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pivotTables/pivotTable1.xml" ContentType="application/vnd.openxmlformats-officedocument.spreadsheetml.pivotTable+xml"/>
  <Override PartName="/xl/drawings/drawing5.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theme/theme1.xml" ContentType="application/vnd.openxmlformats-officedocument.theme+xml"/>
  <Override PartName="/xl/drawings/drawing3.xml" ContentType="application/vnd.openxmlformats-officedocument.drawing+xml"/>
  <Override PartName="/xl/worksheets/sheet12.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1.xml" ContentType="application/vnd.openxmlformats-officedocument.spreadsheetml.worksheet+xml"/>
  <Override PartName="/xl/worksheets/sheet1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94.xml" ContentType="application/vnd.openxmlformats-officedocument.spreadsheetml.externalLink+xml"/>
  <Override PartName="/xl/externalLinks/externalLink93.xml" ContentType="application/vnd.openxmlformats-officedocument.spreadsheetml.externalLink+xml"/>
  <Override PartName="/xl/externalLinks/externalLink92.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9.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comments1.xml" ContentType="application/vnd.openxmlformats-officedocument.spreadsheetml.comments+xml"/>
  <Override PartName="/xl/externalLinks/externalLink10.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13.xml" ContentType="application/vnd.openxmlformats-officedocument.spreadsheetml.externalLink+xml"/>
  <Override PartName="/xl/externalLinks/externalLink112.xml" ContentType="application/vnd.openxmlformats-officedocument.spreadsheetml.externalLink+xml"/>
  <Override PartName="/xl/externalLinks/externalLink111.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132.xml" ContentType="application/vnd.openxmlformats-officedocument.spreadsheetml.externalLink+xml"/>
  <Override PartName="/xl/externalLinks/externalLink131.xml" ContentType="application/vnd.openxmlformats-officedocument.spreadsheetml.externalLink+xml"/>
  <Override PartName="/xl/externalLinks/externalLink130.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J:\GrpRevnu\PUBLIC\Low Income\2024 Filing\5% Cap Threshold Test\"/>
    </mc:Choice>
  </mc:AlternateContent>
  <bookViews>
    <workbookView xWindow="0" yWindow="450" windowWidth="19200" windowHeight="6315" firstSheet="12" activeTab="17"/>
  </bookViews>
  <sheets>
    <sheet name="Revenue Requirement Limit Test" sheetId="1" r:id="rId1"/>
    <sheet name="Statutory Language" sheetId="10" r:id="rId2"/>
    <sheet name="Denominator→" sheetId="6" r:id="rId3"/>
    <sheet name="Elect Rev Req Proposed" sheetId="2" r:id="rId4"/>
    <sheet name="Gas Rev Req Proposed" sheetId="9" r:id="rId5"/>
    <sheet name="Numerator→" sheetId="13" r:id="rId6"/>
    <sheet name="Sch 129 Low Inc Rev Req" sheetId="3" r:id="rId7"/>
    <sheet name="Sch 129D Bill Disc Rt Rev Req" sheetId="4" r:id="rId8"/>
    <sheet name="Sch 120 Conservation Rev Req" sheetId="5" r:id="rId9"/>
    <sheet name="Community Solar" sheetId="14" r:id="rId10"/>
    <sheet name="Sch. 111 CCA Credit" sheetId="8" r:id="rId11"/>
    <sheet name="Non-Test→" sheetId="7" r:id="rId12"/>
    <sheet name="CCA LI Decarbonization " sheetId="22" r:id="rId13"/>
    <sheet name="LIHEAP" sheetId="15" r:id="rId14"/>
    <sheet name="Pledge Payment Pivot" sheetId="24" r:id="rId15"/>
    <sheet name="Pledge Payment Post Conversion " sheetId="23" r:id="rId16"/>
    <sheet name="WHF Donations " sheetId="20" r:id="rId17"/>
    <sheet name="WA Families Clean Energy Cr" sheetId="25"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s>
  <definedNames>
    <definedName name="\0" localSheetId="11">[1]Jan!#REF!</definedName>
    <definedName name="\0" localSheetId="5">[1]Jan!#REF!</definedName>
    <definedName name="\0" localSheetId="6">[1]Jan!#REF!</definedName>
    <definedName name="\0">[1]Jan!#REF!</definedName>
    <definedName name="\A" localSheetId="11">#REF!</definedName>
    <definedName name="\A" localSheetId="5">#REF!</definedName>
    <definedName name="\A" localSheetId="6">#REF!</definedName>
    <definedName name="\A">#REF!</definedName>
    <definedName name="\B" localSheetId="11">#REF!</definedName>
    <definedName name="\B" localSheetId="5">#REF!</definedName>
    <definedName name="\B" localSheetId="6">#REF!</definedName>
    <definedName name="\B">#REF!</definedName>
    <definedName name="\BACK1" localSheetId="11">#REF!</definedName>
    <definedName name="\BACK1" localSheetId="5">#REF!</definedName>
    <definedName name="\BACK1" localSheetId="6">#REF!</definedName>
    <definedName name="\BACK1">#REF!</definedName>
    <definedName name="\BLOCK" localSheetId="11">#REF!</definedName>
    <definedName name="\BLOCK" localSheetId="5">#REF!</definedName>
    <definedName name="\BLOCK" localSheetId="6">#REF!</definedName>
    <definedName name="\BLOCK">#REF!</definedName>
    <definedName name="\BLOCKT" localSheetId="11">#REF!</definedName>
    <definedName name="\BLOCKT" localSheetId="5">#REF!</definedName>
    <definedName name="\BLOCKT" localSheetId="6">#REF!</definedName>
    <definedName name="\BLOCKT">#REF!</definedName>
    <definedName name="\C" localSheetId="11">'[2]Sched 46'!#REF!</definedName>
    <definedName name="\C" localSheetId="5">'[2]Sched 46'!#REF!</definedName>
    <definedName name="\C" localSheetId="6">'[2]Sched 46'!#REF!</definedName>
    <definedName name="\C">'[2]Sched 46'!#REF!</definedName>
    <definedName name="\COMP" localSheetId="11">#REF!</definedName>
    <definedName name="\COMP" localSheetId="5">#REF!</definedName>
    <definedName name="\COMP" localSheetId="6">#REF!</definedName>
    <definedName name="\COMP">#REF!</definedName>
    <definedName name="\COMPT" localSheetId="11">#REF!</definedName>
    <definedName name="\COMPT" localSheetId="5">#REF!</definedName>
    <definedName name="\COMPT" localSheetId="6">#REF!</definedName>
    <definedName name="\COMPT">#REF!</definedName>
    <definedName name="\G" localSheetId="11">#REF!</definedName>
    <definedName name="\G" localSheetId="5">#REF!</definedName>
    <definedName name="\G" localSheetId="6">#REF!</definedName>
    <definedName name="\G">#REF!</definedName>
    <definedName name="\I" localSheetId="11">#REF!</definedName>
    <definedName name="\I" localSheetId="5">#REF!</definedName>
    <definedName name="\I" localSheetId="6">#REF!</definedName>
    <definedName name="\I">#REF!</definedName>
    <definedName name="\K" localSheetId="11">#REF!</definedName>
    <definedName name="\K" localSheetId="5">#REF!</definedName>
    <definedName name="\K" localSheetId="6">#REF!</definedName>
    <definedName name="\K">#REF!</definedName>
    <definedName name="\L" localSheetId="11">#REF!</definedName>
    <definedName name="\L" localSheetId="5">#REF!</definedName>
    <definedName name="\L" localSheetId="6">#REF!</definedName>
    <definedName name="\L">#REF!</definedName>
    <definedName name="\M" localSheetId="11">'[2]Sched 46'!#REF!</definedName>
    <definedName name="\M" localSheetId="5">'[2]Sched 46'!#REF!</definedName>
    <definedName name="\M" localSheetId="6">'[2]Sched 46'!#REF!</definedName>
    <definedName name="\M">'[2]Sched 46'!#REF!</definedName>
    <definedName name="\P" localSheetId="11">'[2]Sched 46'!#REF!</definedName>
    <definedName name="\P" localSheetId="5">'[2]Sched 46'!#REF!</definedName>
    <definedName name="\P" localSheetId="6">'[2]Sched 46'!#REF!</definedName>
    <definedName name="\P">'[2]Sched 46'!#REF!</definedName>
    <definedName name="\Q" localSheetId="11">[3]Actual!#REF!</definedName>
    <definedName name="\Q" localSheetId="5">[3]Actual!#REF!</definedName>
    <definedName name="\Q" localSheetId="6">[3]Actual!#REF!</definedName>
    <definedName name="\Q">[3]Actual!#REF!</definedName>
    <definedName name="\R" localSheetId="11">#REF!</definedName>
    <definedName name="\R" localSheetId="5">#REF!</definedName>
    <definedName name="\R" localSheetId="6">#REF!</definedName>
    <definedName name="\R">#REF!</definedName>
    <definedName name="\S" localSheetId="11">#REF!</definedName>
    <definedName name="\S" localSheetId="5">#REF!</definedName>
    <definedName name="\S" localSheetId="6">#REF!</definedName>
    <definedName name="\S">#REF!</definedName>
    <definedName name="\TABLE1" localSheetId="11">#REF!</definedName>
    <definedName name="\TABLE1" localSheetId="5">#REF!</definedName>
    <definedName name="\TABLE1" localSheetId="6">#REF!</definedName>
    <definedName name="\TABLE1">#REF!</definedName>
    <definedName name="\TABLE2" localSheetId="11">#REF!</definedName>
    <definedName name="\TABLE2" localSheetId="5">#REF!</definedName>
    <definedName name="\TABLE2" localSheetId="6">#REF!</definedName>
    <definedName name="\TABLE2">#REF!</definedName>
    <definedName name="\TABLEA" localSheetId="11">#REF!</definedName>
    <definedName name="\TABLEA" localSheetId="5">#REF!</definedName>
    <definedName name="\TABLEA" localSheetId="6">#REF!</definedName>
    <definedName name="\TABLEA">#REF!</definedName>
    <definedName name="\TBL2" localSheetId="11">#REF!</definedName>
    <definedName name="\TBL2" localSheetId="5">#REF!</definedName>
    <definedName name="\TBL2" localSheetId="6">#REF!</definedName>
    <definedName name="\TBL2">#REF!</definedName>
    <definedName name="\TBL3" localSheetId="11">#REF!</definedName>
    <definedName name="\TBL3" localSheetId="5">#REF!</definedName>
    <definedName name="\TBL3" localSheetId="6">#REF!</definedName>
    <definedName name="\TBL3">#REF!</definedName>
    <definedName name="\TBL4" localSheetId="11">#REF!</definedName>
    <definedName name="\TBL4" localSheetId="5">#REF!</definedName>
    <definedName name="\TBL4" localSheetId="6">#REF!</definedName>
    <definedName name="\TBL4">#REF!</definedName>
    <definedName name="\TBL5" localSheetId="11">#REF!</definedName>
    <definedName name="\TBL5" localSheetId="5">#REF!</definedName>
    <definedName name="\TBL5" localSheetId="6">#REF!</definedName>
    <definedName name="\TBL5">#REF!</definedName>
    <definedName name="\W" localSheetId="11">#REF!</definedName>
    <definedName name="\W" localSheetId="5">#REF!</definedName>
    <definedName name="\W" localSheetId="6">#REF!</definedName>
    <definedName name="\W">#REF!</definedName>
    <definedName name="\WORK1" localSheetId="11">#REF!</definedName>
    <definedName name="\WORK1" localSheetId="5">#REF!</definedName>
    <definedName name="\WORK1" localSheetId="6">#REF!</definedName>
    <definedName name="\WORK1">#REF!</definedName>
    <definedName name="\X" localSheetId="11">#REF!</definedName>
    <definedName name="\X" localSheetId="5">#REF!</definedName>
    <definedName name="\X" localSheetId="6">#REF!</definedName>
    <definedName name="\X">#REF!</definedName>
    <definedName name="\Z" localSheetId="11">#REF!</definedName>
    <definedName name="\Z" localSheetId="5">#REF!</definedName>
    <definedName name="\Z" localSheetId="6">#REF!</definedName>
    <definedName name="\Z">#REF!</definedName>
    <definedName name="________________________OM1"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_six6" hidden="1">{#N/A,#N/A,FALSE,"CRPT";#N/A,#N/A,FALSE,"TREND";#N/A,#N/A,FALSE,"%Curve"}</definedName>
    <definedName name="____________________OM1" hidden="1">{#N/A,#N/A,FALSE,"Summary";#N/A,#N/A,FALSE,"SmPlants";#N/A,#N/A,FALSE,"Utah";#N/A,#N/A,FALSE,"Idaho";#N/A,#N/A,FALSE,"Lewis River";#N/A,#N/A,FALSE,"NrthUmpq";#N/A,#N/A,FALSE,"KlamRog"}</definedName>
    <definedName name="____________________six6" hidden="1">{#N/A,#N/A,FALSE,"CRPT";#N/A,#N/A,FALSE,"TREND";#N/A,#N/A,FALSE,"%Curve"}</definedName>
    <definedName name="____________________www1" hidden="1">{#N/A,#N/A,FALSE,"schA"}</definedName>
    <definedName name="___________________OM1" hidden="1">{#N/A,#N/A,FALSE,"Summary";#N/A,#N/A,FALSE,"SmPlants";#N/A,#N/A,FALSE,"Utah";#N/A,#N/A,FALSE,"Idaho";#N/A,#N/A,FALSE,"Lewis River";#N/A,#N/A,FALSE,"NrthUmpq";#N/A,#N/A,FALSE,"KlamRog"}</definedName>
    <definedName name="__________________six6" localSheetId="8" hidden="1">{#N/A,#N/A,FALSE,"CRPT";#N/A,#N/A,FALSE,"TREND";#N/A,#N/A,FALSE,"%Curve"}</definedName>
    <definedName name="__________________six6" localSheetId="7" hidden="1">{#N/A,#N/A,FALSE,"CRPT";#N/A,#N/A,FALSE,"TREND";#N/A,#N/A,FALSE,"%Curve"}</definedName>
    <definedName name="__________________six6" hidden="1">{#N/A,#N/A,FALSE,"CRPT";#N/A,#N/A,FALSE,"TREND";#N/A,#N/A,FALSE,"%Curve"}</definedName>
    <definedName name="__________________www1" localSheetId="8" hidden="1">{#N/A,#N/A,FALSE,"schA"}</definedName>
    <definedName name="__________________www1" localSheetId="7" hidden="1">{#N/A,#N/A,FALSE,"schA"}</definedName>
    <definedName name="__________________www1" hidden="1">{#N/A,#N/A,FALSE,"schA"}</definedName>
    <definedName name="_________________OM1" hidden="1">{#N/A,#N/A,FALSE,"Summary";#N/A,#N/A,FALSE,"SmPlants";#N/A,#N/A,FALSE,"Utah";#N/A,#N/A,FALSE,"Idaho";#N/A,#N/A,FALSE,"Lewis River";#N/A,#N/A,FALSE,"NrthUmpq";#N/A,#N/A,FALSE,"KlamRog"}</definedName>
    <definedName name="_________________six6" localSheetId="8" hidden="1">{#N/A,#N/A,FALSE,"CRPT";#N/A,#N/A,FALSE,"TREND";#N/A,#N/A,FALSE,"%Curve"}</definedName>
    <definedName name="_________________six6" localSheetId="7" hidden="1">{#N/A,#N/A,FALSE,"CRPT";#N/A,#N/A,FALSE,"TREND";#N/A,#N/A,FALSE,"%Curve"}</definedName>
    <definedName name="_________________six6" hidden="1">{#N/A,#N/A,FALSE,"CRPT";#N/A,#N/A,FALSE,"TREND";#N/A,#N/A,FALSE,"%Curve"}</definedName>
    <definedName name="_________________www1" localSheetId="8" hidden="1">{#N/A,#N/A,FALSE,"schA"}</definedName>
    <definedName name="_________________www1" localSheetId="7" hidden="1">{#N/A,#N/A,FALSE,"schA"}</definedName>
    <definedName name="_________________www1" hidden="1">{#N/A,#N/A,FALSE,"schA"}</definedName>
    <definedName name="________________six6" localSheetId="8" hidden="1">{#N/A,#N/A,FALSE,"CRPT";#N/A,#N/A,FALSE,"TREND";#N/A,#N/A,FALSE,"%Curve"}</definedName>
    <definedName name="________________six6" localSheetId="7" hidden="1">{#N/A,#N/A,FALSE,"CRPT";#N/A,#N/A,FALSE,"TREND";#N/A,#N/A,FALSE,"%Curve"}</definedName>
    <definedName name="________________six6" hidden="1">{#N/A,#N/A,FALSE,"CRPT";#N/A,#N/A,FALSE,"TREND";#N/A,#N/A,FALSE,"%Curve"}</definedName>
    <definedName name="________________www1" localSheetId="8" hidden="1">{#N/A,#N/A,FALSE,"schA"}</definedName>
    <definedName name="________________www1" localSheetId="7" hidden="1">{#N/A,#N/A,FALSE,"schA"}</definedName>
    <definedName name="________________www1" hidden="1">{#N/A,#N/A,FALSE,"schA"}</definedName>
    <definedName name="_______________six6" localSheetId="8" hidden="1">{#N/A,#N/A,FALSE,"CRPT";#N/A,#N/A,FALSE,"TREND";#N/A,#N/A,FALSE,"%Curve"}</definedName>
    <definedName name="_______________six6" localSheetId="7" hidden="1">{#N/A,#N/A,FALSE,"CRPT";#N/A,#N/A,FALSE,"TREND";#N/A,#N/A,FALSE,"%Curve"}</definedName>
    <definedName name="_______________six6" hidden="1">{#N/A,#N/A,FALSE,"CRPT";#N/A,#N/A,FALSE,"TREND";#N/A,#N/A,FALSE,"%Curve"}</definedName>
    <definedName name="_______________www1" localSheetId="8" hidden="1">{#N/A,#N/A,FALSE,"schA"}</definedName>
    <definedName name="_______________www1" localSheetId="7" hidden="1">{#N/A,#N/A,FALSE,"schA"}</definedName>
    <definedName name="_______________www1" hidden="1">{#N/A,#N/A,FALSE,"schA"}</definedName>
    <definedName name="______________OM1" hidden="1">{#N/A,#N/A,FALSE,"Summary";#N/A,#N/A,FALSE,"SmPlants";#N/A,#N/A,FALSE,"Utah";#N/A,#N/A,FALSE,"Idaho";#N/A,#N/A,FALSE,"Lewis River";#N/A,#N/A,FALSE,"NrthUmpq";#N/A,#N/A,FALSE,"KlamRog"}</definedName>
    <definedName name="______________six6" localSheetId="8" hidden="1">{#N/A,#N/A,FALSE,"CRPT";#N/A,#N/A,FALSE,"TREND";#N/A,#N/A,FALSE,"%Curve"}</definedName>
    <definedName name="______________six6" localSheetId="7" hidden="1">{#N/A,#N/A,FALSE,"CRPT";#N/A,#N/A,FALSE,"TREND";#N/A,#N/A,FALSE,"%Curve"}</definedName>
    <definedName name="______________six6" hidden="1">{#N/A,#N/A,FALSE,"CRPT";#N/A,#N/A,FALSE,"TREND";#N/A,#N/A,FALSE,"%Curve"}</definedName>
    <definedName name="______________www1" localSheetId="8" hidden="1">{#N/A,#N/A,FALSE,"schA"}</definedName>
    <definedName name="______________www1" localSheetId="7" hidden="1">{#N/A,#N/A,FALSE,"schA"}</definedName>
    <definedName name="______________www1" hidden="1">{#N/A,#N/A,FALSE,"schA"}</definedName>
    <definedName name="_____________six6" localSheetId="8" hidden="1">{#N/A,#N/A,FALSE,"CRPT";#N/A,#N/A,FALSE,"TREND";#N/A,#N/A,FALSE,"%Curve"}</definedName>
    <definedName name="_____________six6" localSheetId="7" hidden="1">{#N/A,#N/A,FALSE,"CRPT";#N/A,#N/A,FALSE,"TREND";#N/A,#N/A,FALSE,"%Curve"}</definedName>
    <definedName name="_____________six6" hidden="1">{#N/A,#N/A,FALSE,"CRPT";#N/A,#N/A,FALSE,"TREND";#N/A,#N/A,FALSE,"%Curve"}</definedName>
    <definedName name="_____________www1" localSheetId="8" hidden="1">{#N/A,#N/A,FALSE,"schA"}</definedName>
    <definedName name="_____________www1" localSheetId="7" hidden="1">{#N/A,#N/A,FALSE,"schA"}</definedName>
    <definedName name="_____________www1" hidden="1">{#N/A,#N/A,FALSE,"schA"}</definedName>
    <definedName name="____________OM1" hidden="1">{#N/A,#N/A,FALSE,"Summary";#N/A,#N/A,FALSE,"SmPlants";#N/A,#N/A,FALSE,"Utah";#N/A,#N/A,FALSE,"Idaho";#N/A,#N/A,FALSE,"Lewis River";#N/A,#N/A,FALSE,"NrthUmpq";#N/A,#N/A,FALSE,"KlamRog"}</definedName>
    <definedName name="____________six6" localSheetId="8" hidden="1">{#N/A,#N/A,FALSE,"CRPT";#N/A,#N/A,FALSE,"TREND";#N/A,#N/A,FALSE,"%Curve"}</definedName>
    <definedName name="____________six6" localSheetId="7" hidden="1">{#N/A,#N/A,FALSE,"CRPT";#N/A,#N/A,FALSE,"TREND";#N/A,#N/A,FALSE,"%Curve"}</definedName>
    <definedName name="____________six6" hidden="1">{#N/A,#N/A,FALSE,"CRPT";#N/A,#N/A,FALSE,"TREND";#N/A,#N/A,FALSE,"%Curve"}</definedName>
    <definedName name="____________www1" localSheetId="8" hidden="1">{#N/A,#N/A,FALSE,"schA"}</definedName>
    <definedName name="____________www1" localSheetId="7" hidden="1">{#N/A,#N/A,FALSE,"schA"}</definedName>
    <definedName name="____________www1" hidden="1">{#N/A,#N/A,FALSE,"schA"}</definedName>
    <definedName name="___________OM1" hidden="1">{#N/A,#N/A,FALSE,"Summary";#N/A,#N/A,FALSE,"SmPlants";#N/A,#N/A,FALSE,"Utah";#N/A,#N/A,FALSE,"Idaho";#N/A,#N/A,FALSE,"Lewis River";#N/A,#N/A,FALSE,"NrthUmpq";#N/A,#N/A,FALSE,"KlamRog"}</definedName>
    <definedName name="___________six6" localSheetId="8" hidden="1">{#N/A,#N/A,FALSE,"CRPT";#N/A,#N/A,FALSE,"TREND";#N/A,#N/A,FALSE,"%Curve"}</definedName>
    <definedName name="___________six6" localSheetId="7" hidden="1">{#N/A,#N/A,FALSE,"CRPT";#N/A,#N/A,FALSE,"TREND";#N/A,#N/A,FALSE,"%Curve"}</definedName>
    <definedName name="___________six6" hidden="1">{#N/A,#N/A,FALSE,"CRPT";#N/A,#N/A,FALSE,"TREND";#N/A,#N/A,FALSE,"%Curve"}</definedName>
    <definedName name="___________www1" localSheetId="8" hidden="1">{#N/A,#N/A,FALSE,"schA"}</definedName>
    <definedName name="___________www1" localSheetId="7" hidden="1">{#N/A,#N/A,FALSE,"schA"}</definedName>
    <definedName name="___________www1" hidden="1">{#N/A,#N/A,FALSE,"schA"}</definedName>
    <definedName name="__________six6" localSheetId="8" hidden="1">{#N/A,#N/A,FALSE,"CRPT";#N/A,#N/A,FALSE,"TREND";#N/A,#N/A,FALSE,"%Curve"}</definedName>
    <definedName name="__________six6" localSheetId="7" hidden="1">{#N/A,#N/A,FALSE,"CRPT";#N/A,#N/A,FALSE,"TREND";#N/A,#N/A,FALSE,"%Curve"}</definedName>
    <definedName name="__________six6" hidden="1">{#N/A,#N/A,FALSE,"CRPT";#N/A,#N/A,FALSE,"TREND";#N/A,#N/A,FALSE,"%Curve"}</definedName>
    <definedName name="__________www1" localSheetId="8" hidden="1">{#N/A,#N/A,FALSE,"schA"}</definedName>
    <definedName name="__________www1" localSheetId="7" hidden="1">{#N/A,#N/A,FALSE,"schA"}</definedName>
    <definedName name="__________www1" hidden="1">{#N/A,#N/A,FALSE,"schA"}</definedName>
    <definedName name="_________j1"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hidden="1">{#N/A,#N/A,FALSE,"Summary";#N/A,#N/A,FALSE,"SmPlants";#N/A,#N/A,FALSE,"Utah";#N/A,#N/A,FALSE,"Idaho";#N/A,#N/A,FALSE,"Lewis River";#N/A,#N/A,FALSE,"NrthUmpq";#N/A,#N/A,FALSE,"KlamRog"}</definedName>
    <definedName name="_________six6" localSheetId="8" hidden="1">{#N/A,#N/A,FALSE,"CRPT";#N/A,#N/A,FALSE,"TREND";#N/A,#N/A,FALSE,"%Curve"}</definedName>
    <definedName name="_________six6" localSheetId="7" hidden="1">{#N/A,#N/A,FALSE,"CRPT";#N/A,#N/A,FALSE,"TREND";#N/A,#N/A,FALSE,"%Curve"}</definedName>
    <definedName name="_________six6" hidden="1">{#N/A,#N/A,FALSE,"CRPT";#N/A,#N/A,FALSE,"TREND";#N/A,#N/A,FALSE,"%Curve"}</definedName>
    <definedName name="_________www1" localSheetId="8" hidden="1">{#N/A,#N/A,FALSE,"schA"}</definedName>
    <definedName name="_________www1" localSheetId="7" hidden="1">{#N/A,#N/A,FALSE,"schA"}</definedName>
    <definedName name="_________www1" hidden="1">{#N/A,#N/A,FALSE,"schA"}</definedName>
    <definedName name="________j1"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_six6" localSheetId="8" hidden="1">{#N/A,#N/A,FALSE,"CRPT";#N/A,#N/A,FALSE,"TREND";#N/A,#N/A,FALSE,"%Curve"}</definedName>
    <definedName name="________six6" localSheetId="7" hidden="1">{#N/A,#N/A,FALSE,"CRPT";#N/A,#N/A,FALSE,"TREND";#N/A,#N/A,FALSE,"%Curve"}</definedName>
    <definedName name="________six6" hidden="1">{#N/A,#N/A,FALSE,"CRPT";#N/A,#N/A,FALSE,"TREND";#N/A,#N/A,FALSE,"%Curve"}</definedName>
    <definedName name="________www1" localSheetId="8" hidden="1">{#N/A,#N/A,FALSE,"schA"}</definedName>
    <definedName name="________www1" localSheetId="7" hidden="1">{#N/A,#N/A,FALSE,"schA"}</definedName>
    <definedName name="________www1" hidden="1">{#N/A,#N/A,FALSE,"schA"}</definedName>
    <definedName name="_______ex1" hidden="1">{#N/A,#N/A,FALSE,"Summ";#N/A,#N/A,FALSE,"General"}</definedName>
    <definedName name="_______j1"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new1" hidden="1">{#N/A,#N/A,FALSE,"Summ";#N/A,#N/A,FALSE,"General"}</definedName>
    <definedName name="_______OM1" hidden="1">{#N/A,#N/A,FALSE,"Summary";#N/A,#N/A,FALSE,"SmPlants";#N/A,#N/A,FALSE,"Utah";#N/A,#N/A,FALSE,"Idaho";#N/A,#N/A,FALSE,"Lewis River";#N/A,#N/A,FALSE,"NrthUmpq";#N/A,#N/A,FALSE,"KlamRog"}</definedName>
    <definedName name="_______six6" localSheetId="8" hidden="1">{#N/A,#N/A,FALSE,"CRPT";#N/A,#N/A,FALSE,"TREND";#N/A,#N/A,FALSE,"%Curve"}</definedName>
    <definedName name="_______six6" localSheetId="7" hidden="1">{#N/A,#N/A,FALSE,"CRPT";#N/A,#N/A,FALSE,"TREND";#N/A,#N/A,FALSE,"%Curve"}</definedName>
    <definedName name="_______six6" hidden="1">{#N/A,#N/A,FALSE,"CRPT";#N/A,#N/A,FALSE,"TREND";#N/A,#N/A,FALSE,"%Curve"}</definedName>
    <definedName name="_______www1" localSheetId="8" hidden="1">{#N/A,#N/A,FALSE,"schA"}</definedName>
    <definedName name="_______www1" localSheetId="7" hidden="1">{#N/A,#N/A,FALSE,"schA"}</definedName>
    <definedName name="_______www1" hidden="1">{#N/A,#N/A,FALSE,"schA"}</definedName>
    <definedName name="______Apr05" localSheetId="11">#REF!</definedName>
    <definedName name="______Apr05" localSheetId="5">#REF!</definedName>
    <definedName name="______Apr05" localSheetId="6">#REF!</definedName>
    <definedName name="______Apr05">#REF!</definedName>
    <definedName name="______Aug05" localSheetId="11">#REF!</definedName>
    <definedName name="______Aug05" localSheetId="5">#REF!</definedName>
    <definedName name="______Aug05" localSheetId="6">#REF!</definedName>
    <definedName name="______Aug05">#REF!</definedName>
    <definedName name="______ex1" hidden="1">{#N/A,#N/A,FALSE,"Summ";#N/A,#N/A,FALSE,"General"}</definedName>
    <definedName name="______Feb05" localSheetId="11">#REF!</definedName>
    <definedName name="______Feb05" localSheetId="5">#REF!</definedName>
    <definedName name="______Feb05" localSheetId="6">#REF!</definedName>
    <definedName name="______Feb05">#REF!</definedName>
    <definedName name="______j1"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Jan05" localSheetId="11">#REF!</definedName>
    <definedName name="______Jan05" localSheetId="5">#REF!</definedName>
    <definedName name="______Jan05" localSheetId="6">#REF!</definedName>
    <definedName name="______Jan05">#REF!</definedName>
    <definedName name="______Jul05" localSheetId="11">#REF!</definedName>
    <definedName name="______Jul05" localSheetId="5">#REF!</definedName>
    <definedName name="______Jul05" localSheetId="6">#REF!</definedName>
    <definedName name="______Jul05">#REF!</definedName>
    <definedName name="______Jun05" localSheetId="11">#REF!</definedName>
    <definedName name="______Jun05" localSheetId="5">#REF!</definedName>
    <definedName name="______Jun05" localSheetId="6">#REF!</definedName>
    <definedName name="______Jun05">#REF!</definedName>
    <definedName name="______Jun09">" BS!$AI$7:$AI$1643"</definedName>
    <definedName name="______Mar05" localSheetId="11">#REF!</definedName>
    <definedName name="______Mar05" localSheetId="5">#REF!</definedName>
    <definedName name="______Mar05" localSheetId="6">#REF!</definedName>
    <definedName name="______Mar05">#REF!</definedName>
    <definedName name="______May05" localSheetId="11">#REF!</definedName>
    <definedName name="______May05" localSheetId="5">#REF!</definedName>
    <definedName name="______May05" localSheetId="6">#REF!</definedName>
    <definedName name="______May05">#REF!</definedName>
    <definedName name="______new1" hidden="1">{#N/A,#N/A,FALSE,"Summ";#N/A,#N/A,FALSE,"General"}</definedName>
    <definedName name="______OM1" hidden="1">{#N/A,#N/A,FALSE,"Summary";#N/A,#N/A,FALSE,"SmPlants";#N/A,#N/A,FALSE,"Utah";#N/A,#N/A,FALSE,"Idaho";#N/A,#N/A,FALSE,"Lewis River";#N/A,#N/A,FALSE,"NrthUmpq";#N/A,#N/A,FALSE,"KlamRog"}</definedName>
    <definedName name="______Sep05" localSheetId="11">#REF!</definedName>
    <definedName name="______Sep05" localSheetId="5">#REF!</definedName>
    <definedName name="______Sep05" localSheetId="6">#REF!</definedName>
    <definedName name="______Sep05">#REF!</definedName>
    <definedName name="______six6" localSheetId="8" hidden="1">{#N/A,#N/A,FALSE,"CRPT";#N/A,#N/A,FALSE,"TREND";#N/A,#N/A,FALSE,"%Curve"}</definedName>
    <definedName name="______six6" localSheetId="7" hidden="1">{#N/A,#N/A,FALSE,"CRPT";#N/A,#N/A,FALSE,"TREND";#N/A,#N/A,FALSE,"%Curve"}</definedName>
    <definedName name="______six6" hidden="1">{#N/A,#N/A,FALSE,"CRPT";#N/A,#N/A,FALSE,"TREND";#N/A,#N/A,FALSE,"%Curve"}</definedName>
    <definedName name="______www1" localSheetId="8" hidden="1">{#N/A,#N/A,FALSE,"schA"}</definedName>
    <definedName name="______www1" localSheetId="7" hidden="1">{#N/A,#N/A,FALSE,"schA"}</definedName>
    <definedName name="______www1" hidden="1">{#N/A,#N/A,FALSE,"schA"}</definedName>
    <definedName name="_____Apr04" localSheetId="7">[4]BS!$U$7:$U$3582</definedName>
    <definedName name="_____Apr04">[5]BS!$U$7:$U$3582</definedName>
    <definedName name="_____Apr05" localSheetId="11">[6]BS!#REF!</definedName>
    <definedName name="_____Apr05" localSheetId="5">[6]BS!#REF!</definedName>
    <definedName name="_____Apr05" localSheetId="6">[6]BS!#REF!</definedName>
    <definedName name="_____Apr05">[6]BS!#REF!</definedName>
    <definedName name="_____Aug04" localSheetId="7">[4]BS!$Y$7:$Y$3582</definedName>
    <definedName name="_____Aug04">[5]BS!$Y$7:$Y$3582</definedName>
    <definedName name="_____Aug05" localSheetId="11">[6]BS!#REF!</definedName>
    <definedName name="_____Aug05" localSheetId="5">[6]BS!#REF!</definedName>
    <definedName name="_____Aug05" localSheetId="6">[6]BS!#REF!</definedName>
    <definedName name="_____Aug05">[6]BS!#REF!</definedName>
    <definedName name="_____Aug09" xml:space="preserve"> [7]BS!$Y$7:$Y$1726</definedName>
    <definedName name="_____DAT1" localSheetId="11">#REF!</definedName>
    <definedName name="_____DAT1" localSheetId="5">#REF!</definedName>
    <definedName name="_____DAT1" localSheetId="6">#REF!</definedName>
    <definedName name="_____DAT1">#REF!</definedName>
    <definedName name="_____DAT10" localSheetId="11">#REF!</definedName>
    <definedName name="_____DAT10" localSheetId="5">#REF!</definedName>
    <definedName name="_____DAT10" localSheetId="6">#REF!</definedName>
    <definedName name="_____DAT10">#REF!</definedName>
    <definedName name="_____DAT11" localSheetId="11">#REF!</definedName>
    <definedName name="_____DAT11" localSheetId="5">#REF!</definedName>
    <definedName name="_____DAT11" localSheetId="6">#REF!</definedName>
    <definedName name="_____DAT11">#REF!</definedName>
    <definedName name="_____DAT12" localSheetId="11">#REF!</definedName>
    <definedName name="_____DAT12" localSheetId="5">#REF!</definedName>
    <definedName name="_____DAT12" localSheetId="6">#REF!</definedName>
    <definedName name="_____DAT12">#REF!</definedName>
    <definedName name="_____DAT13" localSheetId="11">#REF!</definedName>
    <definedName name="_____DAT13" localSheetId="5">#REF!</definedName>
    <definedName name="_____DAT13" localSheetId="6">#REF!</definedName>
    <definedName name="_____DAT13">#REF!</definedName>
    <definedName name="_____DAT2" localSheetId="11">#REF!</definedName>
    <definedName name="_____DAT2" localSheetId="5">#REF!</definedName>
    <definedName name="_____DAT2" localSheetId="6">#REF!</definedName>
    <definedName name="_____DAT2">#REF!</definedName>
    <definedName name="_____DAT3" localSheetId="11">'[8]23600471-WA Utility Tax (Elect)'!#REF!</definedName>
    <definedName name="_____DAT3" localSheetId="5">'[8]23600471-WA Utility Tax (Elect)'!#REF!</definedName>
    <definedName name="_____DAT3" localSheetId="6">'[8]23600471-WA Utility Tax (Elect)'!#REF!</definedName>
    <definedName name="_____DAT3">'[8]23600471-WA Utility Tax (Elect)'!#REF!</definedName>
    <definedName name="_____DAT4" localSheetId="11">#REF!</definedName>
    <definedName name="_____DAT4" localSheetId="5">#REF!</definedName>
    <definedName name="_____DAT4" localSheetId="6">#REF!</definedName>
    <definedName name="_____DAT4">#REF!</definedName>
    <definedName name="_____DAT5" localSheetId="11">#REF!</definedName>
    <definedName name="_____DAT5" localSheetId="5">#REF!</definedName>
    <definedName name="_____DAT5" localSheetId="6">#REF!</definedName>
    <definedName name="_____DAT5">#REF!</definedName>
    <definedName name="_____DAT6" localSheetId="11">#REF!</definedName>
    <definedName name="_____DAT6" localSheetId="5">#REF!</definedName>
    <definedName name="_____DAT6" localSheetId="6">#REF!</definedName>
    <definedName name="_____DAT6">#REF!</definedName>
    <definedName name="_____DAT7" localSheetId="11">#REF!</definedName>
    <definedName name="_____DAT7" localSheetId="5">#REF!</definedName>
    <definedName name="_____DAT7" localSheetId="6">#REF!</definedName>
    <definedName name="_____DAT7">#REF!</definedName>
    <definedName name="_____DAT8" localSheetId="11">#REF!</definedName>
    <definedName name="_____DAT8" localSheetId="5">#REF!</definedName>
    <definedName name="_____DAT8" localSheetId="6">#REF!</definedName>
    <definedName name="_____DAT8">#REF!</definedName>
    <definedName name="_____DAT9" localSheetId="11">#REF!</definedName>
    <definedName name="_____DAT9" localSheetId="5">#REF!</definedName>
    <definedName name="_____DAT9" localSheetId="6">#REF!</definedName>
    <definedName name="_____DAT9">#REF!</definedName>
    <definedName name="_____Dec03">[9]BS!$T$7:$T$3582</definedName>
    <definedName name="_____Dec04" localSheetId="7">[4]BS!$AC$7:$AC$3580</definedName>
    <definedName name="_____Dec04">[5]BS!$AC$7:$AC$3580</definedName>
    <definedName name="_____ex1" hidden="1">{#N/A,#N/A,FALSE,"Summ";#N/A,#N/A,FALSE,"General"}</definedName>
    <definedName name="_____Feb04" localSheetId="7">[4]BS!$S$7:$S$3582</definedName>
    <definedName name="_____Feb04">[5]BS!$S$7:$S$3582</definedName>
    <definedName name="_____Feb05" localSheetId="11">[6]BS!#REF!</definedName>
    <definedName name="_____Feb05" localSheetId="5">[6]BS!#REF!</definedName>
    <definedName name="_____Feb05" localSheetId="6">[6]BS!#REF!</definedName>
    <definedName name="_____Feb05">[6]BS!#REF!</definedName>
    <definedName name="_____j1"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Jan04" localSheetId="7">[4]BS!$R$7:$R$3582</definedName>
    <definedName name="_____Jan04">[5]BS!$R$7:$R$3582</definedName>
    <definedName name="_____Jan05" localSheetId="11">[6]BS!#REF!</definedName>
    <definedName name="_____Jan05" localSheetId="5">[6]BS!#REF!</definedName>
    <definedName name="_____Jan05" localSheetId="6">[6]BS!#REF!</definedName>
    <definedName name="_____Jan05">[6]BS!#REF!</definedName>
    <definedName name="_____Jul04" localSheetId="7">[4]BS!$X$7:$X$3582</definedName>
    <definedName name="_____Jul04">[5]BS!$X$7:$X$3582</definedName>
    <definedName name="_____Jul05" localSheetId="11">[6]BS!#REF!</definedName>
    <definedName name="_____Jul05" localSheetId="5">[6]BS!#REF!</definedName>
    <definedName name="_____Jul05" localSheetId="6">[6]BS!#REF!</definedName>
    <definedName name="_____Jul05">[6]BS!#REF!</definedName>
    <definedName name="_____Jul09" xml:space="preserve"> [7]BS!$X$7:$X$1726</definedName>
    <definedName name="_____Jun04" localSheetId="7">[4]BS!$W$7:$W$3582</definedName>
    <definedName name="_____Jun04">[5]BS!$W$7:$W$3582</definedName>
    <definedName name="_____Jun05" localSheetId="11">[6]BS!#REF!</definedName>
    <definedName name="_____Jun05" localSheetId="5">[6]BS!#REF!</definedName>
    <definedName name="_____Jun05" localSheetId="6">[6]BS!#REF!</definedName>
    <definedName name="_____Jun05">[6]BS!#REF!</definedName>
    <definedName name="_____Jun09">" BS!$AI$7:$AI$1643"</definedName>
    <definedName name="_____Mar04" localSheetId="7">[4]BS!$T$7:$T$3582</definedName>
    <definedName name="_____Mar04">[5]BS!$T$7:$T$3582</definedName>
    <definedName name="_____Mar05" localSheetId="11">[6]BS!#REF!</definedName>
    <definedName name="_____Mar05" localSheetId="5">[6]BS!#REF!</definedName>
    <definedName name="_____Mar05" localSheetId="6">[6]BS!#REF!</definedName>
    <definedName name="_____Mar05">[6]BS!#REF!</definedName>
    <definedName name="_____May04" localSheetId="7">[4]BS!$V$7:$V$3582</definedName>
    <definedName name="_____May04">[5]BS!$V$7:$V$3582</definedName>
    <definedName name="_____May05" localSheetId="11">[6]BS!#REF!</definedName>
    <definedName name="_____May05" localSheetId="5">[6]BS!#REF!</definedName>
    <definedName name="_____May05" localSheetId="6">[6]BS!#REF!</definedName>
    <definedName name="_____May05">[6]BS!#REF!</definedName>
    <definedName name="_____new1" hidden="1">{#N/A,#N/A,FALSE,"Summ";#N/A,#N/A,FALSE,"General"}</definedName>
    <definedName name="_____Nov03">[9]BS!$S$7:$S$3582</definedName>
    <definedName name="_____Nov04" localSheetId="7">[4]BS!$AB$7:$AB$3582</definedName>
    <definedName name="_____Nov04">[5]BS!$AB$7:$AB$3582</definedName>
    <definedName name="_____Oct03">[9]BS!$R$7:$R$3582</definedName>
    <definedName name="_____Oct04" localSheetId="7">[4]BS!$AA$7:$AA$3582</definedName>
    <definedName name="_____Oct04">[5]BS!$AA$7:$AA$3582</definedName>
    <definedName name="_____OM1" hidden="1">{#N/A,#N/A,FALSE,"Summary";#N/A,#N/A,FALSE,"SmPlants";#N/A,#N/A,FALSE,"Utah";#N/A,#N/A,FALSE,"Idaho";#N/A,#N/A,FALSE,"Lewis River";#N/A,#N/A,FALSE,"NrthUmpq";#N/A,#N/A,FALSE,"KlamRog"}</definedName>
    <definedName name="_____Sep03">[9]BS!$Q$7:$Q$3582</definedName>
    <definedName name="_____Sep04" localSheetId="7">[4]BS!$Z$7:$Z$3582</definedName>
    <definedName name="_____Sep04">[5]BS!$Z$7:$Z$3582</definedName>
    <definedName name="_____Sep05" localSheetId="11">[6]BS!#REF!</definedName>
    <definedName name="_____Sep05" localSheetId="5">[6]BS!#REF!</definedName>
    <definedName name="_____Sep05" localSheetId="6">[6]BS!#REF!</definedName>
    <definedName name="_____Sep05">[6]BS!#REF!</definedName>
    <definedName name="_____six6" localSheetId="8" hidden="1">{#N/A,#N/A,FALSE,"CRPT";#N/A,#N/A,FALSE,"TREND";#N/A,#N/A,FALSE,"%Curve"}</definedName>
    <definedName name="_____six6" localSheetId="7" hidden="1">{#N/A,#N/A,FALSE,"CRPT";#N/A,#N/A,FALSE,"TREND";#N/A,#N/A,FALSE,"%Curve"}</definedName>
    <definedName name="_____six6" hidden="1">{#N/A,#N/A,FALSE,"CRPT";#N/A,#N/A,FALSE,"TREND";#N/A,#N/A,FALSE,"%Curve"}</definedName>
    <definedName name="_____www1" localSheetId="8" hidden="1">{#N/A,#N/A,FALSE,"schA"}</definedName>
    <definedName name="_____www1" localSheetId="7" hidden="1">{#N/A,#N/A,FALSE,"schA"}</definedName>
    <definedName name="_____www1" hidden="1">{#N/A,#N/A,FALSE,"schA"}</definedName>
    <definedName name="____Apr04" localSheetId="7">[4]BS!$U$7:$U$3582</definedName>
    <definedName name="____Apr04">[5]BS!$U$7:$U$3582</definedName>
    <definedName name="____Aug04" localSheetId="7">[4]BS!$Y$7:$Y$3582</definedName>
    <definedName name="____Aug04">[5]BS!$Y$7:$Y$3582</definedName>
    <definedName name="____Aug09" xml:space="preserve"> [7]BS!$Y$7:$Y$1726</definedName>
    <definedName name="____DAT1" localSheetId="11">#REF!</definedName>
    <definedName name="____DAT1" localSheetId="5">#REF!</definedName>
    <definedName name="____DAT1" localSheetId="6">#REF!</definedName>
    <definedName name="____DAT1">#REF!</definedName>
    <definedName name="____DAT10" localSheetId="11">#REF!</definedName>
    <definedName name="____DAT10" localSheetId="5">#REF!</definedName>
    <definedName name="____DAT10" localSheetId="6">#REF!</definedName>
    <definedName name="____DAT10">#REF!</definedName>
    <definedName name="____DAT11" localSheetId="11">#REF!</definedName>
    <definedName name="____DAT11" localSheetId="5">#REF!</definedName>
    <definedName name="____DAT11" localSheetId="6">#REF!</definedName>
    <definedName name="____DAT11">#REF!</definedName>
    <definedName name="____DAT12" localSheetId="11">#REF!</definedName>
    <definedName name="____DAT12" localSheetId="5">#REF!</definedName>
    <definedName name="____DAT12" localSheetId="6">#REF!</definedName>
    <definedName name="____DAT12">#REF!</definedName>
    <definedName name="____DAT13" localSheetId="11">#REF!</definedName>
    <definedName name="____DAT13" localSheetId="5">#REF!</definedName>
    <definedName name="____DAT13" localSheetId="6">#REF!</definedName>
    <definedName name="____DAT13">#REF!</definedName>
    <definedName name="____DAT2" localSheetId="11">#REF!</definedName>
    <definedName name="____DAT2" localSheetId="5">#REF!</definedName>
    <definedName name="____DAT2" localSheetId="6">#REF!</definedName>
    <definedName name="____DAT2">#REF!</definedName>
    <definedName name="____DAT3" localSheetId="11">#REF!</definedName>
    <definedName name="____DAT3" localSheetId="5">#REF!</definedName>
    <definedName name="____DAT3" localSheetId="6">#REF!</definedName>
    <definedName name="____DAT3">#REF!</definedName>
    <definedName name="____DAT4" localSheetId="11">#REF!</definedName>
    <definedName name="____DAT4" localSheetId="5">#REF!</definedName>
    <definedName name="____DAT4" localSheetId="6">#REF!</definedName>
    <definedName name="____DAT4">#REF!</definedName>
    <definedName name="____DAT5" localSheetId="11">#REF!</definedName>
    <definedName name="____DAT5" localSheetId="5">#REF!</definedName>
    <definedName name="____DAT5" localSheetId="6">#REF!</definedName>
    <definedName name="____DAT5">#REF!</definedName>
    <definedName name="____DAT6" localSheetId="11">#REF!</definedName>
    <definedName name="____DAT6" localSheetId="5">#REF!</definedName>
    <definedName name="____DAT6" localSheetId="6">#REF!</definedName>
    <definedName name="____DAT6">#REF!</definedName>
    <definedName name="____DAT7" localSheetId="11">#REF!</definedName>
    <definedName name="____DAT7" localSheetId="5">#REF!</definedName>
    <definedName name="____DAT7" localSheetId="6">#REF!</definedName>
    <definedName name="____DAT7">#REF!</definedName>
    <definedName name="____DAT8" localSheetId="11">#REF!</definedName>
    <definedName name="____DAT8" localSheetId="5">#REF!</definedName>
    <definedName name="____DAT8" localSheetId="6">#REF!</definedName>
    <definedName name="____DAT8">#REF!</definedName>
    <definedName name="____DAT9" localSheetId="11">#REF!</definedName>
    <definedName name="____DAT9" localSheetId="5">#REF!</definedName>
    <definedName name="____DAT9" localSheetId="6">#REF!</definedName>
    <definedName name="____DAT9">#REF!</definedName>
    <definedName name="____Dec03">[9]BS!$T$7:$T$3582</definedName>
    <definedName name="____Dec04" localSheetId="7">[4]BS!$AC$7:$AC$3580</definedName>
    <definedName name="____Dec04">[5]BS!$AC$7:$AC$3580</definedName>
    <definedName name="____ex1" hidden="1">{#N/A,#N/A,FALSE,"Summ";#N/A,#N/A,FALSE,"General"}</definedName>
    <definedName name="____Feb04" localSheetId="7">[4]BS!$S$7:$S$3582</definedName>
    <definedName name="____Feb04">[5]BS!$S$7:$S$3582</definedName>
    <definedName name="____j1"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Jan04" localSheetId="7">[4]BS!$R$7:$R$3582</definedName>
    <definedName name="____Jan04">[5]BS!$R$7:$R$3582</definedName>
    <definedName name="____Jul04" localSheetId="7">[4]BS!$X$7:$X$3582</definedName>
    <definedName name="____Jul04">[5]BS!$X$7:$X$3582</definedName>
    <definedName name="____Jul09" xml:space="preserve"> [7]BS!$X$7:$X$1726</definedName>
    <definedName name="____Jun04" localSheetId="7">[4]BS!$W$7:$W$3582</definedName>
    <definedName name="____Jun04">[5]BS!$W$7:$W$3582</definedName>
    <definedName name="____Jun09">" BS!$AI$7:$AI$1643"</definedName>
    <definedName name="____Mar04" localSheetId="7">[4]BS!$T$7:$T$3582</definedName>
    <definedName name="____Mar04">[5]BS!$T$7:$T$3582</definedName>
    <definedName name="____May04" localSheetId="7">[4]BS!$V$7:$V$3582</definedName>
    <definedName name="____May04">[5]BS!$V$7:$V$3582</definedName>
    <definedName name="____new1" hidden="1">{#N/A,#N/A,FALSE,"Summ";#N/A,#N/A,FALSE,"General"}</definedName>
    <definedName name="____Nov03">[9]BS!$S$7:$S$3582</definedName>
    <definedName name="____Nov04" localSheetId="7">[4]BS!$AB$7:$AB$3582</definedName>
    <definedName name="____Nov04">[5]BS!$AB$7:$AB$3582</definedName>
    <definedName name="____Oct03">[9]BS!$R$7:$R$3582</definedName>
    <definedName name="____Oct04" localSheetId="7">[4]BS!$AA$7:$AA$3582</definedName>
    <definedName name="____Oct04">[5]BS!$AA$7:$AA$3582</definedName>
    <definedName name="____OM1" hidden="1">{#N/A,#N/A,FALSE,"Summary";#N/A,#N/A,FALSE,"SmPlants";#N/A,#N/A,FALSE,"Utah";#N/A,#N/A,FALSE,"Idaho";#N/A,#N/A,FALSE,"Lewis River";#N/A,#N/A,FALSE,"NrthUmpq";#N/A,#N/A,FALSE,"KlamRog"}</definedName>
    <definedName name="____Sep03">[9]BS!$Q$7:$Q$3582</definedName>
    <definedName name="____Sep04" localSheetId="7">[4]BS!$Z$7:$Z$3582</definedName>
    <definedName name="____Sep04">[5]BS!$Z$7:$Z$3582</definedName>
    <definedName name="____six6" localSheetId="8" hidden="1">{#N/A,#N/A,FALSE,"CRPT";#N/A,#N/A,FALSE,"TREND";#N/A,#N/A,FALSE,"%Curve"}</definedName>
    <definedName name="____six6" localSheetId="7" hidden="1">{#N/A,#N/A,FALSE,"CRPT";#N/A,#N/A,FALSE,"TREND";#N/A,#N/A,FALSE,"%Curve"}</definedName>
    <definedName name="____six6" hidden="1">{#N/A,#N/A,FALSE,"CRPT";#N/A,#N/A,FALSE,"TREND";#N/A,#N/A,FALSE,"%Curve"}</definedName>
    <definedName name="____www1" localSheetId="8" hidden="1">{#N/A,#N/A,FALSE,"schA"}</definedName>
    <definedName name="____www1" localSheetId="7" hidden="1">{#N/A,#N/A,FALSE,"schA"}</definedName>
    <definedName name="____www1" hidden="1">{#N/A,#N/A,FALSE,"schA"}</definedName>
    <definedName name="___Apr04" localSheetId="7">[4]BS!$U$7:$U$3582</definedName>
    <definedName name="___Apr04">[5]BS!$U$7:$U$3582</definedName>
    <definedName name="___Apr05" localSheetId="11">[6]BS!#REF!</definedName>
    <definedName name="___Apr05" localSheetId="5">[6]BS!#REF!</definedName>
    <definedName name="___Apr05" localSheetId="6">[6]BS!#REF!</definedName>
    <definedName name="___Apr05">[6]BS!#REF!</definedName>
    <definedName name="___Aug04" localSheetId="7">[4]BS!$Y$7:$Y$3582</definedName>
    <definedName name="___Aug04">[5]BS!$Y$7:$Y$3582</definedName>
    <definedName name="___Aug05" localSheetId="11">[6]BS!#REF!</definedName>
    <definedName name="___Aug05" localSheetId="5">[6]BS!#REF!</definedName>
    <definedName name="___Aug05" localSheetId="6">[6]BS!#REF!</definedName>
    <definedName name="___Aug05">[6]BS!#REF!</definedName>
    <definedName name="___Aug09" xml:space="preserve"> [7]BS!$Y$7:$Y$1726</definedName>
    <definedName name="___DAT1" localSheetId="11">#REF!</definedName>
    <definedName name="___DAT1" localSheetId="5">#REF!</definedName>
    <definedName name="___DAT1" localSheetId="6">#REF!</definedName>
    <definedName name="___DAT1">#REF!</definedName>
    <definedName name="___DAT10" localSheetId="11">#REF!</definedName>
    <definedName name="___DAT10" localSheetId="5">#REF!</definedName>
    <definedName name="___DAT10" localSheetId="6">#REF!</definedName>
    <definedName name="___DAT10">#REF!</definedName>
    <definedName name="___DAT11" localSheetId="11">#REF!</definedName>
    <definedName name="___DAT11" localSheetId="5">#REF!</definedName>
    <definedName name="___DAT11" localSheetId="6">#REF!</definedName>
    <definedName name="___DAT11">#REF!</definedName>
    <definedName name="___DAT12" localSheetId="11">#REF!</definedName>
    <definedName name="___DAT12" localSheetId="5">#REF!</definedName>
    <definedName name="___DAT12" localSheetId="6">#REF!</definedName>
    <definedName name="___DAT12">#REF!</definedName>
    <definedName name="___DAT13" localSheetId="11">#REF!</definedName>
    <definedName name="___DAT13" localSheetId="5">#REF!</definedName>
    <definedName name="___DAT13" localSheetId="6">#REF!</definedName>
    <definedName name="___DAT13">#REF!</definedName>
    <definedName name="___DAT2" localSheetId="11">#REF!</definedName>
    <definedName name="___DAT2" localSheetId="5">#REF!</definedName>
    <definedName name="___DAT2" localSheetId="6">#REF!</definedName>
    <definedName name="___DAT2">#REF!</definedName>
    <definedName name="___DAT3" localSheetId="11">#REF!</definedName>
    <definedName name="___DAT3" localSheetId="5">#REF!</definedName>
    <definedName name="___DAT3" localSheetId="6">#REF!</definedName>
    <definedName name="___DAT3">#REF!</definedName>
    <definedName name="___DAT4" localSheetId="11">#REF!</definedName>
    <definedName name="___DAT4" localSheetId="5">#REF!</definedName>
    <definedName name="___DAT4" localSheetId="6">#REF!</definedName>
    <definedName name="___DAT4">#REF!</definedName>
    <definedName name="___DAT5" localSheetId="11">#REF!</definedName>
    <definedName name="___DAT5" localSheetId="5">#REF!</definedName>
    <definedName name="___DAT5" localSheetId="6">#REF!</definedName>
    <definedName name="___DAT5">#REF!</definedName>
    <definedName name="___DAT6" localSheetId="11">#REF!</definedName>
    <definedName name="___DAT6" localSheetId="5">#REF!</definedName>
    <definedName name="___DAT6" localSheetId="6">#REF!</definedName>
    <definedName name="___DAT6">#REF!</definedName>
    <definedName name="___DAT7" localSheetId="11">#REF!</definedName>
    <definedName name="___DAT7" localSheetId="5">#REF!</definedName>
    <definedName name="___DAT7" localSheetId="6">#REF!</definedName>
    <definedName name="___DAT7">#REF!</definedName>
    <definedName name="___DAT8" localSheetId="11">#REF!</definedName>
    <definedName name="___DAT8" localSheetId="5">#REF!</definedName>
    <definedName name="___DAT8" localSheetId="6">#REF!</definedName>
    <definedName name="___DAT8">#REF!</definedName>
    <definedName name="___DAT9" localSheetId="11">#REF!</definedName>
    <definedName name="___DAT9" localSheetId="5">#REF!</definedName>
    <definedName name="___DAT9" localSheetId="6">#REF!</definedName>
    <definedName name="___DAT9">#REF!</definedName>
    <definedName name="___Dec03">[9]BS!$T$7:$T$3582</definedName>
    <definedName name="___Dec04" localSheetId="7">[4]BS!$AC$7:$AC$3580</definedName>
    <definedName name="___Dec04">[5]BS!$AC$7:$AC$3580</definedName>
    <definedName name="___Dec05" localSheetId="11">#REF!</definedName>
    <definedName name="___Dec05" localSheetId="5">#REF!</definedName>
    <definedName name="___Dec05" localSheetId="6">#REF!</definedName>
    <definedName name="___Dec05">#REF!</definedName>
    <definedName name="___ex1" hidden="1">{#N/A,#N/A,FALSE,"Summ";#N/A,#N/A,FALSE,"General"}</definedName>
    <definedName name="___Feb04" localSheetId="7">[4]BS!$S$7:$S$3582</definedName>
    <definedName name="___Feb04">[5]BS!$S$7:$S$3582</definedName>
    <definedName name="___Feb05" localSheetId="11">[6]BS!#REF!</definedName>
    <definedName name="___Feb05" localSheetId="5">[6]BS!#REF!</definedName>
    <definedName name="___Feb05" localSheetId="6">[6]BS!#REF!</definedName>
    <definedName name="___Feb05">[6]BS!#REF!</definedName>
    <definedName name="___j1"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Jan04" localSheetId="7">[4]BS!$R$7:$R$3582</definedName>
    <definedName name="___Jan04">[5]BS!$R$7:$R$3582</definedName>
    <definedName name="___Jan05" localSheetId="11">[6]BS!#REF!</definedName>
    <definedName name="___Jan05" localSheetId="5">[6]BS!#REF!</definedName>
    <definedName name="___Jan05" localSheetId="6">[6]BS!#REF!</definedName>
    <definedName name="___Jan05">[6]BS!#REF!</definedName>
    <definedName name="___Jan06" localSheetId="11">[10]BS!#REF!</definedName>
    <definedName name="___Jan06" localSheetId="5">[10]BS!#REF!</definedName>
    <definedName name="___Jan06" localSheetId="6">[10]BS!#REF!</definedName>
    <definedName name="___Jan06">[10]BS!#REF!</definedName>
    <definedName name="___Jul04" localSheetId="7">[4]BS!$X$7:$X$3582</definedName>
    <definedName name="___Jul04">[5]BS!$X$7:$X$3582</definedName>
    <definedName name="___Jul05" localSheetId="11">[6]BS!#REF!</definedName>
    <definedName name="___Jul05" localSheetId="5">[6]BS!#REF!</definedName>
    <definedName name="___Jul05" localSheetId="6">[6]BS!#REF!</definedName>
    <definedName name="___Jul05">[6]BS!#REF!</definedName>
    <definedName name="___Jul09" xml:space="preserve"> [7]BS!$X$7:$X$1726</definedName>
    <definedName name="___Jun04" localSheetId="7">[4]BS!$W$7:$W$3582</definedName>
    <definedName name="___Jun04">[5]BS!$W$7:$W$3582</definedName>
    <definedName name="___Jun05" localSheetId="11">[6]BS!#REF!</definedName>
    <definedName name="___Jun05" localSheetId="5">[6]BS!#REF!</definedName>
    <definedName name="___Jun05" localSheetId="6">[6]BS!#REF!</definedName>
    <definedName name="___Jun05">[6]BS!#REF!</definedName>
    <definedName name="___Jun09">" BS!$AI$7:$AI$1643"</definedName>
    <definedName name="___Mar04" localSheetId="7">[4]BS!$T$7:$T$3582</definedName>
    <definedName name="___Mar04">[5]BS!$T$7:$T$3582</definedName>
    <definedName name="___Mar05" localSheetId="11">[6]BS!#REF!</definedName>
    <definedName name="___Mar05" localSheetId="5">[6]BS!#REF!</definedName>
    <definedName name="___Mar05" localSheetId="6">[6]BS!#REF!</definedName>
    <definedName name="___Mar05">[6]BS!#REF!</definedName>
    <definedName name="___May04" localSheetId="7">[4]BS!$V$7:$V$3582</definedName>
    <definedName name="___May04">[5]BS!$V$7:$V$3582</definedName>
    <definedName name="___May05" localSheetId="11">[6]BS!#REF!</definedName>
    <definedName name="___May05" localSheetId="5">[6]BS!#REF!</definedName>
    <definedName name="___May05" localSheetId="6">[6]BS!#REF!</definedName>
    <definedName name="___May05">[6]BS!#REF!</definedName>
    <definedName name="___mwh2" localSheetId="11">#REF!</definedName>
    <definedName name="___mwh2" localSheetId="5">#REF!</definedName>
    <definedName name="___mwh2" localSheetId="6">#REF!</definedName>
    <definedName name="___mwh2">#REF!</definedName>
    <definedName name="___new1" hidden="1">{#N/A,#N/A,FALSE,"Summ";#N/A,#N/A,FALSE,"General"}</definedName>
    <definedName name="___Nov03">[9]BS!$S$7:$S$3582</definedName>
    <definedName name="___Nov04" localSheetId="7">[4]BS!$AB$7:$AB$3582</definedName>
    <definedName name="___Nov04">[5]BS!$AB$7:$AB$3582</definedName>
    <definedName name="___Nov05" localSheetId="11">#REF!</definedName>
    <definedName name="___Nov05" localSheetId="5">#REF!</definedName>
    <definedName name="___Nov05" localSheetId="6">#REF!</definedName>
    <definedName name="___Nov05">#REF!</definedName>
    <definedName name="___Oct03">[9]BS!$R$7:$R$3582</definedName>
    <definedName name="___Oct04" localSheetId="7">[4]BS!$AA$7:$AA$3582</definedName>
    <definedName name="___Oct04">[5]BS!$AA$7:$AA$3582</definedName>
    <definedName name="___Oct05" localSheetId="11">#REF!</definedName>
    <definedName name="___Oct05" localSheetId="5">#REF!</definedName>
    <definedName name="___Oct05" localSheetId="6">#REF!</definedName>
    <definedName name="___Oct05">#REF!</definedName>
    <definedName name="___OM1" hidden="1">{#N/A,#N/A,FALSE,"Summary";#N/A,#N/A,FALSE,"SmPlants";#N/A,#N/A,FALSE,"Utah";#N/A,#N/A,FALSE,"Idaho";#N/A,#N/A,FALSE,"Lewis River";#N/A,#N/A,FALSE,"NrthUmpq";#N/A,#N/A,FALSE,"KlamRog"}</definedName>
    <definedName name="___PC1">[11]CLASSIFIERS!$A$7:$IV$7</definedName>
    <definedName name="___PC2">[11]CLASSIFIERS!$A$10:$IV$10</definedName>
    <definedName name="___PC3">[11]CLASSIFIERS!$A$12:$IV$12</definedName>
    <definedName name="___PC4">[11]CLASSIFIERS!$A$13:$IV$13</definedName>
    <definedName name="___RES2005" localSheetId="11">#REF!</definedName>
    <definedName name="___RES2005" localSheetId="5">#REF!</definedName>
    <definedName name="___RES2005" localSheetId="6">#REF!</definedName>
    <definedName name="___RES2005">#REF!</definedName>
    <definedName name="___SEC24">[11]EXTERNAL!$A$112:$IV$114</definedName>
    <definedName name="___Sep03">[9]BS!$Q$7:$Q$3582</definedName>
    <definedName name="___Sep04" localSheetId="7">[4]BS!$Z$7:$Z$3582</definedName>
    <definedName name="___Sep04">[5]BS!$Z$7:$Z$3582</definedName>
    <definedName name="___Sep05" localSheetId="11">[6]BS!#REF!</definedName>
    <definedName name="___Sep05" localSheetId="5">[6]BS!#REF!</definedName>
    <definedName name="___Sep05" localSheetId="6">[6]BS!#REF!</definedName>
    <definedName name="___Sep05">[6]BS!#REF!</definedName>
    <definedName name="___six6" localSheetId="8" hidden="1">{#N/A,#N/A,FALSE,"CRPT";#N/A,#N/A,FALSE,"TREND";#N/A,#N/A,FALSE,"%Curve"}</definedName>
    <definedName name="___six6" localSheetId="7" hidden="1">{#N/A,#N/A,FALSE,"CRPT";#N/A,#N/A,FALSE,"TREND";#N/A,#N/A,FALSE,"%Curve"}</definedName>
    <definedName name="___six6" hidden="1">{#N/A,#N/A,FALSE,"CRPT";#N/A,#N/A,FALSE,"TREND";#N/A,#N/A,FALSE,"%Curve"}</definedName>
    <definedName name="___www1" localSheetId="8" hidden="1">{#N/A,#N/A,FALSE,"schA"}</definedName>
    <definedName name="___www1" localSheetId="7" hidden="1">{#N/A,#N/A,FALSE,"schA"}</definedName>
    <definedName name="___www1" hidden="1">{#N/A,#N/A,FALSE,"schA"}</definedName>
    <definedName name="__123Graph_A" localSheetId="11" hidden="1">[12]Inputs!#REF!</definedName>
    <definedName name="__123Graph_A" localSheetId="5" hidden="1">[12]Inputs!#REF!</definedName>
    <definedName name="__123Graph_A" localSheetId="8" hidden="1">[13]Inputs!#REF!</definedName>
    <definedName name="__123Graph_A" localSheetId="6" hidden="1">[12]Inputs!#REF!</definedName>
    <definedName name="__123Graph_A" localSheetId="7" hidden="1">[13]Inputs!#REF!</definedName>
    <definedName name="__123Graph_A" hidden="1">[12]Inputs!#REF!</definedName>
    <definedName name="__123Graph_ABUDG6_DSCRPR">[14]Quant!$D$71:$O$71</definedName>
    <definedName name="__123Graph_ABUDG6_ESCRPR1">[14]Quant!$D$100:$O$100</definedName>
    <definedName name="__123Graph_B" localSheetId="11" hidden="1">[12]Inputs!#REF!</definedName>
    <definedName name="__123Graph_B" localSheetId="5" hidden="1">[12]Inputs!#REF!</definedName>
    <definedName name="__123Graph_B" localSheetId="8" hidden="1">[13]Inputs!#REF!</definedName>
    <definedName name="__123Graph_B" localSheetId="6" hidden="1">[12]Inputs!#REF!</definedName>
    <definedName name="__123Graph_B" localSheetId="7" hidden="1">[13]Inputs!#REF!</definedName>
    <definedName name="__123Graph_B" hidden="1">[12]Inputs!#REF!</definedName>
    <definedName name="__123Graph_BBUDG6_DSCRPR">[14]Quant!$D$72:$O$72</definedName>
    <definedName name="__123Graph_BBUDG6_ESCRPR1">[14]Quant!$D$88:$O$88</definedName>
    <definedName name="__123Graph_D" localSheetId="11" hidden="1">#REF!</definedName>
    <definedName name="__123Graph_D" localSheetId="5" hidden="1">#REF!</definedName>
    <definedName name="__123Graph_D" localSheetId="8" hidden="1">#REF!</definedName>
    <definedName name="__123Graph_D" localSheetId="6" hidden="1">#REF!</definedName>
    <definedName name="__123Graph_D" localSheetId="7" hidden="1">[13]Inputs!#REF!</definedName>
    <definedName name="__123Graph_D" hidden="1">#REF!</definedName>
    <definedName name="__123Graph_E" localSheetId="7" hidden="1">[15]Input!$E$22:$E$37</definedName>
    <definedName name="__123Graph_E" hidden="1">[16]Input!$E$22:$E$37</definedName>
    <definedName name="__123Graph_ECURRENT" localSheetId="11" hidden="1">[17]ConsolidatingPL!#REF!</definedName>
    <definedName name="__123Graph_ECURRENT" localSheetId="5" hidden="1">[17]ConsolidatingPL!#REF!</definedName>
    <definedName name="__123Graph_ECURRENT" localSheetId="6" hidden="1">[17]ConsolidatingPL!#REF!</definedName>
    <definedName name="__123Graph_ECURRENT" localSheetId="7" hidden="1">[17]ConsolidatingPL!#REF!</definedName>
    <definedName name="__123Graph_ECURRENT" hidden="1">[17]ConsolidatingPL!#REF!</definedName>
    <definedName name="__123Graph_F" localSheetId="7" hidden="1">[15]Input!$D$22:$D$37</definedName>
    <definedName name="__123Graph_F" hidden="1">[16]Input!$D$22:$D$37</definedName>
    <definedName name="__123Graph_X">[14]Quant!$D$5:$O$5</definedName>
    <definedName name="__123Graph_XBUDG6_DSCRPR">[14]Quant!$D$5:$O$5</definedName>
    <definedName name="__123Graph_XBUDG6_ESCRPR1">[14]Quant!$D$5:$O$5</definedName>
    <definedName name="__Apr04" localSheetId="7">[4]BS!$U$7:$U$3582</definedName>
    <definedName name="__Apr04">[5]BS!$U$7:$U$3582</definedName>
    <definedName name="__Apr05" localSheetId="11">#REF!</definedName>
    <definedName name="__Apr05" localSheetId="5">#REF!</definedName>
    <definedName name="__Apr05" localSheetId="6">#REF!</definedName>
    <definedName name="__Apr05">#REF!</definedName>
    <definedName name="__Aug04" localSheetId="7">[4]BS!$Y$7:$Y$3582</definedName>
    <definedName name="__Aug04">[5]BS!$Y$7:$Y$3582</definedName>
    <definedName name="__Aug05" localSheetId="11">#REF!</definedName>
    <definedName name="__Aug05" localSheetId="5">#REF!</definedName>
    <definedName name="__Aug05" localSheetId="6">#REF!</definedName>
    <definedName name="__Aug05">#REF!</definedName>
    <definedName name="__Aug09" xml:space="preserve"> [7]BS!$Y$7:$Y$1726</definedName>
    <definedName name="__DAT1" localSheetId="11">#REF!</definedName>
    <definedName name="__DAT1" localSheetId="5">#REF!</definedName>
    <definedName name="__DAT1" localSheetId="6">#REF!</definedName>
    <definedName name="__DAT1">#REF!</definedName>
    <definedName name="__DAT10" localSheetId="11">#REF!</definedName>
    <definedName name="__DAT10" localSheetId="5">#REF!</definedName>
    <definedName name="__DAT10" localSheetId="6">#REF!</definedName>
    <definedName name="__DAT10">#REF!</definedName>
    <definedName name="__DAT11" localSheetId="11">#REF!</definedName>
    <definedName name="__DAT11" localSheetId="5">#REF!</definedName>
    <definedName name="__DAT11" localSheetId="6">#REF!</definedName>
    <definedName name="__DAT11">#REF!</definedName>
    <definedName name="__DAT12" localSheetId="11">#REF!</definedName>
    <definedName name="__DAT12" localSheetId="5">#REF!</definedName>
    <definedName name="__DAT12" localSheetId="6">#REF!</definedName>
    <definedName name="__DAT12">#REF!</definedName>
    <definedName name="__DAT13" localSheetId="11">#REF!</definedName>
    <definedName name="__DAT13" localSheetId="5">#REF!</definedName>
    <definedName name="__DAT13" localSheetId="6">#REF!</definedName>
    <definedName name="__DAT13">#REF!</definedName>
    <definedName name="__DAT2" localSheetId="11">#REF!</definedName>
    <definedName name="__DAT2" localSheetId="5">#REF!</definedName>
    <definedName name="__DAT2" localSheetId="6">#REF!</definedName>
    <definedName name="__DAT2">#REF!</definedName>
    <definedName name="__DAT3" localSheetId="11">'[8]23600471-WA Utility Tax (Elect)'!#REF!</definedName>
    <definedName name="__DAT3" localSheetId="5">'[8]23600471-WA Utility Tax (Elect)'!#REF!</definedName>
    <definedName name="__DAT3" localSheetId="6">'[8]23600471-WA Utility Tax (Elect)'!#REF!</definedName>
    <definedName name="__DAT3">'[8]23600471-WA Utility Tax (Elect)'!#REF!</definedName>
    <definedName name="__DAT4" localSheetId="11">#REF!</definedName>
    <definedName name="__DAT4" localSheetId="5">#REF!</definedName>
    <definedName name="__DAT4" localSheetId="6">#REF!</definedName>
    <definedName name="__DAT4">#REF!</definedName>
    <definedName name="__DAT5" localSheetId="11">#REF!</definedName>
    <definedName name="__DAT5" localSheetId="5">#REF!</definedName>
    <definedName name="__DAT5" localSheetId="6">#REF!</definedName>
    <definedName name="__DAT5">#REF!</definedName>
    <definedName name="__DAT6" localSheetId="11">#REF!</definedName>
    <definedName name="__DAT6" localSheetId="5">#REF!</definedName>
    <definedName name="__DAT6" localSheetId="6">#REF!</definedName>
    <definedName name="__DAT6">#REF!</definedName>
    <definedName name="__DAT7" localSheetId="11">#REF!</definedName>
    <definedName name="__DAT7" localSheetId="5">#REF!</definedName>
    <definedName name="__DAT7" localSheetId="6">#REF!</definedName>
    <definedName name="__DAT7">#REF!</definedName>
    <definedName name="__DAT8" localSheetId="11">#REF!</definedName>
    <definedName name="__DAT8" localSheetId="5">#REF!</definedName>
    <definedName name="__DAT8" localSheetId="6">#REF!</definedName>
    <definedName name="__DAT8">#REF!</definedName>
    <definedName name="__DAT9" localSheetId="11">#REF!</definedName>
    <definedName name="__DAT9" localSheetId="5">#REF!</definedName>
    <definedName name="__DAT9" localSheetId="6">#REF!</definedName>
    <definedName name="__DAT9">#REF!</definedName>
    <definedName name="__Dec03">[9]BS!$T$7:$T$3582</definedName>
    <definedName name="__Dec04" localSheetId="7">[4]BS!$AC$7:$AC$3580</definedName>
    <definedName name="__Dec04">[5]BS!$AC$7:$AC$3580</definedName>
    <definedName name="__Dec05" localSheetId="11">#REF!</definedName>
    <definedName name="__Dec05" localSheetId="5">#REF!</definedName>
    <definedName name="__Dec05" localSheetId="6">#REF!</definedName>
    <definedName name="__Dec05">#REF!</definedName>
    <definedName name="__ex1" hidden="1">{#N/A,#N/A,FALSE,"Summ";#N/A,#N/A,FALSE,"General"}</definedName>
    <definedName name="__Feb04">[5]BS!$S$7:$S$3582</definedName>
    <definedName name="__Feb05" localSheetId="11">#REF!</definedName>
    <definedName name="__Feb05" localSheetId="5">#REF!</definedName>
    <definedName name="__Feb05" localSheetId="6">#REF!</definedName>
    <definedName name="__Feb05">#REF!</definedName>
    <definedName name="__IntlFixup" hidden="1">TRUE</definedName>
    <definedName name="__j1"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Jan04">[5]BS!$R$7:$R$3582</definedName>
    <definedName name="__Jan05" localSheetId="11">#REF!</definedName>
    <definedName name="__Jan05" localSheetId="5">#REF!</definedName>
    <definedName name="__Jan05" localSheetId="6">#REF!</definedName>
    <definedName name="__Jan05">#REF!</definedName>
    <definedName name="__Jan06" localSheetId="11">[10]BS!#REF!</definedName>
    <definedName name="__Jan06" localSheetId="5">[10]BS!#REF!</definedName>
    <definedName name="__Jan06" localSheetId="6">[10]BS!#REF!</definedName>
    <definedName name="__Jan06">[10]BS!#REF!</definedName>
    <definedName name="__Jul04" localSheetId="7">[4]BS!$X$7:$X$3582</definedName>
    <definedName name="__Jul04">[5]BS!$X$7:$X$3582</definedName>
    <definedName name="__Jul05" localSheetId="11">#REF!</definedName>
    <definedName name="__Jul05" localSheetId="5">#REF!</definedName>
    <definedName name="__Jul05" localSheetId="6">#REF!</definedName>
    <definedName name="__Jul05">#REF!</definedName>
    <definedName name="__Jul09" xml:space="preserve"> [7]BS!$X$7:$X$1726</definedName>
    <definedName name="__Jun04" localSheetId="7">[4]BS!$W$7:$W$3582</definedName>
    <definedName name="__Jun04">[5]BS!$W$7:$W$3582</definedName>
    <definedName name="__Jun05" localSheetId="11">#REF!</definedName>
    <definedName name="__Jun05" localSheetId="5">#REF!</definedName>
    <definedName name="__Jun05" localSheetId="6">#REF!</definedName>
    <definedName name="__Jun05">#REF!</definedName>
    <definedName name="__Jun09">" BS!$AI$7:$AI$1643"</definedName>
    <definedName name="__Mar04">[5]BS!$T$7:$T$3582</definedName>
    <definedName name="__Mar05" localSheetId="11">#REF!</definedName>
    <definedName name="__Mar05" localSheetId="5">#REF!</definedName>
    <definedName name="__Mar05" localSheetId="6">#REF!</definedName>
    <definedName name="__Mar05">#REF!</definedName>
    <definedName name="__May04" localSheetId="7">[4]BS!$V$7:$V$3582</definedName>
    <definedName name="__May04">[5]BS!$V$7:$V$3582</definedName>
    <definedName name="__May05" localSheetId="11">#REF!</definedName>
    <definedName name="__May05" localSheetId="5">#REF!</definedName>
    <definedName name="__May05" localSheetId="6">#REF!</definedName>
    <definedName name="__May05">#REF!</definedName>
    <definedName name="__mwh2" localSheetId="11">#REF!</definedName>
    <definedName name="__mwh2" localSheetId="5">#REF!</definedName>
    <definedName name="__mwh2" localSheetId="6">#REF!</definedName>
    <definedName name="__mwh2">#REF!</definedName>
    <definedName name="__new1" hidden="1">{#N/A,#N/A,FALSE,"Summ";#N/A,#N/A,FALSE,"General"}</definedName>
    <definedName name="__Nov03">[9]BS!$S$7:$S$3582</definedName>
    <definedName name="__Nov04" localSheetId="7">[4]BS!$AB$7:$AB$3582</definedName>
    <definedName name="__Nov04">[5]BS!$AB$7:$AB$3582</definedName>
    <definedName name="__Nov05" localSheetId="11">#REF!</definedName>
    <definedName name="__Nov05" localSheetId="5">#REF!</definedName>
    <definedName name="__Nov05" localSheetId="6">#REF!</definedName>
    <definedName name="__Nov05">#REF!</definedName>
    <definedName name="__Oct03">[9]BS!$R$7:$R$3582</definedName>
    <definedName name="__Oct04" localSheetId="7">[4]BS!$AA$7:$AA$3582</definedName>
    <definedName name="__Oct04">[5]BS!$AA$7:$AA$3582</definedName>
    <definedName name="__Oct05" localSheetId="11">#REF!</definedName>
    <definedName name="__Oct05" localSheetId="5">#REF!</definedName>
    <definedName name="__Oct05" localSheetId="6">#REF!</definedName>
    <definedName name="__Oct05">#REF!</definedName>
    <definedName name="__OM1" hidden="1">{#N/A,#N/A,FALSE,"Summary";#N/A,#N/A,FALSE,"SmPlants";#N/A,#N/A,FALSE,"Utah";#N/A,#N/A,FALSE,"Idaho";#N/A,#N/A,FALSE,"Lewis River";#N/A,#N/A,FALSE,"NrthUmpq";#N/A,#N/A,FALSE,"KlamRog"}</definedName>
    <definedName name="__PC1">[11]CLASSIFIERS!$A$7:$IV$7</definedName>
    <definedName name="__PC2">[11]CLASSIFIERS!$A$10:$IV$10</definedName>
    <definedName name="__PC3">[11]CLASSIFIERS!$A$12:$IV$12</definedName>
    <definedName name="__PC4">[11]CLASSIFIERS!$A$13:$IV$13</definedName>
    <definedName name="__RES2005" localSheetId="11">#REF!</definedName>
    <definedName name="__RES2005" localSheetId="5">#REF!</definedName>
    <definedName name="__RES2005" localSheetId="6">#REF!</definedName>
    <definedName name="__RES2005">#REF!</definedName>
    <definedName name="__SEC24">[11]EXTERNAL!$A$112:$IV$114</definedName>
    <definedName name="__Sep03">[9]BS!$Q$7:$Q$3582</definedName>
    <definedName name="__Sep04" localSheetId="7">[4]BS!$Z$7:$Z$3582</definedName>
    <definedName name="__Sep04">[5]BS!$Z$7:$Z$3582</definedName>
    <definedName name="__Sep05" localSheetId="11">#REF!</definedName>
    <definedName name="__Sep05" localSheetId="5">#REF!</definedName>
    <definedName name="__Sep05" localSheetId="6">#REF!</definedName>
    <definedName name="__Sep05">#REF!</definedName>
    <definedName name="__six6" localSheetId="8" hidden="1">{#N/A,#N/A,FALSE,"CRPT";#N/A,#N/A,FALSE,"TREND";#N/A,#N/A,FALSE,"%Curve"}</definedName>
    <definedName name="__six6" localSheetId="7" hidden="1">{#N/A,#N/A,FALSE,"CRPT";#N/A,#N/A,FALSE,"TREND";#N/A,#N/A,FALSE,"%Curve"}</definedName>
    <definedName name="__six6" hidden="1">{#N/A,#N/A,FALSE,"CRPT";#N/A,#N/A,FALSE,"TREND";#N/A,#N/A,FALSE,"%Curve"}</definedName>
    <definedName name="__www1" localSheetId="8" hidden="1">{#N/A,#N/A,FALSE,"schA"}</definedName>
    <definedName name="__www1" localSheetId="7" hidden="1">{#N/A,#N/A,FALSE,"schA"}</definedName>
    <definedName name="__www1" hidden="1">{#N/A,#N/A,FALSE,"schA"}</definedName>
    <definedName name="_1__123Graph_ABUDG6_D_ESCRPR">[14]Quant!$D$71:$O$71</definedName>
    <definedName name="_1_94_12_94" localSheetId="11">[18]DT_A_DOL93!#REF!</definedName>
    <definedName name="_1_94_12_94" localSheetId="5">[18]DT_A_DOL93!#REF!</definedName>
    <definedName name="_1_94_12_94" localSheetId="6">[18]DT_A_DOL93!#REF!</definedName>
    <definedName name="_1_94_12_94">[18]DT_A_DOL93!#REF!</definedName>
    <definedName name="_1_95_12_95" localSheetId="11">[18]DT_A_DOL93!#REF!</definedName>
    <definedName name="_1_95_12_95" localSheetId="5">[18]DT_A_DOL93!#REF!</definedName>
    <definedName name="_1_95_12_95" localSheetId="6">[18]DT_A_DOL93!#REF!</definedName>
    <definedName name="_1_95_12_95">[18]DT_A_DOL93!#REF!</definedName>
    <definedName name="_1_96_12_96" localSheetId="11">[18]DT_A_DOL93!#REF!</definedName>
    <definedName name="_1_96_12_96" localSheetId="5">[18]DT_A_DOL93!#REF!</definedName>
    <definedName name="_1_96_12_96" localSheetId="6">[18]DT_A_DOL93!#REF!</definedName>
    <definedName name="_1_96_12_96">[18]DT_A_DOL93!#REF!</definedName>
    <definedName name="_1_97_12_97" localSheetId="11">[18]DT_A_DOL93!#REF!</definedName>
    <definedName name="_1_97_12_97" localSheetId="5">[18]DT_A_DOL93!#REF!</definedName>
    <definedName name="_1_97_12_97" localSheetId="6">[18]DT_A_DOL93!#REF!</definedName>
    <definedName name="_1_97_12_97">[18]DT_A_DOL93!#REF!</definedName>
    <definedName name="_1_98_12_98" localSheetId="11">[18]DT_A_DOL93!#REF!</definedName>
    <definedName name="_1_98_12_98" localSheetId="5">[18]DT_A_DOL93!#REF!</definedName>
    <definedName name="_1_98_12_98" localSheetId="6">[18]DT_A_DOL93!#REF!</definedName>
    <definedName name="_1_98_12_98">[18]DT_A_DOL93!#REF!</definedName>
    <definedName name="_11" localSheetId="11">#REF!</definedName>
    <definedName name="_11" localSheetId="5">#REF!</definedName>
    <definedName name="_11" localSheetId="6">#REF!</definedName>
    <definedName name="_11">#REF!</definedName>
    <definedName name="_1Price_Ta" localSheetId="11">#REF!</definedName>
    <definedName name="_1Price_Ta" localSheetId="5">#REF!</definedName>
    <definedName name="_1Price_Ta" localSheetId="6">#REF!</definedName>
    <definedName name="_1Price_Ta">#REF!</definedName>
    <definedName name="_2__123Graph_ABUDG6_Dtons_inv" localSheetId="11" hidden="1">[19]Quant!#REF!</definedName>
    <definedName name="_2__123Graph_ABUDG6_Dtons_inv" localSheetId="5" hidden="1">[19]Quant!#REF!</definedName>
    <definedName name="_2__123Graph_ABUDG6_Dtons_inv" localSheetId="6" hidden="1">[19]Quant!#REF!</definedName>
    <definedName name="_2__123Graph_ABUDG6_Dtons_inv" hidden="1">[19]Quant!#REF!</definedName>
    <definedName name="_2Price_Ta" localSheetId="11">#REF!</definedName>
    <definedName name="_2Price_Ta" localSheetId="5">#REF!</definedName>
    <definedName name="_2Price_Ta" localSheetId="6">#REF!</definedName>
    <definedName name="_2Price_Ta">#REF!</definedName>
    <definedName name="_3__123Graph_ABUDG6_Dtons_inv" localSheetId="11" hidden="1">[20]Quant!#REF!</definedName>
    <definedName name="_3__123Graph_ABUDG6_Dtons_inv" localSheetId="5" hidden="1">[20]Quant!#REF!</definedName>
    <definedName name="_3__123Graph_ABUDG6_Dtons_inv" localSheetId="6" hidden="1">[20]Quant!#REF!</definedName>
    <definedName name="_3__123Graph_ABUDG6_Dtons_inv" hidden="1">[20]Quant!#REF!</definedName>
    <definedName name="_3__123Graph_BBUDG6_D_ESCRPR">[14]Quant!$D$72:$O$72</definedName>
    <definedName name="_31" localSheetId="11">#REF!</definedName>
    <definedName name="_31" localSheetId="5">#REF!</definedName>
    <definedName name="_31" localSheetId="6">#REF!</definedName>
    <definedName name="_31">#REF!</definedName>
    <definedName name="_36" localSheetId="11">#REF!</definedName>
    <definedName name="_36" localSheetId="5">#REF!</definedName>
    <definedName name="_36" localSheetId="6">#REF!</definedName>
    <definedName name="_36">#REF!</definedName>
    <definedName name="_4__123Graph_ABUDG6_Dtons_inv" localSheetId="11" hidden="1">'[21]Area D 2011'!#REF!</definedName>
    <definedName name="_4__123Graph_ABUDG6_Dtons_inv" localSheetId="5" hidden="1">'[21]Area D 2011'!#REF!</definedName>
    <definedName name="_4__123Graph_ABUDG6_Dtons_inv" localSheetId="6" hidden="1">'[21]Area D 2011'!#REF!</definedName>
    <definedName name="_4__123Graph_ABUDG6_Dtons_inv" hidden="1">'[21]Area D 2011'!#REF!</definedName>
    <definedName name="_4__123Graph_BBUDG6_Dtons_inv">[14]Quant!$D$9:$O$9</definedName>
    <definedName name="_41" localSheetId="11">#REF!</definedName>
    <definedName name="_41" localSheetId="5">#REF!</definedName>
    <definedName name="_41" localSheetId="6">#REF!</definedName>
    <definedName name="_41">#REF!</definedName>
    <definedName name="_43" localSheetId="11">#REF!</definedName>
    <definedName name="_43" localSheetId="5">#REF!</definedName>
    <definedName name="_43" localSheetId="6">#REF!</definedName>
    <definedName name="_43">#REF!</definedName>
    <definedName name="_5__123Graph_CBUDG6_D_ESCRPR">[14]Quant!$D$100:$O$100</definedName>
    <definedName name="_50" localSheetId="11">#REF!</definedName>
    <definedName name="_50" localSheetId="5">#REF!</definedName>
    <definedName name="_50" localSheetId="6">#REF!</definedName>
    <definedName name="_50">#REF!</definedName>
    <definedName name="_51" localSheetId="11">#REF!</definedName>
    <definedName name="_51" localSheetId="5">#REF!</definedName>
    <definedName name="_51" localSheetId="6">#REF!</definedName>
    <definedName name="_51">#REF!</definedName>
    <definedName name="_57" localSheetId="11">#REF!</definedName>
    <definedName name="_57" localSheetId="5">#REF!</definedName>
    <definedName name="_57" localSheetId="6">#REF!</definedName>
    <definedName name="_57">#REF!</definedName>
    <definedName name="_6__123Graph_CBUDG6_D_ESCRPR" localSheetId="11" hidden="1">'[22]2012 Area AB BudgetSummary'!#REF!</definedName>
    <definedName name="_6__123Graph_CBUDG6_D_ESCRPR" localSheetId="5" hidden="1">'[22]2012 Area AB BudgetSummary'!#REF!</definedName>
    <definedName name="_6__123Graph_CBUDG6_D_ESCRPR" localSheetId="6" hidden="1">'[22]2012 Area AB BudgetSummary'!#REF!</definedName>
    <definedName name="_6__123Graph_CBUDG6_D_ESCRPR" hidden="1">'[22]2012 Area AB BudgetSummary'!#REF!</definedName>
    <definedName name="_6__123Graph_DBUDG6_D_ESCRPR">[14]Quant!$D$88:$O$88</definedName>
    <definedName name="_7__123Graph_CBUDG6_D_ESCRPR" localSheetId="11" hidden="1">'[21]Area D 2011'!#REF!</definedName>
    <definedName name="_7__123Graph_CBUDG6_D_ESCRPR" localSheetId="5" hidden="1">'[21]Area D 2011'!#REF!</definedName>
    <definedName name="_7__123Graph_CBUDG6_D_ESCRPR" localSheetId="6" hidden="1">'[21]Area D 2011'!#REF!</definedName>
    <definedName name="_7__123Graph_CBUDG6_D_ESCRPR" hidden="1">'[21]Area D 2011'!#REF!</definedName>
    <definedName name="_7__123Graph_DBUDG6_D_ESCRPR" localSheetId="11" hidden="1">'[22]2012 Area AB BudgetSummary'!#REF!</definedName>
    <definedName name="_7__123Graph_DBUDG6_D_ESCRPR" localSheetId="5" hidden="1">'[22]2012 Area AB BudgetSummary'!#REF!</definedName>
    <definedName name="_7__123Graph_DBUDG6_D_ESCRPR" localSheetId="6" hidden="1">'[22]2012 Area AB BudgetSummary'!#REF!</definedName>
    <definedName name="_7__123Graph_DBUDG6_D_ESCRPR" hidden="1">'[22]2012 Area AB BudgetSummary'!#REF!</definedName>
    <definedName name="_7__123Graph_XBUDG6_D_ESCRPR">[14]Quant!$D$5:$O$5</definedName>
    <definedName name="_8__123Graph_DBUDG6_D_ESCRPR" localSheetId="11" hidden="1">'[21]Area D 2011'!#REF!</definedName>
    <definedName name="_8__123Graph_DBUDG6_D_ESCRPR" localSheetId="5" hidden="1">'[21]Area D 2011'!#REF!</definedName>
    <definedName name="_8__123Graph_DBUDG6_D_ESCRPR" localSheetId="6" hidden="1">'[21]Area D 2011'!#REF!</definedName>
    <definedName name="_8__123Graph_DBUDG6_D_ESCRPR" hidden="1">'[21]Area D 2011'!#REF!</definedName>
    <definedName name="_8__123Graph_XBUDG6_Dtons_inv">[14]Quant!$D$5:$O$5</definedName>
    <definedName name="_85" localSheetId="11">#REF!</definedName>
    <definedName name="_85" localSheetId="5">#REF!</definedName>
    <definedName name="_85" localSheetId="6">#REF!</definedName>
    <definedName name="_85">#REF!</definedName>
    <definedName name="_85_86" localSheetId="11">#REF!</definedName>
    <definedName name="_85_86" localSheetId="5">#REF!</definedName>
    <definedName name="_85_86" localSheetId="6">#REF!</definedName>
    <definedName name="_85_86">#REF!</definedName>
    <definedName name="_86" localSheetId="11">#REF!</definedName>
    <definedName name="_86" localSheetId="5">#REF!</definedName>
    <definedName name="_86" localSheetId="6">#REF!</definedName>
    <definedName name="_86">#REF!</definedName>
    <definedName name="_87" localSheetId="11">#REF!</definedName>
    <definedName name="_87" localSheetId="5">#REF!</definedName>
    <definedName name="_87" localSheetId="6">#REF!</definedName>
    <definedName name="_87">#REF!</definedName>
    <definedName name="_ALL_RATES" localSheetId="11">#REF!</definedName>
    <definedName name="_ALL_RATES" localSheetId="5">#REF!</definedName>
    <definedName name="_ALL_RATES" localSheetId="6">#REF!</definedName>
    <definedName name="_ALL_RATES">#REF!</definedName>
    <definedName name="_Apr04" localSheetId="7">[4]BS!$U$7:$U$3582</definedName>
    <definedName name="_Apr04">[5]BS!$U$7:$U$3582</definedName>
    <definedName name="_Apr05" localSheetId="11">#REF!</definedName>
    <definedName name="_Apr05" localSheetId="5">#REF!</definedName>
    <definedName name="_Apr05" localSheetId="6">#REF!</definedName>
    <definedName name="_Apr05">#REF!</definedName>
    <definedName name="_Apr09" xml:space="preserve"> [7]BS!$U$7:$U$1726</definedName>
    <definedName name="_Apr17">[23]BS!$U$8:$U$2552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g04" localSheetId="7">[4]BS!$Y$7:$Y$3582</definedName>
    <definedName name="_Aug04">[5]BS!$Y$7:$Y$3582</definedName>
    <definedName name="_Aug05" localSheetId="11">#REF!</definedName>
    <definedName name="_Aug05" localSheetId="5">#REF!</definedName>
    <definedName name="_Aug05" localSheetId="6">#REF!</definedName>
    <definedName name="_Aug05">#REF!</definedName>
    <definedName name="_Aug09" xml:space="preserve"> [7]BS!$Y$7:$Y$1726</definedName>
    <definedName name="_Aug16">[23]BS!$M$8:$M$2551</definedName>
    <definedName name="_Aug17">[23]BS!$Y$8:$Y$2552</definedName>
    <definedName name="_B" localSheetId="11">'[24]Rate Design'!#REF!</definedName>
    <definedName name="_B" localSheetId="5">'[24]Rate Design'!#REF!</definedName>
    <definedName name="_B" localSheetId="6">'[24]Rate Design'!#REF!</definedName>
    <definedName name="_B">'[24]Rate Design'!#REF!</definedName>
    <definedName name="_cd1" hidden="1">{"annual",#N/A,FALSE,"Pro Forma";#N/A,#N/A,FALSE,"Golf Operations"}</definedName>
    <definedName name="_DAT1" localSheetId="11">'[25]SAP 18230021'!#REF!</definedName>
    <definedName name="_DAT1" localSheetId="5">'[25]SAP 18230021'!#REF!</definedName>
    <definedName name="_DAT1" localSheetId="6">'[25]SAP 18230021'!#REF!</definedName>
    <definedName name="_DAT1">'[25]SAP 18230021'!#REF!</definedName>
    <definedName name="_DAT10" localSheetId="11">#REF!</definedName>
    <definedName name="_DAT10" localSheetId="5">#REF!</definedName>
    <definedName name="_DAT10" localSheetId="6">#REF!</definedName>
    <definedName name="_DAT10">#REF!</definedName>
    <definedName name="_DAT11" localSheetId="11">#REF!</definedName>
    <definedName name="_DAT11" localSheetId="5">#REF!</definedName>
    <definedName name="_DAT11" localSheetId="6">#REF!</definedName>
    <definedName name="_DAT11">#REF!</definedName>
    <definedName name="_DAT12" localSheetId="11">#REF!</definedName>
    <definedName name="_DAT12" localSheetId="5">#REF!</definedName>
    <definedName name="_DAT12" localSheetId="6">#REF!</definedName>
    <definedName name="_DAT12">#REF!</definedName>
    <definedName name="_DAT13" localSheetId="11">#REF!</definedName>
    <definedName name="_DAT13" localSheetId="5">#REF!</definedName>
    <definedName name="_DAT13" localSheetId="6">#REF!</definedName>
    <definedName name="_DAT13">#REF!</definedName>
    <definedName name="_DAT2" localSheetId="11">#REF!</definedName>
    <definedName name="_DAT2" localSheetId="5">#REF!</definedName>
    <definedName name="_DAT2" localSheetId="6">#REF!</definedName>
    <definedName name="_DAT2">#REF!</definedName>
    <definedName name="_DAT3" localSheetId="11">#REF!</definedName>
    <definedName name="_DAT3" localSheetId="5">#REF!</definedName>
    <definedName name="_DAT3" localSheetId="6">#REF!</definedName>
    <definedName name="_DAT3">#REF!</definedName>
    <definedName name="_DAT4" localSheetId="11">#REF!</definedName>
    <definedName name="_DAT4" localSheetId="5">#REF!</definedName>
    <definedName name="_DAT4" localSheetId="6">#REF!</definedName>
    <definedName name="_DAT4">#REF!</definedName>
    <definedName name="_DAT5" localSheetId="11">#REF!</definedName>
    <definedName name="_DAT5" localSheetId="5">#REF!</definedName>
    <definedName name="_DAT5" localSheetId="6">#REF!</definedName>
    <definedName name="_DAT5">#REF!</definedName>
    <definedName name="_DAT6" localSheetId="11">#REF!</definedName>
    <definedName name="_DAT6" localSheetId="5">#REF!</definedName>
    <definedName name="_DAT6" localSheetId="6">#REF!</definedName>
    <definedName name="_DAT6">#REF!</definedName>
    <definedName name="_DAT7" localSheetId="11">#REF!</definedName>
    <definedName name="_DAT7" localSheetId="5">#REF!</definedName>
    <definedName name="_DAT7" localSheetId="6">#REF!</definedName>
    <definedName name="_DAT7">#REF!</definedName>
    <definedName name="_DAT8" localSheetId="11">#REF!</definedName>
    <definedName name="_DAT8" localSheetId="5">#REF!</definedName>
    <definedName name="_DAT8" localSheetId="6">#REF!</definedName>
    <definedName name="_DAT8">#REF!</definedName>
    <definedName name="_DAT9" localSheetId="11">'[25]SAP 18230021'!#REF!</definedName>
    <definedName name="_DAT9" localSheetId="5">'[25]SAP 18230021'!#REF!</definedName>
    <definedName name="_DAT9" localSheetId="6">'[25]SAP 18230021'!#REF!</definedName>
    <definedName name="_DAT9">'[25]SAP 18230021'!#REF!</definedName>
    <definedName name="_Dec03">[9]BS!$T$7:$T$3582</definedName>
    <definedName name="_Dec04" localSheetId="7">[4]BS!$AC$7:$AC$3580</definedName>
    <definedName name="_Dec04">[5]BS!$AC$7:$AC$3580</definedName>
    <definedName name="_Dec05" localSheetId="11">#REF!</definedName>
    <definedName name="_Dec05" localSheetId="5">#REF!</definedName>
    <definedName name="_Dec05" localSheetId="6">#REF!</definedName>
    <definedName name="_Dec05">#REF!</definedName>
    <definedName name="_Dec08" xml:space="preserve"> [7]BS!$Q$7:$Q$1726</definedName>
    <definedName name="_Dec16">[23]BS!$Q$8:$Q$2553</definedName>
    <definedName name="_Dist_Values" localSheetId="11" hidden="1">#REF!</definedName>
    <definedName name="_Dist_Values" localSheetId="5" hidden="1">#REF!</definedName>
    <definedName name="_Dist_Values" localSheetId="6" hidden="1">#REF!</definedName>
    <definedName name="_Dist_Values" hidden="1">#REF!</definedName>
    <definedName name="_End" localSheetId="11">#REF!</definedName>
    <definedName name="_End" localSheetId="5">#REF!</definedName>
    <definedName name="_End" localSheetId="6">#REF!</definedName>
    <definedName name="_End">#REF!</definedName>
    <definedName name="_ex1" localSheetId="8" hidden="1">{#N/A,#N/A,FALSE,"Summ";#N/A,#N/A,FALSE,"General"}</definedName>
    <definedName name="_ex1" localSheetId="7" hidden="1">{#N/A,#N/A,FALSE,"Summ";#N/A,#N/A,FALSE,"General"}</definedName>
    <definedName name="_ex1" hidden="1">{#N/A,#N/A,FALSE,"Summ";#N/A,#N/A,FALSE,"General"}</definedName>
    <definedName name="_Feb04" localSheetId="7">[4]BS!$S$7:$S$3582</definedName>
    <definedName name="_Feb04">[5]BS!$S$7:$S$3582</definedName>
    <definedName name="_Feb05" localSheetId="11">#REF!</definedName>
    <definedName name="_Feb05" localSheetId="5">#REF!</definedName>
    <definedName name="_Feb05" localSheetId="6">#REF!</definedName>
    <definedName name="_Feb05">#REF!</definedName>
    <definedName name="_FEB09" xml:space="preserve"> [7]BS!$S$7:$S$1726</definedName>
    <definedName name="_Feb17">[23]BS!$S$8:$S$2552</definedName>
    <definedName name="_FEDERAL_INCOME_TAX" localSheetId="7">'[26]MJS-7'!$N$21</definedName>
    <definedName name="_FEDERAL_INCOME_TAX">'[27]MJS-7'!$N$21</definedName>
    <definedName name="_Fill" localSheetId="11" hidden="1">#REF!</definedName>
    <definedName name="_Fill" localSheetId="5" hidden="1">#REF!</definedName>
    <definedName name="_Fill" localSheetId="8" hidden="1">#REF!</definedName>
    <definedName name="_Fill" localSheetId="6" hidden="1">#REF!</definedName>
    <definedName name="_Fill" localSheetId="7" hidden="1">#REF!</definedName>
    <definedName name="_Fill" hidden="1">#REF!</definedName>
    <definedName name="_Filter" localSheetId="11">#REF!</definedName>
    <definedName name="_Filter" localSheetId="5">#REF!</definedName>
    <definedName name="_Filter" localSheetId="6">#REF!</definedName>
    <definedName name="_Filter">#REF!</definedName>
    <definedName name="_xlnm._FilterDatabase" localSheetId="11" hidden="1">#REF!</definedName>
    <definedName name="_xlnm._FilterDatabase" localSheetId="5" hidden="1">#REF!</definedName>
    <definedName name="_xlnm._FilterDatabase" localSheetId="6" hidden="1">#REF!</definedName>
    <definedName name="_xlnm._FilterDatabase" localSheetId="7" hidden="1">#REF!</definedName>
    <definedName name="_xlnm._FilterDatabase" hidden="1">#REF!</definedName>
    <definedName name="_gr1" hidden="1">{"three",#N/A,FALSE,"Capital";"four",#N/A,FALSE,"Capital"}</definedName>
    <definedName name="_j1" localSheetId="7"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7"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7"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7"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7"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Jan04" localSheetId="7">[4]BS!$R$7:$R$3582</definedName>
    <definedName name="_Jan04">[5]BS!$R$7:$R$3582</definedName>
    <definedName name="_Jan05" localSheetId="11">#REF!</definedName>
    <definedName name="_Jan05" localSheetId="5">#REF!</definedName>
    <definedName name="_Jan05" localSheetId="6">#REF!</definedName>
    <definedName name="_Jan05">#REF!</definedName>
    <definedName name="_Jan06" localSheetId="11">[10]BS!#REF!</definedName>
    <definedName name="_Jan06" localSheetId="5">[10]BS!#REF!</definedName>
    <definedName name="_Jan06" localSheetId="6">[10]BS!#REF!</definedName>
    <definedName name="_Jan06">[10]BS!#REF!</definedName>
    <definedName name="_Jan17">[23]BS!$R$8:$R$2553</definedName>
    <definedName name="_Jul04" localSheetId="7">[4]BS!$X$7:$X$3582</definedName>
    <definedName name="_Jul04">[5]BS!$X$7:$X$3582</definedName>
    <definedName name="_Jul05" localSheetId="11">#REF!</definedName>
    <definedName name="_Jul05" localSheetId="5">#REF!</definedName>
    <definedName name="_Jul05" localSheetId="6">#REF!</definedName>
    <definedName name="_Jul05">#REF!</definedName>
    <definedName name="_Jul09" xml:space="preserve"> [7]BS!$X$7:$X$1726</definedName>
    <definedName name="_July16">[23]BS!$L$8:$L$2551</definedName>
    <definedName name="_July17">[23]BS!$X$8:$X$2553</definedName>
    <definedName name="_Jun04" localSheetId="7">[4]BS!$W$7:$W$3582</definedName>
    <definedName name="_Jun04">[5]BS!$W$7:$W$3582</definedName>
    <definedName name="_Jun05" localSheetId="11">#REF!</definedName>
    <definedName name="_Jun05" localSheetId="5">#REF!</definedName>
    <definedName name="_Jun05" localSheetId="6">#REF!</definedName>
    <definedName name="_Jun05">#REF!</definedName>
    <definedName name="_Jun09" xml:space="preserve"> [7]BS!$W$7:$W$1726</definedName>
    <definedName name="_Jun16">[23]BS!$K$8:$K$2553</definedName>
    <definedName name="_Jun17">[23]BS!$W$8:$W$2553</definedName>
    <definedName name="_Key1" localSheetId="11" hidden="1">#REF!</definedName>
    <definedName name="_Key1" localSheetId="5" hidden="1">#REF!</definedName>
    <definedName name="_Key1" localSheetId="8" hidden="1">#REF!</definedName>
    <definedName name="_Key1" localSheetId="6" hidden="1">#REF!</definedName>
    <definedName name="_Key1" localSheetId="7" hidden="1">#REF!</definedName>
    <definedName name="_Key1" hidden="1">#REF!</definedName>
    <definedName name="_Key2" localSheetId="11" hidden="1">#REF!</definedName>
    <definedName name="_Key2" localSheetId="5" hidden="1">#REF!</definedName>
    <definedName name="_Key2" localSheetId="8" hidden="1">#REF!</definedName>
    <definedName name="_Key2" localSheetId="6" hidden="1">#REF!</definedName>
    <definedName name="_Key2" localSheetId="7" hidden="1">#REF!</definedName>
    <definedName name="_Key2" hidden="1">#REF!</definedName>
    <definedName name="_Mar04" localSheetId="7">[4]BS!$T$7:$T$3582</definedName>
    <definedName name="_Mar04">[5]BS!$T$7:$T$3582</definedName>
    <definedName name="_Mar05" localSheetId="11">#REF!</definedName>
    <definedName name="_Mar05" localSheetId="5">#REF!</definedName>
    <definedName name="_Mar05" localSheetId="6">#REF!</definedName>
    <definedName name="_Mar05">#REF!</definedName>
    <definedName name="_Mar17">[23]BS!$T$8:$T$2552</definedName>
    <definedName name="_May04" localSheetId="7">[4]BS!$V$7:$V$3582</definedName>
    <definedName name="_May04">[5]BS!$V$7:$V$3582</definedName>
    <definedName name="_May05" localSheetId="11">#REF!</definedName>
    <definedName name="_May05" localSheetId="5">#REF!</definedName>
    <definedName name="_May05" localSheetId="6">#REF!</definedName>
    <definedName name="_May05">#REF!</definedName>
    <definedName name="_May09" xml:space="preserve"> [7]BS!$V$7:$V$1726</definedName>
    <definedName name="_May16">[23]BS!$J$8:$J$2551</definedName>
    <definedName name="_May17">[23]BS!$V$8:$V$2552</definedName>
    <definedName name="_MEN2" localSheetId="11">[1]Jan!#REF!</definedName>
    <definedName name="_MEN2" localSheetId="5">[1]Jan!#REF!</definedName>
    <definedName name="_MEN2" localSheetId="6">[1]Jan!#REF!</definedName>
    <definedName name="_MEN2">[1]Jan!#REF!</definedName>
    <definedName name="_MEN3" localSheetId="11">[1]Jan!#REF!</definedName>
    <definedName name="_MEN3" localSheetId="5">[1]Jan!#REF!</definedName>
    <definedName name="_MEN3" localSheetId="6">[1]Jan!#REF!</definedName>
    <definedName name="_MEN3">[1]Jan!#REF!</definedName>
    <definedName name="_mwh2" localSheetId="11">#REF!</definedName>
    <definedName name="_mwh2" localSheetId="5">#REF!</definedName>
    <definedName name="_mwh2" localSheetId="6">#REF!</definedName>
    <definedName name="_mwh2">#REF!</definedName>
    <definedName name="_new1" localSheetId="8" hidden="1">{#N/A,#N/A,FALSE,"Summ";#N/A,#N/A,FALSE,"General"}</definedName>
    <definedName name="_new1" localSheetId="7" hidden="1">{#N/A,#N/A,FALSE,"Summ";#N/A,#N/A,FALSE,"General"}</definedName>
    <definedName name="_new1" hidden="1">{#N/A,#N/A,FALSE,"Summ";#N/A,#N/A,FALSE,"General"}</definedName>
    <definedName name="_Nov03">[9]BS!$S$7:$S$3582</definedName>
    <definedName name="_Nov04" localSheetId="7">[4]BS!$AB$7:$AB$3582</definedName>
    <definedName name="_Nov04">[5]BS!$AB$7:$AB$3582</definedName>
    <definedName name="_Nov05" localSheetId="11">#REF!</definedName>
    <definedName name="_Nov05" localSheetId="5">#REF!</definedName>
    <definedName name="_Nov05" localSheetId="6">#REF!</definedName>
    <definedName name="_Nov05">#REF!</definedName>
    <definedName name="_Nov16">[23]BS!$P$8:$P$2556</definedName>
    <definedName name="_Oct03">[9]BS!$R$7:$R$3582</definedName>
    <definedName name="_Oct04" localSheetId="7">[4]BS!$AA$7:$AA$3582</definedName>
    <definedName name="_Oct04">[5]BS!$AA$7:$AA$3582</definedName>
    <definedName name="_Oct05" localSheetId="11">#REF!</definedName>
    <definedName name="_Oct05" localSheetId="5">#REF!</definedName>
    <definedName name="_Oct05" localSheetId="6">#REF!</definedName>
    <definedName name="_Oct05">#REF!</definedName>
    <definedName name="_Oct09" xml:space="preserve"> [7]BS!$AA$7:$AA$1726</definedName>
    <definedName name="_Oct16">[23]BS!$O$8:$O$2553</definedName>
    <definedName name="_Oct17">[23]BS!$AA$8:$AA$2552</definedName>
    <definedName name="_OM1" localSheetId="7"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7">0</definedName>
    <definedName name="_Order1" hidden="1">255</definedName>
    <definedName name="_Order2" localSheetId="7">0</definedName>
    <definedName name="_Order2" hidden="1">255</definedName>
    <definedName name="_P" localSheetId="11">#REF!</definedName>
    <definedName name="_P" localSheetId="5">#REF!</definedName>
    <definedName name="_P" localSheetId="6">#REF!</definedName>
    <definedName name="_P">#REF!</definedName>
    <definedName name="_P_RD" localSheetId="11">#REF!</definedName>
    <definedName name="_P_RD" localSheetId="5">#REF!</definedName>
    <definedName name="_P_RD" localSheetId="6">#REF!</definedName>
    <definedName name="_P_RD">#REF!</definedName>
    <definedName name="_Parse_In" localSheetId="11" hidden="1">#REF!</definedName>
    <definedName name="_Parse_In" localSheetId="5" hidden="1">#REF!</definedName>
    <definedName name="_Parse_In" localSheetId="6" hidden="1">#REF!</definedName>
    <definedName name="_Parse_In" hidden="1">#REF!</definedName>
    <definedName name="_PC1">[11]CLASSIFIERS!$A$7:$IV$7</definedName>
    <definedName name="_PC2">[11]CLASSIFIERS!$A$10:$IV$10</definedName>
    <definedName name="_PC3">[11]CLASSIFIERS!$A$12:$IV$12</definedName>
    <definedName name="_PC4">[11]CLASSIFIERS!$A$13:$IV$13</definedName>
    <definedName name="_PRINT_23_36" localSheetId="11">#REF!</definedName>
    <definedName name="_PRINT_23_36" localSheetId="5">#REF!</definedName>
    <definedName name="_PRINT_23_36" localSheetId="6">#REF!</definedName>
    <definedName name="_PRINT_23_36">#REF!</definedName>
    <definedName name="_PRINT_85_58" localSheetId="11">#REF!</definedName>
    <definedName name="_PRINT_85_58" localSheetId="5">#REF!</definedName>
    <definedName name="_PRINT_85_58" localSheetId="6">#REF!</definedName>
    <definedName name="_PRINT_85_58">#REF!</definedName>
    <definedName name="_RATE_DESIGN" localSheetId="11">#REF!</definedName>
    <definedName name="_RATE_DESIGN" localSheetId="5">#REF!</definedName>
    <definedName name="_RATE_DESIGN" localSheetId="6">#REF!</definedName>
    <definedName name="_RATE_DESIGN">#REF!</definedName>
    <definedName name="_Regression_Int" hidden="1">1</definedName>
    <definedName name="_Regression_Out" localSheetId="11" hidden="1">#REF!</definedName>
    <definedName name="_Regression_Out" localSheetId="5" hidden="1">#REF!</definedName>
    <definedName name="_Regression_Out" localSheetId="6" hidden="1">#REF!</definedName>
    <definedName name="_Regression_Out" localSheetId="7" hidden="1">#REF!</definedName>
    <definedName name="_Regression_Out" hidden="1">#REF!</definedName>
    <definedName name="_Regression_X" localSheetId="11" hidden="1">#REF!</definedName>
    <definedName name="_Regression_X" localSheetId="5" hidden="1">#REF!</definedName>
    <definedName name="_Regression_X" localSheetId="6" hidden="1">#REF!</definedName>
    <definedName name="_Regression_X" localSheetId="7" hidden="1">#REF!</definedName>
    <definedName name="_Regression_X" hidden="1">#REF!</definedName>
    <definedName name="_Regression_Y" localSheetId="11" hidden="1">#REF!</definedName>
    <definedName name="_Regression_Y" localSheetId="5" hidden="1">#REF!</definedName>
    <definedName name="_Regression_Y" localSheetId="6" hidden="1">#REF!</definedName>
    <definedName name="_Regression_Y" localSheetId="7" hidden="1">#REF!</definedName>
    <definedName name="_Regression_Y" hidden="1">#REF!</definedName>
    <definedName name="_RES" localSheetId="11">#REF!</definedName>
    <definedName name="_RES" localSheetId="5">#REF!</definedName>
    <definedName name="_RES" localSheetId="6">#REF!</definedName>
    <definedName name="_RES">#REF!</definedName>
    <definedName name="_RES2005" localSheetId="11">#REF!</definedName>
    <definedName name="_RES2005" localSheetId="5">#REF!</definedName>
    <definedName name="_RES2005" localSheetId="6">#REF!</definedName>
    <definedName name="_RES2005">#REF!</definedName>
    <definedName name="_SEC24">[11]EXTERNAL!$A$112:$IV$114</definedName>
    <definedName name="_Sep03" localSheetId="7">[9]BS!$Q$7:$Q$3582</definedName>
    <definedName name="_Sep03">[28]BS!$AB$7:$AB$3420</definedName>
    <definedName name="_Sep04" localSheetId="7">[4]BS!$Z$7:$Z$3582</definedName>
    <definedName name="_Sep04">[5]BS!$Z$7:$Z$3582</definedName>
    <definedName name="_Sep05" localSheetId="11">#REF!</definedName>
    <definedName name="_Sep05" localSheetId="5">#REF!</definedName>
    <definedName name="_Sep05" localSheetId="6">#REF!</definedName>
    <definedName name="_Sep05">#REF!</definedName>
    <definedName name="_Sept16">[23]BS!$N$8:$N$2556</definedName>
    <definedName name="_Sept17">[23]BS!$Z$8:$Z$2552</definedName>
    <definedName name="_six6" localSheetId="8" hidden="1">{#N/A,#N/A,FALSE,"CRPT";#N/A,#N/A,FALSE,"TREND";#N/A,#N/A,FALSE,"%Curve"}</definedName>
    <definedName name="_six6" localSheetId="7" hidden="1">{#N/A,#N/A,FALSE,"CRPT";#N/A,#N/A,FALSE,"TREND";#N/A,#N/A,FALSE,"%Curve"}</definedName>
    <definedName name="_six6" hidden="1">{#N/A,#N/A,FALSE,"CRPT";#N/A,#N/A,FALSE,"TREND";#N/A,#N/A,FALSE,"%Curve"}</definedName>
    <definedName name="_Sort" localSheetId="11" hidden="1">#REF!</definedName>
    <definedName name="_Sort" localSheetId="5" hidden="1">#REF!</definedName>
    <definedName name="_Sort" localSheetId="8" hidden="1">#REF!</definedName>
    <definedName name="_Sort" localSheetId="6" hidden="1">#REF!</definedName>
    <definedName name="_Sort" localSheetId="7" hidden="1">#REF!</definedName>
    <definedName name="_Sort" hidden="1">#REF!</definedName>
    <definedName name="_Table2_Out" localSheetId="11" hidden="1">#REF!</definedName>
    <definedName name="_Table2_Out" localSheetId="5" hidden="1">#REF!</definedName>
    <definedName name="_Table2_Out" localSheetId="6" hidden="1">#REF!</definedName>
    <definedName name="_Table2_Out" hidden="1">#REF!</definedName>
    <definedName name="_Testyear">'[29]KJB-6,13 Cmn Adj'!$B$7</definedName>
    <definedName name="_TOP1" localSheetId="11">[1]Jan!#REF!</definedName>
    <definedName name="_TOP1" localSheetId="5">[1]Jan!#REF!</definedName>
    <definedName name="_TOP1" localSheetId="6">[1]Jan!#REF!</definedName>
    <definedName name="_TOP1">[1]Jan!#REF!</definedName>
    <definedName name="_wr1" hidden="1">{"Output-3Column",#N/A,FALSE,"Output"}</definedName>
    <definedName name="_wrn1" hidden="1">{"Inflation-BaseYear",#N/A,FALSE,"Inputs"}</definedName>
    <definedName name="_www1" localSheetId="8" hidden="1">{#N/A,#N/A,FALSE,"schA"}</definedName>
    <definedName name="_www1" localSheetId="7" hidden="1">{#N/A,#N/A,FALSE,"schA"}</definedName>
    <definedName name="_www1" hidden="1">{#N/A,#N/A,FALSE,"schA"}</definedName>
    <definedName name="_x1"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8" hidden="1">{#N/A,#N/A,FALSE,"Coversheet";#N/A,#N/A,FALSE,"QA"}</definedName>
    <definedName name="a" localSheetId="7" hidden="1">'[13]DSM Output'!$J$21:$J$23</definedName>
    <definedName name="a" hidden="1">{"Print_Detail",#N/A,FALSE,"Redemption_Maturity Extract"}</definedName>
    <definedName name="aaa"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AAAAAAAAAAA" localSheetId="8" hidden="1">{#N/A,#N/A,FALSE,"Coversheet";#N/A,#N/A,FALSE,"QA"}</definedName>
    <definedName name="AAAAAAAAAAAAAA" hidden="1">{#N/A,#N/A,FALSE,"Coversheet";#N/A,#N/A,FALSE,"QA"}</definedName>
    <definedName name="Access_Button1" hidden="1">"Headcount_Workbook_Schedules_List"</definedName>
    <definedName name="AccessCode" hidden="1">""""</definedName>
    <definedName name="AccessDatabase" localSheetId="8" hidden="1">"I:\COMTREL\FINICLE\TradeSummary.mdb"</definedName>
    <definedName name="AccessDatabase" localSheetId="7">"P:\HR\SharonPlummer\Headcount Workbook.mdb"</definedName>
    <definedName name="AccessDatabase" hidden="1">"C:\ncux\bud\rms_inv.mdb"</definedName>
    <definedName name="accrual" localSheetId="11">[30]Sheet2!#REF!</definedName>
    <definedName name="accrual" localSheetId="5">[30]Sheet2!#REF!</definedName>
    <definedName name="accrual" localSheetId="6">[30]Sheet2!#REF!</definedName>
    <definedName name="accrual">[30]Sheet2!#REF!</definedName>
    <definedName name="accrual2" localSheetId="11">[30]Sheet2!#REF!</definedName>
    <definedName name="accrual2" localSheetId="5">[30]Sheet2!#REF!</definedName>
    <definedName name="accrual2" localSheetId="6">[30]Sheet2!#REF!</definedName>
    <definedName name="accrual2">[30]Sheet2!#REF!</definedName>
    <definedName name="accrual3" localSheetId="11">[30]Sheet2!#REF!</definedName>
    <definedName name="accrual3" localSheetId="5">[30]Sheet2!#REF!</definedName>
    <definedName name="accrual3" localSheetId="6">[30]Sheet2!#REF!</definedName>
    <definedName name="accrual3">[30]Sheet2!#REF!</definedName>
    <definedName name="Acct108364" localSheetId="11">'[31]Func Study'!#REF!</definedName>
    <definedName name="Acct108364" localSheetId="5">'[31]Func Study'!#REF!</definedName>
    <definedName name="Acct108364" localSheetId="6">'[31]Func Study'!#REF!</definedName>
    <definedName name="Acct108364">'[31]Func Study'!#REF!</definedName>
    <definedName name="Acct108364S" localSheetId="11">'[31]Func Study'!#REF!</definedName>
    <definedName name="Acct108364S" localSheetId="5">'[31]Func Study'!#REF!</definedName>
    <definedName name="Acct108364S" localSheetId="6">'[31]Func Study'!#REF!</definedName>
    <definedName name="Acct108364S">'[31]Func Study'!#REF!</definedName>
    <definedName name="Acct228.42TROJD" localSheetId="11">'[32]Func Study'!#REF!</definedName>
    <definedName name="Acct228.42TROJD" localSheetId="5">'[32]Func Study'!#REF!</definedName>
    <definedName name="Acct228.42TROJD" localSheetId="6">'[32]Func Study'!#REF!</definedName>
    <definedName name="Acct228.42TROJD">'[32]Func Study'!#REF!</definedName>
    <definedName name="Acct2281SO">'[33]Func Study'!$H$2190</definedName>
    <definedName name="Acct2283SO">'[33]Func Study'!$H$2198</definedName>
    <definedName name="Acct22842TROJD" localSheetId="11">'[32]Func Study'!#REF!</definedName>
    <definedName name="Acct22842TROJD" localSheetId="5">'[32]Func Study'!#REF!</definedName>
    <definedName name="Acct22842TROJD" localSheetId="6">'[32]Func Study'!#REF!</definedName>
    <definedName name="Acct22842TROJD">'[32]Func Study'!#REF!</definedName>
    <definedName name="Acct228SO">'[33]Func Study'!$H$2194</definedName>
    <definedName name="Acct350">'[33]Func Study'!$H$1628</definedName>
    <definedName name="Acct352">'[33]Func Study'!$H$1635</definedName>
    <definedName name="Acct353">'[33]Func Study'!$H$1641</definedName>
    <definedName name="Acct354">'[33]Func Study'!$H$1647</definedName>
    <definedName name="Acct355">'[33]Func Study'!$H$1654</definedName>
    <definedName name="Acct356">'[33]Func Study'!$H$1660</definedName>
    <definedName name="Acct357">'[33]Func Study'!$H$1666</definedName>
    <definedName name="Acct358">'[33]Func Study'!$H$1672</definedName>
    <definedName name="Acct359">'[33]Func Study'!$H$1678</definedName>
    <definedName name="Acct360">'[33]Func Study'!$H$1698</definedName>
    <definedName name="Acct361">'[33]Func Study'!$H$1704</definedName>
    <definedName name="Acct362">'[33]Func Study'!$H$1710</definedName>
    <definedName name="Acct364">'[33]Func Study'!$H$1717</definedName>
    <definedName name="Acct365">'[33]Func Study'!$H$1724</definedName>
    <definedName name="Acct366">'[33]Func Study'!$H$1731</definedName>
    <definedName name="Acct367">'[33]Func Study'!$H$1738</definedName>
    <definedName name="Acct368">'[33]Func Study'!$H$1744</definedName>
    <definedName name="Acct369">'[33]Func Study'!$H$1751</definedName>
    <definedName name="Acct370">'[33]Func Study'!$H$1762</definedName>
    <definedName name="Acct371">'[33]Func Study'!$H$1769</definedName>
    <definedName name="Acct372">'[33]Func Study'!$H$1776</definedName>
    <definedName name="Acct372A">'[33]Func Study'!$H$1775</definedName>
    <definedName name="Acct372DP">'[33]Func Study'!$H$1773</definedName>
    <definedName name="Acct372DS">'[33]Func Study'!$H$1774</definedName>
    <definedName name="Acct373">'[33]Func Study'!$H$1782</definedName>
    <definedName name="Acct41011" localSheetId="11">'[34]Functional Study'!#REF!</definedName>
    <definedName name="Acct41011" localSheetId="5">'[34]Functional Study'!#REF!</definedName>
    <definedName name="Acct41011" localSheetId="6">'[34]Functional Study'!#REF!</definedName>
    <definedName name="Acct41011">'[34]Functional Study'!#REF!</definedName>
    <definedName name="Acct41011BADDEBT" localSheetId="11">'[34]Functional Study'!#REF!</definedName>
    <definedName name="Acct41011BADDEBT" localSheetId="5">'[34]Functional Study'!#REF!</definedName>
    <definedName name="Acct41011BADDEBT" localSheetId="6">'[34]Functional Study'!#REF!</definedName>
    <definedName name="Acct41011BADDEBT">'[34]Functional Study'!#REF!</definedName>
    <definedName name="Acct41011DITEXP" localSheetId="11">'[34]Functional Study'!#REF!</definedName>
    <definedName name="Acct41011DITEXP" localSheetId="5">'[34]Functional Study'!#REF!</definedName>
    <definedName name="Acct41011DITEXP" localSheetId="6">'[34]Functional Study'!#REF!</definedName>
    <definedName name="Acct41011DITEXP">'[34]Functional Study'!#REF!</definedName>
    <definedName name="Acct41011S" localSheetId="11">'[34]Functional Study'!#REF!</definedName>
    <definedName name="Acct41011S" localSheetId="5">'[34]Functional Study'!#REF!</definedName>
    <definedName name="Acct41011S" localSheetId="6">'[34]Functional Study'!#REF!</definedName>
    <definedName name="Acct41011S">'[34]Functional Study'!#REF!</definedName>
    <definedName name="Acct41011SE" localSheetId="11">'[34]Functional Study'!#REF!</definedName>
    <definedName name="Acct41011SE" localSheetId="5">'[34]Functional Study'!#REF!</definedName>
    <definedName name="Acct41011SE" localSheetId="6">'[34]Functional Study'!#REF!</definedName>
    <definedName name="Acct41011SE">'[34]Functional Study'!#REF!</definedName>
    <definedName name="Acct41011SG1" localSheetId="11">'[34]Functional Study'!#REF!</definedName>
    <definedName name="Acct41011SG1" localSheetId="5">'[34]Functional Study'!#REF!</definedName>
    <definedName name="Acct41011SG1" localSheetId="6">'[34]Functional Study'!#REF!</definedName>
    <definedName name="Acct41011SG1">'[34]Functional Study'!#REF!</definedName>
    <definedName name="Acct41011SG2" localSheetId="11">'[34]Functional Study'!#REF!</definedName>
    <definedName name="Acct41011SG2" localSheetId="5">'[34]Functional Study'!#REF!</definedName>
    <definedName name="Acct41011SG2" localSheetId="6">'[34]Functional Study'!#REF!</definedName>
    <definedName name="Acct41011SG2">'[34]Functional Study'!#REF!</definedName>
    <definedName name="ACCT41011SGCT" localSheetId="11">'[34]Functional Study'!#REF!</definedName>
    <definedName name="ACCT41011SGCT" localSheetId="5">'[34]Functional Study'!#REF!</definedName>
    <definedName name="ACCT41011SGCT" localSheetId="6">'[34]Functional Study'!#REF!</definedName>
    <definedName name="ACCT41011SGCT">'[34]Functional Study'!#REF!</definedName>
    <definedName name="Acct41011SGPP" localSheetId="11">'[34]Functional Study'!#REF!</definedName>
    <definedName name="Acct41011SGPP" localSheetId="5">'[34]Functional Study'!#REF!</definedName>
    <definedName name="Acct41011SGPP" localSheetId="6">'[34]Functional Study'!#REF!</definedName>
    <definedName name="Acct41011SGPP">'[34]Functional Study'!#REF!</definedName>
    <definedName name="Acct41011SNP" localSheetId="11">'[34]Functional Study'!#REF!</definedName>
    <definedName name="Acct41011SNP" localSheetId="5">'[34]Functional Study'!#REF!</definedName>
    <definedName name="Acct41011SNP" localSheetId="6">'[34]Functional Study'!#REF!</definedName>
    <definedName name="Acct41011SNP">'[34]Functional Study'!#REF!</definedName>
    <definedName name="ACCT41011SNPD" localSheetId="11">'[34]Functional Study'!#REF!</definedName>
    <definedName name="ACCT41011SNPD" localSheetId="5">'[34]Functional Study'!#REF!</definedName>
    <definedName name="ACCT41011SNPD" localSheetId="6">'[34]Functional Study'!#REF!</definedName>
    <definedName name="ACCT41011SNPD">'[34]Functional Study'!#REF!</definedName>
    <definedName name="Acct41011SO" localSheetId="11">'[34]Functional Study'!#REF!</definedName>
    <definedName name="Acct41011SO" localSheetId="5">'[34]Functional Study'!#REF!</definedName>
    <definedName name="Acct41011SO" localSheetId="6">'[34]Functional Study'!#REF!</definedName>
    <definedName name="Acct41011SO">'[34]Functional Study'!#REF!</definedName>
    <definedName name="Acct41011TROJP" localSheetId="11">'[34]Functional Study'!#REF!</definedName>
    <definedName name="Acct41011TROJP" localSheetId="5">'[34]Functional Study'!#REF!</definedName>
    <definedName name="Acct41011TROJP" localSheetId="6">'[34]Functional Study'!#REF!</definedName>
    <definedName name="Acct41011TROJP">'[34]Functional Study'!#REF!</definedName>
    <definedName name="Acct41111" localSheetId="11">'[34]Functional Study'!#REF!</definedName>
    <definedName name="Acct41111" localSheetId="5">'[34]Functional Study'!#REF!</definedName>
    <definedName name="Acct41111" localSheetId="6">'[34]Functional Study'!#REF!</definedName>
    <definedName name="Acct41111">'[34]Functional Study'!#REF!</definedName>
    <definedName name="Acct41111BADDEBT" localSheetId="11">'[34]Functional Study'!#REF!</definedName>
    <definedName name="Acct41111BADDEBT" localSheetId="5">'[34]Functional Study'!#REF!</definedName>
    <definedName name="Acct41111BADDEBT" localSheetId="6">'[34]Functional Study'!#REF!</definedName>
    <definedName name="Acct41111BADDEBT">'[34]Functional Study'!#REF!</definedName>
    <definedName name="Acct41111DITEXP" localSheetId="11">'[34]Functional Study'!#REF!</definedName>
    <definedName name="Acct41111DITEXP" localSheetId="5">'[34]Functional Study'!#REF!</definedName>
    <definedName name="Acct41111DITEXP" localSheetId="6">'[34]Functional Study'!#REF!</definedName>
    <definedName name="Acct41111DITEXP">'[34]Functional Study'!#REF!</definedName>
    <definedName name="Acct41111S" localSheetId="11">'[34]Functional Study'!#REF!</definedName>
    <definedName name="Acct41111S" localSheetId="5">'[34]Functional Study'!#REF!</definedName>
    <definedName name="Acct41111S" localSheetId="6">'[34]Functional Study'!#REF!</definedName>
    <definedName name="Acct41111S">'[34]Functional Study'!#REF!</definedName>
    <definedName name="Acct41111SE" localSheetId="11">'[34]Functional Study'!#REF!</definedName>
    <definedName name="Acct41111SE" localSheetId="5">'[34]Functional Study'!#REF!</definedName>
    <definedName name="Acct41111SE" localSheetId="6">'[34]Functional Study'!#REF!</definedName>
    <definedName name="Acct41111SE">'[34]Functional Study'!#REF!</definedName>
    <definedName name="Acct41111SG1" localSheetId="11">'[34]Functional Study'!#REF!</definedName>
    <definedName name="Acct41111SG1" localSheetId="5">'[34]Functional Study'!#REF!</definedName>
    <definedName name="Acct41111SG1" localSheetId="6">'[34]Functional Study'!#REF!</definedName>
    <definedName name="Acct41111SG1">'[34]Functional Study'!#REF!</definedName>
    <definedName name="Acct41111SG2" localSheetId="11">'[34]Functional Study'!#REF!</definedName>
    <definedName name="Acct41111SG2" localSheetId="5">'[34]Functional Study'!#REF!</definedName>
    <definedName name="Acct41111SG2" localSheetId="6">'[34]Functional Study'!#REF!</definedName>
    <definedName name="Acct41111SG2">'[34]Functional Study'!#REF!</definedName>
    <definedName name="Acct41111SG3" localSheetId="11">'[34]Functional Study'!#REF!</definedName>
    <definedName name="Acct41111SG3" localSheetId="5">'[34]Functional Study'!#REF!</definedName>
    <definedName name="Acct41111SG3" localSheetId="6">'[34]Functional Study'!#REF!</definedName>
    <definedName name="Acct41111SG3">'[34]Functional Study'!#REF!</definedName>
    <definedName name="Acct41111SGPP" localSheetId="11">'[34]Functional Study'!#REF!</definedName>
    <definedName name="Acct41111SGPP" localSheetId="5">'[34]Functional Study'!#REF!</definedName>
    <definedName name="Acct41111SGPP" localSheetId="6">'[34]Functional Study'!#REF!</definedName>
    <definedName name="Acct41111SGPP">'[34]Functional Study'!#REF!</definedName>
    <definedName name="Acct41111SNP" localSheetId="11">'[34]Functional Study'!#REF!</definedName>
    <definedName name="Acct41111SNP" localSheetId="5">'[34]Functional Study'!#REF!</definedName>
    <definedName name="Acct41111SNP" localSheetId="6">'[34]Functional Study'!#REF!</definedName>
    <definedName name="Acct41111SNP">'[34]Functional Study'!#REF!</definedName>
    <definedName name="Acct41111SNTP" localSheetId="11">'[34]Functional Study'!#REF!</definedName>
    <definedName name="Acct41111SNTP" localSheetId="5">'[34]Functional Study'!#REF!</definedName>
    <definedName name="Acct41111SNTP" localSheetId="6">'[34]Functional Study'!#REF!</definedName>
    <definedName name="Acct41111SNTP">'[34]Functional Study'!#REF!</definedName>
    <definedName name="Acct41111SO" localSheetId="11">'[34]Functional Study'!#REF!</definedName>
    <definedName name="Acct41111SO" localSheetId="5">'[34]Functional Study'!#REF!</definedName>
    <definedName name="Acct41111SO" localSheetId="6">'[34]Functional Study'!#REF!</definedName>
    <definedName name="Acct41111SO">'[34]Functional Study'!#REF!</definedName>
    <definedName name="Acct41111TROJP" localSheetId="11">'[34]Functional Study'!#REF!</definedName>
    <definedName name="Acct41111TROJP" localSheetId="5">'[34]Functional Study'!#REF!</definedName>
    <definedName name="Acct41111TROJP" localSheetId="6">'[34]Functional Study'!#REF!</definedName>
    <definedName name="Acct41111TROJP">'[34]Functional Study'!#REF!</definedName>
    <definedName name="Acct411BADDEBT" localSheetId="11">'[34]Functional Study'!#REF!</definedName>
    <definedName name="Acct411BADDEBT" localSheetId="5">'[34]Functional Study'!#REF!</definedName>
    <definedName name="Acct411BADDEBT" localSheetId="6">'[34]Functional Study'!#REF!</definedName>
    <definedName name="Acct411BADDEBT">'[34]Functional Study'!#REF!</definedName>
    <definedName name="Acct411DGP" localSheetId="11">'[34]Functional Study'!#REF!</definedName>
    <definedName name="Acct411DGP" localSheetId="5">'[34]Functional Study'!#REF!</definedName>
    <definedName name="Acct411DGP" localSheetId="6">'[34]Functional Study'!#REF!</definedName>
    <definedName name="Acct411DGP">'[34]Functional Study'!#REF!</definedName>
    <definedName name="Acct411DGU" localSheetId="11">'[34]Functional Study'!#REF!</definedName>
    <definedName name="Acct411DGU" localSheetId="5">'[34]Functional Study'!#REF!</definedName>
    <definedName name="Acct411DGU" localSheetId="6">'[34]Functional Study'!#REF!</definedName>
    <definedName name="Acct411DGU">'[34]Functional Study'!#REF!</definedName>
    <definedName name="Acct411DITEXP" localSheetId="11">'[34]Functional Study'!#REF!</definedName>
    <definedName name="Acct411DITEXP" localSheetId="5">'[34]Functional Study'!#REF!</definedName>
    <definedName name="Acct411DITEXP" localSheetId="6">'[34]Functional Study'!#REF!</definedName>
    <definedName name="Acct411DITEXP">'[34]Functional Study'!#REF!</definedName>
    <definedName name="Acct411DNPP" localSheetId="11">'[34]Functional Study'!#REF!</definedName>
    <definedName name="Acct411DNPP" localSheetId="5">'[34]Functional Study'!#REF!</definedName>
    <definedName name="Acct411DNPP" localSheetId="6">'[34]Functional Study'!#REF!</definedName>
    <definedName name="Acct411DNPP">'[34]Functional Study'!#REF!</definedName>
    <definedName name="Acct411DNPTP" localSheetId="11">'[34]Functional Study'!#REF!</definedName>
    <definedName name="Acct411DNPTP" localSheetId="5">'[34]Functional Study'!#REF!</definedName>
    <definedName name="Acct411DNPTP" localSheetId="6">'[34]Functional Study'!#REF!</definedName>
    <definedName name="Acct411DNPTP">'[34]Functional Study'!#REF!</definedName>
    <definedName name="Acct411S" localSheetId="11">'[34]Functional Study'!#REF!</definedName>
    <definedName name="Acct411S" localSheetId="5">'[34]Functional Study'!#REF!</definedName>
    <definedName name="Acct411S" localSheetId="6">'[34]Functional Study'!#REF!</definedName>
    <definedName name="Acct411S">'[34]Functional Study'!#REF!</definedName>
    <definedName name="Acct411SE" localSheetId="11">'[34]Functional Study'!#REF!</definedName>
    <definedName name="Acct411SE" localSheetId="5">'[34]Functional Study'!#REF!</definedName>
    <definedName name="Acct411SE" localSheetId="6">'[34]Functional Study'!#REF!</definedName>
    <definedName name="Acct411SE">'[34]Functional Study'!#REF!</definedName>
    <definedName name="Acct411SG" localSheetId="11">'[34]Functional Study'!#REF!</definedName>
    <definedName name="Acct411SG" localSheetId="5">'[34]Functional Study'!#REF!</definedName>
    <definedName name="Acct411SG" localSheetId="6">'[34]Functional Study'!#REF!</definedName>
    <definedName name="Acct411SG">'[34]Functional Study'!#REF!</definedName>
    <definedName name="Acct411SGPP" localSheetId="11">'[34]Functional Study'!#REF!</definedName>
    <definedName name="Acct411SGPP" localSheetId="5">'[34]Functional Study'!#REF!</definedName>
    <definedName name="Acct411SGPP" localSheetId="6">'[34]Functional Study'!#REF!</definedName>
    <definedName name="Acct411SGPP">'[34]Functional Study'!#REF!</definedName>
    <definedName name="Acct411SO" localSheetId="11">'[34]Functional Study'!#REF!</definedName>
    <definedName name="Acct411SO" localSheetId="5">'[34]Functional Study'!#REF!</definedName>
    <definedName name="Acct411SO" localSheetId="6">'[34]Functional Study'!#REF!</definedName>
    <definedName name="Acct411SO">'[34]Functional Study'!#REF!</definedName>
    <definedName name="Acct411TROJP" localSheetId="11">'[34]Functional Study'!#REF!</definedName>
    <definedName name="Acct411TROJP" localSheetId="5">'[34]Functional Study'!#REF!</definedName>
    <definedName name="Acct411TROJP" localSheetId="6">'[34]Functional Study'!#REF!</definedName>
    <definedName name="Acct411TROJP">'[34]Functional Study'!#REF!</definedName>
    <definedName name="Acct447DGU" localSheetId="11">'[32]Func Study'!#REF!</definedName>
    <definedName name="Acct447DGU" localSheetId="5">'[32]Func Study'!#REF!</definedName>
    <definedName name="Acct447DGU" localSheetId="6">'[32]Func Study'!#REF!</definedName>
    <definedName name="Acct447DGU">'[32]Func Study'!#REF!</definedName>
    <definedName name="Acct448S">'[33]Func Study'!$H$274</definedName>
    <definedName name="Acct450S">'[33]Func Study'!$H$302</definedName>
    <definedName name="Acct451S">'[33]Func Study'!$H$307</definedName>
    <definedName name="Acct454S">'[33]Func Study'!$H$318</definedName>
    <definedName name="Acct456S">'[33]Func Study'!$H$325</definedName>
    <definedName name="Acct510" localSheetId="11">'[33]Func Study'!#REF!</definedName>
    <definedName name="Acct510" localSheetId="5">'[33]Func Study'!#REF!</definedName>
    <definedName name="Acct510" localSheetId="6">'[33]Func Study'!#REF!</definedName>
    <definedName name="Acct510">'[33]Func Study'!#REF!</definedName>
    <definedName name="Acct510DNPPSU" localSheetId="11">'[33]Func Study'!#REF!</definedName>
    <definedName name="Acct510DNPPSU" localSheetId="5">'[33]Func Study'!#REF!</definedName>
    <definedName name="Acct510DNPPSU" localSheetId="6">'[33]Func Study'!#REF!</definedName>
    <definedName name="Acct510DNPPSU">'[33]Func Study'!#REF!</definedName>
    <definedName name="ACCT510JBG" localSheetId="11">'[33]Func Study'!#REF!</definedName>
    <definedName name="ACCT510JBG" localSheetId="5">'[33]Func Study'!#REF!</definedName>
    <definedName name="ACCT510JBG" localSheetId="6">'[33]Func Study'!#REF!</definedName>
    <definedName name="ACCT510JBG">'[33]Func Study'!#REF!</definedName>
    <definedName name="ACCT510SSGCH" localSheetId="11">'[33]Func Study'!#REF!</definedName>
    <definedName name="ACCT510SSGCH" localSheetId="5">'[33]Func Study'!#REF!</definedName>
    <definedName name="ACCT510SSGCH" localSheetId="6">'[33]Func Study'!#REF!</definedName>
    <definedName name="ACCT510SSGCH">'[33]Func Study'!#REF!</definedName>
    <definedName name="ACCT557CAGE">'[33]Func Study'!$H$683</definedName>
    <definedName name="Acct557CT">'[33]Func Study'!$H$681</definedName>
    <definedName name="Acct580">'[33]Func Study'!$H$791</definedName>
    <definedName name="Acct581">'[33]Func Study'!$H$796</definedName>
    <definedName name="Acct582">'[33]Func Study'!$H$801</definedName>
    <definedName name="Acct583">'[33]Func Study'!$H$806</definedName>
    <definedName name="Acct584">'[33]Func Study'!$H$811</definedName>
    <definedName name="Acct585">'[33]Func Study'!$H$816</definedName>
    <definedName name="Acct586">'[33]Func Study'!$H$821</definedName>
    <definedName name="Acct587">'[33]Func Study'!$H$826</definedName>
    <definedName name="Acct588">'[33]Func Study'!$H$831</definedName>
    <definedName name="Acct589">'[33]Func Study'!$H$836</definedName>
    <definedName name="Acct590">'[33]Func Study'!$H$841</definedName>
    <definedName name="Acct591">'[33]Func Study'!$H$846</definedName>
    <definedName name="Acct592">'[33]Func Study'!$H$851</definedName>
    <definedName name="Acct593">'[33]Func Study'!$H$856</definedName>
    <definedName name="Acct594">'[33]Func Study'!$H$861</definedName>
    <definedName name="Acct595">'[33]Func Study'!$H$866</definedName>
    <definedName name="Acct596">'[33]Func Study'!$H$876</definedName>
    <definedName name="Acct597">'[33]Func Study'!$H$881</definedName>
    <definedName name="Acct598">'[33]Func Study'!$H$886</definedName>
    <definedName name="ACCT904SG" localSheetId="11">'[35]Functional Study'!#REF!</definedName>
    <definedName name="ACCT904SG" localSheetId="5">'[35]Functional Study'!#REF!</definedName>
    <definedName name="ACCT904SG" localSheetId="6">'[35]Functional Study'!#REF!</definedName>
    <definedName name="ACCT904SG">'[35]Functional Study'!#REF!</definedName>
    <definedName name="AcctAGA">'[33]Func Study'!$H$296</definedName>
    <definedName name="AcctDFAD" localSheetId="11">'[33]Func Study'!#REF!</definedName>
    <definedName name="AcctDFAD" localSheetId="5">'[33]Func Study'!#REF!</definedName>
    <definedName name="AcctDFAD" localSheetId="6">'[33]Func Study'!#REF!</definedName>
    <definedName name="AcctDFAD">'[33]Func Study'!#REF!</definedName>
    <definedName name="AcctDFAP" localSheetId="11">'[33]Func Study'!#REF!</definedName>
    <definedName name="AcctDFAP" localSheetId="5">'[33]Func Study'!#REF!</definedName>
    <definedName name="AcctDFAP" localSheetId="6">'[33]Func Study'!#REF!</definedName>
    <definedName name="AcctDFAP">'[33]Func Study'!#REF!</definedName>
    <definedName name="AcctDFAT" localSheetId="11">'[33]Func Study'!#REF!</definedName>
    <definedName name="AcctDFAT" localSheetId="5">'[33]Func Study'!#REF!</definedName>
    <definedName name="AcctDFAT" localSheetId="6">'[33]Func Study'!#REF!</definedName>
    <definedName name="AcctDFAT">'[33]Func Study'!#REF!</definedName>
    <definedName name="AcctTable">[36]Variables!$AK$42:$AK$396</definedName>
    <definedName name="AcctTS0">'[33]Func Study'!$H$1686</definedName>
    <definedName name="Acq1Plant">'[37]Acquisition Inputs'!$C$8</definedName>
    <definedName name="Acq2Plant">'[37]Acquisition Inputs'!$C$70</definedName>
    <definedName name="ActualROR">'[32]G+T+D+R+M'!$H$61</definedName>
    <definedName name="ACwvu.allocations." localSheetId="11" hidden="1">#REF!</definedName>
    <definedName name="ACwvu.allocations." localSheetId="5" hidden="1">#REF!</definedName>
    <definedName name="ACwvu.allocations." localSheetId="6" hidden="1">#REF!</definedName>
    <definedName name="ACwvu.allocations." hidden="1">#REF!</definedName>
    <definedName name="ACwvu.annual._.hotel." hidden="1">[38]development!$C$5</definedName>
    <definedName name="ACwvu.bottom._.line." localSheetId="11" hidden="1">[38]development!#REF!</definedName>
    <definedName name="ACwvu.bottom._.line." localSheetId="5" hidden="1">[38]development!#REF!</definedName>
    <definedName name="ACwvu.bottom._.line." localSheetId="6" hidden="1">[38]development!#REF!</definedName>
    <definedName name="ACwvu.bottom._.line." hidden="1">[38]development!#REF!</definedName>
    <definedName name="ACwvu.cash._.flow." localSheetId="11" hidden="1">#REF!</definedName>
    <definedName name="ACwvu.cash._.flow." localSheetId="5" hidden="1">#REF!</definedName>
    <definedName name="ACwvu.cash._.flow." localSheetId="6" hidden="1">#REF!</definedName>
    <definedName name="ACwvu.cash._.flow." hidden="1">#REF!</definedName>
    <definedName name="ACwvu.combo." hidden="1">[38]development!$B$89</definedName>
    <definedName name="ACwvu.full." localSheetId="11" hidden="1">#REF!</definedName>
    <definedName name="ACwvu.full." localSheetId="5" hidden="1">#REF!</definedName>
    <definedName name="ACwvu.full." localSheetId="6" hidden="1">#REF!</definedName>
    <definedName name="ACwvu.full." hidden="1">#REF!</definedName>
    <definedName name="ACwvu.offsite." localSheetId="11" hidden="1">#REF!</definedName>
    <definedName name="ACwvu.offsite." localSheetId="5" hidden="1">#REF!</definedName>
    <definedName name="ACwvu.offsite." localSheetId="6" hidden="1">#REF!</definedName>
    <definedName name="ACwvu.offsite." hidden="1">#REF!</definedName>
    <definedName name="ACwvu.onsite." localSheetId="11" hidden="1">#REF!</definedName>
    <definedName name="ACwvu.onsite." localSheetId="5" hidden="1">#REF!</definedName>
    <definedName name="ACwvu.onsite." localSheetId="6" hidden="1">#REF!</definedName>
    <definedName name="ACwvu.onsite." hidden="1">#REF!</definedName>
    <definedName name="Adj_AC_8" localSheetId="11">[39]Cover!#REF!</definedName>
    <definedName name="Adj_AC_8" localSheetId="5">[39]Cover!#REF!</definedName>
    <definedName name="Adj_AC_8" localSheetId="6">[39]Cover!#REF!</definedName>
    <definedName name="Adj_AC_8">[39]Cover!#REF!</definedName>
    <definedName name="Adj_Amt_8" localSheetId="11">[39]Cover!#REF!</definedName>
    <definedName name="Adj_Amt_8" localSheetId="5">[39]Cover!#REF!</definedName>
    <definedName name="Adj_Amt_8" localSheetId="6">[39]Cover!#REF!</definedName>
    <definedName name="Adj_Amt_8">[39]Cover!#REF!</definedName>
    <definedName name="Adj_Typ_8" localSheetId="11">[39]Cover!#REF!</definedName>
    <definedName name="Adj_Typ_8" localSheetId="5">[39]Cover!#REF!</definedName>
    <definedName name="Adj_Typ_8" localSheetId="6">[39]Cover!#REF!</definedName>
    <definedName name="Adj_Typ_8">[39]Cover!#REF!</definedName>
    <definedName name="ADJPTDCE.T">[11]INTERNAL!$A$31:$IV$33</definedName>
    <definedName name="Adjs2avg">[40]Inputs!$L$255:'[40]Inputs'!$T$505</definedName>
    <definedName name="After_Tax_Cash_Discount">'[41]Assumptions (Input)'!$D$37</definedName>
    <definedName name="afudc_flag">'[41]Assumptions (Input)'!$B$13</definedName>
    <definedName name="afudcrate" localSheetId="11">#REF!</definedName>
    <definedName name="afudcrate" localSheetId="5">#REF!</definedName>
    <definedName name="afudcrate" localSheetId="6">#REF!</definedName>
    <definedName name="afudcrate">#REF!</definedName>
    <definedName name="afudctaxbasis" localSheetId="11">#REF!</definedName>
    <definedName name="afudctaxbasis" localSheetId="5">#REF!</definedName>
    <definedName name="afudctaxbasis" localSheetId="6">#REF!</definedName>
    <definedName name="afudctaxbasis">#REF!</definedName>
    <definedName name="all_total" localSheetId="11">'[2]Sched 46'!#REF!</definedName>
    <definedName name="all_total" localSheetId="5">'[2]Sched 46'!#REF!</definedName>
    <definedName name="all_total" localSheetId="6">'[2]Sched 46'!#REF!</definedName>
    <definedName name="all_total">'[2]Sched 46'!#REF!</definedName>
    <definedName name="ANCIL">[11]EXTERNAL!$A$163:$IV$165</definedName>
    <definedName name="anscount" localSheetId="7">1</definedName>
    <definedName name="anscount" hidden="1">2</definedName>
    <definedName name="apeek" localSheetId="11">#REF!</definedName>
    <definedName name="apeek" localSheetId="5">#REF!</definedName>
    <definedName name="apeek" localSheetId="6">#REF!</definedName>
    <definedName name="apeek">#REF!</definedName>
    <definedName name="APR" localSheetId="11">[42]Backup!#REF!</definedName>
    <definedName name="APR" localSheetId="5">[42]Backup!#REF!</definedName>
    <definedName name="APR" localSheetId="6">[42]Backup!#REF!</definedName>
    <definedName name="APR">[42]Backup!#REF!</definedName>
    <definedName name="Apr03AMA" localSheetId="11">'[43]BS C&amp;L'!#REF!</definedName>
    <definedName name="Apr03AMA" localSheetId="5">'[43]BS C&amp;L'!#REF!</definedName>
    <definedName name="Apr03AMA" localSheetId="6">'[43]BS C&amp;L'!#REF!</definedName>
    <definedName name="Apr03AMA">'[43]BS C&amp;L'!#REF!</definedName>
    <definedName name="Apr04AMA" localSheetId="7">[4]BS!$AG$7:$AG$3582</definedName>
    <definedName name="Apr04AMA">[5]BS!$AG$7:$AG$3582</definedName>
    <definedName name="Apr05AMA" localSheetId="11">#REF!</definedName>
    <definedName name="Apr05AMA" localSheetId="5">#REF!</definedName>
    <definedName name="Apr05AMA" localSheetId="6">#REF!</definedName>
    <definedName name="Apr05AMA">#REF!</definedName>
    <definedName name="APR09AMA">[7]BS!$AN$7:$AN$1725</definedName>
    <definedName name="Apr10AMA">[7]BS!$AZ$7:$AZ$1726</definedName>
    <definedName name="Apr17AMA">[23]BS!$AH$8:$AH$2554</definedName>
    <definedName name="APRT" localSheetId="11">#REF!</definedName>
    <definedName name="APRT" localSheetId="5">#REF!</definedName>
    <definedName name="APRT" localSheetId="6">#REF!</definedName>
    <definedName name="APRT">#REF!</definedName>
    <definedName name="aquila_lookup">'[44]Cabot Gas Replacement'!$B$8:$F$16</definedName>
    <definedName name="AS2DocOpenMode">"AS2DocumentEdit"</definedName>
    <definedName name="asa" localSheetId="7"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hidden="1">{#N/A,#N/A,FALSE,"Bgt";#N/A,#N/A,FALSE,"Act";#N/A,#N/A,FALSE,"Chrt Data";#N/A,#N/A,FALSE,"Bus Result";#N/A,#N/A,FALSE,"Main Charts";#N/A,#N/A,FALSE,"P&amp;L Ttl";#N/A,#N/A,FALSE,"P&amp;L C_Ttl";#N/A,#N/A,FALSE,"P&amp;L C_Oct";#N/A,#N/A,FALSE,"P&amp;L C_Sep";#N/A,#N/A,FALSE,"1996";#N/A,#N/A,FALSE,"Data"}</definedName>
    <definedName name="Assessment_Rate">'[41]Assumptions (Input)'!$B$7</definedName>
    <definedName name="Asset_Class_Switch">[45]Assumptions!$D$5</definedName>
    <definedName name="Assume_Percent_Change" localSheetId="11">#REF!</definedName>
    <definedName name="Assume_Percent_Change" localSheetId="5">#REF!</definedName>
    <definedName name="Assume_Percent_Change" localSheetId="6">#REF!</definedName>
    <definedName name="Assume_Percent_Change">#REF!</definedName>
    <definedName name="AUG" localSheetId="11">[42]Backup!#REF!</definedName>
    <definedName name="AUG" localSheetId="5">[42]Backup!#REF!</definedName>
    <definedName name="AUG" localSheetId="6">[42]Backup!#REF!</definedName>
    <definedName name="AUG">[42]Backup!#REF!</definedName>
    <definedName name="Aug03AMA" localSheetId="11">'[43]BS C&amp;L'!#REF!</definedName>
    <definedName name="Aug03AMA" localSheetId="5">'[43]BS C&amp;L'!#REF!</definedName>
    <definedName name="Aug03AMA" localSheetId="6">'[43]BS C&amp;L'!#REF!</definedName>
    <definedName name="Aug03AMA">'[43]BS C&amp;L'!#REF!</definedName>
    <definedName name="Aug04AMA" localSheetId="7">[4]BS!$AK$7:$AK$3582</definedName>
    <definedName name="Aug04AMA">[5]BS!$AK$7:$AK$3582</definedName>
    <definedName name="Aug05AMA" localSheetId="11">#REF!</definedName>
    <definedName name="Aug05AMA" localSheetId="5">#REF!</definedName>
    <definedName name="Aug05AMA" localSheetId="6">#REF!</definedName>
    <definedName name="Aug05AMA">#REF!</definedName>
    <definedName name="Aug09AMA">[7]BS!$AR$7:$AR$1726</definedName>
    <definedName name="Aug17AMA">[23]BS!$AL$8:$AL$2553</definedName>
    <definedName name="augcf" localSheetId="11">#REF!</definedName>
    <definedName name="augcf" localSheetId="5">#REF!</definedName>
    <definedName name="augcf" localSheetId="6">#REF!</definedName>
    <definedName name="augcf">#REF!</definedName>
    <definedName name="augcost" localSheetId="11">#REF!</definedName>
    <definedName name="augcost" localSheetId="5">#REF!</definedName>
    <definedName name="augcost" localSheetId="6">#REF!</definedName>
    <definedName name="augcost">#REF!</definedName>
    <definedName name="AUGT" localSheetId="11">#REF!</definedName>
    <definedName name="AUGT" localSheetId="5">#REF!</definedName>
    <definedName name="AUGT" localSheetId="6">#REF!</definedName>
    <definedName name="AUGT">#REF!</definedName>
    <definedName name="Aurora_Prices">"Monthly Price Summary'!$C$4:$H$63"</definedName>
    <definedName name="AvgFactors">[36]Factors!$B$3:$P$99</definedName>
    <definedName name="b" localSheetId="8" hidden="1">{#N/A,#N/A,FALSE,"Coversheet";#N/A,#N/A,FALSE,"QA"}</definedName>
    <definedName name="b" localSheetId="7" hidden="1">{#N/A,#N/A,FALSE,"Coversheet";#N/A,#N/A,FALSE,"QA"}</definedName>
    <definedName name="b" hidden="1">{#N/A,#N/A,FALSE,"Coversheet";#N/A,#N/A,FALSE,"QA"}</definedName>
    <definedName name="BACK1" localSheetId="11">#REF!</definedName>
    <definedName name="BACK1" localSheetId="5">#REF!</definedName>
    <definedName name="BACK1" localSheetId="6">#REF!</definedName>
    <definedName name="BACK1">#REF!</definedName>
    <definedName name="BACK2" localSheetId="11">#REF!</definedName>
    <definedName name="BACK2" localSheetId="5">#REF!</definedName>
    <definedName name="BACK2" localSheetId="6">#REF!</definedName>
    <definedName name="BACK2">#REF!</definedName>
    <definedName name="BACK3" localSheetId="11">#REF!</definedName>
    <definedName name="BACK3" localSheetId="5">#REF!</definedName>
    <definedName name="BACK3" localSheetId="6">#REF!</definedName>
    <definedName name="BACK3">#REF!</definedName>
    <definedName name="BACKUP1" localSheetId="11">#REF!</definedName>
    <definedName name="BACKUP1" localSheetId="5">#REF!</definedName>
    <definedName name="BACKUP1" localSheetId="6">#REF!</definedName>
    <definedName name="BACKUP1">#REF!</definedName>
    <definedName name="BADDEBT" localSheetId="11">[46]model!#REF!</definedName>
    <definedName name="BADDEBT" localSheetId="5">[46]model!#REF!</definedName>
    <definedName name="BADDEBT" localSheetId="6">[46]model!#REF!</definedName>
    <definedName name="BADDEBT">[46]model!#REF!</definedName>
    <definedName name="bal" localSheetId="11">[30]Sheet2!#REF!</definedName>
    <definedName name="bal" localSheetId="5">[30]Sheet2!#REF!</definedName>
    <definedName name="bal" localSheetId="6">[30]Sheet2!#REF!</definedName>
    <definedName name="bal">[30]Sheet2!#REF!</definedName>
    <definedName name="balance" localSheetId="11">[30]Sheet2!#REF!</definedName>
    <definedName name="balance" localSheetId="5">[30]Sheet2!#REF!</definedName>
    <definedName name="balance" localSheetId="6">[30]Sheet2!#REF!</definedName>
    <definedName name="balance">[30]Sheet2!#REF!</definedName>
    <definedName name="BD" localSheetId="11">#REF!</definedName>
    <definedName name="BD" localSheetId="5">#REF!</definedName>
    <definedName name="BD" localSheetId="6">#REF!</definedName>
    <definedName name="BD">#REF!</definedName>
    <definedName name="Beg_Unb_KWHs">[47]LeadSht!$L$10</definedName>
    <definedName name="BEm" localSheetId="11" hidden="1">#REF!</definedName>
    <definedName name="BEm" localSheetId="5" hidden="1">#REF!</definedName>
    <definedName name="BEm" localSheetId="6" hidden="1">#REF!</definedName>
    <definedName name="BEm" hidden="1">#REF!</definedName>
    <definedName name="BEP" localSheetId="11">#REF!</definedName>
    <definedName name="BEP" localSheetId="5">#REF!</definedName>
    <definedName name="BEP" localSheetId="6">#REF!</definedName>
    <definedName name="BEP">#REF!</definedName>
    <definedName name="BEx0017DGUEDPCFJUPUZOOLJCS2B" localSheetId="11" hidden="1">#REF!</definedName>
    <definedName name="BEx0017DGUEDPCFJUPUZOOLJCS2B" localSheetId="5" hidden="1">#REF!</definedName>
    <definedName name="BEx0017DGUEDPCFJUPUZOOLJCS2B" localSheetId="8" hidden="1">#REF!</definedName>
    <definedName name="BEx0017DGUEDPCFJUPUZOOLJCS2B" localSheetId="6" hidden="1">#REF!</definedName>
    <definedName name="BEx0017DGUEDPCFJUPUZOOLJCS2B" localSheetId="7" hidden="1">#REF!</definedName>
    <definedName name="BEx0017DGUEDPCFJUPUZOOLJCS2B" hidden="1">#REF!</definedName>
    <definedName name="BEx001CNWHJ5RULCSFM36ZCGJ1UH" localSheetId="11" hidden="1">#REF!</definedName>
    <definedName name="BEx001CNWHJ5RULCSFM36ZCGJ1UH" localSheetId="5" hidden="1">#REF!</definedName>
    <definedName name="BEx001CNWHJ5RULCSFM36ZCGJ1UH" localSheetId="8" hidden="1">#REF!</definedName>
    <definedName name="BEx001CNWHJ5RULCSFM36ZCGJ1UH" localSheetId="6" hidden="1">#REF!</definedName>
    <definedName name="BEx001CNWHJ5RULCSFM36ZCGJ1UH" localSheetId="7" hidden="1">#REF!</definedName>
    <definedName name="BEx001CNWHJ5RULCSFM36ZCGJ1UH" hidden="1">#REF!</definedName>
    <definedName name="BEx004791UAJIJSN57OT7YBLNP82" localSheetId="11" hidden="1">#REF!</definedName>
    <definedName name="BEx004791UAJIJSN57OT7YBLNP82" localSheetId="5" hidden="1">#REF!</definedName>
    <definedName name="BEx004791UAJIJSN57OT7YBLNP82" localSheetId="8" hidden="1">#REF!</definedName>
    <definedName name="BEx004791UAJIJSN57OT7YBLNP82" localSheetId="6" hidden="1">#REF!</definedName>
    <definedName name="BEx004791UAJIJSN57OT7YBLNP82" localSheetId="7" hidden="1">#REF!</definedName>
    <definedName name="BEx004791UAJIJSN57OT7YBLNP82" hidden="1">#REF!</definedName>
    <definedName name="BEx008P2NVFDLBHL7IZ5WTMVOQ1F" localSheetId="11" hidden="1">#REF!</definedName>
    <definedName name="BEx008P2NVFDLBHL7IZ5WTMVOQ1F" localSheetId="5" hidden="1">#REF!</definedName>
    <definedName name="BEx008P2NVFDLBHL7IZ5WTMVOQ1F" localSheetId="8" hidden="1">#REF!</definedName>
    <definedName name="BEx008P2NVFDLBHL7IZ5WTMVOQ1F" localSheetId="6" hidden="1">#REF!</definedName>
    <definedName name="BEx008P2NVFDLBHL7IZ5WTMVOQ1F" localSheetId="7" hidden="1">#REF!</definedName>
    <definedName name="BEx008P2NVFDLBHL7IZ5WTMVOQ1F" hidden="1">#REF!</definedName>
    <definedName name="BEx009G00IN0JUIAQ4WE9NHTMQE2" localSheetId="11" hidden="1">#REF!</definedName>
    <definedName name="BEx009G00IN0JUIAQ4WE9NHTMQE2" localSheetId="5" hidden="1">#REF!</definedName>
    <definedName name="BEx009G00IN0JUIAQ4WE9NHTMQE2" localSheetId="8" hidden="1">#REF!</definedName>
    <definedName name="BEx009G00IN0JUIAQ4WE9NHTMQE2" localSheetId="6" hidden="1">#REF!</definedName>
    <definedName name="BEx009G00IN0JUIAQ4WE9NHTMQE2" localSheetId="7" hidden="1">#REF!</definedName>
    <definedName name="BEx009G00IN0JUIAQ4WE9NHTMQE2" hidden="1">#REF!</definedName>
    <definedName name="BEx00DXTY2JDVGWQKV8H7FG4SV30" localSheetId="11" hidden="1">#REF!</definedName>
    <definedName name="BEx00DXTY2JDVGWQKV8H7FG4SV30" localSheetId="5" hidden="1">#REF!</definedName>
    <definedName name="BEx00DXTY2JDVGWQKV8H7FG4SV30" localSheetId="8" hidden="1">#REF!</definedName>
    <definedName name="BEx00DXTY2JDVGWQKV8H7FG4SV30" localSheetId="6" hidden="1">#REF!</definedName>
    <definedName name="BEx00DXTY2JDVGWQKV8H7FG4SV30" localSheetId="7" hidden="1">#REF!</definedName>
    <definedName name="BEx00DXTY2JDVGWQKV8H7FG4SV30" hidden="1">#REF!</definedName>
    <definedName name="BEx00GHLTYRH5N2S6P78YW1CD30N" localSheetId="11" hidden="1">#REF!</definedName>
    <definedName name="BEx00GHLTYRH5N2S6P78YW1CD30N" localSheetId="5" hidden="1">#REF!</definedName>
    <definedName name="BEx00GHLTYRH5N2S6P78YW1CD30N" localSheetId="8" hidden="1">#REF!</definedName>
    <definedName name="BEx00GHLTYRH5N2S6P78YW1CD30N" localSheetId="6" hidden="1">#REF!</definedName>
    <definedName name="BEx00GHLTYRH5N2S6P78YW1CD30N" localSheetId="7" hidden="1">#REF!</definedName>
    <definedName name="BEx00GHLTYRH5N2S6P78YW1CD30N" hidden="1">#REF!</definedName>
    <definedName name="BEx00JC31DY11L45SEU4B10BIN6W" localSheetId="11" hidden="1">#REF!</definedName>
    <definedName name="BEx00JC31DY11L45SEU4B10BIN6W" localSheetId="5" hidden="1">#REF!</definedName>
    <definedName name="BEx00JC31DY11L45SEU4B10BIN6W" localSheetId="8" hidden="1">#REF!</definedName>
    <definedName name="BEx00JC31DY11L45SEU4B10BIN6W" localSheetId="6" hidden="1">#REF!</definedName>
    <definedName name="BEx00JC31DY11L45SEU4B10BIN6W" localSheetId="7" hidden="1">#REF!</definedName>
    <definedName name="BEx00JC31DY11L45SEU4B10BIN6W" hidden="1">#REF!</definedName>
    <definedName name="BEx00KZHZBHP3TDV1YMX4B19B95O" localSheetId="11" hidden="1">#REF!</definedName>
    <definedName name="BEx00KZHZBHP3TDV1YMX4B19B95O" localSheetId="5" hidden="1">#REF!</definedName>
    <definedName name="BEx00KZHZBHP3TDV1YMX4B19B95O" localSheetId="8" hidden="1">#REF!</definedName>
    <definedName name="BEx00KZHZBHP3TDV1YMX4B19B95O" localSheetId="6" hidden="1">#REF!</definedName>
    <definedName name="BEx00KZHZBHP3TDV1YMX4B19B95O" localSheetId="7" hidden="1">#REF!</definedName>
    <definedName name="BEx00KZHZBHP3TDV1YMX4B19B95O" hidden="1">#REF!</definedName>
    <definedName name="BEx00P11V7HA4MS6XYY3P4BPVXML" localSheetId="11" hidden="1">#REF!</definedName>
    <definedName name="BEx00P11V7HA4MS6XYY3P4BPVXML" localSheetId="5" hidden="1">#REF!</definedName>
    <definedName name="BEx00P11V7HA4MS6XYY3P4BPVXML" localSheetId="8" hidden="1">#REF!</definedName>
    <definedName name="BEx00P11V7HA4MS6XYY3P4BPVXML" localSheetId="6" hidden="1">#REF!</definedName>
    <definedName name="BEx00P11V7HA4MS6XYY3P4BPVXML" localSheetId="7" hidden="1">#REF!</definedName>
    <definedName name="BEx00P11V7HA4MS6XYY3P4BPVXML" hidden="1">#REF!</definedName>
    <definedName name="BEx00PBV7V99V7M3LDYUTF31MUFJ" localSheetId="11" hidden="1">#REF!</definedName>
    <definedName name="BEx00PBV7V99V7M3LDYUTF31MUFJ" localSheetId="5" hidden="1">#REF!</definedName>
    <definedName name="BEx00PBV7V99V7M3LDYUTF31MUFJ" localSheetId="8" hidden="1">#REF!</definedName>
    <definedName name="BEx00PBV7V99V7M3LDYUTF31MUFJ" localSheetId="6" hidden="1">#REF!</definedName>
    <definedName name="BEx00PBV7V99V7M3LDYUTF31MUFJ" localSheetId="7" hidden="1">#REF!</definedName>
    <definedName name="BEx00PBV7V99V7M3LDYUTF31MUFJ" hidden="1">#REF!</definedName>
    <definedName name="BEx00SMIQJ55EVB7T24CORX0JWQO" localSheetId="11" hidden="1">#REF!</definedName>
    <definedName name="BEx00SMIQJ55EVB7T24CORX0JWQO" localSheetId="5" hidden="1">#REF!</definedName>
    <definedName name="BEx00SMIQJ55EVB7T24CORX0JWQO" localSheetId="8" hidden="1">#REF!</definedName>
    <definedName name="BEx00SMIQJ55EVB7T24CORX0JWQO" localSheetId="6" hidden="1">#REF!</definedName>
    <definedName name="BEx00SMIQJ55EVB7T24CORX0JWQO" localSheetId="7" hidden="1">#REF!</definedName>
    <definedName name="BEx00SMIQJ55EVB7T24CORX0JWQO" hidden="1">#REF!</definedName>
    <definedName name="BEx010V7DB7O7Z9NHSX27HZK4H76" localSheetId="11" hidden="1">#REF!</definedName>
    <definedName name="BEx010V7DB7O7Z9NHSX27HZK4H76" localSheetId="5" hidden="1">#REF!</definedName>
    <definedName name="BEx010V7DB7O7Z9NHSX27HZK4H76" localSheetId="8" hidden="1">#REF!</definedName>
    <definedName name="BEx010V7DB7O7Z9NHSX27HZK4H76" localSheetId="6" hidden="1">#REF!</definedName>
    <definedName name="BEx010V7DB7O7Z9NHSX27HZK4H76" localSheetId="7" hidden="1">#REF!</definedName>
    <definedName name="BEx010V7DB7O7Z9NHSX27HZK4H76" hidden="1">#REF!</definedName>
    <definedName name="BEx012IKS6YVHG9KTG2FAKRSMYLU" localSheetId="11" hidden="1">#REF!</definedName>
    <definedName name="BEx012IKS6YVHG9KTG2FAKRSMYLU" localSheetId="5" hidden="1">#REF!</definedName>
    <definedName name="BEx012IKS6YVHG9KTG2FAKRSMYLU" localSheetId="8" hidden="1">#REF!</definedName>
    <definedName name="BEx012IKS6YVHG9KTG2FAKRSMYLU" localSheetId="6" hidden="1">#REF!</definedName>
    <definedName name="BEx012IKS6YVHG9KTG2FAKRSMYLU" localSheetId="7" hidden="1">#REF!</definedName>
    <definedName name="BEx012IKS6YVHG9KTG2FAKRSMYLU" hidden="1">#REF!</definedName>
    <definedName name="BEx01HY6E3GJ66ABU5ABN26V6Q13" localSheetId="11" hidden="1">#REF!</definedName>
    <definedName name="BEx01HY6E3GJ66ABU5ABN26V6Q13" localSheetId="5" hidden="1">#REF!</definedName>
    <definedName name="BEx01HY6E3GJ66ABU5ABN26V6Q13" localSheetId="8" hidden="1">#REF!</definedName>
    <definedName name="BEx01HY6E3GJ66ABU5ABN26V6Q13" localSheetId="6" hidden="1">#REF!</definedName>
    <definedName name="BEx01HY6E3GJ66ABU5ABN26V6Q13" localSheetId="7" hidden="1">#REF!</definedName>
    <definedName name="BEx01HY6E3GJ66ABU5ABN26V6Q13" hidden="1">#REF!</definedName>
    <definedName name="BEx01PW5YQKEGAR8JDDI5OARYXDF" localSheetId="11" hidden="1">#REF!</definedName>
    <definedName name="BEx01PW5YQKEGAR8JDDI5OARYXDF" localSheetId="5" hidden="1">#REF!</definedName>
    <definedName name="BEx01PW5YQKEGAR8JDDI5OARYXDF" localSheetId="8" hidden="1">#REF!</definedName>
    <definedName name="BEx01PW5YQKEGAR8JDDI5OARYXDF" localSheetId="6" hidden="1">#REF!</definedName>
    <definedName name="BEx01PW5YQKEGAR8JDDI5OARYXDF" localSheetId="7" hidden="1">#REF!</definedName>
    <definedName name="BEx01PW5YQKEGAR8JDDI5OARYXDF" hidden="1">#REF!</definedName>
    <definedName name="BEx01QCB2ERCAYYOFDP3OQRWUU60" localSheetId="11" hidden="1">#REF!</definedName>
    <definedName name="BEx01QCB2ERCAYYOFDP3OQRWUU60" localSheetId="5" hidden="1">#REF!</definedName>
    <definedName name="BEx01QCB2ERCAYYOFDP3OQRWUU60" localSheetId="8" hidden="1">#REF!</definedName>
    <definedName name="BEx01QCB2ERCAYYOFDP3OQRWUU60" localSheetId="6" hidden="1">#REF!</definedName>
    <definedName name="BEx01QCB2ERCAYYOFDP3OQRWUU60" localSheetId="7" hidden="1">#REF!</definedName>
    <definedName name="BEx01QCB2ERCAYYOFDP3OQRWUU60" hidden="1">#REF!</definedName>
    <definedName name="BEx01U37NQSMTGJRU8EGTJORBJ6H" localSheetId="11" hidden="1">#REF!</definedName>
    <definedName name="BEx01U37NQSMTGJRU8EGTJORBJ6H" localSheetId="5" hidden="1">#REF!</definedName>
    <definedName name="BEx01U37NQSMTGJRU8EGTJORBJ6H" localSheetId="8" hidden="1">#REF!</definedName>
    <definedName name="BEx01U37NQSMTGJRU8EGTJORBJ6H" localSheetId="6" hidden="1">#REF!</definedName>
    <definedName name="BEx01U37NQSMTGJRU8EGTJORBJ6H" localSheetId="7" hidden="1">#REF!</definedName>
    <definedName name="BEx01U37NQSMTGJRU8EGTJORBJ6H" hidden="1">#REF!</definedName>
    <definedName name="BEx01XJ94SHJ1YQ7ORPW0RQGKI2H" localSheetId="11" hidden="1">#REF!</definedName>
    <definedName name="BEx01XJ94SHJ1YQ7ORPW0RQGKI2H" localSheetId="5" hidden="1">#REF!</definedName>
    <definedName name="BEx01XJ94SHJ1YQ7ORPW0RQGKI2H" localSheetId="8" hidden="1">#REF!</definedName>
    <definedName name="BEx01XJ94SHJ1YQ7ORPW0RQGKI2H" localSheetId="6" hidden="1">#REF!</definedName>
    <definedName name="BEx01XJ94SHJ1YQ7ORPW0RQGKI2H" localSheetId="7" hidden="1">#REF!</definedName>
    <definedName name="BEx01XJ94SHJ1YQ7ORPW0RQGKI2H" hidden="1">#REF!</definedName>
    <definedName name="BEx028BOZCS2MQO9MODVS6F7NCA3" localSheetId="11" hidden="1">#REF!</definedName>
    <definedName name="BEx028BOZCS2MQO9MODVS6F7NCA3" localSheetId="5" hidden="1">#REF!</definedName>
    <definedName name="BEx028BOZCS2MQO9MODVS6F7NCA3" localSheetId="8" hidden="1">#REF!</definedName>
    <definedName name="BEx028BOZCS2MQO9MODVS6F7NCA3" localSheetId="6" hidden="1">#REF!</definedName>
    <definedName name="BEx028BOZCS2MQO9MODVS6F7NCA3" localSheetId="7" hidden="1">#REF!</definedName>
    <definedName name="BEx028BOZCS2MQO9MODVS6F7NCA3" hidden="1">#REF!</definedName>
    <definedName name="BEx02DPUYNH76938V8GVORY8LRY1" localSheetId="11" hidden="1">#REF!</definedName>
    <definedName name="BEx02DPUYNH76938V8GVORY8LRY1" localSheetId="5" hidden="1">#REF!</definedName>
    <definedName name="BEx02DPUYNH76938V8GVORY8LRY1" localSheetId="8" hidden="1">#REF!</definedName>
    <definedName name="BEx02DPUYNH76938V8GVORY8LRY1" localSheetId="6" hidden="1">#REF!</definedName>
    <definedName name="BEx02DPUYNH76938V8GVORY8LRY1" localSheetId="7" hidden="1">#REF!</definedName>
    <definedName name="BEx02DPUYNH76938V8GVORY8LRY1" hidden="1">#REF!</definedName>
    <definedName name="BEx02PEP6DY4K1JGB0HHS3B6QOGZ" localSheetId="11" hidden="1">#REF!</definedName>
    <definedName name="BEx02PEP6DY4K1JGB0HHS3B6QOGZ" localSheetId="5" hidden="1">#REF!</definedName>
    <definedName name="BEx02PEP6DY4K1JGB0HHS3B6QOGZ" localSheetId="8" hidden="1">#REF!</definedName>
    <definedName name="BEx02PEP6DY4K1JGB0HHS3B6QOGZ" localSheetId="6" hidden="1">#REF!</definedName>
    <definedName name="BEx02PEP6DY4K1JGB0HHS3B6QOGZ" localSheetId="7" hidden="1">#REF!</definedName>
    <definedName name="BEx02PEP6DY4K1JGB0HHS3B6QOGZ" hidden="1">#REF!</definedName>
    <definedName name="BEx02Q08R9G839Q4RFGG9026C7PX" localSheetId="11" hidden="1">#REF!</definedName>
    <definedName name="BEx02Q08R9G839Q4RFGG9026C7PX" localSheetId="5" hidden="1">#REF!</definedName>
    <definedName name="BEx02Q08R9G839Q4RFGG9026C7PX" localSheetId="8" hidden="1">#REF!</definedName>
    <definedName name="BEx02Q08R9G839Q4RFGG9026C7PX" localSheetId="6" hidden="1">#REF!</definedName>
    <definedName name="BEx02Q08R9G839Q4RFGG9026C7PX" localSheetId="7" hidden="1">#REF!</definedName>
    <definedName name="BEx02Q08R9G839Q4RFGG9026C7PX" hidden="1">#REF!</definedName>
    <definedName name="BEx02SEL3Z1QWGAHXDPUA9WLTTPS" localSheetId="11" hidden="1">#REF!</definedName>
    <definedName name="BEx02SEL3Z1QWGAHXDPUA9WLTTPS" localSheetId="5" hidden="1">#REF!</definedName>
    <definedName name="BEx02SEL3Z1QWGAHXDPUA9WLTTPS" localSheetId="8" hidden="1">#REF!</definedName>
    <definedName name="BEx02SEL3Z1QWGAHXDPUA9WLTTPS" localSheetId="6" hidden="1">#REF!</definedName>
    <definedName name="BEx02SEL3Z1QWGAHXDPUA9WLTTPS" localSheetId="7" hidden="1">#REF!</definedName>
    <definedName name="BEx02SEL3Z1QWGAHXDPUA9WLTTPS" hidden="1">#REF!</definedName>
    <definedName name="BEx02Y3KJZH5BGDM9QEZ1PVVI114" localSheetId="11" hidden="1">#REF!</definedName>
    <definedName name="BEx02Y3KJZH5BGDM9QEZ1PVVI114" localSheetId="5" hidden="1">#REF!</definedName>
    <definedName name="BEx02Y3KJZH5BGDM9QEZ1PVVI114" localSheetId="8" hidden="1">#REF!</definedName>
    <definedName name="BEx02Y3KJZH5BGDM9QEZ1PVVI114" localSheetId="6" hidden="1">#REF!</definedName>
    <definedName name="BEx02Y3KJZH5BGDM9QEZ1PVVI114" localSheetId="7" hidden="1">#REF!</definedName>
    <definedName name="BEx02Y3KJZH5BGDM9QEZ1PVVI114" hidden="1">#REF!</definedName>
    <definedName name="BEx0313GRLLASDTVPW5DHTXHE74M" localSheetId="11" hidden="1">#REF!</definedName>
    <definedName name="BEx0313GRLLASDTVPW5DHTXHE74M" localSheetId="5" hidden="1">#REF!</definedName>
    <definedName name="BEx0313GRLLASDTVPW5DHTXHE74M" localSheetId="8" hidden="1">#REF!</definedName>
    <definedName name="BEx0313GRLLASDTVPW5DHTXHE74M" localSheetId="6" hidden="1">#REF!</definedName>
    <definedName name="BEx0313GRLLASDTVPW5DHTXHE74M" localSheetId="7" hidden="1">#REF!</definedName>
    <definedName name="BEx0313GRLLASDTVPW5DHTXHE74M" hidden="1">#REF!</definedName>
    <definedName name="BEx1F0SOZ3H5XUHXD7O01TCR8T6J" localSheetId="11" hidden="1">#REF!</definedName>
    <definedName name="BEx1F0SOZ3H5XUHXD7O01TCR8T6J" localSheetId="5" hidden="1">#REF!</definedName>
    <definedName name="BEx1F0SOZ3H5XUHXD7O01TCR8T6J" localSheetId="8" hidden="1">#REF!</definedName>
    <definedName name="BEx1F0SOZ3H5XUHXD7O01TCR8T6J" localSheetId="6" hidden="1">#REF!</definedName>
    <definedName name="BEx1F0SOZ3H5XUHXD7O01TCR8T6J" localSheetId="7" hidden="1">#REF!</definedName>
    <definedName name="BEx1F0SOZ3H5XUHXD7O01TCR8T6J" hidden="1">#REF!</definedName>
    <definedName name="BEx1F9HL824UCNCVZ2U62J4KZCX8" localSheetId="11" hidden="1">#REF!</definedName>
    <definedName name="BEx1F9HL824UCNCVZ2U62J4KZCX8" localSheetId="5" hidden="1">#REF!</definedName>
    <definedName name="BEx1F9HL824UCNCVZ2U62J4KZCX8" localSheetId="8" hidden="1">#REF!</definedName>
    <definedName name="BEx1F9HL824UCNCVZ2U62J4KZCX8" localSheetId="6" hidden="1">#REF!</definedName>
    <definedName name="BEx1F9HL824UCNCVZ2U62J4KZCX8" localSheetId="7" hidden="1">#REF!</definedName>
    <definedName name="BEx1F9HL824UCNCVZ2U62J4KZCX8" hidden="1">#REF!</definedName>
    <definedName name="BEx1FEVSJKTI1Q1Z874QZVFSJSVA" localSheetId="11" hidden="1">#REF!</definedName>
    <definedName name="BEx1FEVSJKTI1Q1Z874QZVFSJSVA" localSheetId="5" hidden="1">#REF!</definedName>
    <definedName name="BEx1FEVSJKTI1Q1Z874QZVFSJSVA" localSheetId="8" hidden="1">#REF!</definedName>
    <definedName name="BEx1FEVSJKTI1Q1Z874QZVFSJSVA" localSheetId="6" hidden="1">#REF!</definedName>
    <definedName name="BEx1FEVSJKTI1Q1Z874QZVFSJSVA" localSheetId="7" hidden="1">#REF!</definedName>
    <definedName name="BEx1FEVSJKTI1Q1Z874QZVFSJSVA" hidden="1">#REF!</definedName>
    <definedName name="BEx1FGDRUHHLI1GBHELT4PK0LY4V" localSheetId="11" hidden="1">#REF!</definedName>
    <definedName name="BEx1FGDRUHHLI1GBHELT4PK0LY4V" localSheetId="5" hidden="1">#REF!</definedName>
    <definedName name="BEx1FGDRUHHLI1GBHELT4PK0LY4V" localSheetId="8" hidden="1">#REF!</definedName>
    <definedName name="BEx1FGDRUHHLI1GBHELT4PK0LY4V" localSheetId="6" hidden="1">#REF!</definedName>
    <definedName name="BEx1FGDRUHHLI1GBHELT4PK0LY4V" localSheetId="7" hidden="1">#REF!</definedName>
    <definedName name="BEx1FGDRUHHLI1GBHELT4PK0LY4V" hidden="1">#REF!</definedName>
    <definedName name="BEx1FJZ7GKO99IYTP6GGGF7EUL3Z" localSheetId="11" hidden="1">#REF!</definedName>
    <definedName name="BEx1FJZ7GKO99IYTP6GGGF7EUL3Z" localSheetId="5" hidden="1">#REF!</definedName>
    <definedName name="BEx1FJZ7GKO99IYTP6GGGF7EUL3Z" localSheetId="8" hidden="1">#REF!</definedName>
    <definedName name="BEx1FJZ7GKO99IYTP6GGGF7EUL3Z" localSheetId="6" hidden="1">#REF!</definedName>
    <definedName name="BEx1FJZ7GKO99IYTP6GGGF7EUL3Z" localSheetId="7" hidden="1">#REF!</definedName>
    <definedName name="BEx1FJZ7GKO99IYTP6GGGF7EUL3Z" hidden="1">#REF!</definedName>
    <definedName name="BEx1FPDH0YKYQXDHUTFIQLIF34J8" localSheetId="11" hidden="1">#REF!</definedName>
    <definedName name="BEx1FPDH0YKYQXDHUTFIQLIF34J8" localSheetId="5" hidden="1">#REF!</definedName>
    <definedName name="BEx1FPDH0YKYQXDHUTFIQLIF34J8" localSheetId="8" hidden="1">#REF!</definedName>
    <definedName name="BEx1FPDH0YKYQXDHUTFIQLIF34J8" localSheetId="6" hidden="1">#REF!</definedName>
    <definedName name="BEx1FPDH0YKYQXDHUTFIQLIF34J8" localSheetId="7" hidden="1">#REF!</definedName>
    <definedName name="BEx1FPDH0YKYQXDHUTFIQLIF34J8" hidden="1">#REF!</definedName>
    <definedName name="BEx1FQ9SZAGL2HEKRB046EOQDWOX" localSheetId="11" hidden="1">#REF!</definedName>
    <definedName name="BEx1FQ9SZAGL2HEKRB046EOQDWOX" localSheetId="5" hidden="1">#REF!</definedName>
    <definedName name="BEx1FQ9SZAGL2HEKRB046EOQDWOX" localSheetId="8" hidden="1">#REF!</definedName>
    <definedName name="BEx1FQ9SZAGL2HEKRB046EOQDWOX" localSheetId="6" hidden="1">#REF!</definedName>
    <definedName name="BEx1FQ9SZAGL2HEKRB046EOQDWOX" localSheetId="7" hidden="1">#REF!</definedName>
    <definedName name="BEx1FQ9SZAGL2HEKRB046EOQDWOX" hidden="1">#REF!</definedName>
    <definedName name="BEx1FZV2CM77TBH1R6YYV9P06KA2" localSheetId="11" hidden="1">#REF!</definedName>
    <definedName name="BEx1FZV2CM77TBH1R6YYV9P06KA2" localSheetId="5" hidden="1">#REF!</definedName>
    <definedName name="BEx1FZV2CM77TBH1R6YYV9P06KA2" localSheetId="8" hidden="1">#REF!</definedName>
    <definedName name="BEx1FZV2CM77TBH1R6YYV9P06KA2" localSheetId="6" hidden="1">#REF!</definedName>
    <definedName name="BEx1FZV2CM77TBH1R6YYV9P06KA2" localSheetId="7" hidden="1">#REF!</definedName>
    <definedName name="BEx1FZV2CM77TBH1R6YYV9P06KA2" hidden="1">#REF!</definedName>
    <definedName name="BEx1G59AY8195JTUM6P18VXUFJ3E" localSheetId="11" hidden="1">#REF!</definedName>
    <definedName name="BEx1G59AY8195JTUM6P18VXUFJ3E" localSheetId="5" hidden="1">#REF!</definedName>
    <definedName name="BEx1G59AY8195JTUM6P18VXUFJ3E" localSheetId="8" hidden="1">#REF!</definedName>
    <definedName name="BEx1G59AY8195JTUM6P18VXUFJ3E" localSheetId="6" hidden="1">#REF!</definedName>
    <definedName name="BEx1G59AY8195JTUM6P18VXUFJ3E" localSheetId="7" hidden="1">#REF!</definedName>
    <definedName name="BEx1G59AY8195JTUM6P18VXUFJ3E" hidden="1">#REF!</definedName>
    <definedName name="BEx1GKUDMCV60BOZT0SENCT0MD8L" localSheetId="11" hidden="1">#REF!</definedName>
    <definedName name="BEx1GKUDMCV60BOZT0SENCT0MD8L" localSheetId="5" hidden="1">#REF!</definedName>
    <definedName name="BEx1GKUDMCV60BOZT0SENCT0MD8L" localSheetId="8" hidden="1">#REF!</definedName>
    <definedName name="BEx1GKUDMCV60BOZT0SENCT0MD8L" localSheetId="6" hidden="1">#REF!</definedName>
    <definedName name="BEx1GKUDMCV60BOZT0SENCT0MD8L" localSheetId="7" hidden="1">#REF!</definedName>
    <definedName name="BEx1GKUDMCV60BOZT0SENCT0MD8L" hidden="1">#REF!</definedName>
    <definedName name="BEx1GUVQ5L0JCX3E4SROI4WBYVTO" localSheetId="11" hidden="1">#REF!</definedName>
    <definedName name="BEx1GUVQ5L0JCX3E4SROI4WBYVTO" localSheetId="5" hidden="1">#REF!</definedName>
    <definedName name="BEx1GUVQ5L0JCX3E4SROI4WBYVTO" localSheetId="8" hidden="1">#REF!</definedName>
    <definedName name="BEx1GUVQ5L0JCX3E4SROI4WBYVTO" localSheetId="6" hidden="1">#REF!</definedName>
    <definedName name="BEx1GUVQ5L0JCX3E4SROI4WBYVTO" localSheetId="7" hidden="1">#REF!</definedName>
    <definedName name="BEx1GUVQ5L0JCX3E4SROI4WBYVTO" hidden="1">#REF!</definedName>
    <definedName name="BEx1GVMRHFXUP6XYYY9NR12PV5TF" localSheetId="11" hidden="1">#REF!</definedName>
    <definedName name="BEx1GVMRHFXUP6XYYY9NR12PV5TF" localSheetId="5" hidden="1">#REF!</definedName>
    <definedName name="BEx1GVMRHFXUP6XYYY9NR12PV5TF" localSheetId="8" hidden="1">#REF!</definedName>
    <definedName name="BEx1GVMRHFXUP6XYYY9NR12PV5TF" localSheetId="6" hidden="1">#REF!</definedName>
    <definedName name="BEx1GVMRHFXUP6XYYY9NR12PV5TF" localSheetId="7" hidden="1">#REF!</definedName>
    <definedName name="BEx1GVMRHFXUP6XYYY9NR12PV5TF" hidden="1">#REF!</definedName>
    <definedName name="BEx1H6KIT7BHUH6MDDWC935V9N47" localSheetId="11" hidden="1">#REF!</definedName>
    <definedName name="BEx1H6KIT7BHUH6MDDWC935V9N47" localSheetId="5" hidden="1">#REF!</definedName>
    <definedName name="BEx1H6KIT7BHUH6MDDWC935V9N47" localSheetId="8" hidden="1">#REF!</definedName>
    <definedName name="BEx1H6KIT7BHUH6MDDWC935V9N47" localSheetId="6" hidden="1">#REF!</definedName>
    <definedName name="BEx1H6KIT7BHUH6MDDWC935V9N47" localSheetId="7" hidden="1">#REF!</definedName>
    <definedName name="BEx1H6KIT7BHUH6MDDWC935V9N47" hidden="1">#REF!</definedName>
    <definedName name="BEx1HA60AI3STEJQZAQ0RA3Q3AZV" localSheetId="11" hidden="1">#REF!</definedName>
    <definedName name="BEx1HA60AI3STEJQZAQ0RA3Q3AZV" localSheetId="5" hidden="1">#REF!</definedName>
    <definedName name="BEx1HA60AI3STEJQZAQ0RA3Q3AZV" localSheetId="8" hidden="1">#REF!</definedName>
    <definedName name="BEx1HA60AI3STEJQZAQ0RA3Q3AZV" localSheetId="6" hidden="1">#REF!</definedName>
    <definedName name="BEx1HA60AI3STEJQZAQ0RA3Q3AZV" localSheetId="7" hidden="1">#REF!</definedName>
    <definedName name="BEx1HA60AI3STEJQZAQ0RA3Q3AZV" hidden="1">#REF!</definedName>
    <definedName name="BEx1HB2DBVO5N6V2WX7BEHUFYTFU" localSheetId="11" hidden="1">#REF!</definedName>
    <definedName name="BEx1HB2DBVO5N6V2WX7BEHUFYTFU" localSheetId="5" hidden="1">#REF!</definedName>
    <definedName name="BEx1HB2DBVO5N6V2WX7BEHUFYTFU" localSheetId="8" hidden="1">#REF!</definedName>
    <definedName name="BEx1HB2DBVO5N6V2WX7BEHUFYTFU" localSheetId="6" hidden="1">#REF!</definedName>
    <definedName name="BEx1HB2DBVO5N6V2WX7BEHUFYTFU" localSheetId="7" hidden="1">#REF!</definedName>
    <definedName name="BEx1HB2DBVO5N6V2WX7BEHUFYTFU" hidden="1">#REF!</definedName>
    <definedName name="BEx1HDGOOJ3SKHYMWUZJ1P0RQZ9N" localSheetId="11" hidden="1">#REF!</definedName>
    <definedName name="BEx1HDGOOJ3SKHYMWUZJ1P0RQZ9N" localSheetId="5" hidden="1">#REF!</definedName>
    <definedName name="BEx1HDGOOJ3SKHYMWUZJ1P0RQZ9N" localSheetId="8" hidden="1">#REF!</definedName>
    <definedName name="BEx1HDGOOJ3SKHYMWUZJ1P0RQZ9N" localSheetId="6" hidden="1">#REF!</definedName>
    <definedName name="BEx1HDGOOJ3SKHYMWUZJ1P0RQZ9N" localSheetId="7" hidden="1">#REF!</definedName>
    <definedName name="BEx1HDGOOJ3SKHYMWUZJ1P0RQZ9N" hidden="1">#REF!</definedName>
    <definedName name="BEx1HDM5ZXSJG6JQEMSFV52PZ10V" localSheetId="11" hidden="1">#REF!</definedName>
    <definedName name="BEx1HDM5ZXSJG6JQEMSFV52PZ10V" localSheetId="5" hidden="1">#REF!</definedName>
    <definedName name="BEx1HDM5ZXSJG6JQEMSFV52PZ10V" localSheetId="8" hidden="1">#REF!</definedName>
    <definedName name="BEx1HDM5ZXSJG6JQEMSFV52PZ10V" localSheetId="6" hidden="1">#REF!</definedName>
    <definedName name="BEx1HDM5ZXSJG6JQEMSFV52PZ10V" localSheetId="7" hidden="1">#REF!</definedName>
    <definedName name="BEx1HDM5ZXSJG6JQEMSFV52PZ10V" hidden="1">#REF!</definedName>
    <definedName name="BEx1HETBBZVN5F43LKOFMC4QB0CR" localSheetId="11" hidden="1">#REF!</definedName>
    <definedName name="BEx1HETBBZVN5F43LKOFMC4QB0CR" localSheetId="5" hidden="1">#REF!</definedName>
    <definedName name="BEx1HETBBZVN5F43LKOFMC4QB0CR" localSheetId="8" hidden="1">#REF!</definedName>
    <definedName name="BEx1HETBBZVN5F43LKOFMC4QB0CR" localSheetId="6" hidden="1">#REF!</definedName>
    <definedName name="BEx1HETBBZVN5F43LKOFMC4QB0CR" localSheetId="7" hidden="1">#REF!</definedName>
    <definedName name="BEx1HETBBZVN5F43LKOFMC4QB0CR" hidden="1">#REF!</definedName>
    <definedName name="BEx1HGWNWPLNXICOTP90TKQVVE4E" localSheetId="11" hidden="1">#REF!</definedName>
    <definedName name="BEx1HGWNWPLNXICOTP90TKQVVE4E" localSheetId="5" hidden="1">#REF!</definedName>
    <definedName name="BEx1HGWNWPLNXICOTP90TKQVVE4E" localSheetId="8" hidden="1">#REF!</definedName>
    <definedName name="BEx1HGWNWPLNXICOTP90TKQVVE4E" localSheetId="6" hidden="1">#REF!</definedName>
    <definedName name="BEx1HGWNWPLNXICOTP90TKQVVE4E" localSheetId="7" hidden="1">#REF!</definedName>
    <definedName name="BEx1HGWNWPLNXICOTP90TKQVVE4E" hidden="1">#REF!</definedName>
    <definedName name="BEx1HIPLJZABY0EMUOTZN0EQMDPU" localSheetId="11" hidden="1">#REF!</definedName>
    <definedName name="BEx1HIPLJZABY0EMUOTZN0EQMDPU" localSheetId="5" hidden="1">#REF!</definedName>
    <definedName name="BEx1HIPLJZABY0EMUOTZN0EQMDPU" localSheetId="8" hidden="1">#REF!</definedName>
    <definedName name="BEx1HIPLJZABY0EMUOTZN0EQMDPU" localSheetId="6" hidden="1">#REF!</definedName>
    <definedName name="BEx1HIPLJZABY0EMUOTZN0EQMDPU" localSheetId="7" hidden="1">#REF!</definedName>
    <definedName name="BEx1HIPLJZABY0EMUOTZN0EQMDPU" hidden="1">#REF!</definedName>
    <definedName name="BEx1HO94JIRX219MPWMB5E5XZ04X" localSheetId="11" hidden="1">#REF!</definedName>
    <definedName name="BEx1HO94JIRX219MPWMB5E5XZ04X" localSheetId="5" hidden="1">#REF!</definedName>
    <definedName name="BEx1HO94JIRX219MPWMB5E5XZ04X" localSheetId="8" hidden="1">#REF!</definedName>
    <definedName name="BEx1HO94JIRX219MPWMB5E5XZ04X" localSheetId="6" hidden="1">#REF!</definedName>
    <definedName name="BEx1HO94JIRX219MPWMB5E5XZ04X" localSheetId="7" hidden="1">#REF!</definedName>
    <definedName name="BEx1HO94JIRX219MPWMB5E5XZ04X" hidden="1">#REF!</definedName>
    <definedName name="BEx1HQNF6KHM21E3XLW0NMSSEI9S" localSheetId="11" hidden="1">#REF!</definedName>
    <definedName name="BEx1HQNF6KHM21E3XLW0NMSSEI9S" localSheetId="5" hidden="1">#REF!</definedName>
    <definedName name="BEx1HQNF6KHM21E3XLW0NMSSEI9S" localSheetId="8" hidden="1">#REF!</definedName>
    <definedName name="BEx1HQNF6KHM21E3XLW0NMSSEI9S" localSheetId="6" hidden="1">#REF!</definedName>
    <definedName name="BEx1HQNF6KHM21E3XLW0NMSSEI9S" localSheetId="7" hidden="1">#REF!</definedName>
    <definedName name="BEx1HQNF6KHM21E3XLW0NMSSEI9S" hidden="1">#REF!</definedName>
    <definedName name="BEx1HSLNWIW4S97ZBYY7I7M5YVH4" localSheetId="11" hidden="1">#REF!</definedName>
    <definedName name="BEx1HSLNWIW4S97ZBYY7I7M5YVH4" localSheetId="5" hidden="1">#REF!</definedName>
    <definedName name="BEx1HSLNWIW4S97ZBYY7I7M5YVH4" localSheetId="8" hidden="1">#REF!</definedName>
    <definedName name="BEx1HSLNWIW4S97ZBYY7I7M5YVH4" localSheetId="6" hidden="1">#REF!</definedName>
    <definedName name="BEx1HSLNWIW4S97ZBYY7I7M5YVH4" localSheetId="7" hidden="1">#REF!</definedName>
    <definedName name="BEx1HSLNWIW4S97ZBYY7I7M5YVH4" hidden="1">#REF!</definedName>
    <definedName name="BEx1HZCBBWLB2BTNOXP319ZDEVOJ" localSheetId="11" hidden="1">#REF!</definedName>
    <definedName name="BEx1HZCBBWLB2BTNOXP319ZDEVOJ" localSheetId="5" hidden="1">#REF!</definedName>
    <definedName name="BEx1HZCBBWLB2BTNOXP319ZDEVOJ" localSheetId="8" hidden="1">#REF!</definedName>
    <definedName name="BEx1HZCBBWLB2BTNOXP319ZDEVOJ" localSheetId="6" hidden="1">#REF!</definedName>
    <definedName name="BEx1HZCBBWLB2BTNOXP319ZDEVOJ" localSheetId="7" hidden="1">#REF!</definedName>
    <definedName name="BEx1HZCBBWLB2BTNOXP319ZDEVOJ" hidden="1">#REF!</definedName>
    <definedName name="BEx1I4QKTILCKZUSOJCVZN7SNHL5" localSheetId="11" hidden="1">#REF!</definedName>
    <definedName name="BEx1I4QKTILCKZUSOJCVZN7SNHL5" localSheetId="5" hidden="1">#REF!</definedName>
    <definedName name="BEx1I4QKTILCKZUSOJCVZN7SNHL5" localSheetId="8" hidden="1">#REF!</definedName>
    <definedName name="BEx1I4QKTILCKZUSOJCVZN7SNHL5" localSheetId="6" hidden="1">#REF!</definedName>
    <definedName name="BEx1I4QKTILCKZUSOJCVZN7SNHL5" localSheetId="7" hidden="1">#REF!</definedName>
    <definedName name="BEx1I4QKTILCKZUSOJCVZN7SNHL5" hidden="1">#REF!</definedName>
    <definedName name="BEx1IE0ZP7RIFM9FI24S9I6AAJ14" localSheetId="11" hidden="1">#REF!</definedName>
    <definedName name="BEx1IE0ZP7RIFM9FI24S9I6AAJ14" localSheetId="5" hidden="1">#REF!</definedName>
    <definedName name="BEx1IE0ZP7RIFM9FI24S9I6AAJ14" localSheetId="8" hidden="1">#REF!</definedName>
    <definedName name="BEx1IE0ZP7RIFM9FI24S9I6AAJ14" localSheetId="6" hidden="1">#REF!</definedName>
    <definedName name="BEx1IE0ZP7RIFM9FI24S9I6AAJ14" localSheetId="7" hidden="1">#REF!</definedName>
    <definedName name="BEx1IE0ZP7RIFM9FI24S9I6AAJ14" hidden="1">#REF!</definedName>
    <definedName name="BEx1IGQ5B697MNDOE06MVSR0H58E" localSheetId="11" hidden="1">#REF!</definedName>
    <definedName name="BEx1IGQ5B697MNDOE06MVSR0H58E" localSheetId="5" hidden="1">#REF!</definedName>
    <definedName name="BEx1IGQ5B697MNDOE06MVSR0H58E" localSheetId="8" hidden="1">#REF!</definedName>
    <definedName name="BEx1IGQ5B697MNDOE06MVSR0H58E" localSheetId="6" hidden="1">#REF!</definedName>
    <definedName name="BEx1IGQ5B697MNDOE06MVSR0H58E" localSheetId="7" hidden="1">#REF!</definedName>
    <definedName name="BEx1IGQ5B697MNDOE06MVSR0H58E" hidden="1">#REF!</definedName>
    <definedName name="BEx1IKRPW8MLB9Y485M1TL2IT9SH" localSheetId="11" hidden="1">#REF!</definedName>
    <definedName name="BEx1IKRPW8MLB9Y485M1TL2IT9SH" localSheetId="5" hidden="1">#REF!</definedName>
    <definedName name="BEx1IKRPW8MLB9Y485M1TL2IT9SH" localSheetId="8" hidden="1">#REF!</definedName>
    <definedName name="BEx1IKRPW8MLB9Y485M1TL2IT9SH" localSheetId="6" hidden="1">#REF!</definedName>
    <definedName name="BEx1IKRPW8MLB9Y485M1TL2IT9SH" localSheetId="7" hidden="1">#REF!</definedName>
    <definedName name="BEx1IKRPW8MLB9Y485M1TL2IT9SH" hidden="1">#REF!</definedName>
    <definedName name="BEx1IPKCFCT3TL9MSO1LSYJ2VJ2X" localSheetId="11" hidden="1">#REF!</definedName>
    <definedName name="BEx1IPKCFCT3TL9MSO1LSYJ2VJ2X" localSheetId="5" hidden="1">#REF!</definedName>
    <definedName name="BEx1IPKCFCT3TL9MSO1LSYJ2VJ2X" localSheetId="8" hidden="1">#REF!</definedName>
    <definedName name="BEx1IPKCFCT3TL9MSO1LSYJ2VJ2X" localSheetId="6" hidden="1">#REF!</definedName>
    <definedName name="BEx1IPKCFCT3TL9MSO1LSYJ2VJ2X" localSheetId="7" hidden="1">#REF!</definedName>
    <definedName name="BEx1IPKCFCT3TL9MSO1LSYJ2VJ2X" hidden="1">#REF!</definedName>
    <definedName name="BEx1IW5PQTTMD62XZ287XF2O3FBQ" localSheetId="11" hidden="1">#REF!</definedName>
    <definedName name="BEx1IW5PQTTMD62XZ287XF2O3FBQ" localSheetId="5" hidden="1">#REF!</definedName>
    <definedName name="BEx1IW5PQTTMD62XZ287XF2O3FBQ" localSheetId="8" hidden="1">#REF!</definedName>
    <definedName name="BEx1IW5PQTTMD62XZ287XF2O3FBQ" localSheetId="6" hidden="1">#REF!</definedName>
    <definedName name="BEx1IW5PQTTMD62XZ287XF2O3FBQ" localSheetId="7" hidden="1">#REF!</definedName>
    <definedName name="BEx1IW5PQTTMD62XZ287XF2O3FBQ" hidden="1">#REF!</definedName>
    <definedName name="BEx1J0CSSHDJGBJUHVOEMCF2P4DL" localSheetId="11" hidden="1">#REF!</definedName>
    <definedName name="BEx1J0CSSHDJGBJUHVOEMCF2P4DL" localSheetId="5" hidden="1">#REF!</definedName>
    <definedName name="BEx1J0CSSHDJGBJUHVOEMCF2P4DL" localSheetId="8" hidden="1">#REF!</definedName>
    <definedName name="BEx1J0CSSHDJGBJUHVOEMCF2P4DL" localSheetId="6" hidden="1">#REF!</definedName>
    <definedName name="BEx1J0CSSHDJGBJUHVOEMCF2P4DL" localSheetId="7" hidden="1">#REF!</definedName>
    <definedName name="BEx1J0CSSHDJGBJUHVOEMCF2P4DL" hidden="1">#REF!</definedName>
    <definedName name="BEx1J0NL6D3ILC18B48AL0VNEN9A" localSheetId="11" hidden="1">#REF!</definedName>
    <definedName name="BEx1J0NL6D3ILC18B48AL0VNEN9A" localSheetId="5" hidden="1">#REF!</definedName>
    <definedName name="BEx1J0NL6D3ILC18B48AL0VNEN9A" localSheetId="8" hidden="1">#REF!</definedName>
    <definedName name="BEx1J0NL6D3ILC18B48AL0VNEN9A" localSheetId="6" hidden="1">#REF!</definedName>
    <definedName name="BEx1J0NL6D3ILC18B48AL0VNEN9A" localSheetId="7" hidden="1">#REF!</definedName>
    <definedName name="BEx1J0NL6D3ILC18B48AL0VNEN9A" hidden="1">#REF!</definedName>
    <definedName name="BEx1J7E8VCGLPYU82QXVUG5N3ZAI" localSheetId="11" hidden="1">#REF!</definedName>
    <definedName name="BEx1J7E8VCGLPYU82QXVUG5N3ZAI" localSheetId="5" hidden="1">#REF!</definedName>
    <definedName name="BEx1J7E8VCGLPYU82QXVUG5N3ZAI" localSheetId="8" hidden="1">#REF!</definedName>
    <definedName name="BEx1J7E8VCGLPYU82QXVUG5N3ZAI" localSheetId="6" hidden="1">#REF!</definedName>
    <definedName name="BEx1J7E8VCGLPYU82QXVUG5N3ZAI" localSheetId="7" hidden="1">#REF!</definedName>
    <definedName name="BEx1J7E8VCGLPYU82QXVUG5N3ZAI" hidden="1">#REF!</definedName>
    <definedName name="BEx1JGE2YQWH8S25USOY08XVGO0D" localSheetId="11" hidden="1">#REF!</definedName>
    <definedName name="BEx1JGE2YQWH8S25USOY08XVGO0D" localSheetId="5" hidden="1">#REF!</definedName>
    <definedName name="BEx1JGE2YQWH8S25USOY08XVGO0D" localSheetId="8" hidden="1">#REF!</definedName>
    <definedName name="BEx1JGE2YQWH8S25USOY08XVGO0D" localSheetId="6" hidden="1">#REF!</definedName>
    <definedName name="BEx1JGE2YQWH8S25USOY08XVGO0D" localSheetId="7" hidden="1">#REF!</definedName>
    <definedName name="BEx1JGE2YQWH8S25USOY08XVGO0D" hidden="1">#REF!</definedName>
    <definedName name="BEx1JJJC9T1W7HY4V7HP1S1W4JO1" localSheetId="11" hidden="1">#REF!</definedName>
    <definedName name="BEx1JJJC9T1W7HY4V7HP1S1W4JO1" localSheetId="5" hidden="1">#REF!</definedName>
    <definedName name="BEx1JJJC9T1W7HY4V7HP1S1W4JO1" localSheetId="8" hidden="1">#REF!</definedName>
    <definedName name="BEx1JJJC9T1W7HY4V7HP1S1W4JO1" localSheetId="6" hidden="1">#REF!</definedName>
    <definedName name="BEx1JJJC9T1W7HY4V7HP1S1W4JO1" localSheetId="7" hidden="1">#REF!</definedName>
    <definedName name="BEx1JJJC9T1W7HY4V7HP1S1W4JO1" hidden="1">#REF!</definedName>
    <definedName name="BEx1JKKZSJ7DI4PTFVI9VVFMB1X2" localSheetId="11" hidden="1">#REF!</definedName>
    <definedName name="BEx1JKKZSJ7DI4PTFVI9VVFMB1X2" localSheetId="5" hidden="1">#REF!</definedName>
    <definedName name="BEx1JKKZSJ7DI4PTFVI9VVFMB1X2" localSheetId="8" hidden="1">#REF!</definedName>
    <definedName name="BEx1JKKZSJ7DI4PTFVI9VVFMB1X2" localSheetId="6" hidden="1">#REF!</definedName>
    <definedName name="BEx1JKKZSJ7DI4PTFVI9VVFMB1X2" localSheetId="7" hidden="1">#REF!</definedName>
    <definedName name="BEx1JKKZSJ7DI4PTFVI9VVFMB1X2" hidden="1">#REF!</definedName>
    <definedName name="BEx1JUBQFRVMASSFK4B3V0AD7YP9" localSheetId="11" hidden="1">#REF!</definedName>
    <definedName name="BEx1JUBQFRVMASSFK4B3V0AD7YP9" localSheetId="5" hidden="1">#REF!</definedName>
    <definedName name="BEx1JUBQFRVMASSFK4B3V0AD7YP9" localSheetId="8" hidden="1">#REF!</definedName>
    <definedName name="BEx1JUBQFRVMASSFK4B3V0AD7YP9" localSheetId="6" hidden="1">#REF!</definedName>
    <definedName name="BEx1JUBQFRVMASSFK4B3V0AD7YP9" localSheetId="7" hidden="1">#REF!</definedName>
    <definedName name="BEx1JUBQFRVMASSFK4B3V0AD7YP9" hidden="1">#REF!</definedName>
    <definedName name="BEx1JVTOATZGRJFXGXPJJLC4DOBE" localSheetId="11" hidden="1">#REF!</definedName>
    <definedName name="BEx1JVTOATZGRJFXGXPJJLC4DOBE" localSheetId="5" hidden="1">#REF!</definedName>
    <definedName name="BEx1JVTOATZGRJFXGXPJJLC4DOBE" localSheetId="8" hidden="1">#REF!</definedName>
    <definedName name="BEx1JVTOATZGRJFXGXPJJLC4DOBE" localSheetId="6" hidden="1">#REF!</definedName>
    <definedName name="BEx1JVTOATZGRJFXGXPJJLC4DOBE" localSheetId="7" hidden="1">#REF!</definedName>
    <definedName name="BEx1JVTOATZGRJFXGXPJJLC4DOBE" hidden="1">#REF!</definedName>
    <definedName name="BEx1JXBM5W4YRWNQ0P95QQS6JWD6" localSheetId="11" hidden="1">#REF!</definedName>
    <definedName name="BEx1JXBM5W4YRWNQ0P95QQS6JWD6" localSheetId="5" hidden="1">#REF!</definedName>
    <definedName name="BEx1JXBM5W4YRWNQ0P95QQS6JWD6" localSheetId="8" hidden="1">#REF!</definedName>
    <definedName name="BEx1JXBM5W4YRWNQ0P95QQS6JWD6" localSheetId="6" hidden="1">#REF!</definedName>
    <definedName name="BEx1JXBM5W4YRWNQ0P95QQS6JWD6" localSheetId="7" hidden="1">#REF!</definedName>
    <definedName name="BEx1JXBM5W4YRWNQ0P95QQS6JWD6" hidden="1">#REF!</definedName>
    <definedName name="BEx1KGY9QEHZ9QSARMQUTQKRK4UX" localSheetId="11" hidden="1">#REF!</definedName>
    <definedName name="BEx1KGY9QEHZ9QSARMQUTQKRK4UX" localSheetId="5" hidden="1">#REF!</definedName>
    <definedName name="BEx1KGY9QEHZ9QSARMQUTQKRK4UX" localSheetId="8" hidden="1">#REF!</definedName>
    <definedName name="BEx1KGY9QEHZ9QSARMQUTQKRK4UX" localSheetId="6" hidden="1">#REF!</definedName>
    <definedName name="BEx1KGY9QEHZ9QSARMQUTQKRK4UX" localSheetId="7" hidden="1">#REF!</definedName>
    <definedName name="BEx1KGY9QEHZ9QSARMQUTQKRK4UX" hidden="1">#REF!</definedName>
    <definedName name="BEx1KIWH5MOLR00SBECT39NS3AJ1" localSheetId="11" hidden="1">#REF!</definedName>
    <definedName name="BEx1KIWH5MOLR00SBECT39NS3AJ1" localSheetId="5" hidden="1">#REF!</definedName>
    <definedName name="BEx1KIWH5MOLR00SBECT39NS3AJ1" localSheetId="8" hidden="1">#REF!</definedName>
    <definedName name="BEx1KIWH5MOLR00SBECT39NS3AJ1" localSheetId="6" hidden="1">#REF!</definedName>
    <definedName name="BEx1KIWH5MOLR00SBECT39NS3AJ1" localSheetId="7" hidden="1">#REF!</definedName>
    <definedName name="BEx1KIWH5MOLR00SBECT39NS3AJ1" hidden="1">#REF!</definedName>
    <definedName name="BEx1KKP1ELIF2UII2FWVGL7M1X7J" localSheetId="11" hidden="1">#REF!</definedName>
    <definedName name="BEx1KKP1ELIF2UII2FWVGL7M1X7J" localSheetId="5" hidden="1">#REF!</definedName>
    <definedName name="BEx1KKP1ELIF2UII2FWVGL7M1X7J" localSheetId="8" hidden="1">#REF!</definedName>
    <definedName name="BEx1KKP1ELIF2UII2FWVGL7M1X7J" localSheetId="6" hidden="1">#REF!</definedName>
    <definedName name="BEx1KKP1ELIF2UII2FWVGL7M1X7J" localSheetId="7" hidden="1">#REF!</definedName>
    <definedName name="BEx1KKP1ELIF2UII2FWVGL7M1X7J" hidden="1">#REF!</definedName>
    <definedName name="BEx1KQJKIAPZKE9YDYH5HKXX52FM" localSheetId="11" hidden="1">#REF!</definedName>
    <definedName name="BEx1KQJKIAPZKE9YDYH5HKXX52FM" localSheetId="5" hidden="1">#REF!</definedName>
    <definedName name="BEx1KQJKIAPZKE9YDYH5HKXX52FM" localSheetId="8" hidden="1">#REF!</definedName>
    <definedName name="BEx1KQJKIAPZKE9YDYH5HKXX52FM" localSheetId="6" hidden="1">#REF!</definedName>
    <definedName name="BEx1KQJKIAPZKE9YDYH5HKXX52FM" localSheetId="7" hidden="1">#REF!</definedName>
    <definedName name="BEx1KQJKIAPZKE9YDYH5HKXX52FM" hidden="1">#REF!</definedName>
    <definedName name="BEx1KUVWMB0QCWA3RBE4CADFVRIS" localSheetId="11" hidden="1">#REF!</definedName>
    <definedName name="BEx1KUVWMB0QCWA3RBE4CADFVRIS" localSheetId="5" hidden="1">#REF!</definedName>
    <definedName name="BEx1KUVWMB0QCWA3RBE4CADFVRIS" localSheetId="8" hidden="1">#REF!</definedName>
    <definedName name="BEx1KUVWMB0QCWA3RBE4CADFVRIS" localSheetId="6" hidden="1">#REF!</definedName>
    <definedName name="BEx1KUVWMB0QCWA3RBE4CADFVRIS" localSheetId="7" hidden="1">#REF!</definedName>
    <definedName name="BEx1KUVWMB0QCWA3RBE4CADFVRIS" hidden="1">#REF!</definedName>
    <definedName name="BEx1L0AAH7PV8PPQQDBP5AI4TLYP" localSheetId="11" hidden="1">#REF!</definedName>
    <definedName name="BEx1L0AAH7PV8PPQQDBP5AI4TLYP" localSheetId="5" hidden="1">#REF!</definedName>
    <definedName name="BEx1L0AAH7PV8PPQQDBP5AI4TLYP" localSheetId="8" hidden="1">#REF!</definedName>
    <definedName name="BEx1L0AAH7PV8PPQQDBP5AI4TLYP" localSheetId="6" hidden="1">#REF!</definedName>
    <definedName name="BEx1L0AAH7PV8PPQQDBP5AI4TLYP" localSheetId="7" hidden="1">#REF!</definedName>
    <definedName name="BEx1L0AAH7PV8PPQQDBP5AI4TLYP" hidden="1">#REF!</definedName>
    <definedName name="BEx1L2OG1SDFK2TPXELJ77YP4NI2" localSheetId="11" hidden="1">#REF!</definedName>
    <definedName name="BEx1L2OG1SDFK2TPXELJ77YP4NI2" localSheetId="5" hidden="1">#REF!</definedName>
    <definedName name="BEx1L2OG1SDFK2TPXELJ77YP4NI2" localSheetId="8" hidden="1">#REF!</definedName>
    <definedName name="BEx1L2OG1SDFK2TPXELJ77YP4NI2" localSheetId="6" hidden="1">#REF!</definedName>
    <definedName name="BEx1L2OG1SDFK2TPXELJ77YP4NI2" localSheetId="7" hidden="1">#REF!</definedName>
    <definedName name="BEx1L2OG1SDFK2TPXELJ77YP4NI2" hidden="1">#REF!</definedName>
    <definedName name="BEx1L6Q60MWRDJB4L20LK0XPA0Z2" localSheetId="11" hidden="1">#REF!</definedName>
    <definedName name="BEx1L6Q60MWRDJB4L20LK0XPA0Z2" localSheetId="5" hidden="1">#REF!</definedName>
    <definedName name="BEx1L6Q60MWRDJB4L20LK0XPA0Z2" localSheetId="8" hidden="1">#REF!</definedName>
    <definedName name="BEx1L6Q60MWRDJB4L20LK0XPA0Z2" localSheetId="6" hidden="1">#REF!</definedName>
    <definedName name="BEx1L6Q60MWRDJB4L20LK0XPA0Z2" localSheetId="7" hidden="1">#REF!</definedName>
    <definedName name="BEx1L6Q60MWRDJB4L20LK0XPA0Z2" hidden="1">#REF!</definedName>
    <definedName name="BEx1L7BSEFOLQDNZWMLUNBRO08T4" localSheetId="11" hidden="1">#REF!</definedName>
    <definedName name="BEx1L7BSEFOLQDNZWMLUNBRO08T4" localSheetId="5" hidden="1">#REF!</definedName>
    <definedName name="BEx1L7BSEFOLQDNZWMLUNBRO08T4" localSheetId="8" hidden="1">#REF!</definedName>
    <definedName name="BEx1L7BSEFOLQDNZWMLUNBRO08T4" localSheetId="6" hidden="1">#REF!</definedName>
    <definedName name="BEx1L7BSEFOLQDNZWMLUNBRO08T4" localSheetId="7" hidden="1">#REF!</definedName>
    <definedName name="BEx1L7BSEFOLQDNZWMLUNBRO08T4" hidden="1">#REF!</definedName>
    <definedName name="BEx1LD63FP2Z4BR9TKSHOZW9KKZ5" localSheetId="11" hidden="1">#REF!</definedName>
    <definedName name="BEx1LD63FP2Z4BR9TKSHOZW9KKZ5" localSheetId="5" hidden="1">#REF!</definedName>
    <definedName name="BEx1LD63FP2Z4BR9TKSHOZW9KKZ5" localSheetId="8" hidden="1">#REF!</definedName>
    <definedName name="BEx1LD63FP2Z4BR9TKSHOZW9KKZ5" localSheetId="6" hidden="1">#REF!</definedName>
    <definedName name="BEx1LD63FP2Z4BR9TKSHOZW9KKZ5" localSheetId="7" hidden="1">#REF!</definedName>
    <definedName name="BEx1LD63FP2Z4BR9TKSHOZW9KKZ5" hidden="1">#REF!</definedName>
    <definedName name="BEx1LDMB9RW982DUILM2WPT5VWQ3" localSheetId="11" hidden="1">#REF!</definedName>
    <definedName name="BEx1LDMB9RW982DUILM2WPT5VWQ3" localSheetId="5" hidden="1">#REF!</definedName>
    <definedName name="BEx1LDMB9RW982DUILM2WPT5VWQ3" localSheetId="8" hidden="1">#REF!</definedName>
    <definedName name="BEx1LDMB9RW982DUILM2WPT5VWQ3" localSheetId="6" hidden="1">#REF!</definedName>
    <definedName name="BEx1LDMB9RW982DUILM2WPT5VWQ3" localSheetId="7" hidden="1">#REF!</definedName>
    <definedName name="BEx1LDMB9RW982DUILM2WPT5VWQ3" hidden="1">#REF!</definedName>
    <definedName name="BEx1LFF2UQ13XL4X1I2WBD73NZ21" localSheetId="11" hidden="1">#REF!</definedName>
    <definedName name="BEx1LFF2UQ13XL4X1I2WBD73NZ21" localSheetId="5" hidden="1">#REF!</definedName>
    <definedName name="BEx1LFF2UQ13XL4X1I2WBD73NZ21" localSheetId="8" hidden="1">#REF!</definedName>
    <definedName name="BEx1LFF2UQ13XL4X1I2WBD73NZ21" localSheetId="6" hidden="1">#REF!</definedName>
    <definedName name="BEx1LFF2UQ13XL4X1I2WBD73NZ21" localSheetId="7" hidden="1">#REF!</definedName>
    <definedName name="BEx1LFF2UQ13XL4X1I2WBD73NZ21" hidden="1">#REF!</definedName>
    <definedName name="BEx1LKTB33LO23ACTADIVRY7ZNFC" localSheetId="11" hidden="1">#REF!</definedName>
    <definedName name="BEx1LKTB33LO23ACTADIVRY7ZNFC" localSheetId="5" hidden="1">#REF!</definedName>
    <definedName name="BEx1LKTB33LO23ACTADIVRY7ZNFC" localSheetId="8" hidden="1">#REF!</definedName>
    <definedName name="BEx1LKTB33LO23ACTADIVRY7ZNFC" localSheetId="6" hidden="1">#REF!</definedName>
    <definedName name="BEx1LKTB33LO23ACTADIVRY7ZNFC" localSheetId="7" hidden="1">#REF!</definedName>
    <definedName name="BEx1LKTB33LO23ACTADIVRY7ZNFC" hidden="1">#REF!</definedName>
    <definedName name="BEx1LQNKVZAXGSEPDAM8AWU2FHHJ" localSheetId="11" hidden="1">#REF!</definedName>
    <definedName name="BEx1LQNKVZAXGSEPDAM8AWU2FHHJ" localSheetId="5" hidden="1">#REF!</definedName>
    <definedName name="BEx1LQNKVZAXGSEPDAM8AWU2FHHJ" localSheetId="8" hidden="1">#REF!</definedName>
    <definedName name="BEx1LQNKVZAXGSEPDAM8AWU2FHHJ" localSheetId="6" hidden="1">#REF!</definedName>
    <definedName name="BEx1LQNKVZAXGSEPDAM8AWU2FHHJ" localSheetId="7" hidden="1">#REF!</definedName>
    <definedName name="BEx1LQNKVZAXGSEPDAM8AWU2FHHJ" hidden="1">#REF!</definedName>
    <definedName name="BEx1LRPGDQCOEMW8YT80J1XCDCIV" localSheetId="11" hidden="1">#REF!</definedName>
    <definedName name="BEx1LRPGDQCOEMW8YT80J1XCDCIV" localSheetId="5" hidden="1">#REF!</definedName>
    <definedName name="BEx1LRPGDQCOEMW8YT80J1XCDCIV" localSheetId="8" hidden="1">#REF!</definedName>
    <definedName name="BEx1LRPGDQCOEMW8YT80J1XCDCIV" localSheetId="6" hidden="1">#REF!</definedName>
    <definedName name="BEx1LRPGDQCOEMW8YT80J1XCDCIV" localSheetId="7" hidden="1">#REF!</definedName>
    <definedName name="BEx1LRPGDQCOEMW8YT80J1XCDCIV" hidden="1">#REF!</definedName>
    <definedName name="BEx1LRUSJW4JG54X07QWD9R27WV9" localSheetId="11" hidden="1">#REF!</definedName>
    <definedName name="BEx1LRUSJW4JG54X07QWD9R27WV9" localSheetId="5" hidden="1">#REF!</definedName>
    <definedName name="BEx1LRUSJW4JG54X07QWD9R27WV9" localSheetId="8" hidden="1">#REF!</definedName>
    <definedName name="BEx1LRUSJW4JG54X07QWD9R27WV9" localSheetId="6" hidden="1">#REF!</definedName>
    <definedName name="BEx1LRUSJW4JG54X07QWD9R27WV9" localSheetId="7" hidden="1">#REF!</definedName>
    <definedName name="BEx1LRUSJW4JG54X07QWD9R27WV9" hidden="1">#REF!</definedName>
    <definedName name="BEx1M1WBK5T0LP1AK2JYV6W87ID6" localSheetId="11" hidden="1">#REF!</definedName>
    <definedName name="BEx1M1WBK5T0LP1AK2JYV6W87ID6" localSheetId="5" hidden="1">#REF!</definedName>
    <definedName name="BEx1M1WBK5T0LP1AK2JYV6W87ID6" localSheetId="8" hidden="1">#REF!</definedName>
    <definedName name="BEx1M1WBK5T0LP1AK2JYV6W87ID6" localSheetId="6" hidden="1">#REF!</definedName>
    <definedName name="BEx1M1WBK5T0LP1AK2JYV6W87ID6" localSheetId="7" hidden="1">#REF!</definedName>
    <definedName name="BEx1M1WBK5T0LP1AK2JYV6W87ID6" hidden="1">#REF!</definedName>
    <definedName name="BEx1M51HHDYGIT8PON7U8ICL2S95" localSheetId="11" hidden="1">#REF!</definedName>
    <definedName name="BEx1M51HHDYGIT8PON7U8ICL2S95" localSheetId="5" hidden="1">#REF!</definedName>
    <definedName name="BEx1M51HHDYGIT8PON7U8ICL2S95" localSheetId="8" hidden="1">#REF!</definedName>
    <definedName name="BEx1M51HHDYGIT8PON7U8ICL2S95" localSheetId="6" hidden="1">#REF!</definedName>
    <definedName name="BEx1M51HHDYGIT8PON7U8ICL2S95" localSheetId="7" hidden="1">#REF!</definedName>
    <definedName name="BEx1M51HHDYGIT8PON7U8ICL2S95" hidden="1">#REF!</definedName>
    <definedName name="BEx1MP4FWKV0QYXE13PX9JSNA270" localSheetId="11" hidden="1">#REF!</definedName>
    <definedName name="BEx1MP4FWKV0QYXE13PX9JSNA270" localSheetId="5" hidden="1">#REF!</definedName>
    <definedName name="BEx1MP4FWKV0QYXE13PX9JSNA270" localSheetId="8" hidden="1">#REF!</definedName>
    <definedName name="BEx1MP4FWKV0QYXE13PX9JSNA270" localSheetId="6" hidden="1">#REF!</definedName>
    <definedName name="BEx1MP4FWKV0QYXE13PX9JSNA270" localSheetId="7" hidden="1">#REF!</definedName>
    <definedName name="BEx1MP4FWKV0QYXE13PX9JSNA270" hidden="1">#REF!</definedName>
    <definedName name="BEx1MSV791FSS4CZQKG04NHT3F79" localSheetId="11" hidden="1">#REF!</definedName>
    <definedName name="BEx1MSV791FSS4CZQKG04NHT3F79" localSheetId="5" hidden="1">#REF!</definedName>
    <definedName name="BEx1MSV791FSS4CZQKG04NHT3F79" localSheetId="8" hidden="1">#REF!</definedName>
    <definedName name="BEx1MSV791FSS4CZQKG04NHT3F79" localSheetId="6" hidden="1">#REF!</definedName>
    <definedName name="BEx1MSV791FSS4CZQKG04NHT3F79" localSheetId="7" hidden="1">#REF!</definedName>
    <definedName name="BEx1MSV791FSS4CZQKG04NHT3F79" hidden="1">#REF!</definedName>
    <definedName name="BEx1MTRKKVCHOZ0YGID6HZ49LJTO" localSheetId="11" hidden="1">#REF!</definedName>
    <definedName name="BEx1MTRKKVCHOZ0YGID6HZ49LJTO" localSheetId="5" hidden="1">#REF!</definedName>
    <definedName name="BEx1MTRKKVCHOZ0YGID6HZ49LJTO" localSheetId="8" hidden="1">#REF!</definedName>
    <definedName name="BEx1MTRKKVCHOZ0YGID6HZ49LJTO" localSheetId="6" hidden="1">#REF!</definedName>
    <definedName name="BEx1MTRKKVCHOZ0YGID6HZ49LJTO" localSheetId="7" hidden="1">#REF!</definedName>
    <definedName name="BEx1MTRKKVCHOZ0YGID6HZ49LJTO" hidden="1">#REF!</definedName>
    <definedName name="BEx1N3CUJ3UX61X38ZAJVPEN4KMC" localSheetId="11" hidden="1">#REF!</definedName>
    <definedName name="BEx1N3CUJ3UX61X38ZAJVPEN4KMC" localSheetId="5" hidden="1">#REF!</definedName>
    <definedName name="BEx1N3CUJ3UX61X38ZAJVPEN4KMC" localSheetId="8" hidden="1">#REF!</definedName>
    <definedName name="BEx1N3CUJ3UX61X38ZAJVPEN4KMC" localSheetId="6" hidden="1">#REF!</definedName>
    <definedName name="BEx1N3CUJ3UX61X38ZAJVPEN4KMC" localSheetId="7" hidden="1">#REF!</definedName>
    <definedName name="BEx1N3CUJ3UX61X38ZAJVPEN4KMC" hidden="1">#REF!</definedName>
    <definedName name="BEx1N5R5IJ3CG6CL344F5KWPINEO" localSheetId="11" hidden="1">#REF!</definedName>
    <definedName name="BEx1N5R5IJ3CG6CL344F5KWPINEO" localSheetId="5" hidden="1">#REF!</definedName>
    <definedName name="BEx1N5R5IJ3CG6CL344F5KWPINEO" localSheetId="8" hidden="1">#REF!</definedName>
    <definedName name="BEx1N5R5IJ3CG6CL344F5KWPINEO" localSheetId="6" hidden="1">#REF!</definedName>
    <definedName name="BEx1N5R5IJ3CG6CL344F5KWPINEO" localSheetId="7" hidden="1">#REF!</definedName>
    <definedName name="BEx1N5R5IJ3CG6CL344F5KWPINEO" hidden="1">#REF!</definedName>
    <definedName name="BEx1NFCFVPBS7XURQ8Y0BZEGPBVP" localSheetId="11" hidden="1">#REF!</definedName>
    <definedName name="BEx1NFCFVPBS7XURQ8Y0BZEGPBVP" localSheetId="5" hidden="1">#REF!</definedName>
    <definedName name="BEx1NFCFVPBS7XURQ8Y0BZEGPBVP" localSheetId="8" hidden="1">#REF!</definedName>
    <definedName name="BEx1NFCFVPBS7XURQ8Y0BZEGPBVP" localSheetId="6" hidden="1">#REF!</definedName>
    <definedName name="BEx1NFCFVPBS7XURQ8Y0BZEGPBVP" localSheetId="7" hidden="1">#REF!</definedName>
    <definedName name="BEx1NFCFVPBS7XURQ8Y0BZEGPBVP" hidden="1">#REF!</definedName>
    <definedName name="BEx1NM34KQTO1LDNSAFD1L82UZFG" localSheetId="11" hidden="1">#REF!</definedName>
    <definedName name="BEx1NM34KQTO1LDNSAFD1L82UZFG" localSheetId="5" hidden="1">#REF!</definedName>
    <definedName name="BEx1NM34KQTO1LDNSAFD1L82UZFG" localSheetId="8" hidden="1">#REF!</definedName>
    <definedName name="BEx1NM34KQTO1LDNSAFD1L82UZFG" localSheetId="6" hidden="1">#REF!</definedName>
    <definedName name="BEx1NM34KQTO1LDNSAFD1L82UZFG" localSheetId="7" hidden="1">#REF!</definedName>
    <definedName name="BEx1NM34KQTO1LDNSAFD1L82UZFG" hidden="1">#REF!</definedName>
    <definedName name="BEx1NO6TXZVOGCUWCCRTXRXWW0XL" localSheetId="11" hidden="1">#REF!</definedName>
    <definedName name="BEx1NO6TXZVOGCUWCCRTXRXWW0XL" localSheetId="5" hidden="1">#REF!</definedName>
    <definedName name="BEx1NO6TXZVOGCUWCCRTXRXWW0XL" localSheetId="8" hidden="1">#REF!</definedName>
    <definedName name="BEx1NO6TXZVOGCUWCCRTXRXWW0XL" localSheetId="6" hidden="1">#REF!</definedName>
    <definedName name="BEx1NO6TXZVOGCUWCCRTXRXWW0XL" localSheetId="7" hidden="1">#REF!</definedName>
    <definedName name="BEx1NO6TXZVOGCUWCCRTXRXWW0XL" hidden="1">#REF!</definedName>
    <definedName name="BEx1NS8EU5P9FQV3S0WRTXI5L361" localSheetId="11" hidden="1">#REF!</definedName>
    <definedName name="BEx1NS8EU5P9FQV3S0WRTXI5L361" localSheetId="5" hidden="1">#REF!</definedName>
    <definedName name="BEx1NS8EU5P9FQV3S0WRTXI5L361" localSheetId="8" hidden="1">#REF!</definedName>
    <definedName name="BEx1NS8EU5P9FQV3S0WRTXI5L361" localSheetId="6" hidden="1">#REF!</definedName>
    <definedName name="BEx1NS8EU5P9FQV3S0WRTXI5L361" localSheetId="7" hidden="1">#REF!</definedName>
    <definedName name="BEx1NS8EU5P9FQV3S0WRTXI5L361" hidden="1">#REF!</definedName>
    <definedName name="BEx1NUBX5VUYZFKQH69FN6BTLWCR" localSheetId="11" hidden="1">#REF!</definedName>
    <definedName name="BEx1NUBX5VUYZFKQH69FN6BTLWCR" localSheetId="5" hidden="1">#REF!</definedName>
    <definedName name="BEx1NUBX5VUYZFKQH69FN6BTLWCR" localSheetId="8" hidden="1">#REF!</definedName>
    <definedName name="BEx1NUBX5VUYZFKQH69FN6BTLWCR" localSheetId="6" hidden="1">#REF!</definedName>
    <definedName name="BEx1NUBX5VUYZFKQH69FN6BTLWCR" localSheetId="7" hidden="1">#REF!</definedName>
    <definedName name="BEx1NUBX5VUYZFKQH69FN6BTLWCR" hidden="1">#REF!</definedName>
    <definedName name="BEx1NZ4K1L8UON80Y2A4RASKWGNP" localSheetId="11" hidden="1">#REF!</definedName>
    <definedName name="BEx1NZ4K1L8UON80Y2A4RASKWGNP" localSheetId="5" hidden="1">#REF!</definedName>
    <definedName name="BEx1NZ4K1L8UON80Y2A4RASKWGNP" localSheetId="8" hidden="1">#REF!</definedName>
    <definedName name="BEx1NZ4K1L8UON80Y2A4RASKWGNP" localSheetId="6" hidden="1">#REF!</definedName>
    <definedName name="BEx1NZ4K1L8UON80Y2A4RASKWGNP" localSheetId="7" hidden="1">#REF!</definedName>
    <definedName name="BEx1NZ4K1L8UON80Y2A4RASKWGNP" hidden="1">#REF!</definedName>
    <definedName name="BEx1O24FB2CPATAGE3T7L1NBQQO1" localSheetId="11" hidden="1">#REF!</definedName>
    <definedName name="BEx1O24FB2CPATAGE3T7L1NBQQO1" localSheetId="5" hidden="1">#REF!</definedName>
    <definedName name="BEx1O24FB2CPATAGE3T7L1NBQQO1" localSheetId="8" hidden="1">#REF!</definedName>
    <definedName name="BEx1O24FB2CPATAGE3T7L1NBQQO1" localSheetId="6" hidden="1">#REF!</definedName>
    <definedName name="BEx1O24FB2CPATAGE3T7L1NBQQO1" localSheetId="7" hidden="1">#REF!</definedName>
    <definedName name="BEx1O24FB2CPATAGE3T7L1NBQQO1" hidden="1">#REF!</definedName>
    <definedName name="BEx1OLAZ915OGYWP0QP1QQWDLCRX" localSheetId="11" hidden="1">#REF!</definedName>
    <definedName name="BEx1OLAZ915OGYWP0QP1QQWDLCRX" localSheetId="5" hidden="1">#REF!</definedName>
    <definedName name="BEx1OLAZ915OGYWP0QP1QQWDLCRX" localSheetId="8" hidden="1">#REF!</definedName>
    <definedName name="BEx1OLAZ915OGYWP0QP1QQWDLCRX" localSheetId="6" hidden="1">#REF!</definedName>
    <definedName name="BEx1OLAZ915OGYWP0QP1QQWDLCRX" localSheetId="7" hidden="1">#REF!</definedName>
    <definedName name="BEx1OLAZ915OGYWP0QP1QQWDLCRX" hidden="1">#REF!</definedName>
    <definedName name="BEx1OO5ER042IS6IC4TLDI75JNVH" localSheetId="11" hidden="1">#REF!</definedName>
    <definedName name="BEx1OO5ER042IS6IC4TLDI75JNVH" localSheetId="5" hidden="1">#REF!</definedName>
    <definedName name="BEx1OO5ER042IS6IC4TLDI75JNVH" localSheetId="8" hidden="1">#REF!</definedName>
    <definedName name="BEx1OO5ER042IS6IC4TLDI75JNVH" localSheetId="6" hidden="1">#REF!</definedName>
    <definedName name="BEx1OO5ER042IS6IC4TLDI75JNVH" localSheetId="7" hidden="1">#REF!</definedName>
    <definedName name="BEx1OO5ER042IS6IC4TLDI75JNVH" hidden="1">#REF!</definedName>
    <definedName name="BEx1OTE54CBSUT8FWKRALEDCUWN4" localSheetId="11" hidden="1">#REF!</definedName>
    <definedName name="BEx1OTE54CBSUT8FWKRALEDCUWN4" localSheetId="5" hidden="1">#REF!</definedName>
    <definedName name="BEx1OTE54CBSUT8FWKRALEDCUWN4" localSheetId="8" hidden="1">#REF!</definedName>
    <definedName name="BEx1OTE54CBSUT8FWKRALEDCUWN4" localSheetId="6" hidden="1">#REF!</definedName>
    <definedName name="BEx1OTE54CBSUT8FWKRALEDCUWN4" localSheetId="7" hidden="1">#REF!</definedName>
    <definedName name="BEx1OTE54CBSUT8FWKRALEDCUWN4" hidden="1">#REF!</definedName>
    <definedName name="BEx1OVSMPADTX95QUOX34KZQ8EDY" localSheetId="11" hidden="1">#REF!</definedName>
    <definedName name="BEx1OVSMPADTX95QUOX34KZQ8EDY" localSheetId="5" hidden="1">#REF!</definedName>
    <definedName name="BEx1OVSMPADTX95QUOX34KZQ8EDY" localSheetId="8" hidden="1">#REF!</definedName>
    <definedName name="BEx1OVSMPADTX95QUOX34KZQ8EDY" localSheetId="6" hidden="1">#REF!</definedName>
    <definedName name="BEx1OVSMPADTX95QUOX34KZQ8EDY" localSheetId="7" hidden="1">#REF!</definedName>
    <definedName name="BEx1OVSMPADTX95QUOX34KZQ8EDY" hidden="1">#REF!</definedName>
    <definedName name="BEx1OWJJ0DP4628GCVVRQ9X0DRHQ" localSheetId="11" hidden="1">#REF!</definedName>
    <definedName name="BEx1OWJJ0DP4628GCVVRQ9X0DRHQ" localSheetId="5" hidden="1">#REF!</definedName>
    <definedName name="BEx1OWJJ0DP4628GCVVRQ9X0DRHQ" localSheetId="8" hidden="1">#REF!</definedName>
    <definedName name="BEx1OWJJ0DP4628GCVVRQ9X0DRHQ" localSheetId="6" hidden="1">#REF!</definedName>
    <definedName name="BEx1OWJJ0DP4628GCVVRQ9X0DRHQ" localSheetId="7" hidden="1">#REF!</definedName>
    <definedName name="BEx1OWJJ0DP4628GCVVRQ9X0DRHQ" hidden="1">#REF!</definedName>
    <definedName name="BEx1OX544IO9FQJI7YYQGZCEHB3O" localSheetId="11" hidden="1">#REF!</definedName>
    <definedName name="BEx1OX544IO9FQJI7YYQGZCEHB3O" localSheetId="5" hidden="1">#REF!</definedName>
    <definedName name="BEx1OX544IO9FQJI7YYQGZCEHB3O" localSheetId="8" hidden="1">#REF!</definedName>
    <definedName name="BEx1OX544IO9FQJI7YYQGZCEHB3O" localSheetId="6" hidden="1">#REF!</definedName>
    <definedName name="BEx1OX544IO9FQJI7YYQGZCEHB3O" localSheetId="7" hidden="1">#REF!</definedName>
    <definedName name="BEx1OX544IO9FQJI7YYQGZCEHB3O" hidden="1">#REF!</definedName>
    <definedName name="BEx1OY6SVEUT2EQ26P7EKEND342G" localSheetId="11" hidden="1">#REF!</definedName>
    <definedName name="BEx1OY6SVEUT2EQ26P7EKEND342G" localSheetId="5" hidden="1">#REF!</definedName>
    <definedName name="BEx1OY6SVEUT2EQ26P7EKEND342G" localSheetId="8" hidden="1">#REF!</definedName>
    <definedName name="BEx1OY6SVEUT2EQ26P7EKEND342G" localSheetId="6" hidden="1">#REF!</definedName>
    <definedName name="BEx1OY6SVEUT2EQ26P7EKEND342G" localSheetId="7" hidden="1">#REF!</definedName>
    <definedName name="BEx1OY6SVEUT2EQ26P7EKEND342G" hidden="1">#REF!</definedName>
    <definedName name="BEx1OYN1LPIPI12O9G6F7QAOS9T4" localSheetId="11" hidden="1">#REF!</definedName>
    <definedName name="BEx1OYN1LPIPI12O9G6F7QAOS9T4" localSheetId="5" hidden="1">#REF!</definedName>
    <definedName name="BEx1OYN1LPIPI12O9G6F7QAOS9T4" localSheetId="8" hidden="1">#REF!</definedName>
    <definedName name="BEx1OYN1LPIPI12O9G6F7QAOS9T4" localSheetId="6" hidden="1">#REF!</definedName>
    <definedName name="BEx1OYN1LPIPI12O9G6F7QAOS9T4" localSheetId="7" hidden="1">#REF!</definedName>
    <definedName name="BEx1OYN1LPIPI12O9G6F7QAOS9T4" hidden="1">#REF!</definedName>
    <definedName name="BEx1P1HHKJA799O3YZXQAX6KFH58" localSheetId="11" hidden="1">#REF!</definedName>
    <definedName name="BEx1P1HHKJA799O3YZXQAX6KFH58" localSheetId="5" hidden="1">#REF!</definedName>
    <definedName name="BEx1P1HHKJA799O3YZXQAX6KFH58" localSheetId="8" hidden="1">#REF!</definedName>
    <definedName name="BEx1P1HHKJA799O3YZXQAX6KFH58" localSheetId="6" hidden="1">#REF!</definedName>
    <definedName name="BEx1P1HHKJA799O3YZXQAX6KFH58" localSheetId="7" hidden="1">#REF!</definedName>
    <definedName name="BEx1P1HHKJA799O3YZXQAX6KFH58" hidden="1">#REF!</definedName>
    <definedName name="BEx1P34W467WGPOXPK292QFJIPHJ" localSheetId="11" hidden="1">#REF!</definedName>
    <definedName name="BEx1P34W467WGPOXPK292QFJIPHJ" localSheetId="5" hidden="1">#REF!</definedName>
    <definedName name="BEx1P34W467WGPOXPK292QFJIPHJ" localSheetId="8" hidden="1">#REF!</definedName>
    <definedName name="BEx1P34W467WGPOXPK292QFJIPHJ" localSheetId="6" hidden="1">#REF!</definedName>
    <definedName name="BEx1P34W467WGPOXPK292QFJIPHJ" localSheetId="7" hidden="1">#REF!</definedName>
    <definedName name="BEx1P34W467WGPOXPK292QFJIPHJ" hidden="1">#REF!</definedName>
    <definedName name="BEx1P76FRYAB1BWA5RJS4KOB3G9I" localSheetId="11" hidden="1">#REF!</definedName>
    <definedName name="BEx1P76FRYAB1BWA5RJS4KOB3G9I" localSheetId="5" hidden="1">#REF!</definedName>
    <definedName name="BEx1P76FRYAB1BWA5RJS4KOB3G9I" localSheetId="8" hidden="1">#REF!</definedName>
    <definedName name="BEx1P76FRYAB1BWA5RJS4KOB3G9I" localSheetId="6" hidden="1">#REF!</definedName>
    <definedName name="BEx1P76FRYAB1BWA5RJS4KOB3G9I" localSheetId="7" hidden="1">#REF!</definedName>
    <definedName name="BEx1P76FRYAB1BWA5RJS4KOB3G9I" hidden="1">#REF!</definedName>
    <definedName name="BEx1P7S1J4TKGVJ43C2Q2R3M9WRB" localSheetId="11" hidden="1">#REF!</definedName>
    <definedName name="BEx1P7S1J4TKGVJ43C2Q2R3M9WRB" localSheetId="5" hidden="1">#REF!</definedName>
    <definedName name="BEx1P7S1J4TKGVJ43C2Q2R3M9WRB" localSheetId="8" hidden="1">#REF!</definedName>
    <definedName name="BEx1P7S1J4TKGVJ43C2Q2R3M9WRB" localSheetId="6" hidden="1">#REF!</definedName>
    <definedName name="BEx1P7S1J4TKGVJ43C2Q2R3M9WRB" localSheetId="7" hidden="1">#REF!</definedName>
    <definedName name="BEx1P7S1J4TKGVJ43C2Q2R3M9WRB" hidden="1">#REF!</definedName>
    <definedName name="BEx1P8OF6WY3IH8SO71KQOU83V3Y" localSheetId="11" hidden="1">#REF!</definedName>
    <definedName name="BEx1P8OF6WY3IH8SO71KQOU83V3Y" localSheetId="5" hidden="1">#REF!</definedName>
    <definedName name="BEx1P8OF6WY3IH8SO71KQOU83V3Y" localSheetId="8" hidden="1">#REF!</definedName>
    <definedName name="BEx1P8OF6WY3IH8SO71KQOU83V3Y" localSheetId="6" hidden="1">#REF!</definedName>
    <definedName name="BEx1P8OF6WY3IH8SO71KQOU83V3Y" localSheetId="7" hidden="1">#REF!</definedName>
    <definedName name="BEx1P8OF6WY3IH8SO71KQOU83V3Y" hidden="1">#REF!</definedName>
    <definedName name="BEx1PA11BLPVZM8RC5BL46WX8YB5" localSheetId="11" hidden="1">#REF!</definedName>
    <definedName name="BEx1PA11BLPVZM8RC5BL46WX8YB5" localSheetId="5" hidden="1">#REF!</definedName>
    <definedName name="BEx1PA11BLPVZM8RC5BL46WX8YB5" localSheetId="8" hidden="1">#REF!</definedName>
    <definedName name="BEx1PA11BLPVZM8RC5BL46WX8YB5" localSheetId="6" hidden="1">#REF!</definedName>
    <definedName name="BEx1PA11BLPVZM8RC5BL46WX8YB5" localSheetId="7" hidden="1">#REF!</definedName>
    <definedName name="BEx1PA11BLPVZM8RC5BL46WX8YB5" hidden="1">#REF!</definedName>
    <definedName name="BEx1PAMMMZTO2BTR6YLZ9ASMPS4N" localSheetId="11" hidden="1">#REF!</definedName>
    <definedName name="BEx1PAMMMZTO2BTR6YLZ9ASMPS4N" localSheetId="5" hidden="1">#REF!</definedName>
    <definedName name="BEx1PAMMMZTO2BTR6YLZ9ASMPS4N" localSheetId="8" hidden="1">#REF!</definedName>
    <definedName name="BEx1PAMMMZTO2BTR6YLZ9ASMPS4N" localSheetId="6" hidden="1">#REF!</definedName>
    <definedName name="BEx1PAMMMZTO2BTR6YLZ9ASMPS4N" localSheetId="7" hidden="1">#REF!</definedName>
    <definedName name="BEx1PAMMMZTO2BTR6YLZ9ASMPS4N" hidden="1">#REF!</definedName>
    <definedName name="BEx1PBZ4BEFIPGMQXT9T8S4PZ2IM" localSheetId="11" hidden="1">#REF!</definedName>
    <definedName name="BEx1PBZ4BEFIPGMQXT9T8S4PZ2IM" localSheetId="5" hidden="1">#REF!</definedName>
    <definedName name="BEx1PBZ4BEFIPGMQXT9T8S4PZ2IM" localSheetId="8" hidden="1">#REF!</definedName>
    <definedName name="BEx1PBZ4BEFIPGMQXT9T8S4PZ2IM" localSheetId="6" hidden="1">#REF!</definedName>
    <definedName name="BEx1PBZ4BEFIPGMQXT9T8S4PZ2IM" localSheetId="7" hidden="1">#REF!</definedName>
    <definedName name="BEx1PBZ4BEFIPGMQXT9T8S4PZ2IM" hidden="1">#REF!</definedName>
    <definedName name="BEx1PJMAAUI73DAR3XUON2UMXTBS" localSheetId="11" hidden="1">#REF!</definedName>
    <definedName name="BEx1PJMAAUI73DAR3XUON2UMXTBS" localSheetId="5" hidden="1">#REF!</definedName>
    <definedName name="BEx1PJMAAUI73DAR3XUON2UMXTBS" localSheetId="8" hidden="1">#REF!</definedName>
    <definedName name="BEx1PJMAAUI73DAR3XUON2UMXTBS" localSheetId="6" hidden="1">#REF!</definedName>
    <definedName name="BEx1PJMAAUI73DAR3XUON2UMXTBS" localSheetId="7" hidden="1">#REF!</definedName>
    <definedName name="BEx1PJMAAUI73DAR3XUON2UMXTBS" hidden="1">#REF!</definedName>
    <definedName name="BEx1PLF2CFSXBZPVI6CJ534EIJDN" localSheetId="11" hidden="1">#REF!</definedName>
    <definedName name="BEx1PLF2CFSXBZPVI6CJ534EIJDN" localSheetId="5" hidden="1">#REF!</definedName>
    <definedName name="BEx1PLF2CFSXBZPVI6CJ534EIJDN" localSheetId="8" hidden="1">#REF!</definedName>
    <definedName name="BEx1PLF2CFSXBZPVI6CJ534EIJDN" localSheetId="6" hidden="1">#REF!</definedName>
    <definedName name="BEx1PLF2CFSXBZPVI6CJ534EIJDN" localSheetId="7" hidden="1">#REF!</definedName>
    <definedName name="BEx1PLF2CFSXBZPVI6CJ534EIJDN" hidden="1">#REF!</definedName>
    <definedName name="BEx1PMWZB2DO6EM9BKLUICZJ65HD" localSheetId="11" hidden="1">#REF!</definedName>
    <definedName name="BEx1PMWZB2DO6EM9BKLUICZJ65HD" localSheetId="5" hidden="1">#REF!</definedName>
    <definedName name="BEx1PMWZB2DO6EM9BKLUICZJ65HD" localSheetId="8" hidden="1">#REF!</definedName>
    <definedName name="BEx1PMWZB2DO6EM9BKLUICZJ65HD" localSheetId="6" hidden="1">#REF!</definedName>
    <definedName name="BEx1PMWZB2DO6EM9BKLUICZJ65HD" localSheetId="7" hidden="1">#REF!</definedName>
    <definedName name="BEx1PMWZB2DO6EM9BKLUICZJ65HD" hidden="1">#REF!</definedName>
    <definedName name="BEx1PU3X6U0EVLY9569KVBPAH7XU" localSheetId="11" hidden="1">#REF!</definedName>
    <definedName name="BEx1PU3X6U0EVLY9569KVBPAH7XU" localSheetId="5" hidden="1">#REF!</definedName>
    <definedName name="BEx1PU3X6U0EVLY9569KVBPAH7XU" localSheetId="8" hidden="1">#REF!</definedName>
    <definedName name="BEx1PU3X6U0EVLY9569KVBPAH7XU" localSheetId="6" hidden="1">#REF!</definedName>
    <definedName name="BEx1PU3X6U0EVLY9569KVBPAH7XU" localSheetId="7" hidden="1">#REF!</definedName>
    <definedName name="BEx1PU3X6U0EVLY9569KVBPAH7XU" hidden="1">#REF!</definedName>
    <definedName name="BEx1Q9OV5AOW28OUGRFCD3ZFVWC3" localSheetId="11" hidden="1">#REF!</definedName>
    <definedName name="BEx1Q9OV5AOW28OUGRFCD3ZFVWC3" localSheetId="5" hidden="1">#REF!</definedName>
    <definedName name="BEx1Q9OV5AOW28OUGRFCD3ZFVWC3" localSheetId="8" hidden="1">#REF!</definedName>
    <definedName name="BEx1Q9OV5AOW28OUGRFCD3ZFVWC3" localSheetId="6" hidden="1">#REF!</definedName>
    <definedName name="BEx1Q9OV5AOW28OUGRFCD3ZFVWC3" localSheetId="7" hidden="1">#REF!</definedName>
    <definedName name="BEx1Q9OV5AOW28OUGRFCD3ZFVWC3" hidden="1">#REF!</definedName>
    <definedName name="BEx1QA54J2A4I7IBQR19BTY28ZMR" localSheetId="11" hidden="1">#REF!</definedName>
    <definedName name="BEx1QA54J2A4I7IBQR19BTY28ZMR" localSheetId="5" hidden="1">#REF!</definedName>
    <definedName name="BEx1QA54J2A4I7IBQR19BTY28ZMR" localSheetId="8" hidden="1">#REF!</definedName>
    <definedName name="BEx1QA54J2A4I7IBQR19BTY28ZMR" localSheetId="6" hidden="1">#REF!</definedName>
    <definedName name="BEx1QA54J2A4I7IBQR19BTY28ZMR" localSheetId="7" hidden="1">#REF!</definedName>
    <definedName name="BEx1QA54J2A4I7IBQR19BTY28ZMR" hidden="1">#REF!</definedName>
    <definedName name="BEx1QD50TNYYZ6YO943BWHPB9UD9" localSheetId="11" hidden="1">#REF!</definedName>
    <definedName name="BEx1QD50TNYYZ6YO943BWHPB9UD9" localSheetId="5" hidden="1">#REF!</definedName>
    <definedName name="BEx1QD50TNYYZ6YO943BWHPB9UD9" localSheetId="8" hidden="1">#REF!</definedName>
    <definedName name="BEx1QD50TNYYZ6YO943BWHPB9UD9" localSheetId="6" hidden="1">#REF!</definedName>
    <definedName name="BEx1QD50TNYYZ6YO943BWHPB9UD9" localSheetId="7" hidden="1">#REF!</definedName>
    <definedName name="BEx1QD50TNYYZ6YO943BWHPB9UD9" hidden="1">#REF!</definedName>
    <definedName name="BEx1QMQAHG3KQUK59DVM68SWKZIZ" localSheetId="11" hidden="1">#REF!</definedName>
    <definedName name="BEx1QMQAHG3KQUK59DVM68SWKZIZ" localSheetId="5" hidden="1">#REF!</definedName>
    <definedName name="BEx1QMQAHG3KQUK59DVM68SWKZIZ" localSheetId="8" hidden="1">#REF!</definedName>
    <definedName name="BEx1QMQAHG3KQUK59DVM68SWKZIZ" localSheetId="6" hidden="1">#REF!</definedName>
    <definedName name="BEx1QMQAHG3KQUK59DVM68SWKZIZ" localSheetId="7" hidden="1">#REF!</definedName>
    <definedName name="BEx1QMQAHG3KQUK59DVM68SWKZIZ" hidden="1">#REF!</definedName>
    <definedName name="BEx1R9YFKJCMSEST8OVCAO5E47FO" localSheetId="11" hidden="1">#REF!</definedName>
    <definedName name="BEx1R9YFKJCMSEST8OVCAO5E47FO" localSheetId="5" hidden="1">#REF!</definedName>
    <definedName name="BEx1R9YFKJCMSEST8OVCAO5E47FO" localSheetId="8" hidden="1">#REF!</definedName>
    <definedName name="BEx1R9YFKJCMSEST8OVCAO5E47FO" localSheetId="6" hidden="1">#REF!</definedName>
    <definedName name="BEx1R9YFKJCMSEST8OVCAO5E47FO" localSheetId="7" hidden="1">#REF!</definedName>
    <definedName name="BEx1R9YFKJCMSEST8OVCAO5E47FO" hidden="1">#REF!</definedName>
    <definedName name="BEx1RBGC06B3T52OIC0EQ1KGVP1I" localSheetId="11" hidden="1">#REF!</definedName>
    <definedName name="BEx1RBGC06B3T52OIC0EQ1KGVP1I" localSheetId="5" hidden="1">#REF!</definedName>
    <definedName name="BEx1RBGC06B3T52OIC0EQ1KGVP1I" localSheetId="8" hidden="1">#REF!</definedName>
    <definedName name="BEx1RBGC06B3T52OIC0EQ1KGVP1I" localSheetId="6" hidden="1">#REF!</definedName>
    <definedName name="BEx1RBGC06B3T52OIC0EQ1KGVP1I" localSheetId="7" hidden="1">#REF!</definedName>
    <definedName name="BEx1RBGC06B3T52OIC0EQ1KGVP1I" hidden="1">#REF!</definedName>
    <definedName name="BEx1RRC7X4NI1CU4EO5XYE2GVARJ" localSheetId="11" hidden="1">#REF!</definedName>
    <definedName name="BEx1RRC7X4NI1CU4EO5XYE2GVARJ" localSheetId="5" hidden="1">#REF!</definedName>
    <definedName name="BEx1RRC7X4NI1CU4EO5XYE2GVARJ" localSheetId="8" hidden="1">#REF!</definedName>
    <definedName name="BEx1RRC7X4NI1CU4EO5XYE2GVARJ" localSheetId="6" hidden="1">#REF!</definedName>
    <definedName name="BEx1RRC7X4NI1CU4EO5XYE2GVARJ" localSheetId="7" hidden="1">#REF!</definedName>
    <definedName name="BEx1RRC7X4NI1CU4EO5XYE2GVARJ" hidden="1">#REF!</definedName>
    <definedName name="BEx1RZA1NCGT832L7EMR7GMF588W" localSheetId="11" hidden="1">#REF!</definedName>
    <definedName name="BEx1RZA1NCGT832L7EMR7GMF588W" localSheetId="5" hidden="1">#REF!</definedName>
    <definedName name="BEx1RZA1NCGT832L7EMR7GMF588W" localSheetId="8" hidden="1">#REF!</definedName>
    <definedName name="BEx1RZA1NCGT832L7EMR7GMF588W" localSheetId="6" hidden="1">#REF!</definedName>
    <definedName name="BEx1RZA1NCGT832L7EMR7GMF588W" localSheetId="7" hidden="1">#REF!</definedName>
    <definedName name="BEx1RZA1NCGT832L7EMR7GMF588W" hidden="1">#REF!</definedName>
    <definedName name="BEx1S0XGIPUSZQUCSGWSK10GKW7Y" localSheetId="11" hidden="1">#REF!</definedName>
    <definedName name="BEx1S0XGIPUSZQUCSGWSK10GKW7Y" localSheetId="5" hidden="1">#REF!</definedName>
    <definedName name="BEx1S0XGIPUSZQUCSGWSK10GKW7Y" localSheetId="8" hidden="1">#REF!</definedName>
    <definedName name="BEx1S0XGIPUSZQUCSGWSK10GKW7Y" localSheetId="6" hidden="1">#REF!</definedName>
    <definedName name="BEx1S0XGIPUSZQUCSGWSK10GKW7Y" localSheetId="7" hidden="1">#REF!</definedName>
    <definedName name="BEx1S0XGIPUSZQUCSGWSK10GKW7Y" hidden="1">#REF!</definedName>
    <definedName name="BEx1S5VFNKIXHTTCWSV60UC50EZ8" localSheetId="11" hidden="1">#REF!</definedName>
    <definedName name="BEx1S5VFNKIXHTTCWSV60UC50EZ8" localSheetId="5" hidden="1">#REF!</definedName>
    <definedName name="BEx1S5VFNKIXHTTCWSV60UC50EZ8" localSheetId="8" hidden="1">#REF!</definedName>
    <definedName name="BEx1S5VFNKIXHTTCWSV60UC50EZ8" localSheetId="6" hidden="1">#REF!</definedName>
    <definedName name="BEx1S5VFNKIXHTTCWSV60UC50EZ8" localSheetId="7" hidden="1">#REF!</definedName>
    <definedName name="BEx1S5VFNKIXHTTCWSV60UC50EZ8" hidden="1">#REF!</definedName>
    <definedName name="BEx1SK3U02H0RGKEYXW7ZMCEOF3V" localSheetId="11" hidden="1">#REF!</definedName>
    <definedName name="BEx1SK3U02H0RGKEYXW7ZMCEOF3V" localSheetId="5" hidden="1">#REF!</definedName>
    <definedName name="BEx1SK3U02H0RGKEYXW7ZMCEOF3V" localSheetId="8" hidden="1">#REF!</definedName>
    <definedName name="BEx1SK3U02H0RGKEYXW7ZMCEOF3V" localSheetId="6" hidden="1">#REF!</definedName>
    <definedName name="BEx1SK3U02H0RGKEYXW7ZMCEOF3V" localSheetId="7" hidden="1">#REF!</definedName>
    <definedName name="BEx1SK3U02H0RGKEYXW7ZMCEOF3V" hidden="1">#REF!</definedName>
    <definedName name="BEx1SSNEZINBJT29QVS62VS1THT4" localSheetId="11" hidden="1">#REF!</definedName>
    <definedName name="BEx1SSNEZINBJT29QVS62VS1THT4" localSheetId="5" hidden="1">#REF!</definedName>
    <definedName name="BEx1SSNEZINBJT29QVS62VS1THT4" localSheetId="8" hidden="1">#REF!</definedName>
    <definedName name="BEx1SSNEZINBJT29QVS62VS1THT4" localSheetId="6" hidden="1">#REF!</definedName>
    <definedName name="BEx1SSNEZINBJT29QVS62VS1THT4" localSheetId="7" hidden="1">#REF!</definedName>
    <definedName name="BEx1SSNEZINBJT29QVS62VS1THT4" hidden="1">#REF!</definedName>
    <definedName name="BEx1SVNCHNANBJIDIQVB8AFK4HAN" localSheetId="11" hidden="1">#REF!</definedName>
    <definedName name="BEx1SVNCHNANBJIDIQVB8AFK4HAN" localSheetId="5" hidden="1">#REF!</definedName>
    <definedName name="BEx1SVNCHNANBJIDIQVB8AFK4HAN" localSheetId="8" hidden="1">#REF!</definedName>
    <definedName name="BEx1SVNCHNANBJIDIQVB8AFK4HAN" localSheetId="6" hidden="1">#REF!</definedName>
    <definedName name="BEx1SVNCHNANBJIDIQVB8AFK4HAN" localSheetId="7" hidden="1">#REF!</definedName>
    <definedName name="BEx1SVNCHNANBJIDIQVB8AFK4HAN" hidden="1">#REF!</definedName>
    <definedName name="BEx1SY74DYVEPAQ9TGGGXKJA025O" localSheetId="11" hidden="1">#REF!</definedName>
    <definedName name="BEx1SY74DYVEPAQ9TGGGXKJA025O" localSheetId="5" hidden="1">#REF!</definedName>
    <definedName name="BEx1SY74DYVEPAQ9TGGGXKJA025O" localSheetId="8" hidden="1">#REF!</definedName>
    <definedName name="BEx1SY74DYVEPAQ9TGGGXKJA025O" localSheetId="6" hidden="1">#REF!</definedName>
    <definedName name="BEx1SY74DYVEPAQ9TGGGXKJA025O" localSheetId="7" hidden="1">#REF!</definedName>
    <definedName name="BEx1SY74DYVEPAQ9TGGGXKJA025O" hidden="1">#REF!</definedName>
    <definedName name="BEx1TJ0WLS9O7KNSGIPWTYHDYI1D" localSheetId="11" hidden="1">#REF!</definedName>
    <definedName name="BEx1TJ0WLS9O7KNSGIPWTYHDYI1D" localSheetId="5" hidden="1">#REF!</definedName>
    <definedName name="BEx1TJ0WLS9O7KNSGIPWTYHDYI1D" localSheetId="8" hidden="1">#REF!</definedName>
    <definedName name="BEx1TJ0WLS9O7KNSGIPWTYHDYI1D" localSheetId="6" hidden="1">#REF!</definedName>
    <definedName name="BEx1TJ0WLS9O7KNSGIPWTYHDYI1D" localSheetId="7" hidden="1">#REF!</definedName>
    <definedName name="BEx1TJ0WLS9O7KNSGIPWTYHDYI1D" hidden="1">#REF!</definedName>
    <definedName name="BEx1TUPQAYGAI13ZC7FU1FJXFAPM" localSheetId="11" hidden="1">#REF!</definedName>
    <definedName name="BEx1TUPQAYGAI13ZC7FU1FJXFAPM" localSheetId="5" hidden="1">#REF!</definedName>
    <definedName name="BEx1TUPQAYGAI13ZC7FU1FJXFAPM" localSheetId="8" hidden="1">#REF!</definedName>
    <definedName name="BEx1TUPQAYGAI13ZC7FU1FJXFAPM" localSheetId="6" hidden="1">#REF!</definedName>
    <definedName name="BEx1TUPQAYGAI13ZC7FU1FJXFAPM" localSheetId="7" hidden="1">#REF!</definedName>
    <definedName name="BEx1TUPQAYGAI13ZC7FU1FJXFAPM" hidden="1">#REF!</definedName>
    <definedName name="BEx1TY0F9W7EOF31FZXITWEYBSRT" localSheetId="11" hidden="1">#REF!</definedName>
    <definedName name="BEx1TY0F9W7EOF31FZXITWEYBSRT" localSheetId="5" hidden="1">#REF!</definedName>
    <definedName name="BEx1TY0F9W7EOF31FZXITWEYBSRT" localSheetId="8" hidden="1">#REF!</definedName>
    <definedName name="BEx1TY0F9W7EOF31FZXITWEYBSRT" localSheetId="6" hidden="1">#REF!</definedName>
    <definedName name="BEx1TY0F9W7EOF31FZXITWEYBSRT" localSheetId="7" hidden="1">#REF!</definedName>
    <definedName name="BEx1TY0F9W7EOF31FZXITWEYBSRT" hidden="1">#REF!</definedName>
    <definedName name="BEx1U7WFO8OZKB1EBF4H386JW91L" localSheetId="11" hidden="1">#REF!</definedName>
    <definedName name="BEx1U7WFO8OZKB1EBF4H386JW91L" localSheetId="5" hidden="1">#REF!</definedName>
    <definedName name="BEx1U7WFO8OZKB1EBF4H386JW91L" localSheetId="8" hidden="1">#REF!</definedName>
    <definedName name="BEx1U7WFO8OZKB1EBF4H386JW91L" localSheetId="6" hidden="1">#REF!</definedName>
    <definedName name="BEx1U7WFO8OZKB1EBF4H386JW91L" localSheetId="7" hidden="1">#REF!</definedName>
    <definedName name="BEx1U7WFO8OZKB1EBF4H386JW91L" hidden="1">#REF!</definedName>
    <definedName name="BEx1U87938YR9N6HYI24KVBKLOS3" localSheetId="11" hidden="1">#REF!</definedName>
    <definedName name="BEx1U87938YR9N6HYI24KVBKLOS3" localSheetId="5" hidden="1">#REF!</definedName>
    <definedName name="BEx1U87938YR9N6HYI24KVBKLOS3" localSheetId="8" hidden="1">#REF!</definedName>
    <definedName name="BEx1U87938YR9N6HYI24KVBKLOS3" localSheetId="6" hidden="1">#REF!</definedName>
    <definedName name="BEx1U87938YR9N6HYI24KVBKLOS3" localSheetId="7" hidden="1">#REF!</definedName>
    <definedName name="BEx1U87938YR9N6HYI24KVBKLOS3" hidden="1">#REF!</definedName>
    <definedName name="BEx1U9P6VQWSVRICLZR9DYRMN61U" localSheetId="11" hidden="1">#REF!</definedName>
    <definedName name="BEx1U9P6VQWSVRICLZR9DYRMN61U" localSheetId="5" hidden="1">#REF!</definedName>
    <definedName name="BEx1U9P6VQWSVRICLZR9DYRMN61U" localSheetId="8" hidden="1">#REF!</definedName>
    <definedName name="BEx1U9P6VQWSVRICLZR9DYRMN61U" localSheetId="6" hidden="1">#REF!</definedName>
    <definedName name="BEx1U9P6VQWSVRICLZR9DYRMN61U" localSheetId="7" hidden="1">#REF!</definedName>
    <definedName name="BEx1U9P6VQWSVRICLZR9DYRMN61U" hidden="1">#REF!</definedName>
    <definedName name="BEx1UESH4KDWHYESQU2IE55RS3LI" localSheetId="11" hidden="1">#REF!</definedName>
    <definedName name="BEx1UESH4KDWHYESQU2IE55RS3LI" localSheetId="5" hidden="1">#REF!</definedName>
    <definedName name="BEx1UESH4KDWHYESQU2IE55RS3LI" localSheetId="8" hidden="1">#REF!</definedName>
    <definedName name="BEx1UESH4KDWHYESQU2IE55RS3LI" localSheetId="6" hidden="1">#REF!</definedName>
    <definedName name="BEx1UESH4KDWHYESQU2IE55RS3LI" localSheetId="7" hidden="1">#REF!</definedName>
    <definedName name="BEx1UESH4KDWHYESQU2IE55RS3LI" hidden="1">#REF!</definedName>
    <definedName name="BEx1UI8N9KTCPSOJ7RDW0T8UEBNP" localSheetId="11" hidden="1">#REF!</definedName>
    <definedName name="BEx1UI8N9KTCPSOJ7RDW0T8UEBNP" localSheetId="5" hidden="1">#REF!</definedName>
    <definedName name="BEx1UI8N9KTCPSOJ7RDW0T8UEBNP" localSheetId="8" hidden="1">#REF!</definedName>
    <definedName name="BEx1UI8N9KTCPSOJ7RDW0T8UEBNP" localSheetId="6" hidden="1">#REF!</definedName>
    <definedName name="BEx1UI8N9KTCPSOJ7RDW0T8UEBNP" localSheetId="7" hidden="1">#REF!</definedName>
    <definedName name="BEx1UI8N9KTCPSOJ7RDW0T8UEBNP" hidden="1">#REF!</definedName>
    <definedName name="BEx1UML0HHJFHA5TBOYQ24I3RV1W" localSheetId="11" hidden="1">#REF!</definedName>
    <definedName name="BEx1UML0HHJFHA5TBOYQ24I3RV1W" localSheetId="5" hidden="1">#REF!</definedName>
    <definedName name="BEx1UML0HHJFHA5TBOYQ24I3RV1W" localSheetId="8" hidden="1">#REF!</definedName>
    <definedName name="BEx1UML0HHJFHA5TBOYQ24I3RV1W" localSheetId="6" hidden="1">#REF!</definedName>
    <definedName name="BEx1UML0HHJFHA5TBOYQ24I3RV1W" localSheetId="7" hidden="1">#REF!</definedName>
    <definedName name="BEx1UML0HHJFHA5TBOYQ24I3RV1W" hidden="1">#REF!</definedName>
    <definedName name="BEx1UO8ENOJNYCNX5Z95TBIJ3MKP" localSheetId="11" hidden="1">#REF!</definedName>
    <definedName name="BEx1UO8ENOJNYCNX5Z95TBIJ3MKP" localSheetId="5" hidden="1">#REF!</definedName>
    <definedName name="BEx1UO8ENOJNYCNX5Z95TBIJ3MKP" localSheetId="8" hidden="1">#REF!</definedName>
    <definedName name="BEx1UO8ENOJNYCNX5Z95TBIJ3MKP" localSheetId="6" hidden="1">#REF!</definedName>
    <definedName name="BEx1UO8ENOJNYCNX5Z95TBIJ3MKP" localSheetId="7" hidden="1">#REF!</definedName>
    <definedName name="BEx1UO8ENOJNYCNX5Z95TBIJ3MKP" hidden="1">#REF!</definedName>
    <definedName name="BEx1UUDIQPZ23XQ79GUL0RAWRSCK" localSheetId="11" hidden="1">#REF!</definedName>
    <definedName name="BEx1UUDIQPZ23XQ79GUL0RAWRSCK" localSheetId="5" hidden="1">#REF!</definedName>
    <definedName name="BEx1UUDIQPZ23XQ79GUL0RAWRSCK" localSheetId="8" hidden="1">#REF!</definedName>
    <definedName name="BEx1UUDIQPZ23XQ79GUL0RAWRSCK" localSheetId="6" hidden="1">#REF!</definedName>
    <definedName name="BEx1UUDIQPZ23XQ79GUL0RAWRSCK" localSheetId="7" hidden="1">#REF!</definedName>
    <definedName name="BEx1UUDIQPZ23XQ79GUL0RAWRSCK" hidden="1">#REF!</definedName>
    <definedName name="BEx1V67SEV778NVW68J8W5SND1J7" localSheetId="11" hidden="1">#REF!</definedName>
    <definedName name="BEx1V67SEV778NVW68J8W5SND1J7" localSheetId="5" hidden="1">#REF!</definedName>
    <definedName name="BEx1V67SEV778NVW68J8W5SND1J7" localSheetId="8" hidden="1">#REF!</definedName>
    <definedName name="BEx1V67SEV778NVW68J8W5SND1J7" localSheetId="6" hidden="1">#REF!</definedName>
    <definedName name="BEx1V67SEV778NVW68J8W5SND1J7" localSheetId="7" hidden="1">#REF!</definedName>
    <definedName name="BEx1V67SEV778NVW68J8W5SND1J7" hidden="1">#REF!</definedName>
    <definedName name="BEx1VIY9SQLRESD11CC4PHYT0XSG" localSheetId="11" hidden="1">#REF!</definedName>
    <definedName name="BEx1VIY9SQLRESD11CC4PHYT0XSG" localSheetId="5" hidden="1">#REF!</definedName>
    <definedName name="BEx1VIY9SQLRESD11CC4PHYT0XSG" localSheetId="8" hidden="1">#REF!</definedName>
    <definedName name="BEx1VIY9SQLRESD11CC4PHYT0XSG" localSheetId="6" hidden="1">#REF!</definedName>
    <definedName name="BEx1VIY9SQLRESD11CC4PHYT0XSG" localSheetId="7" hidden="1">#REF!</definedName>
    <definedName name="BEx1VIY9SQLRESD11CC4PHYT0XSG" hidden="1">#REF!</definedName>
    <definedName name="BEx1W3170EJU6QEJR4F8E2ULUU2U" localSheetId="11" hidden="1">#REF!</definedName>
    <definedName name="BEx1W3170EJU6QEJR4F8E2ULUU2U" localSheetId="5" hidden="1">#REF!</definedName>
    <definedName name="BEx1W3170EJU6QEJR4F8E2ULUU2U" localSheetId="8" hidden="1">#REF!</definedName>
    <definedName name="BEx1W3170EJU6QEJR4F8E2ULUU2U" localSheetId="6" hidden="1">#REF!</definedName>
    <definedName name="BEx1W3170EJU6QEJR4F8E2ULUU2U" localSheetId="7" hidden="1">#REF!</definedName>
    <definedName name="BEx1W3170EJU6QEJR4F8E2ULUU2U" hidden="1">#REF!</definedName>
    <definedName name="BEx1WC67EH10SC38QWX3WEA5KH3A" localSheetId="11" hidden="1">#REF!</definedName>
    <definedName name="BEx1WC67EH10SC38QWX3WEA5KH3A" localSheetId="5" hidden="1">#REF!</definedName>
    <definedName name="BEx1WC67EH10SC38QWX3WEA5KH3A" localSheetId="8" hidden="1">#REF!</definedName>
    <definedName name="BEx1WC67EH10SC38QWX3WEA5KH3A" localSheetId="6" hidden="1">#REF!</definedName>
    <definedName name="BEx1WC67EH10SC38QWX3WEA5KH3A" localSheetId="7" hidden="1">#REF!</definedName>
    <definedName name="BEx1WC67EH10SC38QWX3WEA5KH3A" hidden="1">#REF!</definedName>
    <definedName name="BEx1WDTMC6W73PJPTY0JYLKOA883" localSheetId="11" hidden="1">#REF!</definedName>
    <definedName name="BEx1WDTMC6W73PJPTY0JYLKOA883" localSheetId="5" hidden="1">#REF!</definedName>
    <definedName name="BEx1WDTMC6W73PJPTY0JYLKOA883" localSheetId="8" hidden="1">#REF!</definedName>
    <definedName name="BEx1WDTMC6W73PJPTY0JYLKOA883" localSheetId="6" hidden="1">#REF!</definedName>
    <definedName name="BEx1WDTMC6W73PJPTY0JYLKOA883" localSheetId="7" hidden="1">#REF!</definedName>
    <definedName name="BEx1WDTMC6W73PJPTY0JYLKOA883" hidden="1">#REF!</definedName>
    <definedName name="BEx1WGYTKZZIPM1577W5FEYKFH3V" localSheetId="11" hidden="1">#REF!</definedName>
    <definedName name="BEx1WGYTKZZIPM1577W5FEYKFH3V" localSheetId="5" hidden="1">#REF!</definedName>
    <definedName name="BEx1WGYTKZZIPM1577W5FEYKFH3V" localSheetId="8" hidden="1">#REF!</definedName>
    <definedName name="BEx1WGYTKZZIPM1577W5FEYKFH3V" localSheetId="6" hidden="1">#REF!</definedName>
    <definedName name="BEx1WGYTKZZIPM1577W5FEYKFH3V" localSheetId="7" hidden="1">#REF!</definedName>
    <definedName name="BEx1WGYTKZZIPM1577W5FEYKFH3V" hidden="1">#REF!</definedName>
    <definedName name="BEx1WHPURIV3D3PTJJ359H1OP7ZV" localSheetId="11" hidden="1">#REF!</definedName>
    <definedName name="BEx1WHPURIV3D3PTJJ359H1OP7ZV" localSheetId="5" hidden="1">#REF!</definedName>
    <definedName name="BEx1WHPURIV3D3PTJJ359H1OP7ZV" localSheetId="8" hidden="1">#REF!</definedName>
    <definedName name="BEx1WHPURIV3D3PTJJ359H1OP7ZV" localSheetId="6" hidden="1">#REF!</definedName>
    <definedName name="BEx1WHPURIV3D3PTJJ359H1OP7ZV" localSheetId="7" hidden="1">#REF!</definedName>
    <definedName name="BEx1WHPURIV3D3PTJJ359H1OP7ZV" hidden="1">#REF!</definedName>
    <definedName name="BEx1WLBBR45RLDQX9FCLJWUUQX5R" localSheetId="11" hidden="1">#REF!</definedName>
    <definedName name="BEx1WLBBR45RLDQX9FCLJWUUQX5R" localSheetId="5" hidden="1">#REF!</definedName>
    <definedName name="BEx1WLBBR45RLDQX9FCLJWUUQX5R" localSheetId="8" hidden="1">#REF!</definedName>
    <definedName name="BEx1WLBBR45RLDQX9FCLJWUUQX5R" localSheetId="6" hidden="1">#REF!</definedName>
    <definedName name="BEx1WLBBR45RLDQX9FCLJWUUQX5R" localSheetId="7" hidden="1">#REF!</definedName>
    <definedName name="BEx1WLBBR45RLDQX9FCLJWUUQX5R" hidden="1">#REF!</definedName>
    <definedName name="BEx1WLWY2CR1WRD694JJSWSDFAIR" localSheetId="11" hidden="1">#REF!</definedName>
    <definedName name="BEx1WLWY2CR1WRD694JJSWSDFAIR" localSheetId="5" hidden="1">#REF!</definedName>
    <definedName name="BEx1WLWY2CR1WRD694JJSWSDFAIR" localSheetId="8" hidden="1">#REF!</definedName>
    <definedName name="BEx1WLWY2CR1WRD694JJSWSDFAIR" localSheetId="6" hidden="1">#REF!</definedName>
    <definedName name="BEx1WLWY2CR1WRD694JJSWSDFAIR" localSheetId="7" hidden="1">#REF!</definedName>
    <definedName name="BEx1WLWY2CR1WRD694JJSWSDFAIR" hidden="1">#REF!</definedName>
    <definedName name="BEx1WMD1LWPWRIK6GGAJRJAHJM8I" localSheetId="11" hidden="1">#REF!</definedName>
    <definedName name="BEx1WMD1LWPWRIK6GGAJRJAHJM8I" localSheetId="5" hidden="1">#REF!</definedName>
    <definedName name="BEx1WMD1LWPWRIK6GGAJRJAHJM8I" localSheetId="8" hidden="1">#REF!</definedName>
    <definedName name="BEx1WMD1LWPWRIK6GGAJRJAHJM8I" localSheetId="6" hidden="1">#REF!</definedName>
    <definedName name="BEx1WMD1LWPWRIK6GGAJRJAHJM8I" localSheetId="7" hidden="1">#REF!</definedName>
    <definedName name="BEx1WMD1LWPWRIK6GGAJRJAHJM8I" hidden="1">#REF!</definedName>
    <definedName name="BEx1WR0D41MR174LBF3P9E3K0J51" localSheetId="11" hidden="1">#REF!</definedName>
    <definedName name="BEx1WR0D41MR174LBF3P9E3K0J51" localSheetId="5" hidden="1">#REF!</definedName>
    <definedName name="BEx1WR0D41MR174LBF3P9E3K0J51" localSheetId="8" hidden="1">#REF!</definedName>
    <definedName name="BEx1WR0D41MR174LBF3P9E3K0J51" localSheetId="6" hidden="1">#REF!</definedName>
    <definedName name="BEx1WR0D41MR174LBF3P9E3K0J51" localSheetId="7" hidden="1">#REF!</definedName>
    <definedName name="BEx1WR0D41MR174LBF3P9E3K0J51" hidden="1">#REF!</definedName>
    <definedName name="BEx1WT3VU2F7OSUQZHBIV4KTTFJ4" localSheetId="11" hidden="1">#REF!</definedName>
    <definedName name="BEx1WT3VU2F7OSUQZHBIV4KTTFJ4" localSheetId="5" hidden="1">#REF!</definedName>
    <definedName name="BEx1WT3VU2F7OSUQZHBIV4KTTFJ4" localSheetId="8" hidden="1">#REF!</definedName>
    <definedName name="BEx1WT3VU2F7OSUQZHBIV4KTTFJ4" localSheetId="6" hidden="1">#REF!</definedName>
    <definedName name="BEx1WT3VU2F7OSUQZHBIV4KTTFJ4" localSheetId="7" hidden="1">#REF!</definedName>
    <definedName name="BEx1WT3VU2F7OSUQZHBIV4KTTFJ4" hidden="1">#REF!</definedName>
    <definedName name="BEx1WUB1FAS5PHU33TJ60SUHR618" localSheetId="11" hidden="1">#REF!</definedName>
    <definedName name="BEx1WUB1FAS5PHU33TJ60SUHR618" localSheetId="5" hidden="1">#REF!</definedName>
    <definedName name="BEx1WUB1FAS5PHU33TJ60SUHR618" localSheetId="8" hidden="1">#REF!</definedName>
    <definedName name="BEx1WUB1FAS5PHU33TJ60SUHR618" localSheetId="6" hidden="1">#REF!</definedName>
    <definedName name="BEx1WUB1FAS5PHU33TJ60SUHR618" localSheetId="7" hidden="1">#REF!</definedName>
    <definedName name="BEx1WUB1FAS5PHU33TJ60SUHR618" hidden="1">#REF!</definedName>
    <definedName name="BEx1WX04G0INSPPG9NTNR3DYR6PZ" localSheetId="11" hidden="1">#REF!</definedName>
    <definedName name="BEx1WX04G0INSPPG9NTNR3DYR6PZ" localSheetId="5" hidden="1">#REF!</definedName>
    <definedName name="BEx1WX04G0INSPPG9NTNR3DYR6PZ" localSheetId="8" hidden="1">#REF!</definedName>
    <definedName name="BEx1WX04G0INSPPG9NTNR3DYR6PZ" localSheetId="6" hidden="1">#REF!</definedName>
    <definedName name="BEx1WX04G0INSPPG9NTNR3DYR6PZ" localSheetId="7" hidden="1">#REF!</definedName>
    <definedName name="BEx1WX04G0INSPPG9NTNR3DYR6PZ" hidden="1">#REF!</definedName>
    <definedName name="BEx1X3LHU9DPG01VWX2IF65TRATF" localSheetId="11" hidden="1">#REF!</definedName>
    <definedName name="BEx1X3LHU9DPG01VWX2IF65TRATF" localSheetId="5" hidden="1">#REF!</definedName>
    <definedName name="BEx1X3LHU9DPG01VWX2IF65TRATF" localSheetId="8" hidden="1">#REF!</definedName>
    <definedName name="BEx1X3LHU9DPG01VWX2IF65TRATF" localSheetId="6" hidden="1">#REF!</definedName>
    <definedName name="BEx1X3LHU9DPG01VWX2IF65TRATF" localSheetId="7" hidden="1">#REF!</definedName>
    <definedName name="BEx1X3LHU9DPG01VWX2IF65TRATF" hidden="1">#REF!</definedName>
    <definedName name="BEx1XFL3ISYW3FU1DQ3US0DYA8NQ" localSheetId="11" hidden="1">#REF!</definedName>
    <definedName name="BEx1XFL3ISYW3FU1DQ3US0DYA8NQ" localSheetId="5" hidden="1">#REF!</definedName>
    <definedName name="BEx1XFL3ISYW3FU1DQ3US0DYA8NQ" localSheetId="8" hidden="1">#REF!</definedName>
    <definedName name="BEx1XFL3ISYW3FU1DQ3US0DYA8NQ" localSheetId="6" hidden="1">#REF!</definedName>
    <definedName name="BEx1XFL3ISYW3FU1DQ3US0DYA8NQ" localSheetId="7" hidden="1">#REF!</definedName>
    <definedName name="BEx1XFL3ISYW3FU1DQ3US0DYA8NQ" hidden="1">#REF!</definedName>
    <definedName name="BEx1XK8AAMO0AH0Z1OUKW30CA7EQ" localSheetId="11" hidden="1">#REF!</definedName>
    <definedName name="BEx1XK8AAMO0AH0Z1OUKW30CA7EQ" localSheetId="5" hidden="1">#REF!</definedName>
    <definedName name="BEx1XK8AAMO0AH0Z1OUKW30CA7EQ" localSheetId="8" hidden="1">#REF!</definedName>
    <definedName name="BEx1XK8AAMO0AH0Z1OUKW30CA7EQ" localSheetId="6" hidden="1">#REF!</definedName>
    <definedName name="BEx1XK8AAMO0AH0Z1OUKW30CA7EQ" localSheetId="7" hidden="1">#REF!</definedName>
    <definedName name="BEx1XK8AAMO0AH0Z1OUKW30CA7EQ" hidden="1">#REF!</definedName>
    <definedName name="BEx1XL4MZ7C80495GHQRWOBS16PQ" localSheetId="11" hidden="1">#REF!</definedName>
    <definedName name="BEx1XL4MZ7C80495GHQRWOBS16PQ" localSheetId="5" hidden="1">#REF!</definedName>
    <definedName name="BEx1XL4MZ7C80495GHQRWOBS16PQ" localSheetId="8" hidden="1">#REF!</definedName>
    <definedName name="BEx1XL4MZ7C80495GHQRWOBS16PQ" localSheetId="6" hidden="1">#REF!</definedName>
    <definedName name="BEx1XL4MZ7C80495GHQRWOBS16PQ" localSheetId="7" hidden="1">#REF!</definedName>
    <definedName name="BEx1XL4MZ7C80495GHQRWOBS16PQ" hidden="1">#REF!</definedName>
    <definedName name="BEx1Y2IGS2K95E1M51PEF9KJZ0KB" localSheetId="11" hidden="1">#REF!</definedName>
    <definedName name="BEx1Y2IGS2K95E1M51PEF9KJZ0KB" localSheetId="5" hidden="1">#REF!</definedName>
    <definedName name="BEx1Y2IGS2K95E1M51PEF9KJZ0KB" localSheetId="8" hidden="1">#REF!</definedName>
    <definedName name="BEx1Y2IGS2K95E1M51PEF9KJZ0KB" localSheetId="6" hidden="1">#REF!</definedName>
    <definedName name="BEx1Y2IGS2K95E1M51PEF9KJZ0KB" localSheetId="7" hidden="1">#REF!</definedName>
    <definedName name="BEx1Y2IGS2K95E1M51PEF9KJZ0KB" hidden="1">#REF!</definedName>
    <definedName name="BEx1Y3PKK83X2FN9SAALFHOWKMRQ" localSheetId="11" hidden="1">#REF!</definedName>
    <definedName name="BEx1Y3PKK83X2FN9SAALFHOWKMRQ" localSheetId="5" hidden="1">#REF!</definedName>
    <definedName name="BEx1Y3PKK83X2FN9SAALFHOWKMRQ" localSheetId="8" hidden="1">#REF!</definedName>
    <definedName name="BEx1Y3PKK83X2FN9SAALFHOWKMRQ" localSheetId="6" hidden="1">#REF!</definedName>
    <definedName name="BEx1Y3PKK83X2FN9SAALFHOWKMRQ" localSheetId="7" hidden="1">#REF!</definedName>
    <definedName name="BEx1Y3PKK83X2FN9SAALFHOWKMRQ" hidden="1">#REF!</definedName>
    <definedName name="BEx1YL3DJ7Y4AZ01ERCOGW0FJ26T" localSheetId="11" hidden="1">#REF!</definedName>
    <definedName name="BEx1YL3DJ7Y4AZ01ERCOGW0FJ26T" localSheetId="5" hidden="1">#REF!</definedName>
    <definedName name="BEx1YL3DJ7Y4AZ01ERCOGW0FJ26T" localSheetId="8" hidden="1">#REF!</definedName>
    <definedName name="BEx1YL3DJ7Y4AZ01ERCOGW0FJ26T" localSheetId="6" hidden="1">#REF!</definedName>
    <definedName name="BEx1YL3DJ7Y4AZ01ERCOGW0FJ26T" localSheetId="7" hidden="1">#REF!</definedName>
    <definedName name="BEx1YL3DJ7Y4AZ01ERCOGW0FJ26T" hidden="1">#REF!</definedName>
    <definedName name="BEx1Z2RYHSVD1H37817SN93VMURZ" localSheetId="11" hidden="1">#REF!</definedName>
    <definedName name="BEx1Z2RYHSVD1H37817SN93VMURZ" localSheetId="5" hidden="1">#REF!</definedName>
    <definedName name="BEx1Z2RYHSVD1H37817SN93VMURZ" localSheetId="8" hidden="1">#REF!</definedName>
    <definedName name="BEx1Z2RYHSVD1H37817SN93VMURZ" localSheetId="6" hidden="1">#REF!</definedName>
    <definedName name="BEx1Z2RYHSVD1H37817SN93VMURZ" localSheetId="7" hidden="1">#REF!</definedName>
    <definedName name="BEx1Z2RYHSVD1H37817SN93VMURZ" hidden="1">#REF!</definedName>
    <definedName name="BEx3AMAKWI6458B67VKZO56MCNJW" localSheetId="11" hidden="1">#REF!</definedName>
    <definedName name="BEx3AMAKWI6458B67VKZO56MCNJW" localSheetId="5" hidden="1">#REF!</definedName>
    <definedName name="BEx3AMAKWI6458B67VKZO56MCNJW" localSheetId="8" hidden="1">#REF!</definedName>
    <definedName name="BEx3AMAKWI6458B67VKZO56MCNJW" localSheetId="6" hidden="1">#REF!</definedName>
    <definedName name="BEx3AMAKWI6458B67VKZO56MCNJW" localSheetId="7" hidden="1">#REF!</definedName>
    <definedName name="BEx3AMAKWI6458B67VKZO56MCNJW" hidden="1">#REF!</definedName>
    <definedName name="BEx3AOOVM42G82TNF53W0EKXLUSI" localSheetId="11" hidden="1">#REF!</definedName>
    <definedName name="BEx3AOOVM42G82TNF53W0EKXLUSI" localSheetId="5" hidden="1">#REF!</definedName>
    <definedName name="BEx3AOOVM42G82TNF53W0EKXLUSI" localSheetId="8" hidden="1">#REF!</definedName>
    <definedName name="BEx3AOOVM42G82TNF53W0EKXLUSI" localSheetId="6" hidden="1">#REF!</definedName>
    <definedName name="BEx3AOOVM42G82TNF53W0EKXLUSI" localSheetId="7" hidden="1">#REF!</definedName>
    <definedName name="BEx3AOOVM42G82TNF53W0EKXLUSI" hidden="1">#REF!</definedName>
    <definedName name="BEx3AZH9W4SUFCAHNDOQ728R9V4L" localSheetId="11" hidden="1">#REF!</definedName>
    <definedName name="BEx3AZH9W4SUFCAHNDOQ728R9V4L" localSheetId="5" hidden="1">#REF!</definedName>
    <definedName name="BEx3AZH9W4SUFCAHNDOQ728R9V4L" localSheetId="8" hidden="1">#REF!</definedName>
    <definedName name="BEx3AZH9W4SUFCAHNDOQ728R9V4L" localSheetId="6" hidden="1">#REF!</definedName>
    <definedName name="BEx3AZH9W4SUFCAHNDOQ728R9V4L" localSheetId="7" hidden="1">#REF!</definedName>
    <definedName name="BEx3AZH9W4SUFCAHNDOQ728R9V4L" hidden="1">#REF!</definedName>
    <definedName name="BEx3BNR9ES4KY7Q1DK83KC5NDGL8" localSheetId="11" hidden="1">#REF!</definedName>
    <definedName name="BEx3BNR9ES4KY7Q1DK83KC5NDGL8" localSheetId="5" hidden="1">#REF!</definedName>
    <definedName name="BEx3BNR9ES4KY7Q1DK83KC5NDGL8" localSheetId="8" hidden="1">#REF!</definedName>
    <definedName name="BEx3BNR9ES4KY7Q1DK83KC5NDGL8" localSheetId="6" hidden="1">#REF!</definedName>
    <definedName name="BEx3BNR9ES4KY7Q1DK83KC5NDGL8" localSheetId="7" hidden="1">#REF!</definedName>
    <definedName name="BEx3BNR9ES4KY7Q1DK83KC5NDGL8" hidden="1">#REF!</definedName>
    <definedName name="BEx3BQR5VZXNQ4H949ORM8ESU3B3" localSheetId="11" hidden="1">#REF!</definedName>
    <definedName name="BEx3BQR5VZXNQ4H949ORM8ESU3B3" localSheetId="5" hidden="1">#REF!</definedName>
    <definedName name="BEx3BQR5VZXNQ4H949ORM8ESU3B3" localSheetId="8" hidden="1">#REF!</definedName>
    <definedName name="BEx3BQR5VZXNQ4H949ORM8ESU3B3" localSheetId="6" hidden="1">#REF!</definedName>
    <definedName name="BEx3BQR5VZXNQ4H949ORM8ESU3B3" localSheetId="7" hidden="1">#REF!</definedName>
    <definedName name="BEx3BQR5VZXNQ4H949ORM8ESU3B3" hidden="1">#REF!</definedName>
    <definedName name="BEx3BTLL3ASJN134DLEQTQM70VZM" localSheetId="11" hidden="1">#REF!</definedName>
    <definedName name="BEx3BTLL3ASJN134DLEQTQM70VZM" localSheetId="5" hidden="1">#REF!</definedName>
    <definedName name="BEx3BTLL3ASJN134DLEQTQM70VZM" localSheetId="8" hidden="1">#REF!</definedName>
    <definedName name="BEx3BTLL3ASJN134DLEQTQM70VZM" localSheetId="6" hidden="1">#REF!</definedName>
    <definedName name="BEx3BTLL3ASJN134DLEQTQM70VZM" localSheetId="7" hidden="1">#REF!</definedName>
    <definedName name="BEx3BTLL3ASJN134DLEQTQM70VZM" hidden="1">#REF!</definedName>
    <definedName name="BEx3BW5CTV0DJU5AQS3ZQFK2VLF3" localSheetId="11" hidden="1">#REF!</definedName>
    <definedName name="BEx3BW5CTV0DJU5AQS3ZQFK2VLF3" localSheetId="5" hidden="1">#REF!</definedName>
    <definedName name="BEx3BW5CTV0DJU5AQS3ZQFK2VLF3" localSheetId="8" hidden="1">#REF!</definedName>
    <definedName name="BEx3BW5CTV0DJU5AQS3ZQFK2VLF3" localSheetId="6" hidden="1">#REF!</definedName>
    <definedName name="BEx3BW5CTV0DJU5AQS3ZQFK2VLF3" localSheetId="7" hidden="1">#REF!</definedName>
    <definedName name="BEx3BW5CTV0DJU5AQS3ZQFK2VLF3" hidden="1">#REF!</definedName>
    <definedName name="BEx3BYP0FG369M7G3JEFLMMXAKTS" localSheetId="11" hidden="1">#REF!</definedName>
    <definedName name="BEx3BYP0FG369M7G3JEFLMMXAKTS" localSheetId="5" hidden="1">#REF!</definedName>
    <definedName name="BEx3BYP0FG369M7G3JEFLMMXAKTS" localSheetId="8" hidden="1">#REF!</definedName>
    <definedName name="BEx3BYP0FG369M7G3JEFLMMXAKTS" localSheetId="6" hidden="1">#REF!</definedName>
    <definedName name="BEx3BYP0FG369M7G3JEFLMMXAKTS" localSheetId="7" hidden="1">#REF!</definedName>
    <definedName name="BEx3BYP0FG369M7G3JEFLMMXAKTS" hidden="1">#REF!</definedName>
    <definedName name="BEx3C2QR0WUD19QSVO8EMIPNQJKH" localSheetId="11" hidden="1">#REF!</definedName>
    <definedName name="BEx3C2QR0WUD19QSVO8EMIPNQJKH" localSheetId="5" hidden="1">#REF!</definedName>
    <definedName name="BEx3C2QR0WUD19QSVO8EMIPNQJKH" localSheetId="8" hidden="1">#REF!</definedName>
    <definedName name="BEx3C2QR0WUD19QSVO8EMIPNQJKH" localSheetId="6" hidden="1">#REF!</definedName>
    <definedName name="BEx3C2QR0WUD19QSVO8EMIPNQJKH" localSheetId="7" hidden="1">#REF!</definedName>
    <definedName name="BEx3C2QR0WUD19QSVO8EMIPNQJKH" hidden="1">#REF!</definedName>
    <definedName name="BEx3CKFCCPZZ6ROLAT5C1DZNIC1U" localSheetId="11" hidden="1">#REF!</definedName>
    <definedName name="BEx3CKFCCPZZ6ROLAT5C1DZNIC1U" localSheetId="5" hidden="1">#REF!</definedName>
    <definedName name="BEx3CKFCCPZZ6ROLAT5C1DZNIC1U" localSheetId="8" hidden="1">#REF!</definedName>
    <definedName name="BEx3CKFCCPZZ6ROLAT5C1DZNIC1U" localSheetId="6" hidden="1">#REF!</definedName>
    <definedName name="BEx3CKFCCPZZ6ROLAT5C1DZNIC1U" localSheetId="7" hidden="1">#REF!</definedName>
    <definedName name="BEx3CKFCCPZZ6ROLAT5C1DZNIC1U" hidden="1">#REF!</definedName>
    <definedName name="BEx3CO0SVO4WLH0DO43DCHYDTH1P" localSheetId="11" hidden="1">#REF!</definedName>
    <definedName name="BEx3CO0SVO4WLH0DO43DCHYDTH1P" localSheetId="5" hidden="1">#REF!</definedName>
    <definedName name="BEx3CO0SVO4WLH0DO43DCHYDTH1P" localSheetId="8" hidden="1">#REF!</definedName>
    <definedName name="BEx3CO0SVO4WLH0DO43DCHYDTH1P" localSheetId="6" hidden="1">#REF!</definedName>
    <definedName name="BEx3CO0SVO4WLH0DO43DCHYDTH1P" localSheetId="7" hidden="1">#REF!</definedName>
    <definedName name="BEx3CO0SVO4WLH0DO43DCHYDTH1P" hidden="1">#REF!</definedName>
    <definedName name="BEx3CPDAEBC12450MVHX6S78ILBS" localSheetId="11" hidden="1">#REF!</definedName>
    <definedName name="BEx3CPDAEBC12450MVHX6S78ILBS" localSheetId="5" hidden="1">#REF!</definedName>
    <definedName name="BEx3CPDAEBC12450MVHX6S78ILBS" localSheetId="8" hidden="1">#REF!</definedName>
    <definedName name="BEx3CPDAEBC12450MVHX6S78ILBS" localSheetId="6" hidden="1">#REF!</definedName>
    <definedName name="BEx3CPDAEBC12450MVHX6S78ILBS" localSheetId="7" hidden="1">#REF!</definedName>
    <definedName name="BEx3CPDAEBC12450MVHX6S78ILBS" hidden="1">#REF!</definedName>
    <definedName name="BEx3CQ9OQ7E1YH93NADGWWEH0HD5" localSheetId="11" hidden="1">#REF!</definedName>
    <definedName name="BEx3CQ9OQ7E1YH93NADGWWEH0HD5" localSheetId="5" hidden="1">#REF!</definedName>
    <definedName name="BEx3CQ9OQ7E1YH93NADGWWEH0HD5" localSheetId="8" hidden="1">#REF!</definedName>
    <definedName name="BEx3CQ9OQ7E1YH93NADGWWEH0HD5" localSheetId="6" hidden="1">#REF!</definedName>
    <definedName name="BEx3CQ9OQ7E1YH93NADGWWEH0HD5" localSheetId="7" hidden="1">#REF!</definedName>
    <definedName name="BEx3CQ9OQ7E1YH93NADGWWEH0HD5" hidden="1">#REF!</definedName>
    <definedName name="BEx3D9G6QTSPF9UYI4X0XY0VE896" localSheetId="11" hidden="1">#REF!</definedName>
    <definedName name="BEx3D9G6QTSPF9UYI4X0XY0VE896" localSheetId="5" hidden="1">#REF!</definedName>
    <definedName name="BEx3D9G6QTSPF9UYI4X0XY0VE896" localSheetId="8" hidden="1">#REF!</definedName>
    <definedName name="BEx3D9G6QTSPF9UYI4X0XY0VE896" localSheetId="6" hidden="1">#REF!</definedName>
    <definedName name="BEx3D9G6QTSPF9UYI4X0XY0VE896" localSheetId="7" hidden="1">#REF!</definedName>
    <definedName name="BEx3D9G6QTSPF9UYI4X0XY0VE896" hidden="1">#REF!</definedName>
    <definedName name="BEx3DCQU9PBRXIMLO62KS5RLH447" localSheetId="11" hidden="1">#REF!</definedName>
    <definedName name="BEx3DCQU9PBRXIMLO62KS5RLH447" localSheetId="5" hidden="1">#REF!</definedName>
    <definedName name="BEx3DCQU9PBRXIMLO62KS5RLH447" localSheetId="8" hidden="1">#REF!</definedName>
    <definedName name="BEx3DCQU9PBRXIMLO62KS5RLH447" localSheetId="6" hidden="1">#REF!</definedName>
    <definedName name="BEx3DCQU9PBRXIMLO62KS5RLH447" localSheetId="7" hidden="1">#REF!</definedName>
    <definedName name="BEx3DCQU9PBRXIMLO62KS5RLH447" hidden="1">#REF!</definedName>
    <definedName name="BEx3DQ8EH7C7L4XQAOL3NRRVRRT3" localSheetId="11" hidden="1">#REF!</definedName>
    <definedName name="BEx3DQ8EH7C7L4XQAOL3NRRVRRT3" localSheetId="5" hidden="1">#REF!</definedName>
    <definedName name="BEx3DQ8EH7C7L4XQAOL3NRRVRRT3" localSheetId="8" hidden="1">#REF!</definedName>
    <definedName name="BEx3DQ8EH7C7L4XQAOL3NRRVRRT3" localSheetId="6" hidden="1">#REF!</definedName>
    <definedName name="BEx3DQ8EH7C7L4XQAOL3NRRVRRT3" localSheetId="7" hidden="1">#REF!</definedName>
    <definedName name="BEx3DQ8EH7C7L4XQAOL3NRRVRRT3" hidden="1">#REF!</definedName>
    <definedName name="BEx3EF99FD6QNNCNOKDEE67JHTUJ" localSheetId="11" hidden="1">#REF!</definedName>
    <definedName name="BEx3EF99FD6QNNCNOKDEE67JHTUJ" localSheetId="5" hidden="1">#REF!</definedName>
    <definedName name="BEx3EF99FD6QNNCNOKDEE67JHTUJ" localSheetId="8" hidden="1">#REF!</definedName>
    <definedName name="BEx3EF99FD6QNNCNOKDEE67JHTUJ" localSheetId="6" hidden="1">#REF!</definedName>
    <definedName name="BEx3EF99FD6QNNCNOKDEE67JHTUJ" localSheetId="7" hidden="1">#REF!</definedName>
    <definedName name="BEx3EF99FD6QNNCNOKDEE67JHTUJ" hidden="1">#REF!</definedName>
    <definedName name="BEx3EGLXG4AU8GXIFP26DZ61E6EP" localSheetId="11" hidden="1">#REF!</definedName>
    <definedName name="BEx3EGLXG4AU8GXIFP26DZ61E6EP" localSheetId="5" hidden="1">#REF!</definedName>
    <definedName name="BEx3EGLXG4AU8GXIFP26DZ61E6EP" localSheetId="8" hidden="1">#REF!</definedName>
    <definedName name="BEx3EGLXG4AU8GXIFP26DZ61E6EP" localSheetId="6" hidden="1">#REF!</definedName>
    <definedName name="BEx3EGLXG4AU8GXIFP26DZ61E6EP" localSheetId="7" hidden="1">#REF!</definedName>
    <definedName name="BEx3EGLXG4AU8GXIFP26DZ61E6EP" hidden="1">#REF!</definedName>
    <definedName name="BEx3EHCSERZ2O2OAG8Y95UPG2IY9" localSheetId="11" hidden="1">#REF!</definedName>
    <definedName name="BEx3EHCSERZ2O2OAG8Y95UPG2IY9" localSheetId="5" hidden="1">#REF!</definedName>
    <definedName name="BEx3EHCSERZ2O2OAG8Y95UPG2IY9" localSheetId="8" hidden="1">#REF!</definedName>
    <definedName name="BEx3EHCSERZ2O2OAG8Y95UPG2IY9" localSheetId="6" hidden="1">#REF!</definedName>
    <definedName name="BEx3EHCSERZ2O2OAG8Y95UPG2IY9" localSheetId="7" hidden="1">#REF!</definedName>
    <definedName name="BEx3EHCSERZ2O2OAG8Y95UPG2IY9" hidden="1">#REF!</definedName>
    <definedName name="BEx3EJR3TCJDYS7ZXNDS5N9KTGIK" localSheetId="11" hidden="1">#REF!</definedName>
    <definedName name="BEx3EJR3TCJDYS7ZXNDS5N9KTGIK" localSheetId="5" hidden="1">#REF!</definedName>
    <definedName name="BEx3EJR3TCJDYS7ZXNDS5N9KTGIK" localSheetId="8" hidden="1">#REF!</definedName>
    <definedName name="BEx3EJR3TCJDYS7ZXNDS5N9KTGIK" localSheetId="6" hidden="1">#REF!</definedName>
    <definedName name="BEx3EJR3TCJDYS7ZXNDS5N9KTGIK" localSheetId="7" hidden="1">#REF!</definedName>
    <definedName name="BEx3EJR3TCJDYS7ZXNDS5N9KTGIK" hidden="1">#REF!</definedName>
    <definedName name="BEx3ELJTTBS6P05CNISMGOJOA60V" localSheetId="11" hidden="1">#REF!</definedName>
    <definedName name="BEx3ELJTTBS6P05CNISMGOJOA60V" localSheetId="5" hidden="1">#REF!</definedName>
    <definedName name="BEx3ELJTTBS6P05CNISMGOJOA60V" localSheetId="8" hidden="1">#REF!</definedName>
    <definedName name="BEx3ELJTTBS6P05CNISMGOJOA60V" localSheetId="6" hidden="1">#REF!</definedName>
    <definedName name="BEx3ELJTTBS6P05CNISMGOJOA60V" localSheetId="7" hidden="1">#REF!</definedName>
    <definedName name="BEx3ELJTTBS6P05CNISMGOJOA60V" hidden="1">#REF!</definedName>
    <definedName name="BEx3EQSLJBDDJRHNX19PBFCKNY2I" localSheetId="11" hidden="1">#REF!</definedName>
    <definedName name="BEx3EQSLJBDDJRHNX19PBFCKNY2I" localSheetId="5" hidden="1">#REF!</definedName>
    <definedName name="BEx3EQSLJBDDJRHNX19PBFCKNY2I" localSheetId="8" hidden="1">#REF!</definedName>
    <definedName name="BEx3EQSLJBDDJRHNX19PBFCKNY2I" localSheetId="6" hidden="1">#REF!</definedName>
    <definedName name="BEx3EQSLJBDDJRHNX19PBFCKNY2I" localSheetId="7" hidden="1">#REF!</definedName>
    <definedName name="BEx3EQSLJBDDJRHNX19PBFCKNY2I" hidden="1">#REF!</definedName>
    <definedName name="BEx3EUUAX947Q5N6MY6W0KSNY78Y" localSheetId="11" hidden="1">#REF!</definedName>
    <definedName name="BEx3EUUAX947Q5N6MY6W0KSNY78Y" localSheetId="5" hidden="1">#REF!</definedName>
    <definedName name="BEx3EUUAX947Q5N6MY6W0KSNY78Y" localSheetId="8" hidden="1">#REF!</definedName>
    <definedName name="BEx3EUUAX947Q5N6MY6W0KSNY78Y" localSheetId="6" hidden="1">#REF!</definedName>
    <definedName name="BEx3EUUAX947Q5N6MY6W0KSNY78Y" localSheetId="7" hidden="1">#REF!</definedName>
    <definedName name="BEx3EUUAX947Q5N6MY6W0KSNY78Y" hidden="1">#REF!</definedName>
    <definedName name="BEx3F3OJYKFH63TY4TBS69H5CI8M" localSheetId="11" hidden="1">#REF!</definedName>
    <definedName name="BEx3F3OJYKFH63TY4TBS69H5CI8M" localSheetId="5" hidden="1">#REF!</definedName>
    <definedName name="BEx3F3OJYKFH63TY4TBS69H5CI8M" localSheetId="8" hidden="1">#REF!</definedName>
    <definedName name="BEx3F3OJYKFH63TY4TBS69H5CI8M" localSheetId="6" hidden="1">#REF!</definedName>
    <definedName name="BEx3F3OJYKFH63TY4TBS69H5CI8M" localSheetId="7" hidden="1">#REF!</definedName>
    <definedName name="BEx3F3OJYKFH63TY4TBS69H5CI8M" hidden="1">#REF!</definedName>
    <definedName name="BEx3FHMD1P5XBCH23ZKIFO6ZTCNB" localSheetId="11" hidden="1">#REF!</definedName>
    <definedName name="BEx3FHMD1P5XBCH23ZKIFO6ZTCNB" localSheetId="5" hidden="1">#REF!</definedName>
    <definedName name="BEx3FHMD1P5XBCH23ZKIFO6ZTCNB" localSheetId="8" hidden="1">#REF!</definedName>
    <definedName name="BEx3FHMD1P5XBCH23ZKIFO6ZTCNB" localSheetId="6" hidden="1">#REF!</definedName>
    <definedName name="BEx3FHMD1P5XBCH23ZKIFO6ZTCNB" localSheetId="7" hidden="1">#REF!</definedName>
    <definedName name="BEx3FHMD1P5XBCH23ZKIFO6ZTCNB" hidden="1">#REF!</definedName>
    <definedName name="BEx3FI2G3YYIACQHXNXEA15M8ZK5" localSheetId="11" hidden="1">#REF!</definedName>
    <definedName name="BEx3FI2G3YYIACQHXNXEA15M8ZK5" localSheetId="5" hidden="1">#REF!</definedName>
    <definedName name="BEx3FI2G3YYIACQHXNXEA15M8ZK5" localSheetId="8" hidden="1">#REF!</definedName>
    <definedName name="BEx3FI2G3YYIACQHXNXEA15M8ZK5" localSheetId="6" hidden="1">#REF!</definedName>
    <definedName name="BEx3FI2G3YYIACQHXNXEA15M8ZK5" localSheetId="7" hidden="1">#REF!</definedName>
    <definedName name="BEx3FI2G3YYIACQHXNXEA15M8ZK5" hidden="1">#REF!</definedName>
    <definedName name="BEx3FJ9MHSLDK8W91GO85FX1GX57" localSheetId="11" hidden="1">#REF!</definedName>
    <definedName name="BEx3FJ9MHSLDK8W91GO85FX1GX57" localSheetId="5" hidden="1">#REF!</definedName>
    <definedName name="BEx3FJ9MHSLDK8W91GO85FX1GX57" localSheetId="8" hidden="1">#REF!</definedName>
    <definedName name="BEx3FJ9MHSLDK8W91GO85FX1GX57" localSheetId="6" hidden="1">#REF!</definedName>
    <definedName name="BEx3FJ9MHSLDK8W91GO85FX1GX57" localSheetId="7" hidden="1">#REF!</definedName>
    <definedName name="BEx3FJ9MHSLDK8W91GO85FX1GX57" hidden="1">#REF!</definedName>
    <definedName name="BEx3FR251HFU7A33PU01SJUENL2B" localSheetId="11" hidden="1">#REF!</definedName>
    <definedName name="BEx3FR251HFU7A33PU01SJUENL2B" localSheetId="5" hidden="1">#REF!</definedName>
    <definedName name="BEx3FR251HFU7A33PU01SJUENL2B" localSheetId="8" hidden="1">#REF!</definedName>
    <definedName name="BEx3FR251HFU7A33PU01SJUENL2B" localSheetId="6" hidden="1">#REF!</definedName>
    <definedName name="BEx3FR251HFU7A33PU01SJUENL2B" localSheetId="7" hidden="1">#REF!</definedName>
    <definedName name="BEx3FR251HFU7A33PU01SJUENL2B" hidden="1">#REF!</definedName>
    <definedName name="BEx3FX7EJL47JSLSWP3EOC265WAE" localSheetId="11" hidden="1">#REF!</definedName>
    <definedName name="BEx3FX7EJL47JSLSWP3EOC265WAE" localSheetId="5" hidden="1">#REF!</definedName>
    <definedName name="BEx3FX7EJL47JSLSWP3EOC265WAE" localSheetId="8" hidden="1">#REF!</definedName>
    <definedName name="BEx3FX7EJL47JSLSWP3EOC265WAE" localSheetId="6" hidden="1">#REF!</definedName>
    <definedName name="BEx3FX7EJL47JSLSWP3EOC265WAE" localSheetId="7" hidden="1">#REF!</definedName>
    <definedName name="BEx3FX7EJL47JSLSWP3EOC265WAE" hidden="1">#REF!</definedName>
    <definedName name="BEx3G201R8NLJ6FIHO2QS0SW9QVV" localSheetId="11" hidden="1">#REF!</definedName>
    <definedName name="BEx3G201R8NLJ6FIHO2QS0SW9QVV" localSheetId="5" hidden="1">#REF!</definedName>
    <definedName name="BEx3G201R8NLJ6FIHO2QS0SW9QVV" localSheetId="8" hidden="1">#REF!</definedName>
    <definedName name="BEx3G201R8NLJ6FIHO2QS0SW9QVV" localSheetId="6" hidden="1">#REF!</definedName>
    <definedName name="BEx3G201R8NLJ6FIHO2QS0SW9QVV" localSheetId="7" hidden="1">#REF!</definedName>
    <definedName name="BEx3G201R8NLJ6FIHO2QS0SW9QVV" hidden="1">#REF!</definedName>
    <definedName name="BEx3G2LL2II66XY5YCDPG4JE13A3" localSheetId="11" hidden="1">#REF!</definedName>
    <definedName name="BEx3G2LL2II66XY5YCDPG4JE13A3" localSheetId="5" hidden="1">#REF!</definedName>
    <definedName name="BEx3G2LL2II66XY5YCDPG4JE13A3" localSheetId="8" hidden="1">#REF!</definedName>
    <definedName name="BEx3G2LL2II66XY5YCDPG4JE13A3" localSheetId="6" hidden="1">#REF!</definedName>
    <definedName name="BEx3G2LL2II66XY5YCDPG4JE13A3" localSheetId="7" hidden="1">#REF!</definedName>
    <definedName name="BEx3G2LL2II66XY5YCDPG4JE13A3" hidden="1">#REF!</definedName>
    <definedName name="BEx3G2WA0DTYY9D8AGHHOBTPE2B2" localSheetId="11" hidden="1">#REF!</definedName>
    <definedName name="BEx3G2WA0DTYY9D8AGHHOBTPE2B2" localSheetId="5" hidden="1">#REF!</definedName>
    <definedName name="BEx3G2WA0DTYY9D8AGHHOBTPE2B2" localSheetId="8" hidden="1">#REF!</definedName>
    <definedName name="BEx3G2WA0DTYY9D8AGHHOBTPE2B2" localSheetId="6" hidden="1">#REF!</definedName>
    <definedName name="BEx3G2WA0DTYY9D8AGHHOBTPE2B2" localSheetId="7" hidden="1">#REF!</definedName>
    <definedName name="BEx3G2WA0DTYY9D8AGHHOBTPE2B2" hidden="1">#REF!</definedName>
    <definedName name="BEx3GCXR6IAS0B6WJ03GJVH7CO52" localSheetId="11" hidden="1">#REF!</definedName>
    <definedName name="BEx3GCXR6IAS0B6WJ03GJVH7CO52" localSheetId="5" hidden="1">#REF!</definedName>
    <definedName name="BEx3GCXR6IAS0B6WJ03GJVH7CO52" localSheetId="8" hidden="1">#REF!</definedName>
    <definedName name="BEx3GCXR6IAS0B6WJ03GJVH7CO52" localSheetId="6" hidden="1">#REF!</definedName>
    <definedName name="BEx3GCXR6IAS0B6WJ03GJVH7CO52" localSheetId="7" hidden="1">#REF!</definedName>
    <definedName name="BEx3GCXR6IAS0B6WJ03GJVH7CO52" hidden="1">#REF!</definedName>
    <definedName name="BEx3GEVV18SEQDI1JGY7EN6D1GT1" localSheetId="11" hidden="1">#REF!</definedName>
    <definedName name="BEx3GEVV18SEQDI1JGY7EN6D1GT1" localSheetId="5" hidden="1">#REF!</definedName>
    <definedName name="BEx3GEVV18SEQDI1JGY7EN6D1GT1" localSheetId="8" hidden="1">#REF!</definedName>
    <definedName name="BEx3GEVV18SEQDI1JGY7EN6D1GT1" localSheetId="6" hidden="1">#REF!</definedName>
    <definedName name="BEx3GEVV18SEQDI1JGY7EN6D1GT1" localSheetId="7" hidden="1">#REF!</definedName>
    <definedName name="BEx3GEVV18SEQDI1JGY7EN6D1GT1" hidden="1">#REF!</definedName>
    <definedName name="BEx3GKFH64MKQX61S7DYTZ15JCPY" localSheetId="11" hidden="1">#REF!</definedName>
    <definedName name="BEx3GKFH64MKQX61S7DYTZ15JCPY" localSheetId="5" hidden="1">#REF!</definedName>
    <definedName name="BEx3GKFH64MKQX61S7DYTZ15JCPY" localSheetId="8" hidden="1">#REF!</definedName>
    <definedName name="BEx3GKFH64MKQX61S7DYTZ15JCPY" localSheetId="6" hidden="1">#REF!</definedName>
    <definedName name="BEx3GKFH64MKQX61S7DYTZ15JCPY" localSheetId="7" hidden="1">#REF!</definedName>
    <definedName name="BEx3GKFH64MKQX61S7DYTZ15JCPY" hidden="1">#REF!</definedName>
    <definedName name="BEx3GMJ1Y6UU02DLRL0QXCEKDA6C" localSheetId="11" hidden="1">#REF!</definedName>
    <definedName name="BEx3GMJ1Y6UU02DLRL0QXCEKDA6C" localSheetId="5" hidden="1">#REF!</definedName>
    <definedName name="BEx3GMJ1Y6UU02DLRL0QXCEKDA6C" localSheetId="8" hidden="1">#REF!</definedName>
    <definedName name="BEx3GMJ1Y6UU02DLRL0QXCEKDA6C" localSheetId="6" hidden="1">#REF!</definedName>
    <definedName name="BEx3GMJ1Y6UU02DLRL0QXCEKDA6C" localSheetId="7" hidden="1">#REF!</definedName>
    <definedName name="BEx3GMJ1Y6UU02DLRL0QXCEKDA6C" hidden="1">#REF!</definedName>
    <definedName name="BEx3GN4LY0135CBDIN1TU2UEODGF" localSheetId="11" hidden="1">#REF!</definedName>
    <definedName name="BEx3GN4LY0135CBDIN1TU2UEODGF" localSheetId="5" hidden="1">#REF!</definedName>
    <definedName name="BEx3GN4LY0135CBDIN1TU2UEODGF" localSheetId="8" hidden="1">#REF!</definedName>
    <definedName name="BEx3GN4LY0135CBDIN1TU2UEODGF" localSheetId="6" hidden="1">#REF!</definedName>
    <definedName name="BEx3GN4LY0135CBDIN1TU2UEODGF" localSheetId="7" hidden="1">#REF!</definedName>
    <definedName name="BEx3GN4LY0135CBDIN1TU2UEODGF" hidden="1">#REF!</definedName>
    <definedName name="BEx3GPDH2AH4QKT4OOSN563XUHBD" localSheetId="11" hidden="1">#REF!</definedName>
    <definedName name="BEx3GPDH2AH4QKT4OOSN563XUHBD" localSheetId="5" hidden="1">#REF!</definedName>
    <definedName name="BEx3GPDH2AH4QKT4OOSN563XUHBD" localSheetId="8" hidden="1">#REF!</definedName>
    <definedName name="BEx3GPDH2AH4QKT4OOSN563XUHBD" localSheetId="6" hidden="1">#REF!</definedName>
    <definedName name="BEx3GPDH2AH4QKT4OOSN563XUHBD" localSheetId="7" hidden="1">#REF!</definedName>
    <definedName name="BEx3GPDH2AH4QKT4OOSN563XUHBD" hidden="1">#REF!</definedName>
    <definedName name="BEx3GRGZOH1A62SHC133FKNN9K23" localSheetId="11" hidden="1">#REF!</definedName>
    <definedName name="BEx3GRGZOH1A62SHC133FKNN9K23" localSheetId="5" hidden="1">#REF!</definedName>
    <definedName name="BEx3GRGZOH1A62SHC133FKNN9K23" localSheetId="8" hidden="1">#REF!</definedName>
    <definedName name="BEx3GRGZOH1A62SHC133FKNN9K23" localSheetId="6" hidden="1">#REF!</definedName>
    <definedName name="BEx3GRGZOH1A62SHC133FKNN9K23" localSheetId="7" hidden="1">#REF!</definedName>
    <definedName name="BEx3GRGZOH1A62SHC133FKNN9K23" hidden="1">#REF!</definedName>
    <definedName name="BEx3GS2LABKJSRV8GPZLJZVX7NMJ" localSheetId="11" hidden="1">#REF!</definedName>
    <definedName name="BEx3GS2LABKJSRV8GPZLJZVX7NMJ" localSheetId="5" hidden="1">#REF!</definedName>
    <definedName name="BEx3GS2LABKJSRV8GPZLJZVX7NMJ" localSheetId="8" hidden="1">#REF!</definedName>
    <definedName name="BEx3GS2LABKJSRV8GPZLJZVX7NMJ" localSheetId="6" hidden="1">#REF!</definedName>
    <definedName name="BEx3GS2LABKJSRV8GPZLJZVX7NMJ" localSheetId="7" hidden="1">#REF!</definedName>
    <definedName name="BEx3GS2LABKJSRV8GPZLJZVX7NMJ" hidden="1">#REF!</definedName>
    <definedName name="BEx3H05W7OEBR6W6YJKGD6W5M3I1" localSheetId="11" hidden="1">#REF!</definedName>
    <definedName name="BEx3H05W7OEBR6W6YJKGD6W5M3I1" localSheetId="5" hidden="1">#REF!</definedName>
    <definedName name="BEx3H05W7OEBR6W6YJKGD6W5M3I1" localSheetId="8" hidden="1">#REF!</definedName>
    <definedName name="BEx3H05W7OEBR6W6YJKGD6W5M3I1" localSheetId="6" hidden="1">#REF!</definedName>
    <definedName name="BEx3H05W7OEBR6W6YJKGD6W5M3I1" localSheetId="7" hidden="1">#REF!</definedName>
    <definedName name="BEx3H05W7OEBR6W6YJKGD6W5M3I1" hidden="1">#REF!</definedName>
    <definedName name="BEx3H244GCME7ZDNAXG6ZSJ64ZRE" localSheetId="11" hidden="1">#REF!</definedName>
    <definedName name="BEx3H244GCME7ZDNAXG6ZSJ64ZRE" localSheetId="5" hidden="1">#REF!</definedName>
    <definedName name="BEx3H244GCME7ZDNAXG6ZSJ64ZRE" localSheetId="8" hidden="1">#REF!</definedName>
    <definedName name="BEx3H244GCME7ZDNAXG6ZSJ64ZRE" localSheetId="6" hidden="1">#REF!</definedName>
    <definedName name="BEx3H244GCME7ZDNAXG6ZSJ64ZRE" localSheetId="7" hidden="1">#REF!</definedName>
    <definedName name="BEx3H244GCME7ZDNAXG6ZSJ64ZRE" hidden="1">#REF!</definedName>
    <definedName name="BEx3H5UX2GZFZZT657YR76RHW5I6" localSheetId="11" hidden="1">#REF!</definedName>
    <definedName name="BEx3H5UX2GZFZZT657YR76RHW5I6" localSheetId="5" hidden="1">#REF!</definedName>
    <definedName name="BEx3H5UX2GZFZZT657YR76RHW5I6" localSheetId="8" hidden="1">#REF!</definedName>
    <definedName name="BEx3H5UX2GZFZZT657YR76RHW5I6" localSheetId="6" hidden="1">#REF!</definedName>
    <definedName name="BEx3H5UX2GZFZZT657YR76RHW5I6" localSheetId="7" hidden="1">#REF!</definedName>
    <definedName name="BEx3H5UX2GZFZZT657YR76RHW5I6" hidden="1">#REF!</definedName>
    <definedName name="BEx3HACPKDZVUOS9WBDCCFJB46DK" localSheetId="11" hidden="1">#REF!</definedName>
    <definedName name="BEx3HACPKDZVUOS9WBDCCFJB46DK" localSheetId="5" hidden="1">#REF!</definedName>
    <definedName name="BEx3HACPKDZVUOS9WBDCCFJB46DK" localSheetId="8" hidden="1">#REF!</definedName>
    <definedName name="BEx3HACPKDZVUOS9WBDCCFJB46DK" localSheetId="6" hidden="1">#REF!</definedName>
    <definedName name="BEx3HACPKDZVUOS9WBDCCFJB46DK" localSheetId="7" hidden="1">#REF!</definedName>
    <definedName name="BEx3HACPKDZVUOS9WBDCCFJB46DK" hidden="1">#REF!</definedName>
    <definedName name="BEx3HMSEFOP6DBM4R97XA6B7NFG6" localSheetId="11" hidden="1">#REF!</definedName>
    <definedName name="BEx3HMSEFOP6DBM4R97XA6B7NFG6" localSheetId="5" hidden="1">#REF!</definedName>
    <definedName name="BEx3HMSEFOP6DBM4R97XA6B7NFG6" localSheetId="8" hidden="1">#REF!</definedName>
    <definedName name="BEx3HMSEFOP6DBM4R97XA6B7NFG6" localSheetId="6" hidden="1">#REF!</definedName>
    <definedName name="BEx3HMSEFOP6DBM4R97XA6B7NFG6" localSheetId="7" hidden="1">#REF!</definedName>
    <definedName name="BEx3HMSEFOP6DBM4R97XA6B7NFG6" hidden="1">#REF!</definedName>
    <definedName name="BEx3HWJ5SQSD2CVCQNR183X44FR8" localSheetId="11" hidden="1">#REF!</definedName>
    <definedName name="BEx3HWJ5SQSD2CVCQNR183X44FR8" localSheetId="5" hidden="1">#REF!</definedName>
    <definedName name="BEx3HWJ5SQSD2CVCQNR183X44FR8" localSheetId="8" hidden="1">#REF!</definedName>
    <definedName name="BEx3HWJ5SQSD2CVCQNR183X44FR8" localSheetId="6" hidden="1">#REF!</definedName>
    <definedName name="BEx3HWJ5SQSD2CVCQNR183X44FR8" localSheetId="7" hidden="1">#REF!</definedName>
    <definedName name="BEx3HWJ5SQSD2CVCQNR183X44FR8" hidden="1">#REF!</definedName>
    <definedName name="BEx3I09YVXO0G4X7KGSA4WGORM35" localSheetId="11" hidden="1">#REF!</definedName>
    <definedName name="BEx3I09YVXO0G4X7KGSA4WGORM35" localSheetId="5" hidden="1">#REF!</definedName>
    <definedName name="BEx3I09YVXO0G4X7KGSA4WGORM35" localSheetId="8" hidden="1">#REF!</definedName>
    <definedName name="BEx3I09YVXO0G4X7KGSA4WGORM35" localSheetId="6" hidden="1">#REF!</definedName>
    <definedName name="BEx3I09YVXO0G4X7KGSA4WGORM35" localSheetId="7" hidden="1">#REF!</definedName>
    <definedName name="BEx3I09YVXO0G4X7KGSA4WGORM35" hidden="1">#REF!</definedName>
    <definedName name="BEx3I3KN8WAL54AYYACGCUM43J9W" localSheetId="11" hidden="1">#REF!</definedName>
    <definedName name="BEx3I3KN8WAL54AYYACGCUM43J9W" localSheetId="5" hidden="1">#REF!</definedName>
    <definedName name="BEx3I3KN8WAL54AYYACGCUM43J9W" localSheetId="8" hidden="1">#REF!</definedName>
    <definedName name="BEx3I3KN8WAL54AYYACGCUM43J9W" localSheetId="6" hidden="1">#REF!</definedName>
    <definedName name="BEx3I3KN8WAL54AYYACGCUM43J9W" localSheetId="7" hidden="1">#REF!</definedName>
    <definedName name="BEx3I3KN8WAL54AYYACGCUM43J9W" hidden="1">#REF!</definedName>
    <definedName name="BEx3ICF1GY8HQEBIU9S43PDJ90BX" localSheetId="11" hidden="1">#REF!</definedName>
    <definedName name="BEx3ICF1GY8HQEBIU9S43PDJ90BX" localSheetId="5" hidden="1">#REF!</definedName>
    <definedName name="BEx3ICF1GY8HQEBIU9S43PDJ90BX" localSheetId="8" hidden="1">#REF!</definedName>
    <definedName name="BEx3ICF1GY8HQEBIU9S43PDJ90BX" localSheetId="6" hidden="1">#REF!</definedName>
    <definedName name="BEx3ICF1GY8HQEBIU9S43PDJ90BX" localSheetId="7" hidden="1">#REF!</definedName>
    <definedName name="BEx3ICF1GY8HQEBIU9S43PDJ90BX" hidden="1">#REF!</definedName>
    <definedName name="BEx3IYAH2DEBFWO8F94H4MXE3RLY" localSheetId="11" hidden="1">#REF!</definedName>
    <definedName name="BEx3IYAH2DEBFWO8F94H4MXE3RLY" localSheetId="5" hidden="1">#REF!</definedName>
    <definedName name="BEx3IYAH2DEBFWO8F94H4MXE3RLY" localSheetId="8" hidden="1">#REF!</definedName>
    <definedName name="BEx3IYAH2DEBFWO8F94H4MXE3RLY" localSheetId="6" hidden="1">#REF!</definedName>
    <definedName name="BEx3IYAH2DEBFWO8F94H4MXE3RLY" localSheetId="7" hidden="1">#REF!</definedName>
    <definedName name="BEx3IYAH2DEBFWO8F94H4MXE3RLY" hidden="1">#REF!</definedName>
    <definedName name="BEx3IZSG3932LSWHR5YV78IVRPCK" localSheetId="11" hidden="1">#REF!</definedName>
    <definedName name="BEx3IZSG3932LSWHR5YV78IVRPCK" localSheetId="5" hidden="1">#REF!</definedName>
    <definedName name="BEx3IZSG3932LSWHR5YV78IVRPCK" localSheetId="8" hidden="1">#REF!</definedName>
    <definedName name="BEx3IZSG3932LSWHR5YV78IVRPCK" localSheetId="6" hidden="1">#REF!</definedName>
    <definedName name="BEx3IZSG3932LSWHR5YV78IVRPCK" localSheetId="7" hidden="1">#REF!</definedName>
    <definedName name="BEx3IZSG3932LSWHR5YV78IVRPCK" hidden="1">#REF!</definedName>
    <definedName name="BEx3IZXXSYEW50379N2EAFWO8DZV" localSheetId="11" hidden="1">#REF!</definedName>
    <definedName name="BEx3IZXXSYEW50379N2EAFWO8DZV" localSheetId="5" hidden="1">#REF!</definedName>
    <definedName name="BEx3IZXXSYEW50379N2EAFWO8DZV" localSheetId="8" hidden="1">#REF!</definedName>
    <definedName name="BEx3IZXXSYEW50379N2EAFWO8DZV" localSheetId="6" hidden="1">#REF!</definedName>
    <definedName name="BEx3IZXXSYEW50379N2EAFWO8DZV" localSheetId="7" hidden="1">#REF!</definedName>
    <definedName name="BEx3IZXXSYEW50379N2EAFWO8DZV" hidden="1">#REF!</definedName>
    <definedName name="BEx3J1VZVGTKT4ATPO9O5JCSFTTR" localSheetId="11" hidden="1">#REF!</definedName>
    <definedName name="BEx3J1VZVGTKT4ATPO9O5JCSFTTR" localSheetId="5" hidden="1">#REF!</definedName>
    <definedName name="BEx3J1VZVGTKT4ATPO9O5JCSFTTR" localSheetId="8" hidden="1">#REF!</definedName>
    <definedName name="BEx3J1VZVGTKT4ATPO9O5JCSFTTR" localSheetId="6" hidden="1">#REF!</definedName>
    <definedName name="BEx3J1VZVGTKT4ATPO9O5JCSFTTR" localSheetId="7" hidden="1">#REF!</definedName>
    <definedName name="BEx3J1VZVGTKT4ATPO9O5JCSFTTR" hidden="1">#REF!</definedName>
    <definedName name="BEx3JC2TY7JNAAC3L7QHVPQXLGQ8" localSheetId="11" hidden="1">#REF!</definedName>
    <definedName name="BEx3JC2TY7JNAAC3L7QHVPQXLGQ8" localSheetId="5" hidden="1">#REF!</definedName>
    <definedName name="BEx3JC2TY7JNAAC3L7QHVPQXLGQ8" localSheetId="8" hidden="1">#REF!</definedName>
    <definedName name="BEx3JC2TY7JNAAC3L7QHVPQXLGQ8" localSheetId="6" hidden="1">#REF!</definedName>
    <definedName name="BEx3JC2TY7JNAAC3L7QHVPQXLGQ8" localSheetId="7" hidden="1">#REF!</definedName>
    <definedName name="BEx3JC2TY7JNAAC3L7QHVPQXLGQ8" hidden="1">#REF!</definedName>
    <definedName name="BEx3JMF5D7ODCJ7THAJTC1GFSG95" localSheetId="11" hidden="1">#REF!</definedName>
    <definedName name="BEx3JMF5D7ODCJ7THAJTC1GFSG95" localSheetId="5" hidden="1">#REF!</definedName>
    <definedName name="BEx3JMF5D7ODCJ7THAJTC1GFSG95" localSheetId="8" hidden="1">#REF!</definedName>
    <definedName name="BEx3JMF5D7ODCJ7THAJTC1GFSG95" localSheetId="6" hidden="1">#REF!</definedName>
    <definedName name="BEx3JMF5D7ODCJ7THAJTC1GFSG95" localSheetId="7" hidden="1">#REF!</definedName>
    <definedName name="BEx3JMF5D7ODCJ7THAJTC1GFSG95" hidden="1">#REF!</definedName>
    <definedName name="BEx3JX23SYDIGOGM4Y0CQFBW8ZBV" localSheetId="11" hidden="1">#REF!</definedName>
    <definedName name="BEx3JX23SYDIGOGM4Y0CQFBW8ZBV" localSheetId="5" hidden="1">#REF!</definedName>
    <definedName name="BEx3JX23SYDIGOGM4Y0CQFBW8ZBV" localSheetId="8" hidden="1">#REF!</definedName>
    <definedName name="BEx3JX23SYDIGOGM4Y0CQFBW8ZBV" localSheetId="6" hidden="1">#REF!</definedName>
    <definedName name="BEx3JX23SYDIGOGM4Y0CQFBW8ZBV" localSheetId="7" hidden="1">#REF!</definedName>
    <definedName name="BEx3JX23SYDIGOGM4Y0CQFBW8ZBV" hidden="1">#REF!</definedName>
    <definedName name="BEx3JXCXCVBZJGV5VEG9MJEI01AL" localSheetId="11" hidden="1">#REF!</definedName>
    <definedName name="BEx3JXCXCVBZJGV5VEG9MJEI01AL" localSheetId="5" hidden="1">#REF!</definedName>
    <definedName name="BEx3JXCXCVBZJGV5VEG9MJEI01AL" localSheetId="8" hidden="1">#REF!</definedName>
    <definedName name="BEx3JXCXCVBZJGV5VEG9MJEI01AL" localSheetId="6" hidden="1">#REF!</definedName>
    <definedName name="BEx3JXCXCVBZJGV5VEG9MJEI01AL" localSheetId="7" hidden="1">#REF!</definedName>
    <definedName name="BEx3JXCXCVBZJGV5VEG9MJEI01AL" hidden="1">#REF!</definedName>
    <definedName name="BEx3JYK2N7X59TPJSKYZ77ENY8SS" localSheetId="11" hidden="1">#REF!</definedName>
    <definedName name="BEx3JYK2N7X59TPJSKYZ77ENY8SS" localSheetId="5" hidden="1">#REF!</definedName>
    <definedName name="BEx3JYK2N7X59TPJSKYZ77ENY8SS" localSheetId="8" hidden="1">#REF!</definedName>
    <definedName name="BEx3JYK2N7X59TPJSKYZ77ENY8SS" localSheetId="6" hidden="1">#REF!</definedName>
    <definedName name="BEx3JYK2N7X59TPJSKYZ77ENY8SS" localSheetId="7" hidden="1">#REF!</definedName>
    <definedName name="BEx3JYK2N7X59TPJSKYZ77ENY8SS" hidden="1">#REF!</definedName>
    <definedName name="BEx3K13PSDK50JLCLD0GX8L4TWAH" localSheetId="11" hidden="1">#REF!</definedName>
    <definedName name="BEx3K13PSDK50JLCLD0GX8L4TWAH" localSheetId="5" hidden="1">#REF!</definedName>
    <definedName name="BEx3K13PSDK50JLCLD0GX8L4TWAH" localSheetId="8" hidden="1">#REF!</definedName>
    <definedName name="BEx3K13PSDK50JLCLD0GX8L4TWAH" localSheetId="6" hidden="1">#REF!</definedName>
    <definedName name="BEx3K13PSDK50JLCLD0GX8L4TWAH" localSheetId="7" hidden="1">#REF!</definedName>
    <definedName name="BEx3K13PSDK50JLCLD0GX8L4TWAH" hidden="1">#REF!</definedName>
    <definedName name="BEx3K4EII7GU1CG0BN7UL15M6J8Z" localSheetId="11" hidden="1">#REF!</definedName>
    <definedName name="BEx3K4EII7GU1CG0BN7UL15M6J8Z" localSheetId="5" hidden="1">#REF!</definedName>
    <definedName name="BEx3K4EII7GU1CG0BN7UL15M6J8Z" localSheetId="8" hidden="1">#REF!</definedName>
    <definedName name="BEx3K4EII7GU1CG0BN7UL15M6J8Z" localSheetId="6" hidden="1">#REF!</definedName>
    <definedName name="BEx3K4EII7GU1CG0BN7UL15M6J8Z" localSheetId="7" hidden="1">#REF!</definedName>
    <definedName name="BEx3K4EII7GU1CG0BN7UL15M6J8Z" hidden="1">#REF!</definedName>
    <definedName name="BEx3K4ZXQUQ2KYZF74B84SO48XMW" localSheetId="11" hidden="1">#REF!</definedName>
    <definedName name="BEx3K4ZXQUQ2KYZF74B84SO48XMW" localSheetId="5" hidden="1">#REF!</definedName>
    <definedName name="BEx3K4ZXQUQ2KYZF74B84SO48XMW" localSheetId="8" hidden="1">#REF!</definedName>
    <definedName name="BEx3K4ZXQUQ2KYZF74B84SO48XMW" localSheetId="6" hidden="1">#REF!</definedName>
    <definedName name="BEx3K4ZXQUQ2KYZF74B84SO48XMW" localSheetId="7" hidden="1">#REF!</definedName>
    <definedName name="BEx3K4ZXQUQ2KYZF74B84SO48XMW" hidden="1">#REF!</definedName>
    <definedName name="BEx3KEFXUCVNVPH7KSEGAZYX13B5" localSheetId="11" hidden="1">#REF!</definedName>
    <definedName name="BEx3KEFXUCVNVPH7KSEGAZYX13B5" localSheetId="5" hidden="1">#REF!</definedName>
    <definedName name="BEx3KEFXUCVNVPH7KSEGAZYX13B5" localSheetId="8" hidden="1">#REF!</definedName>
    <definedName name="BEx3KEFXUCVNVPH7KSEGAZYX13B5" localSheetId="6" hidden="1">#REF!</definedName>
    <definedName name="BEx3KEFXUCVNVPH7KSEGAZYX13B5" localSheetId="7" hidden="1">#REF!</definedName>
    <definedName name="BEx3KEFXUCVNVPH7KSEGAZYX13B5" hidden="1">#REF!</definedName>
    <definedName name="BEx3KFXUAF6YXAA47B7Q6X9B3VGB" localSheetId="11" hidden="1">#REF!</definedName>
    <definedName name="BEx3KFXUAF6YXAA47B7Q6X9B3VGB" localSheetId="5" hidden="1">#REF!</definedName>
    <definedName name="BEx3KFXUAF6YXAA47B7Q6X9B3VGB" localSheetId="8" hidden="1">#REF!</definedName>
    <definedName name="BEx3KFXUAF6YXAA47B7Q6X9B3VGB" localSheetId="6" hidden="1">#REF!</definedName>
    <definedName name="BEx3KFXUAF6YXAA47B7Q6X9B3VGB" localSheetId="7" hidden="1">#REF!</definedName>
    <definedName name="BEx3KFXUAF6YXAA47B7Q6X9B3VGB" hidden="1">#REF!</definedName>
    <definedName name="BEx3KIXQYOGMPK4WJJAVBRX4NR28" localSheetId="11" hidden="1">#REF!</definedName>
    <definedName name="BEx3KIXQYOGMPK4WJJAVBRX4NR28" localSheetId="5" hidden="1">#REF!</definedName>
    <definedName name="BEx3KIXQYOGMPK4WJJAVBRX4NR28" localSheetId="8" hidden="1">#REF!</definedName>
    <definedName name="BEx3KIXQYOGMPK4WJJAVBRX4NR28" localSheetId="6" hidden="1">#REF!</definedName>
    <definedName name="BEx3KIXQYOGMPK4WJJAVBRX4NR28" localSheetId="7" hidden="1">#REF!</definedName>
    <definedName name="BEx3KIXQYOGMPK4WJJAVBRX4NR28" hidden="1">#REF!</definedName>
    <definedName name="BEx3KJOMVOSFZVJUL3GKCNP6DQDS" localSheetId="11" hidden="1">#REF!</definedName>
    <definedName name="BEx3KJOMVOSFZVJUL3GKCNP6DQDS" localSheetId="5" hidden="1">#REF!</definedName>
    <definedName name="BEx3KJOMVOSFZVJUL3GKCNP6DQDS" localSheetId="8" hidden="1">#REF!</definedName>
    <definedName name="BEx3KJOMVOSFZVJUL3GKCNP6DQDS" localSheetId="6" hidden="1">#REF!</definedName>
    <definedName name="BEx3KJOMVOSFZVJUL3GKCNP6DQDS" localSheetId="7" hidden="1">#REF!</definedName>
    <definedName name="BEx3KJOMVOSFZVJUL3GKCNP6DQDS" hidden="1">#REF!</definedName>
    <definedName name="BEx3KP2VRBMORK0QEAZUYCXL3DHJ" localSheetId="11" hidden="1">#REF!</definedName>
    <definedName name="BEx3KP2VRBMORK0QEAZUYCXL3DHJ" localSheetId="5" hidden="1">#REF!</definedName>
    <definedName name="BEx3KP2VRBMORK0QEAZUYCXL3DHJ" localSheetId="8" hidden="1">#REF!</definedName>
    <definedName name="BEx3KP2VRBMORK0QEAZUYCXL3DHJ" localSheetId="6" hidden="1">#REF!</definedName>
    <definedName name="BEx3KP2VRBMORK0QEAZUYCXL3DHJ" localSheetId="7" hidden="1">#REF!</definedName>
    <definedName name="BEx3KP2VRBMORK0QEAZUYCXL3DHJ" hidden="1">#REF!</definedName>
    <definedName name="BEx3L4IN3LI4C26SITKTGAH27CDU" localSheetId="11" hidden="1">#REF!</definedName>
    <definedName name="BEx3L4IN3LI4C26SITKTGAH27CDU" localSheetId="5" hidden="1">#REF!</definedName>
    <definedName name="BEx3L4IN3LI4C26SITKTGAH27CDU" localSheetId="8" hidden="1">#REF!</definedName>
    <definedName name="BEx3L4IN3LI4C26SITKTGAH27CDU" localSheetId="6" hidden="1">#REF!</definedName>
    <definedName name="BEx3L4IN3LI4C26SITKTGAH27CDU" localSheetId="7" hidden="1">#REF!</definedName>
    <definedName name="BEx3L4IN3LI4C26SITKTGAH27CDU" hidden="1">#REF!</definedName>
    <definedName name="BEx3L4YQ0J7ZU0M5QM6YIPCEYC9K" localSheetId="11" hidden="1">#REF!</definedName>
    <definedName name="BEx3L4YQ0J7ZU0M5QM6YIPCEYC9K" localSheetId="5" hidden="1">#REF!</definedName>
    <definedName name="BEx3L4YQ0J7ZU0M5QM6YIPCEYC9K" localSheetId="8" hidden="1">#REF!</definedName>
    <definedName name="BEx3L4YQ0J7ZU0M5QM6YIPCEYC9K" localSheetId="6" hidden="1">#REF!</definedName>
    <definedName name="BEx3L4YQ0J7ZU0M5QM6YIPCEYC9K" localSheetId="7" hidden="1">#REF!</definedName>
    <definedName name="BEx3L4YQ0J7ZU0M5QM6YIPCEYC9K" hidden="1">#REF!</definedName>
    <definedName name="BEx3L60DJOR7NQN42G7YSAODP1EX" localSheetId="11" hidden="1">#REF!</definedName>
    <definedName name="BEx3L60DJOR7NQN42G7YSAODP1EX" localSheetId="5" hidden="1">#REF!</definedName>
    <definedName name="BEx3L60DJOR7NQN42G7YSAODP1EX" localSheetId="8" hidden="1">#REF!</definedName>
    <definedName name="BEx3L60DJOR7NQN42G7YSAODP1EX" localSheetId="6" hidden="1">#REF!</definedName>
    <definedName name="BEx3L60DJOR7NQN42G7YSAODP1EX" localSheetId="7" hidden="1">#REF!</definedName>
    <definedName name="BEx3L60DJOR7NQN42G7YSAODP1EX" hidden="1">#REF!</definedName>
    <definedName name="BEx3L7D0PI38HWZ7VADU16C9E33D" localSheetId="11" hidden="1">#REF!</definedName>
    <definedName name="BEx3L7D0PI38HWZ7VADU16C9E33D" localSheetId="5" hidden="1">#REF!</definedName>
    <definedName name="BEx3L7D0PI38HWZ7VADU16C9E33D" localSheetId="8" hidden="1">#REF!</definedName>
    <definedName name="BEx3L7D0PI38HWZ7VADU16C9E33D" localSheetId="6" hidden="1">#REF!</definedName>
    <definedName name="BEx3L7D0PI38HWZ7VADU16C9E33D" localSheetId="7" hidden="1">#REF!</definedName>
    <definedName name="BEx3L7D0PI38HWZ7VADU16C9E33D" hidden="1">#REF!</definedName>
    <definedName name="BEx3LANPY1HT49TAH98H4B9RC1D4" localSheetId="11" hidden="1">#REF!</definedName>
    <definedName name="BEx3LANPY1HT49TAH98H4B9RC1D4" localSheetId="5" hidden="1">#REF!</definedName>
    <definedName name="BEx3LANPY1HT49TAH98H4B9RC1D4" localSheetId="8" hidden="1">#REF!</definedName>
    <definedName name="BEx3LANPY1HT49TAH98H4B9RC1D4" localSheetId="6" hidden="1">#REF!</definedName>
    <definedName name="BEx3LANPY1HT49TAH98H4B9RC1D4" localSheetId="7" hidden="1">#REF!</definedName>
    <definedName name="BEx3LANPY1HT49TAH98H4B9RC1D4" hidden="1">#REF!</definedName>
    <definedName name="BEx3LM1PR4Y7KINKMTMKR984GX8Q" localSheetId="11" hidden="1">#REF!</definedName>
    <definedName name="BEx3LM1PR4Y7KINKMTMKR984GX8Q" localSheetId="5" hidden="1">#REF!</definedName>
    <definedName name="BEx3LM1PR4Y7KINKMTMKR984GX8Q" localSheetId="8" hidden="1">#REF!</definedName>
    <definedName name="BEx3LM1PR4Y7KINKMTMKR984GX8Q" localSheetId="6" hidden="1">#REF!</definedName>
    <definedName name="BEx3LM1PR4Y7KINKMTMKR984GX8Q" localSheetId="7" hidden="1">#REF!</definedName>
    <definedName name="BEx3LM1PR4Y7KINKMTMKR984GX8Q" hidden="1">#REF!</definedName>
    <definedName name="BEx3LM1PWWC9WH0R5TX5K06V559U" localSheetId="11" hidden="1">#REF!</definedName>
    <definedName name="BEx3LM1PWWC9WH0R5TX5K06V559U" localSheetId="5" hidden="1">#REF!</definedName>
    <definedName name="BEx3LM1PWWC9WH0R5TX5K06V559U" localSheetId="8" hidden="1">#REF!</definedName>
    <definedName name="BEx3LM1PWWC9WH0R5TX5K06V559U" localSheetId="6" hidden="1">#REF!</definedName>
    <definedName name="BEx3LM1PWWC9WH0R5TX5K06V559U" localSheetId="7" hidden="1">#REF!</definedName>
    <definedName name="BEx3LM1PWWC9WH0R5TX5K06V559U" hidden="1">#REF!</definedName>
    <definedName name="BEx3LPCEZ1C0XEKNCM3YT09JWCUO" localSheetId="11" hidden="1">#REF!</definedName>
    <definedName name="BEx3LPCEZ1C0XEKNCM3YT09JWCUO" localSheetId="5" hidden="1">#REF!</definedName>
    <definedName name="BEx3LPCEZ1C0XEKNCM3YT09JWCUO" localSheetId="8" hidden="1">#REF!</definedName>
    <definedName name="BEx3LPCEZ1C0XEKNCM3YT09JWCUO" localSheetId="6" hidden="1">#REF!</definedName>
    <definedName name="BEx3LPCEZ1C0XEKNCM3YT09JWCUO" localSheetId="7" hidden="1">#REF!</definedName>
    <definedName name="BEx3LPCEZ1C0XEKNCM3YT09JWCUO" hidden="1">#REF!</definedName>
    <definedName name="BEx3LSXW33WR1ECIMRYUPFBJXGGH" localSheetId="11" hidden="1">#REF!</definedName>
    <definedName name="BEx3LSXW33WR1ECIMRYUPFBJXGGH" localSheetId="5" hidden="1">#REF!</definedName>
    <definedName name="BEx3LSXW33WR1ECIMRYUPFBJXGGH" localSheetId="8" hidden="1">#REF!</definedName>
    <definedName name="BEx3LSXW33WR1ECIMRYUPFBJXGGH" localSheetId="6" hidden="1">#REF!</definedName>
    <definedName name="BEx3LSXW33WR1ECIMRYUPFBJXGGH" localSheetId="7" hidden="1">#REF!</definedName>
    <definedName name="BEx3LSXW33WR1ECIMRYUPFBJXGGH" hidden="1">#REF!</definedName>
    <definedName name="BEx3M1MR1K1NQD03H74BFWOK4MWQ" localSheetId="11" hidden="1">#REF!</definedName>
    <definedName name="BEx3M1MR1K1NQD03H74BFWOK4MWQ" localSheetId="5" hidden="1">#REF!</definedName>
    <definedName name="BEx3M1MR1K1NQD03H74BFWOK4MWQ" localSheetId="8" hidden="1">#REF!</definedName>
    <definedName name="BEx3M1MR1K1NQD03H74BFWOK4MWQ" localSheetId="6" hidden="1">#REF!</definedName>
    <definedName name="BEx3M1MR1K1NQD03H74BFWOK4MWQ" localSheetId="7" hidden="1">#REF!</definedName>
    <definedName name="BEx3M1MR1K1NQD03H74BFWOK4MWQ" hidden="1">#REF!</definedName>
    <definedName name="BEx3M4H77MYUKOOD31H9F80NMVK8" localSheetId="11" hidden="1">#REF!</definedName>
    <definedName name="BEx3M4H77MYUKOOD31H9F80NMVK8" localSheetId="5" hidden="1">#REF!</definedName>
    <definedName name="BEx3M4H77MYUKOOD31H9F80NMVK8" localSheetId="8" hidden="1">#REF!</definedName>
    <definedName name="BEx3M4H77MYUKOOD31H9F80NMVK8" localSheetId="6" hidden="1">#REF!</definedName>
    <definedName name="BEx3M4H77MYUKOOD31H9F80NMVK8" localSheetId="7" hidden="1">#REF!</definedName>
    <definedName name="BEx3M4H77MYUKOOD31H9F80NMVK8" hidden="1">#REF!</definedName>
    <definedName name="BEx3M9VFX329PZWYC4DMZ6P3W9R2" localSheetId="11" hidden="1">#REF!</definedName>
    <definedName name="BEx3M9VFX329PZWYC4DMZ6P3W9R2" localSheetId="5" hidden="1">#REF!</definedName>
    <definedName name="BEx3M9VFX329PZWYC4DMZ6P3W9R2" localSheetId="8" hidden="1">#REF!</definedName>
    <definedName name="BEx3M9VFX329PZWYC4DMZ6P3W9R2" localSheetId="6" hidden="1">#REF!</definedName>
    <definedName name="BEx3M9VFX329PZWYC4DMZ6P3W9R2" localSheetId="7" hidden="1">#REF!</definedName>
    <definedName name="BEx3M9VFX329PZWYC4DMZ6P3W9R2" hidden="1">#REF!</definedName>
    <definedName name="BEx3MCQ0VEBV0CZXDS505L38EQ8N" localSheetId="11" hidden="1">#REF!</definedName>
    <definedName name="BEx3MCQ0VEBV0CZXDS505L38EQ8N" localSheetId="5" hidden="1">#REF!</definedName>
    <definedName name="BEx3MCQ0VEBV0CZXDS505L38EQ8N" localSheetId="8" hidden="1">#REF!</definedName>
    <definedName name="BEx3MCQ0VEBV0CZXDS505L38EQ8N" localSheetId="6" hidden="1">#REF!</definedName>
    <definedName name="BEx3MCQ0VEBV0CZXDS505L38EQ8N" localSheetId="7" hidden="1">#REF!</definedName>
    <definedName name="BEx3MCQ0VEBV0CZXDS505L38EQ8N" hidden="1">#REF!</definedName>
    <definedName name="BEx3MEYV5LQY0BAL7V3CFAFVOM3T" localSheetId="11" hidden="1">#REF!</definedName>
    <definedName name="BEx3MEYV5LQY0BAL7V3CFAFVOM3T" localSheetId="5" hidden="1">#REF!</definedName>
    <definedName name="BEx3MEYV5LQY0BAL7V3CFAFVOM3T" localSheetId="8" hidden="1">#REF!</definedName>
    <definedName name="BEx3MEYV5LQY0BAL7V3CFAFVOM3T" localSheetId="6" hidden="1">#REF!</definedName>
    <definedName name="BEx3MEYV5LQY0BAL7V3CFAFVOM3T" localSheetId="7" hidden="1">#REF!</definedName>
    <definedName name="BEx3MEYV5LQY0BAL7V3CFAFVOM3T" hidden="1">#REF!</definedName>
    <definedName name="BEx3MF9LX8G8DXGARRYNTDH542WG" localSheetId="11" hidden="1">#REF!</definedName>
    <definedName name="BEx3MF9LX8G8DXGARRYNTDH542WG" localSheetId="5" hidden="1">#REF!</definedName>
    <definedName name="BEx3MF9LX8G8DXGARRYNTDH542WG" localSheetId="8" hidden="1">#REF!</definedName>
    <definedName name="BEx3MF9LX8G8DXGARRYNTDH542WG" localSheetId="6" hidden="1">#REF!</definedName>
    <definedName name="BEx3MF9LX8G8DXGARRYNTDH542WG" localSheetId="7" hidden="1">#REF!</definedName>
    <definedName name="BEx3MF9LX8G8DXGARRYNTDH542WG" hidden="1">#REF!</definedName>
    <definedName name="BEx3MREOFWJQEYMCMBL7ZE06NBN6" localSheetId="11" hidden="1">#REF!</definedName>
    <definedName name="BEx3MREOFWJQEYMCMBL7ZE06NBN6" localSheetId="5" hidden="1">#REF!</definedName>
    <definedName name="BEx3MREOFWJQEYMCMBL7ZE06NBN6" localSheetId="8" hidden="1">#REF!</definedName>
    <definedName name="BEx3MREOFWJQEYMCMBL7ZE06NBN6" localSheetId="6" hidden="1">#REF!</definedName>
    <definedName name="BEx3MREOFWJQEYMCMBL7ZE06NBN6" localSheetId="7" hidden="1">#REF!</definedName>
    <definedName name="BEx3MREOFWJQEYMCMBL7ZE06NBN6" hidden="1">#REF!</definedName>
    <definedName name="BEx3MSGD8I6KBFD4XFWYGH3DKUK3" localSheetId="11" hidden="1">#REF!</definedName>
    <definedName name="BEx3MSGD8I6KBFD4XFWYGH3DKUK3" localSheetId="5" hidden="1">#REF!</definedName>
    <definedName name="BEx3MSGD8I6KBFD4XFWYGH3DKUK3" localSheetId="8" hidden="1">#REF!</definedName>
    <definedName name="BEx3MSGD8I6KBFD4XFWYGH3DKUK3" localSheetId="6" hidden="1">#REF!</definedName>
    <definedName name="BEx3MSGD8I6KBFD4XFWYGH3DKUK3" localSheetId="7" hidden="1">#REF!</definedName>
    <definedName name="BEx3MSGD8I6KBFD4XFWYGH3DKUK3" hidden="1">#REF!</definedName>
    <definedName name="BEx3NDQFYEWZAUGWFMGT2R7E7RBT" localSheetId="11" hidden="1">#REF!</definedName>
    <definedName name="BEx3NDQFYEWZAUGWFMGT2R7E7RBT" localSheetId="5" hidden="1">#REF!</definedName>
    <definedName name="BEx3NDQFYEWZAUGWFMGT2R7E7RBT" localSheetId="8" hidden="1">#REF!</definedName>
    <definedName name="BEx3NDQFYEWZAUGWFMGT2R7E7RBT" localSheetId="6" hidden="1">#REF!</definedName>
    <definedName name="BEx3NDQFYEWZAUGWFMGT2R7E7RBT" localSheetId="7" hidden="1">#REF!</definedName>
    <definedName name="BEx3NDQFYEWZAUGWFMGT2R7E7RBT" hidden="1">#REF!</definedName>
    <definedName name="BEx3NGQBX2HEDKOCDX0TX1TGBB3P" localSheetId="11" hidden="1">#REF!</definedName>
    <definedName name="BEx3NGQBX2HEDKOCDX0TX1TGBB3P" localSheetId="5" hidden="1">#REF!</definedName>
    <definedName name="BEx3NGQBX2HEDKOCDX0TX1TGBB3P" localSheetId="8" hidden="1">#REF!</definedName>
    <definedName name="BEx3NGQBX2HEDKOCDX0TX1TGBB3P" localSheetId="6" hidden="1">#REF!</definedName>
    <definedName name="BEx3NGQBX2HEDKOCDX0TX1TGBB3P" localSheetId="7" hidden="1">#REF!</definedName>
    <definedName name="BEx3NGQBX2HEDKOCDX0TX1TGBB3P" hidden="1">#REF!</definedName>
    <definedName name="BEx3NLIZ7PHF2XE59ECZ3MD04ZG1" localSheetId="11" hidden="1">#REF!</definedName>
    <definedName name="BEx3NLIZ7PHF2XE59ECZ3MD04ZG1" localSheetId="5" hidden="1">#REF!</definedName>
    <definedName name="BEx3NLIZ7PHF2XE59ECZ3MD04ZG1" localSheetId="8" hidden="1">#REF!</definedName>
    <definedName name="BEx3NLIZ7PHF2XE59ECZ3MD04ZG1" localSheetId="6" hidden="1">#REF!</definedName>
    <definedName name="BEx3NLIZ7PHF2XE59ECZ3MD04ZG1" localSheetId="7" hidden="1">#REF!</definedName>
    <definedName name="BEx3NLIZ7PHF2XE59ECZ3MD04ZG1" hidden="1">#REF!</definedName>
    <definedName name="BEx3NMQ4BVC94728AUM7CCX7UHTU" localSheetId="11" hidden="1">#REF!</definedName>
    <definedName name="BEx3NMQ4BVC94728AUM7CCX7UHTU" localSheetId="5" hidden="1">#REF!</definedName>
    <definedName name="BEx3NMQ4BVC94728AUM7CCX7UHTU" localSheetId="8" hidden="1">#REF!</definedName>
    <definedName name="BEx3NMQ4BVC94728AUM7CCX7UHTU" localSheetId="6" hidden="1">#REF!</definedName>
    <definedName name="BEx3NMQ4BVC94728AUM7CCX7UHTU" localSheetId="7" hidden="1">#REF!</definedName>
    <definedName name="BEx3NMQ4BVC94728AUM7CCX7UHTU" hidden="1">#REF!</definedName>
    <definedName name="BEx3NR2I4OUFP3Z2QZEDU2PIFIDI" localSheetId="11" hidden="1">#REF!</definedName>
    <definedName name="BEx3NR2I4OUFP3Z2QZEDU2PIFIDI" localSheetId="5" hidden="1">#REF!</definedName>
    <definedName name="BEx3NR2I4OUFP3Z2QZEDU2PIFIDI" localSheetId="8" hidden="1">#REF!</definedName>
    <definedName name="BEx3NR2I4OUFP3Z2QZEDU2PIFIDI" localSheetId="6" hidden="1">#REF!</definedName>
    <definedName name="BEx3NR2I4OUFP3Z2QZEDU2PIFIDI" localSheetId="7" hidden="1">#REF!</definedName>
    <definedName name="BEx3NR2I4OUFP3Z2QZEDU2PIFIDI" hidden="1">#REF!</definedName>
    <definedName name="BEx3O19B8FTTAPVT5DZXQGQXWFR8" localSheetId="11" hidden="1">#REF!</definedName>
    <definedName name="BEx3O19B8FTTAPVT5DZXQGQXWFR8" localSheetId="5" hidden="1">#REF!</definedName>
    <definedName name="BEx3O19B8FTTAPVT5DZXQGQXWFR8" localSheetId="8" hidden="1">#REF!</definedName>
    <definedName name="BEx3O19B8FTTAPVT5DZXQGQXWFR8" localSheetId="6" hidden="1">#REF!</definedName>
    <definedName name="BEx3O19B8FTTAPVT5DZXQGQXWFR8" localSheetId="7" hidden="1">#REF!</definedName>
    <definedName name="BEx3O19B8FTTAPVT5DZXQGQXWFR8" hidden="1">#REF!</definedName>
    <definedName name="BEx3O85IKWARA6NCJOLRBRJFMEWW" localSheetId="11" hidden="1">[48]ZZCOOM_M03_Q004!#REF!</definedName>
    <definedName name="BEx3O85IKWARA6NCJOLRBRJFMEWW" localSheetId="5" hidden="1">[48]ZZCOOM_M03_Q004!#REF!</definedName>
    <definedName name="BEx3O85IKWARA6NCJOLRBRJFMEWW" localSheetId="8" hidden="1">[49]ZZCOOM_M03_Q005!#REF!</definedName>
    <definedName name="BEx3O85IKWARA6NCJOLRBRJFMEWW" localSheetId="6" hidden="1">[48]ZZCOOM_M03_Q004!#REF!</definedName>
    <definedName name="BEx3O85IKWARA6NCJOLRBRJFMEWW" localSheetId="7" hidden="1">#REF!</definedName>
    <definedName name="BEx3O85IKWARA6NCJOLRBRJFMEWW" hidden="1">[48]ZZCOOM_M03_Q004!#REF!</definedName>
    <definedName name="BEx3OJZSCGFRW7SVGBFI0X9DNVMM" localSheetId="11" hidden="1">#REF!</definedName>
    <definedName name="BEx3OJZSCGFRW7SVGBFI0X9DNVMM" localSheetId="5" hidden="1">#REF!</definedName>
    <definedName name="BEx3OJZSCGFRW7SVGBFI0X9DNVMM" localSheetId="8" hidden="1">#REF!</definedName>
    <definedName name="BEx3OJZSCGFRW7SVGBFI0X9DNVMM" localSheetId="6" hidden="1">#REF!</definedName>
    <definedName name="BEx3OJZSCGFRW7SVGBFI0X9DNVMM" localSheetId="7" hidden="1">#REF!</definedName>
    <definedName name="BEx3OJZSCGFRW7SVGBFI0X9DNVMM" hidden="1">#REF!</definedName>
    <definedName name="BEx3ORSBUXAF21MKEY90YJV9AY9A" localSheetId="11" hidden="1">#REF!</definedName>
    <definedName name="BEx3ORSBUXAF21MKEY90YJV9AY9A" localSheetId="5" hidden="1">#REF!</definedName>
    <definedName name="BEx3ORSBUXAF21MKEY90YJV9AY9A" localSheetId="8" hidden="1">#REF!</definedName>
    <definedName name="BEx3ORSBUXAF21MKEY90YJV9AY9A" localSheetId="6" hidden="1">#REF!</definedName>
    <definedName name="BEx3ORSBUXAF21MKEY90YJV9AY9A" localSheetId="7" hidden="1">#REF!</definedName>
    <definedName name="BEx3ORSBUXAF21MKEY90YJV9AY9A" hidden="1">#REF!</definedName>
    <definedName name="BEx3OUS0N576NJN078Y1BWUWQK6B" localSheetId="11" hidden="1">#REF!</definedName>
    <definedName name="BEx3OUS0N576NJN078Y1BWUWQK6B" localSheetId="5" hidden="1">#REF!</definedName>
    <definedName name="BEx3OUS0N576NJN078Y1BWUWQK6B" localSheetId="8" hidden="1">#REF!</definedName>
    <definedName name="BEx3OUS0N576NJN078Y1BWUWQK6B" localSheetId="6" hidden="1">#REF!</definedName>
    <definedName name="BEx3OUS0N576NJN078Y1BWUWQK6B" localSheetId="7" hidden="1">#REF!</definedName>
    <definedName name="BEx3OUS0N576NJN078Y1BWUWQK6B" hidden="1">#REF!</definedName>
    <definedName name="BEx3OV8BH6PYNZT7C246LOAU9SVX" localSheetId="11" hidden="1">#REF!</definedName>
    <definedName name="BEx3OV8BH6PYNZT7C246LOAU9SVX" localSheetId="5" hidden="1">#REF!</definedName>
    <definedName name="BEx3OV8BH6PYNZT7C246LOAU9SVX" localSheetId="8" hidden="1">#REF!</definedName>
    <definedName name="BEx3OV8BH6PYNZT7C246LOAU9SVX" localSheetId="6" hidden="1">#REF!</definedName>
    <definedName name="BEx3OV8BH6PYNZT7C246LOAU9SVX" localSheetId="7" hidden="1">#REF!</definedName>
    <definedName name="BEx3OV8BH6PYNZT7C246LOAU9SVX" hidden="1">#REF!</definedName>
    <definedName name="BEx3OXRYJZUEY6E72UJU0PHLMYAR" localSheetId="11" hidden="1">#REF!</definedName>
    <definedName name="BEx3OXRYJZUEY6E72UJU0PHLMYAR" localSheetId="5" hidden="1">#REF!</definedName>
    <definedName name="BEx3OXRYJZUEY6E72UJU0PHLMYAR" localSheetId="8" hidden="1">#REF!</definedName>
    <definedName name="BEx3OXRYJZUEY6E72UJU0PHLMYAR" localSheetId="6" hidden="1">#REF!</definedName>
    <definedName name="BEx3OXRYJZUEY6E72UJU0PHLMYAR" localSheetId="7" hidden="1">#REF!</definedName>
    <definedName name="BEx3OXRYJZUEY6E72UJU0PHLMYAR" hidden="1">#REF!</definedName>
    <definedName name="BEx3P3RP5PYI4BJVYGNU1V7KT5EH" localSheetId="11" hidden="1">#REF!</definedName>
    <definedName name="BEx3P3RP5PYI4BJVYGNU1V7KT5EH" localSheetId="5" hidden="1">#REF!</definedName>
    <definedName name="BEx3P3RP5PYI4BJVYGNU1V7KT5EH" localSheetId="8" hidden="1">#REF!</definedName>
    <definedName name="BEx3P3RP5PYI4BJVYGNU1V7KT5EH" localSheetId="6" hidden="1">#REF!</definedName>
    <definedName name="BEx3P3RP5PYI4BJVYGNU1V7KT5EH" localSheetId="7" hidden="1">#REF!</definedName>
    <definedName name="BEx3P3RP5PYI4BJVYGNU1V7KT5EH" hidden="1">#REF!</definedName>
    <definedName name="BEx3P59TTRSGQY888P5C1O7M2PQT" localSheetId="11" hidden="1">#REF!</definedName>
    <definedName name="BEx3P59TTRSGQY888P5C1O7M2PQT" localSheetId="5" hidden="1">#REF!</definedName>
    <definedName name="BEx3P59TTRSGQY888P5C1O7M2PQT" localSheetId="8" hidden="1">#REF!</definedName>
    <definedName name="BEx3P59TTRSGQY888P5C1O7M2PQT" localSheetId="6" hidden="1">#REF!</definedName>
    <definedName name="BEx3P59TTRSGQY888P5C1O7M2PQT" localSheetId="7" hidden="1">#REF!</definedName>
    <definedName name="BEx3P59TTRSGQY888P5C1O7M2PQT" hidden="1">#REF!</definedName>
    <definedName name="BEx3PDNRRNKD5GOUBUQFXAHIXLD9" localSheetId="11" hidden="1">#REF!</definedName>
    <definedName name="BEx3PDNRRNKD5GOUBUQFXAHIXLD9" localSheetId="5" hidden="1">#REF!</definedName>
    <definedName name="BEx3PDNRRNKD5GOUBUQFXAHIXLD9" localSheetId="8" hidden="1">#REF!</definedName>
    <definedName name="BEx3PDNRRNKD5GOUBUQFXAHIXLD9" localSheetId="6" hidden="1">#REF!</definedName>
    <definedName name="BEx3PDNRRNKD5GOUBUQFXAHIXLD9" localSheetId="7" hidden="1">#REF!</definedName>
    <definedName name="BEx3PDNRRNKD5GOUBUQFXAHIXLD9" hidden="1">#REF!</definedName>
    <definedName name="BEx3PDT8GNPWLLN02IH1XPV90XYK" localSheetId="11" hidden="1">#REF!</definedName>
    <definedName name="BEx3PDT8GNPWLLN02IH1XPV90XYK" localSheetId="5" hidden="1">#REF!</definedName>
    <definedName name="BEx3PDT8GNPWLLN02IH1XPV90XYK" localSheetId="8" hidden="1">#REF!</definedName>
    <definedName name="BEx3PDT8GNPWLLN02IH1XPV90XYK" localSheetId="6" hidden="1">#REF!</definedName>
    <definedName name="BEx3PDT8GNPWLLN02IH1XPV90XYK" localSheetId="7" hidden="1">#REF!</definedName>
    <definedName name="BEx3PDT8GNPWLLN02IH1XPV90XYK" hidden="1">#REF!</definedName>
    <definedName name="BEx3PKEMDW8KZEP11IL927C5O7I2" localSheetId="11" hidden="1">#REF!</definedName>
    <definedName name="BEx3PKEMDW8KZEP11IL927C5O7I2" localSheetId="5" hidden="1">#REF!</definedName>
    <definedName name="BEx3PKEMDW8KZEP11IL927C5O7I2" localSheetId="8" hidden="1">#REF!</definedName>
    <definedName name="BEx3PKEMDW8KZEP11IL927C5O7I2" localSheetId="6" hidden="1">#REF!</definedName>
    <definedName name="BEx3PKEMDW8KZEP11IL927C5O7I2" localSheetId="7" hidden="1">#REF!</definedName>
    <definedName name="BEx3PKEMDW8KZEP11IL927C5O7I2" hidden="1">#REF!</definedName>
    <definedName name="BEx3PKJZ1Z7L9S6KV8KXVS6B2FX4" localSheetId="11" hidden="1">#REF!</definedName>
    <definedName name="BEx3PKJZ1Z7L9S6KV8KXVS6B2FX4" localSheetId="5" hidden="1">#REF!</definedName>
    <definedName name="BEx3PKJZ1Z7L9S6KV8KXVS6B2FX4" localSheetId="8" hidden="1">#REF!</definedName>
    <definedName name="BEx3PKJZ1Z7L9S6KV8KXVS6B2FX4" localSheetId="6" hidden="1">#REF!</definedName>
    <definedName name="BEx3PKJZ1Z7L9S6KV8KXVS6B2FX4" localSheetId="7" hidden="1">#REF!</definedName>
    <definedName name="BEx3PKJZ1Z7L9S6KV8KXVS6B2FX4" hidden="1">#REF!</definedName>
    <definedName name="BEx3PMNG53Z5HY138H99QOMTX8W3" localSheetId="11" hidden="1">#REF!</definedName>
    <definedName name="BEx3PMNG53Z5HY138H99QOMTX8W3" localSheetId="5" hidden="1">#REF!</definedName>
    <definedName name="BEx3PMNG53Z5HY138H99QOMTX8W3" localSheetId="8" hidden="1">#REF!</definedName>
    <definedName name="BEx3PMNG53Z5HY138H99QOMTX8W3" localSheetId="6" hidden="1">#REF!</definedName>
    <definedName name="BEx3PMNG53Z5HY138H99QOMTX8W3" localSheetId="7" hidden="1">#REF!</definedName>
    <definedName name="BEx3PMNG53Z5HY138H99QOMTX8W3" hidden="1">#REF!</definedName>
    <definedName name="BEx3PP1RRSFZ8UC0JC9R91W6LNKW" localSheetId="11" hidden="1">#REF!</definedName>
    <definedName name="BEx3PP1RRSFZ8UC0JC9R91W6LNKW" localSheetId="5" hidden="1">#REF!</definedName>
    <definedName name="BEx3PP1RRSFZ8UC0JC9R91W6LNKW" localSheetId="8" hidden="1">#REF!</definedName>
    <definedName name="BEx3PP1RRSFZ8UC0JC9R91W6LNKW" localSheetId="6" hidden="1">#REF!</definedName>
    <definedName name="BEx3PP1RRSFZ8UC0JC9R91W6LNKW" localSheetId="7" hidden="1">#REF!</definedName>
    <definedName name="BEx3PP1RRSFZ8UC0JC9R91W6LNKW" hidden="1">#REF!</definedName>
    <definedName name="BEx3PRQW017D7T1X732WDV7L1KP8" localSheetId="11" hidden="1">#REF!</definedName>
    <definedName name="BEx3PRQW017D7T1X732WDV7L1KP8" localSheetId="5" hidden="1">#REF!</definedName>
    <definedName name="BEx3PRQW017D7T1X732WDV7L1KP8" localSheetId="8" hidden="1">#REF!</definedName>
    <definedName name="BEx3PRQW017D7T1X732WDV7L1KP8" localSheetId="6" hidden="1">#REF!</definedName>
    <definedName name="BEx3PRQW017D7T1X732WDV7L1KP8" localSheetId="7" hidden="1">#REF!</definedName>
    <definedName name="BEx3PRQW017D7T1X732WDV7L1KP8" hidden="1">#REF!</definedName>
    <definedName name="BEx3PVXYZC8WB9ZJE7OCKUXZ46EA" localSheetId="11" hidden="1">#REF!</definedName>
    <definedName name="BEx3PVXYZC8WB9ZJE7OCKUXZ46EA" localSheetId="5" hidden="1">#REF!</definedName>
    <definedName name="BEx3PVXYZC8WB9ZJE7OCKUXZ46EA" localSheetId="8" hidden="1">#REF!</definedName>
    <definedName name="BEx3PVXYZC8WB9ZJE7OCKUXZ46EA" localSheetId="6" hidden="1">#REF!</definedName>
    <definedName name="BEx3PVXYZC8WB9ZJE7OCKUXZ46EA" localSheetId="7" hidden="1">#REF!</definedName>
    <definedName name="BEx3PVXYZC8WB9ZJE7OCKUXZ46EA" hidden="1">#REF!</definedName>
    <definedName name="BEx3Q0VWPU5EQECK7MQ47TYJ3SWW" localSheetId="11" hidden="1">#REF!</definedName>
    <definedName name="BEx3Q0VWPU5EQECK7MQ47TYJ3SWW" localSheetId="5" hidden="1">#REF!</definedName>
    <definedName name="BEx3Q0VWPU5EQECK7MQ47TYJ3SWW" localSheetId="8" hidden="1">#REF!</definedName>
    <definedName name="BEx3Q0VWPU5EQECK7MQ47TYJ3SWW" localSheetId="6" hidden="1">#REF!</definedName>
    <definedName name="BEx3Q0VWPU5EQECK7MQ47TYJ3SWW" localSheetId="7" hidden="1">#REF!</definedName>
    <definedName name="BEx3Q0VWPU5EQECK7MQ47TYJ3SWW" hidden="1">#REF!</definedName>
    <definedName name="BEx3Q7BZ9PUXK2RLIOFSIS9AHU1B" localSheetId="11" hidden="1">#REF!</definedName>
    <definedName name="BEx3Q7BZ9PUXK2RLIOFSIS9AHU1B" localSheetId="5" hidden="1">#REF!</definedName>
    <definedName name="BEx3Q7BZ9PUXK2RLIOFSIS9AHU1B" localSheetId="8" hidden="1">#REF!</definedName>
    <definedName name="BEx3Q7BZ9PUXK2RLIOFSIS9AHU1B" localSheetId="6" hidden="1">#REF!</definedName>
    <definedName name="BEx3Q7BZ9PUXK2RLIOFSIS9AHU1B" localSheetId="7" hidden="1">#REF!</definedName>
    <definedName name="BEx3Q7BZ9PUXK2RLIOFSIS9AHU1B" hidden="1">#REF!</definedName>
    <definedName name="BEx3Q8J42S9VU6EAN2Y28MR6DF88" localSheetId="11" hidden="1">#REF!</definedName>
    <definedName name="BEx3Q8J42S9VU6EAN2Y28MR6DF88" localSheetId="5" hidden="1">#REF!</definedName>
    <definedName name="BEx3Q8J42S9VU6EAN2Y28MR6DF88" localSheetId="8" hidden="1">#REF!</definedName>
    <definedName name="BEx3Q8J42S9VU6EAN2Y28MR6DF88" localSheetId="6" hidden="1">#REF!</definedName>
    <definedName name="BEx3Q8J42S9VU6EAN2Y28MR6DF88" localSheetId="7" hidden="1">#REF!</definedName>
    <definedName name="BEx3Q8J42S9VU6EAN2Y28MR6DF88" hidden="1">#REF!</definedName>
    <definedName name="BEx3QCFD2TBUF95ZN83Q7JPV97FK" localSheetId="11" hidden="1">#REF!</definedName>
    <definedName name="BEx3QCFD2TBUF95ZN83Q7JPV97FK" localSheetId="5" hidden="1">#REF!</definedName>
    <definedName name="BEx3QCFD2TBUF95ZN83Q7JPV97FK" localSheetId="8" hidden="1">#REF!</definedName>
    <definedName name="BEx3QCFD2TBUF95ZN83Q7JPV97FK" localSheetId="6" hidden="1">#REF!</definedName>
    <definedName name="BEx3QCFD2TBUF95ZN83Q7JPV97FK" localSheetId="7" hidden="1">#REF!</definedName>
    <definedName name="BEx3QCFD2TBUF95ZN83Q7JPV97FK" hidden="1">#REF!</definedName>
    <definedName name="BEx3QEDFOYFY5NBTININ5W4RLD4Q" localSheetId="11" hidden="1">#REF!</definedName>
    <definedName name="BEx3QEDFOYFY5NBTININ5W4RLD4Q" localSheetId="5" hidden="1">#REF!</definedName>
    <definedName name="BEx3QEDFOYFY5NBTININ5W4RLD4Q" localSheetId="8" hidden="1">#REF!</definedName>
    <definedName name="BEx3QEDFOYFY5NBTININ5W4RLD4Q" localSheetId="6" hidden="1">#REF!</definedName>
    <definedName name="BEx3QEDFOYFY5NBTININ5W4RLD4Q" localSheetId="7" hidden="1">#REF!</definedName>
    <definedName name="BEx3QEDFOYFY5NBTININ5W4RLD4Q" hidden="1">#REF!</definedName>
    <definedName name="BEx3QIKJ3U962US1Q564NZDLU8LD" localSheetId="11" hidden="1">#REF!</definedName>
    <definedName name="BEx3QIKJ3U962US1Q564NZDLU8LD" localSheetId="5" hidden="1">#REF!</definedName>
    <definedName name="BEx3QIKJ3U962US1Q564NZDLU8LD" localSheetId="8" hidden="1">#REF!</definedName>
    <definedName name="BEx3QIKJ3U962US1Q564NZDLU8LD" localSheetId="6" hidden="1">#REF!</definedName>
    <definedName name="BEx3QIKJ3U962US1Q564NZDLU8LD" localSheetId="7" hidden="1">#REF!</definedName>
    <definedName name="BEx3QIKJ3U962US1Q564NZDLU8LD" hidden="1">#REF!</definedName>
    <definedName name="BEx3QLF3RHHBNUFLUWEROBZDF1U4" localSheetId="11" hidden="1">#REF!</definedName>
    <definedName name="BEx3QLF3RHHBNUFLUWEROBZDF1U4" localSheetId="5" hidden="1">#REF!</definedName>
    <definedName name="BEx3QLF3RHHBNUFLUWEROBZDF1U4" localSheetId="8" hidden="1">#REF!</definedName>
    <definedName name="BEx3QLF3RHHBNUFLUWEROBZDF1U4" localSheetId="6" hidden="1">#REF!</definedName>
    <definedName name="BEx3QLF3RHHBNUFLUWEROBZDF1U4" localSheetId="7" hidden="1">#REF!</definedName>
    <definedName name="BEx3QLF3RHHBNUFLUWEROBZDF1U4" hidden="1">#REF!</definedName>
    <definedName name="BEx3QR9D45DHW50VQ7Y3Q1AXPOB9" localSheetId="11" hidden="1">#REF!</definedName>
    <definedName name="BEx3QR9D45DHW50VQ7Y3Q1AXPOB9" localSheetId="5" hidden="1">#REF!</definedName>
    <definedName name="BEx3QR9D45DHW50VQ7Y3Q1AXPOB9" localSheetId="8" hidden="1">#REF!</definedName>
    <definedName name="BEx3QR9D45DHW50VQ7Y3Q1AXPOB9" localSheetId="6" hidden="1">#REF!</definedName>
    <definedName name="BEx3QR9D45DHW50VQ7Y3Q1AXPOB9" localSheetId="7" hidden="1">#REF!</definedName>
    <definedName name="BEx3QR9D45DHW50VQ7Y3Q1AXPOB9" hidden="1">#REF!</definedName>
    <definedName name="BEx3QSWT2S5KWG6U2V9711IYDQBM" localSheetId="11" hidden="1">#REF!</definedName>
    <definedName name="BEx3QSWT2S5KWG6U2V9711IYDQBM" localSheetId="5" hidden="1">#REF!</definedName>
    <definedName name="BEx3QSWT2S5KWG6U2V9711IYDQBM" localSheetId="8" hidden="1">#REF!</definedName>
    <definedName name="BEx3QSWT2S5KWG6U2V9711IYDQBM" localSheetId="6" hidden="1">#REF!</definedName>
    <definedName name="BEx3QSWT2S5KWG6U2V9711IYDQBM" localSheetId="7" hidden="1">#REF!</definedName>
    <definedName name="BEx3QSWT2S5KWG6U2V9711IYDQBM" hidden="1">#REF!</definedName>
    <definedName name="BEx3QVGG7Q2X4HZHJAM35A8T3VR7" localSheetId="11" hidden="1">#REF!</definedName>
    <definedName name="BEx3QVGG7Q2X4HZHJAM35A8T3VR7" localSheetId="5" hidden="1">#REF!</definedName>
    <definedName name="BEx3QVGG7Q2X4HZHJAM35A8T3VR7" localSheetId="8" hidden="1">#REF!</definedName>
    <definedName name="BEx3QVGG7Q2X4HZHJAM35A8T3VR7" localSheetId="6" hidden="1">#REF!</definedName>
    <definedName name="BEx3QVGG7Q2X4HZHJAM35A8T3VR7" localSheetId="7" hidden="1">#REF!</definedName>
    <definedName name="BEx3QVGG7Q2X4HZHJAM35A8T3VR7" hidden="1">#REF!</definedName>
    <definedName name="BEx3R0JUB9YN8PHPPQTAMIT1IHWK" localSheetId="11" hidden="1">#REF!</definedName>
    <definedName name="BEx3R0JUB9YN8PHPPQTAMIT1IHWK" localSheetId="5" hidden="1">#REF!</definedName>
    <definedName name="BEx3R0JUB9YN8PHPPQTAMIT1IHWK" localSheetId="8" hidden="1">#REF!</definedName>
    <definedName name="BEx3R0JUB9YN8PHPPQTAMIT1IHWK" localSheetId="6" hidden="1">#REF!</definedName>
    <definedName name="BEx3R0JUB9YN8PHPPQTAMIT1IHWK" localSheetId="7" hidden="1">#REF!</definedName>
    <definedName name="BEx3R0JUB9YN8PHPPQTAMIT1IHWK" hidden="1">#REF!</definedName>
    <definedName name="BEx3R81NFRO7M81VHVKOBFT0QBIL" localSheetId="11" hidden="1">#REF!</definedName>
    <definedName name="BEx3R81NFRO7M81VHVKOBFT0QBIL" localSheetId="5" hidden="1">#REF!</definedName>
    <definedName name="BEx3R81NFRO7M81VHVKOBFT0QBIL" localSheetId="8" hidden="1">#REF!</definedName>
    <definedName name="BEx3R81NFRO7M81VHVKOBFT0QBIL" localSheetId="6" hidden="1">#REF!</definedName>
    <definedName name="BEx3R81NFRO7M81VHVKOBFT0QBIL" localSheetId="7" hidden="1">#REF!</definedName>
    <definedName name="BEx3R81NFRO7M81VHVKOBFT0QBIL" hidden="1">#REF!</definedName>
    <definedName name="BEx3RHC2ZD5UFS6QD4OPFCNNMWH1" localSheetId="11" hidden="1">#REF!</definedName>
    <definedName name="BEx3RHC2ZD5UFS6QD4OPFCNNMWH1" localSheetId="5" hidden="1">#REF!</definedName>
    <definedName name="BEx3RHC2ZD5UFS6QD4OPFCNNMWH1" localSheetId="8" hidden="1">#REF!</definedName>
    <definedName name="BEx3RHC2ZD5UFS6QD4OPFCNNMWH1" localSheetId="6" hidden="1">#REF!</definedName>
    <definedName name="BEx3RHC2ZD5UFS6QD4OPFCNNMWH1" localSheetId="7" hidden="1">#REF!</definedName>
    <definedName name="BEx3RHC2ZD5UFS6QD4OPFCNNMWH1" hidden="1">#REF!</definedName>
    <definedName name="BEx3RQ10QIWBAPHALAA91BUUCM2X" localSheetId="11" hidden="1">#REF!</definedName>
    <definedName name="BEx3RQ10QIWBAPHALAA91BUUCM2X" localSheetId="5" hidden="1">#REF!</definedName>
    <definedName name="BEx3RQ10QIWBAPHALAA91BUUCM2X" localSheetId="8" hidden="1">#REF!</definedName>
    <definedName name="BEx3RQ10QIWBAPHALAA91BUUCM2X" localSheetId="6" hidden="1">#REF!</definedName>
    <definedName name="BEx3RQ10QIWBAPHALAA91BUUCM2X" localSheetId="7" hidden="1">#REF!</definedName>
    <definedName name="BEx3RQ10QIWBAPHALAA91BUUCM2X" hidden="1">#REF!</definedName>
    <definedName name="BEx3RV4E1WT43SZBUN09RTB8EK1O" localSheetId="11" hidden="1">#REF!</definedName>
    <definedName name="BEx3RV4E1WT43SZBUN09RTB8EK1O" localSheetId="5" hidden="1">#REF!</definedName>
    <definedName name="BEx3RV4E1WT43SZBUN09RTB8EK1O" localSheetId="8" hidden="1">#REF!</definedName>
    <definedName name="BEx3RV4E1WT43SZBUN09RTB8EK1O" localSheetId="6" hidden="1">#REF!</definedName>
    <definedName name="BEx3RV4E1WT43SZBUN09RTB8EK1O" localSheetId="7" hidden="1">#REF!</definedName>
    <definedName name="BEx3RV4E1WT43SZBUN09RTB8EK1O" hidden="1">#REF!</definedName>
    <definedName name="BEx3RXYU0QLFXSFTM5EB20GD03W5" localSheetId="11" hidden="1">#REF!</definedName>
    <definedName name="BEx3RXYU0QLFXSFTM5EB20GD03W5" localSheetId="5" hidden="1">#REF!</definedName>
    <definedName name="BEx3RXYU0QLFXSFTM5EB20GD03W5" localSheetId="8" hidden="1">#REF!</definedName>
    <definedName name="BEx3RXYU0QLFXSFTM5EB20GD03W5" localSheetId="6" hidden="1">#REF!</definedName>
    <definedName name="BEx3RXYU0QLFXSFTM5EB20GD03W5" localSheetId="7" hidden="1">#REF!</definedName>
    <definedName name="BEx3RXYU0QLFXSFTM5EB20GD03W5" hidden="1">#REF!</definedName>
    <definedName name="BEx3RYKLC3QQO3XTUN7BEW2AQL98" localSheetId="11" hidden="1">#REF!</definedName>
    <definedName name="BEx3RYKLC3QQO3XTUN7BEW2AQL98" localSheetId="5" hidden="1">#REF!</definedName>
    <definedName name="BEx3RYKLC3QQO3XTUN7BEW2AQL98" localSheetId="8" hidden="1">#REF!</definedName>
    <definedName name="BEx3RYKLC3QQO3XTUN7BEW2AQL98" localSheetId="6" hidden="1">#REF!</definedName>
    <definedName name="BEx3RYKLC3QQO3XTUN7BEW2AQL98" localSheetId="7" hidden="1">#REF!</definedName>
    <definedName name="BEx3RYKLC3QQO3XTUN7BEW2AQL98" hidden="1">#REF!</definedName>
    <definedName name="BEx3S37QNFSKW3DGRH5YVVEZLJI7" localSheetId="11" hidden="1">#REF!</definedName>
    <definedName name="BEx3S37QNFSKW3DGRH5YVVEZLJI7" localSheetId="5" hidden="1">#REF!</definedName>
    <definedName name="BEx3S37QNFSKW3DGRH5YVVEZLJI7" localSheetId="8" hidden="1">#REF!</definedName>
    <definedName name="BEx3S37QNFSKW3DGRH5YVVEZLJI7" localSheetId="6" hidden="1">#REF!</definedName>
    <definedName name="BEx3S37QNFSKW3DGRH5YVVEZLJI7" localSheetId="7" hidden="1">#REF!</definedName>
    <definedName name="BEx3S37QNFSKW3DGRH5YVVEZLJI7" hidden="1">#REF!</definedName>
    <definedName name="BEx3SICJ45BYT6FHBER86PJT25FC" localSheetId="11" hidden="1">#REF!</definedName>
    <definedName name="BEx3SICJ45BYT6FHBER86PJT25FC" localSheetId="5" hidden="1">#REF!</definedName>
    <definedName name="BEx3SICJ45BYT6FHBER86PJT25FC" localSheetId="8" hidden="1">#REF!</definedName>
    <definedName name="BEx3SICJ45BYT6FHBER86PJT25FC" localSheetId="6" hidden="1">#REF!</definedName>
    <definedName name="BEx3SICJ45BYT6FHBER86PJT25FC" localSheetId="7" hidden="1">#REF!</definedName>
    <definedName name="BEx3SICJ45BYT6FHBER86PJT25FC" hidden="1">#REF!</definedName>
    <definedName name="BEx3SMUCMJVGQ2H4EHQI5ZFHEF0P" localSheetId="11" hidden="1">#REF!</definedName>
    <definedName name="BEx3SMUCMJVGQ2H4EHQI5ZFHEF0P" localSheetId="5" hidden="1">#REF!</definedName>
    <definedName name="BEx3SMUCMJVGQ2H4EHQI5ZFHEF0P" localSheetId="8" hidden="1">#REF!</definedName>
    <definedName name="BEx3SMUCMJVGQ2H4EHQI5ZFHEF0P" localSheetId="6" hidden="1">#REF!</definedName>
    <definedName name="BEx3SMUCMJVGQ2H4EHQI5ZFHEF0P" localSheetId="7" hidden="1">#REF!</definedName>
    <definedName name="BEx3SMUCMJVGQ2H4EHQI5ZFHEF0P" hidden="1">#REF!</definedName>
    <definedName name="BEx3SN56F03CPDRDA7LZ763V0N4I" localSheetId="11" hidden="1">#REF!</definedName>
    <definedName name="BEx3SN56F03CPDRDA7LZ763V0N4I" localSheetId="5" hidden="1">#REF!</definedName>
    <definedName name="BEx3SN56F03CPDRDA7LZ763V0N4I" localSheetId="8" hidden="1">#REF!</definedName>
    <definedName name="BEx3SN56F03CPDRDA7LZ763V0N4I" localSheetId="6" hidden="1">#REF!</definedName>
    <definedName name="BEx3SN56F03CPDRDA7LZ763V0N4I" localSheetId="7" hidden="1">#REF!</definedName>
    <definedName name="BEx3SN56F03CPDRDA7LZ763V0N4I" hidden="1">#REF!</definedName>
    <definedName name="BEx3SPE6N1ORXPRCDL3JPZD73Z9F" localSheetId="11" hidden="1">#REF!</definedName>
    <definedName name="BEx3SPE6N1ORXPRCDL3JPZD73Z9F" localSheetId="5" hidden="1">#REF!</definedName>
    <definedName name="BEx3SPE6N1ORXPRCDL3JPZD73Z9F" localSheetId="8" hidden="1">#REF!</definedName>
    <definedName name="BEx3SPE6N1ORXPRCDL3JPZD73Z9F" localSheetId="6" hidden="1">#REF!</definedName>
    <definedName name="BEx3SPE6N1ORXPRCDL3JPZD73Z9F" localSheetId="7" hidden="1">#REF!</definedName>
    <definedName name="BEx3SPE6N1ORXPRCDL3JPZD73Z9F" hidden="1">#REF!</definedName>
    <definedName name="BEx3T29ZTULQE0OMSMWUMZDU9ZZ0" localSheetId="11" hidden="1">#REF!</definedName>
    <definedName name="BEx3T29ZTULQE0OMSMWUMZDU9ZZ0" localSheetId="5" hidden="1">#REF!</definedName>
    <definedName name="BEx3T29ZTULQE0OMSMWUMZDU9ZZ0" localSheetId="8" hidden="1">#REF!</definedName>
    <definedName name="BEx3T29ZTULQE0OMSMWUMZDU9ZZ0" localSheetId="6" hidden="1">#REF!</definedName>
    <definedName name="BEx3T29ZTULQE0OMSMWUMZDU9ZZ0" localSheetId="7" hidden="1">#REF!</definedName>
    <definedName name="BEx3T29ZTULQE0OMSMWUMZDU9ZZ0" hidden="1">#REF!</definedName>
    <definedName name="BEx3T6MJ1QDJ929WMUDVZ0O3UW0Y" localSheetId="11" hidden="1">#REF!</definedName>
    <definedName name="BEx3T6MJ1QDJ929WMUDVZ0O3UW0Y" localSheetId="5" hidden="1">#REF!</definedName>
    <definedName name="BEx3T6MJ1QDJ929WMUDVZ0O3UW0Y" localSheetId="8" hidden="1">#REF!</definedName>
    <definedName name="BEx3T6MJ1QDJ929WMUDVZ0O3UW0Y" localSheetId="6" hidden="1">#REF!</definedName>
    <definedName name="BEx3T6MJ1QDJ929WMUDVZ0O3UW0Y" localSheetId="7" hidden="1">#REF!</definedName>
    <definedName name="BEx3T6MJ1QDJ929WMUDVZ0O3UW0Y" hidden="1">#REF!</definedName>
    <definedName name="BEx3TD7WH1NN1OH0MRS4T8ENRU32" localSheetId="11" hidden="1">#REF!</definedName>
    <definedName name="BEx3TD7WH1NN1OH0MRS4T8ENRU32" localSheetId="5" hidden="1">#REF!</definedName>
    <definedName name="BEx3TD7WH1NN1OH0MRS4T8ENRU32" localSheetId="8" hidden="1">#REF!</definedName>
    <definedName name="BEx3TD7WH1NN1OH0MRS4T8ENRU32" localSheetId="6" hidden="1">#REF!</definedName>
    <definedName name="BEx3TD7WH1NN1OH0MRS4T8ENRU32" localSheetId="7" hidden="1">#REF!</definedName>
    <definedName name="BEx3TD7WH1NN1OH0MRS4T8ENRU32" hidden="1">#REF!</definedName>
    <definedName name="BEx3TPCSI16OAB2L9M9IULQMQ9J9" localSheetId="11" hidden="1">#REF!</definedName>
    <definedName name="BEx3TPCSI16OAB2L9M9IULQMQ9J9" localSheetId="5" hidden="1">#REF!</definedName>
    <definedName name="BEx3TPCSI16OAB2L9M9IULQMQ9J9" localSheetId="8" hidden="1">#REF!</definedName>
    <definedName name="BEx3TPCSI16OAB2L9M9IULQMQ9J9" localSheetId="6" hidden="1">#REF!</definedName>
    <definedName name="BEx3TPCSI16OAB2L9M9IULQMQ9J9" localSheetId="7" hidden="1">#REF!</definedName>
    <definedName name="BEx3TPCSI16OAB2L9M9IULQMQ9J9" hidden="1">#REF!</definedName>
    <definedName name="BEx3TQ3SFJB2WTCV0OXDE56FB46K" localSheetId="11" hidden="1">#REF!</definedName>
    <definedName name="BEx3TQ3SFJB2WTCV0OXDE56FB46K" localSheetId="5" hidden="1">#REF!</definedName>
    <definedName name="BEx3TQ3SFJB2WTCV0OXDE56FB46K" localSheetId="8" hidden="1">#REF!</definedName>
    <definedName name="BEx3TQ3SFJB2WTCV0OXDE56FB46K" localSheetId="6" hidden="1">#REF!</definedName>
    <definedName name="BEx3TQ3SFJB2WTCV0OXDE56FB46K" localSheetId="7" hidden="1">#REF!</definedName>
    <definedName name="BEx3TQ3SFJB2WTCV0OXDE56FB46K" hidden="1">#REF!</definedName>
    <definedName name="BEx3TX59M3456DDBXWFJ8X2TU37A" localSheetId="11" hidden="1">#REF!</definedName>
    <definedName name="BEx3TX59M3456DDBXWFJ8X2TU37A" localSheetId="5" hidden="1">#REF!</definedName>
    <definedName name="BEx3TX59M3456DDBXWFJ8X2TU37A" localSheetId="8" hidden="1">#REF!</definedName>
    <definedName name="BEx3TX59M3456DDBXWFJ8X2TU37A" localSheetId="6" hidden="1">#REF!</definedName>
    <definedName name="BEx3TX59M3456DDBXWFJ8X2TU37A" localSheetId="7" hidden="1">#REF!</definedName>
    <definedName name="BEx3TX59M3456DDBXWFJ8X2TU37A" hidden="1">#REF!</definedName>
    <definedName name="BEx3U2UBY80GPGSTYFGI6F8TPKCV" localSheetId="11" hidden="1">#REF!</definedName>
    <definedName name="BEx3U2UBY80GPGSTYFGI6F8TPKCV" localSheetId="5" hidden="1">#REF!</definedName>
    <definedName name="BEx3U2UBY80GPGSTYFGI6F8TPKCV" localSheetId="8" hidden="1">#REF!</definedName>
    <definedName name="BEx3U2UBY80GPGSTYFGI6F8TPKCV" localSheetId="6" hidden="1">#REF!</definedName>
    <definedName name="BEx3U2UBY80GPGSTYFGI6F8TPKCV" localSheetId="7" hidden="1">#REF!</definedName>
    <definedName name="BEx3U2UBY80GPGSTYFGI6F8TPKCV" hidden="1">#REF!</definedName>
    <definedName name="BEx3U64YUOZ419BAJS2W78UMATAW" localSheetId="11" hidden="1">#REF!</definedName>
    <definedName name="BEx3U64YUOZ419BAJS2W78UMATAW" localSheetId="5" hidden="1">#REF!</definedName>
    <definedName name="BEx3U64YUOZ419BAJS2W78UMATAW" localSheetId="8" hidden="1">#REF!</definedName>
    <definedName name="BEx3U64YUOZ419BAJS2W78UMATAW" localSheetId="6" hidden="1">#REF!</definedName>
    <definedName name="BEx3U64YUOZ419BAJS2W78UMATAW" localSheetId="7" hidden="1">#REF!</definedName>
    <definedName name="BEx3U64YUOZ419BAJS2W78UMATAW" hidden="1">#REF!</definedName>
    <definedName name="BEx3U94WCEA5DKMWBEX1GU0LKYG2" localSheetId="11" hidden="1">#REF!</definedName>
    <definedName name="BEx3U94WCEA5DKMWBEX1GU0LKYG2" localSheetId="5" hidden="1">#REF!</definedName>
    <definedName name="BEx3U94WCEA5DKMWBEX1GU0LKYG2" localSheetId="8" hidden="1">#REF!</definedName>
    <definedName name="BEx3U94WCEA5DKMWBEX1GU0LKYG2" localSheetId="6" hidden="1">#REF!</definedName>
    <definedName name="BEx3U94WCEA5DKMWBEX1GU0LKYG2" localSheetId="7" hidden="1">#REF!</definedName>
    <definedName name="BEx3U94WCEA5DKMWBEX1GU0LKYG2" hidden="1">#REF!</definedName>
    <definedName name="BEx3U9VZ8SQVYS6ZA038J7AP7ZGW" localSheetId="11" hidden="1">#REF!</definedName>
    <definedName name="BEx3U9VZ8SQVYS6ZA038J7AP7ZGW" localSheetId="5" hidden="1">#REF!</definedName>
    <definedName name="BEx3U9VZ8SQVYS6ZA038J7AP7ZGW" localSheetId="8" hidden="1">#REF!</definedName>
    <definedName name="BEx3U9VZ8SQVYS6ZA038J7AP7ZGW" localSheetId="6" hidden="1">#REF!</definedName>
    <definedName name="BEx3U9VZ8SQVYS6ZA038J7AP7ZGW" localSheetId="7" hidden="1">#REF!</definedName>
    <definedName name="BEx3U9VZ8SQVYS6ZA038J7AP7ZGW" hidden="1">#REF!</definedName>
    <definedName name="BEx3UIQ5WRJBGNTFCCLOR4N7B1OQ" localSheetId="11" hidden="1">#REF!</definedName>
    <definedName name="BEx3UIQ5WRJBGNTFCCLOR4N7B1OQ" localSheetId="5" hidden="1">#REF!</definedName>
    <definedName name="BEx3UIQ5WRJBGNTFCCLOR4N7B1OQ" localSheetId="8" hidden="1">#REF!</definedName>
    <definedName name="BEx3UIQ5WRJBGNTFCCLOR4N7B1OQ" localSheetId="6" hidden="1">#REF!</definedName>
    <definedName name="BEx3UIQ5WRJBGNTFCCLOR4N7B1OQ" localSheetId="7" hidden="1">#REF!</definedName>
    <definedName name="BEx3UIQ5WRJBGNTFCCLOR4N7B1OQ" hidden="1">#REF!</definedName>
    <definedName name="BEx3UJMIX2NUSSWGMSI25A5DM4CH" localSheetId="11" hidden="1">#REF!</definedName>
    <definedName name="BEx3UJMIX2NUSSWGMSI25A5DM4CH" localSheetId="5" hidden="1">#REF!</definedName>
    <definedName name="BEx3UJMIX2NUSSWGMSI25A5DM4CH" localSheetId="8" hidden="1">#REF!</definedName>
    <definedName name="BEx3UJMIX2NUSSWGMSI25A5DM4CH" localSheetId="6" hidden="1">#REF!</definedName>
    <definedName name="BEx3UJMIX2NUSSWGMSI25A5DM4CH" localSheetId="7" hidden="1">#REF!</definedName>
    <definedName name="BEx3UJMIX2NUSSWGMSI25A5DM4CH" hidden="1">#REF!</definedName>
    <definedName name="BEx3UKIX0UULWP3BZA8VT2SQ8WI7" localSheetId="11" hidden="1">#REF!</definedName>
    <definedName name="BEx3UKIX0UULWP3BZA8VT2SQ8WI7" localSheetId="5" hidden="1">#REF!</definedName>
    <definedName name="BEx3UKIX0UULWP3BZA8VT2SQ8WI7" localSheetId="8" hidden="1">#REF!</definedName>
    <definedName name="BEx3UKIX0UULWP3BZA8VT2SQ8WI7" localSheetId="6" hidden="1">#REF!</definedName>
    <definedName name="BEx3UKIX0UULWP3BZA8VT2SQ8WI7" localSheetId="7" hidden="1">#REF!</definedName>
    <definedName name="BEx3UKIX0UULWP3BZA8VT2SQ8WI7" hidden="1">#REF!</definedName>
    <definedName name="BEx3UKOCOQG7S1YQ436S997K1KWV" localSheetId="11" hidden="1">#REF!</definedName>
    <definedName name="BEx3UKOCOQG7S1YQ436S997K1KWV" localSheetId="5" hidden="1">#REF!</definedName>
    <definedName name="BEx3UKOCOQG7S1YQ436S997K1KWV" localSheetId="8" hidden="1">#REF!</definedName>
    <definedName name="BEx3UKOCOQG7S1YQ436S997K1KWV" localSheetId="6" hidden="1">#REF!</definedName>
    <definedName name="BEx3UKOCOQG7S1YQ436S997K1KWV" localSheetId="7" hidden="1">#REF!</definedName>
    <definedName name="BEx3UKOCOQG7S1YQ436S997K1KWV" hidden="1">#REF!</definedName>
    <definedName name="BEx3UNISOEXF3OFHT2BUA6P9RBIJ" localSheetId="11" hidden="1">#REF!</definedName>
    <definedName name="BEx3UNISOEXF3OFHT2BUA6P9RBIJ" localSheetId="5" hidden="1">#REF!</definedName>
    <definedName name="BEx3UNISOEXF3OFHT2BUA6P9RBIJ" localSheetId="8" hidden="1">#REF!</definedName>
    <definedName name="BEx3UNISOEXF3OFHT2BUA6P9RBIJ" localSheetId="6" hidden="1">#REF!</definedName>
    <definedName name="BEx3UNISOEXF3OFHT2BUA6P9RBIJ" localSheetId="7" hidden="1">#REF!</definedName>
    <definedName name="BEx3UNISOEXF3OFHT2BUA6P9RBIJ" hidden="1">#REF!</definedName>
    <definedName name="BEx3UYM19VIXLA0EU7LB9NHA77PB" localSheetId="11" hidden="1">#REF!</definedName>
    <definedName name="BEx3UYM19VIXLA0EU7LB9NHA77PB" localSheetId="5" hidden="1">#REF!</definedName>
    <definedName name="BEx3UYM19VIXLA0EU7LB9NHA77PB" localSheetId="8" hidden="1">#REF!</definedName>
    <definedName name="BEx3UYM19VIXLA0EU7LB9NHA77PB" localSheetId="6" hidden="1">#REF!</definedName>
    <definedName name="BEx3UYM19VIXLA0EU7LB9NHA77PB" localSheetId="7" hidden="1">#REF!</definedName>
    <definedName name="BEx3UYM19VIXLA0EU7LB9NHA77PB" hidden="1">#REF!</definedName>
    <definedName name="BEx3VML7CG70HPISMVYIUEN3711Q" localSheetId="11" hidden="1">#REF!</definedName>
    <definedName name="BEx3VML7CG70HPISMVYIUEN3711Q" localSheetId="5" hidden="1">#REF!</definedName>
    <definedName name="BEx3VML7CG70HPISMVYIUEN3711Q" localSheetId="8" hidden="1">#REF!</definedName>
    <definedName name="BEx3VML7CG70HPISMVYIUEN3711Q" localSheetId="6" hidden="1">#REF!</definedName>
    <definedName name="BEx3VML7CG70HPISMVYIUEN3711Q" localSheetId="7" hidden="1">#REF!</definedName>
    <definedName name="BEx3VML7CG70HPISMVYIUEN3711Q" hidden="1">#REF!</definedName>
    <definedName name="BEx56ZID5H04P9AIYLP1OASFGV56" localSheetId="11" hidden="1">#REF!</definedName>
    <definedName name="BEx56ZID5H04P9AIYLP1OASFGV56" localSheetId="5" hidden="1">#REF!</definedName>
    <definedName name="BEx56ZID5H04P9AIYLP1OASFGV56" localSheetId="8" hidden="1">#REF!</definedName>
    <definedName name="BEx56ZID5H04P9AIYLP1OASFGV56" localSheetId="6" hidden="1">#REF!</definedName>
    <definedName name="BEx56ZID5H04P9AIYLP1OASFGV56" localSheetId="7" hidden="1">#REF!</definedName>
    <definedName name="BEx56ZID5H04P9AIYLP1OASFGV56" hidden="1">#REF!</definedName>
    <definedName name="BEx57ROM8UIFKV5C1BOZWSQQLESO" localSheetId="11" hidden="1">#REF!</definedName>
    <definedName name="BEx57ROM8UIFKV5C1BOZWSQQLESO" localSheetId="5" hidden="1">#REF!</definedName>
    <definedName name="BEx57ROM8UIFKV5C1BOZWSQQLESO" localSheetId="8" hidden="1">#REF!</definedName>
    <definedName name="BEx57ROM8UIFKV5C1BOZWSQQLESO" localSheetId="6" hidden="1">#REF!</definedName>
    <definedName name="BEx57ROM8UIFKV5C1BOZWSQQLESO" localSheetId="7" hidden="1">#REF!</definedName>
    <definedName name="BEx57ROM8UIFKV5C1BOZWSQQLESO" hidden="1">#REF!</definedName>
    <definedName name="BEx587EYSS57E3PI8DT973HLJM9E" localSheetId="11" hidden="1">#REF!</definedName>
    <definedName name="BEx587EYSS57E3PI8DT973HLJM9E" localSheetId="5" hidden="1">#REF!</definedName>
    <definedName name="BEx587EYSS57E3PI8DT973HLJM9E" localSheetId="8" hidden="1">#REF!</definedName>
    <definedName name="BEx587EYSS57E3PI8DT973HLJM9E" localSheetId="6" hidden="1">#REF!</definedName>
    <definedName name="BEx587EYSS57E3PI8DT973HLJM9E" localSheetId="7" hidden="1">#REF!</definedName>
    <definedName name="BEx587EYSS57E3PI8DT973HLJM9E" hidden="1">#REF!</definedName>
    <definedName name="BEx587KFQ3VKCOCY1SA5F24PQGUI" localSheetId="11" hidden="1">#REF!</definedName>
    <definedName name="BEx587KFQ3VKCOCY1SA5F24PQGUI" localSheetId="5" hidden="1">#REF!</definedName>
    <definedName name="BEx587KFQ3VKCOCY1SA5F24PQGUI" localSheetId="8" hidden="1">#REF!</definedName>
    <definedName name="BEx587KFQ3VKCOCY1SA5F24PQGUI" localSheetId="6" hidden="1">#REF!</definedName>
    <definedName name="BEx587KFQ3VKCOCY1SA5F24PQGUI" localSheetId="7" hidden="1">#REF!</definedName>
    <definedName name="BEx587KFQ3VKCOCY1SA5F24PQGUI" hidden="1">#REF!</definedName>
    <definedName name="BEx58O780PQ05NF0Z1SKKRB3N099" localSheetId="11" hidden="1">#REF!</definedName>
    <definedName name="BEx58O780PQ05NF0Z1SKKRB3N099" localSheetId="5" hidden="1">#REF!</definedName>
    <definedName name="BEx58O780PQ05NF0Z1SKKRB3N099" localSheetId="8" hidden="1">#REF!</definedName>
    <definedName name="BEx58O780PQ05NF0Z1SKKRB3N099" localSheetId="6" hidden="1">#REF!</definedName>
    <definedName name="BEx58O780PQ05NF0Z1SKKRB3N099" localSheetId="7" hidden="1">#REF!</definedName>
    <definedName name="BEx58O780PQ05NF0Z1SKKRB3N099" hidden="1">#REF!</definedName>
    <definedName name="BEx58W57CTL8HFK3U7ZRFYZR6MXE" localSheetId="11" hidden="1">#REF!</definedName>
    <definedName name="BEx58W57CTL8HFK3U7ZRFYZR6MXE" localSheetId="5" hidden="1">#REF!</definedName>
    <definedName name="BEx58W57CTL8HFK3U7ZRFYZR6MXE" localSheetId="8" hidden="1">#REF!</definedName>
    <definedName name="BEx58W57CTL8HFK3U7ZRFYZR6MXE" localSheetId="6" hidden="1">#REF!</definedName>
    <definedName name="BEx58W57CTL8HFK3U7ZRFYZR6MXE" localSheetId="7" hidden="1">#REF!</definedName>
    <definedName name="BEx58W57CTL8HFK3U7ZRFYZR6MXE" hidden="1">#REF!</definedName>
    <definedName name="BEx58XHO7ZULLF2EUD7YIS0MGQJ5" localSheetId="11" hidden="1">#REF!</definedName>
    <definedName name="BEx58XHO7ZULLF2EUD7YIS0MGQJ5" localSheetId="5" hidden="1">#REF!</definedName>
    <definedName name="BEx58XHO7ZULLF2EUD7YIS0MGQJ5" localSheetId="8" hidden="1">#REF!</definedName>
    <definedName name="BEx58XHO7ZULLF2EUD7YIS0MGQJ5" localSheetId="6" hidden="1">#REF!</definedName>
    <definedName name="BEx58XHO7ZULLF2EUD7YIS0MGQJ5" localSheetId="7" hidden="1">#REF!</definedName>
    <definedName name="BEx58XHO7ZULLF2EUD7YIS0MGQJ5" hidden="1">#REF!</definedName>
    <definedName name="BEx58ZAFNTMGBNDH52VUYXLRJO7P" localSheetId="11" hidden="1">#REF!</definedName>
    <definedName name="BEx58ZAFNTMGBNDH52VUYXLRJO7P" localSheetId="5" hidden="1">#REF!</definedName>
    <definedName name="BEx58ZAFNTMGBNDH52VUYXLRJO7P" localSheetId="8" hidden="1">#REF!</definedName>
    <definedName name="BEx58ZAFNTMGBNDH52VUYXLRJO7P" localSheetId="6" hidden="1">#REF!</definedName>
    <definedName name="BEx58ZAFNTMGBNDH52VUYXLRJO7P" localSheetId="7" hidden="1">#REF!</definedName>
    <definedName name="BEx58ZAFNTMGBNDH52VUYXLRJO7P" hidden="1">#REF!</definedName>
    <definedName name="BEx58ZW0HAIGIPEX9CVA1PQQTR6X" localSheetId="11" hidden="1">#REF!</definedName>
    <definedName name="BEx58ZW0HAIGIPEX9CVA1PQQTR6X" localSheetId="5" hidden="1">#REF!</definedName>
    <definedName name="BEx58ZW0HAIGIPEX9CVA1PQQTR6X" localSheetId="8" hidden="1">#REF!</definedName>
    <definedName name="BEx58ZW0HAIGIPEX9CVA1PQQTR6X" localSheetId="6" hidden="1">#REF!</definedName>
    <definedName name="BEx58ZW0HAIGIPEX9CVA1PQQTR6X" localSheetId="7" hidden="1">#REF!</definedName>
    <definedName name="BEx58ZW0HAIGIPEX9CVA1PQQTR6X" hidden="1">#REF!</definedName>
    <definedName name="BEx593SAFVYKW7V61D9COEZJXDA7" localSheetId="11" hidden="1">#REF!</definedName>
    <definedName name="BEx593SAFVYKW7V61D9COEZJXDA7" localSheetId="5" hidden="1">#REF!</definedName>
    <definedName name="BEx593SAFVYKW7V61D9COEZJXDA7" localSheetId="8" hidden="1">#REF!</definedName>
    <definedName name="BEx593SAFVYKW7V61D9COEZJXDA7" localSheetId="6" hidden="1">#REF!</definedName>
    <definedName name="BEx593SAFVYKW7V61D9COEZJXDA7" localSheetId="7" hidden="1">#REF!</definedName>
    <definedName name="BEx593SAFVYKW7V61D9COEZJXDA7" hidden="1">#REF!</definedName>
    <definedName name="BEx59BA1KH3RG6K1LHL7YS2VB79N" localSheetId="11" hidden="1">#REF!</definedName>
    <definedName name="BEx59BA1KH3RG6K1LHL7YS2VB79N" localSheetId="5" hidden="1">#REF!</definedName>
    <definedName name="BEx59BA1KH3RG6K1LHL7YS2VB79N" localSheetId="8" hidden="1">#REF!</definedName>
    <definedName name="BEx59BA1KH3RG6K1LHL7YS2VB79N" localSheetId="6" hidden="1">#REF!</definedName>
    <definedName name="BEx59BA1KH3RG6K1LHL7YS2VB79N" localSheetId="7" hidden="1">#REF!</definedName>
    <definedName name="BEx59BA1KH3RG6K1LHL7YS2VB79N" hidden="1">#REF!</definedName>
    <definedName name="BEx59DDIU0AMFOY94NSP1ULST8JD" localSheetId="11" hidden="1">#REF!</definedName>
    <definedName name="BEx59DDIU0AMFOY94NSP1ULST8JD" localSheetId="5" hidden="1">#REF!</definedName>
    <definedName name="BEx59DDIU0AMFOY94NSP1ULST8JD" localSheetId="8" hidden="1">#REF!</definedName>
    <definedName name="BEx59DDIU0AMFOY94NSP1ULST8JD" localSheetId="6" hidden="1">#REF!</definedName>
    <definedName name="BEx59DDIU0AMFOY94NSP1ULST8JD" localSheetId="7" hidden="1">#REF!</definedName>
    <definedName name="BEx59DDIU0AMFOY94NSP1ULST8JD" hidden="1">#REF!</definedName>
    <definedName name="BEx59E9WABJP2TN71QAIKK79HPK9" localSheetId="11" hidden="1">#REF!</definedName>
    <definedName name="BEx59E9WABJP2TN71QAIKK79HPK9" localSheetId="5" hidden="1">#REF!</definedName>
    <definedName name="BEx59E9WABJP2TN71QAIKK79HPK9" localSheetId="8" hidden="1">#REF!</definedName>
    <definedName name="BEx59E9WABJP2TN71QAIKK79HPK9" localSheetId="6" hidden="1">#REF!</definedName>
    <definedName name="BEx59E9WABJP2TN71QAIKK79HPK9" localSheetId="7" hidden="1">#REF!</definedName>
    <definedName name="BEx59E9WABJP2TN71QAIKK79HPK9" hidden="1">#REF!</definedName>
    <definedName name="BEx59F0T17A80RNLNSZNFX8NAO8Y" localSheetId="11" hidden="1">#REF!</definedName>
    <definedName name="BEx59F0T17A80RNLNSZNFX8NAO8Y" localSheetId="5" hidden="1">#REF!</definedName>
    <definedName name="BEx59F0T17A80RNLNSZNFX8NAO8Y" localSheetId="8" hidden="1">#REF!</definedName>
    <definedName name="BEx59F0T17A80RNLNSZNFX8NAO8Y" localSheetId="6" hidden="1">#REF!</definedName>
    <definedName name="BEx59F0T17A80RNLNSZNFX8NAO8Y" localSheetId="7" hidden="1">#REF!</definedName>
    <definedName name="BEx59F0T17A80RNLNSZNFX8NAO8Y" hidden="1">#REF!</definedName>
    <definedName name="BEx59P7MAPNU129ZTC5H3EH892G1" localSheetId="11" hidden="1">#REF!</definedName>
    <definedName name="BEx59P7MAPNU129ZTC5H3EH892G1" localSheetId="5" hidden="1">#REF!</definedName>
    <definedName name="BEx59P7MAPNU129ZTC5H3EH892G1" localSheetId="8" hidden="1">#REF!</definedName>
    <definedName name="BEx59P7MAPNU129ZTC5H3EH892G1" localSheetId="6" hidden="1">#REF!</definedName>
    <definedName name="BEx59P7MAPNU129ZTC5H3EH892G1" localSheetId="7" hidden="1">#REF!</definedName>
    <definedName name="BEx59P7MAPNU129ZTC5H3EH892G1" hidden="1">#REF!</definedName>
    <definedName name="BEx5A11WZRQSIE089QE119AOX9ZG" localSheetId="11" hidden="1">#REF!</definedName>
    <definedName name="BEx5A11WZRQSIE089QE119AOX9ZG" localSheetId="5" hidden="1">#REF!</definedName>
    <definedName name="BEx5A11WZRQSIE089QE119AOX9ZG" localSheetId="8" hidden="1">#REF!</definedName>
    <definedName name="BEx5A11WZRQSIE089QE119AOX9ZG" localSheetId="6" hidden="1">#REF!</definedName>
    <definedName name="BEx5A11WZRQSIE089QE119AOX9ZG" localSheetId="7" hidden="1">#REF!</definedName>
    <definedName name="BEx5A11WZRQSIE089QE119AOX9ZG" hidden="1">#REF!</definedName>
    <definedName name="BEx5A7CIGCOTHJKHGUBDZG91JGPZ" localSheetId="11" hidden="1">#REF!</definedName>
    <definedName name="BEx5A7CIGCOTHJKHGUBDZG91JGPZ" localSheetId="5" hidden="1">#REF!</definedName>
    <definedName name="BEx5A7CIGCOTHJKHGUBDZG91JGPZ" localSheetId="8" hidden="1">#REF!</definedName>
    <definedName name="BEx5A7CIGCOTHJKHGUBDZG91JGPZ" localSheetId="6" hidden="1">#REF!</definedName>
    <definedName name="BEx5A7CIGCOTHJKHGUBDZG91JGPZ" localSheetId="7" hidden="1">#REF!</definedName>
    <definedName name="BEx5A7CIGCOTHJKHGUBDZG91JGPZ" hidden="1">#REF!</definedName>
    <definedName name="BEx5A8UFLT2SWVSG5COFA9B8P376" localSheetId="11" hidden="1">#REF!</definedName>
    <definedName name="BEx5A8UFLT2SWVSG5COFA9B8P376" localSheetId="5" hidden="1">#REF!</definedName>
    <definedName name="BEx5A8UFLT2SWVSG5COFA9B8P376" localSheetId="8" hidden="1">#REF!</definedName>
    <definedName name="BEx5A8UFLT2SWVSG5COFA9B8P376" localSheetId="6" hidden="1">#REF!</definedName>
    <definedName name="BEx5A8UFLT2SWVSG5COFA9B8P376" localSheetId="7" hidden="1">#REF!</definedName>
    <definedName name="BEx5A8UFLT2SWVSG5COFA9B8P376" hidden="1">#REF!</definedName>
    <definedName name="BEx5ABUBK8WJV1WILGYU9A7CO0KI" localSheetId="11" hidden="1">#REF!</definedName>
    <definedName name="BEx5ABUBK8WJV1WILGYU9A7CO0KI" localSheetId="5" hidden="1">#REF!</definedName>
    <definedName name="BEx5ABUBK8WJV1WILGYU9A7CO0KI" localSheetId="8" hidden="1">#REF!</definedName>
    <definedName name="BEx5ABUBK8WJV1WILGYU9A7CO0KI" localSheetId="6" hidden="1">#REF!</definedName>
    <definedName name="BEx5ABUBK8WJV1WILGYU9A7CO0KI" localSheetId="7" hidden="1">#REF!</definedName>
    <definedName name="BEx5ABUBK8WJV1WILGYU9A7CO0KI" hidden="1">#REF!</definedName>
    <definedName name="BEx5AFFTN3IXIBHDKM0FYC4OFL1S" localSheetId="11" hidden="1">#REF!</definedName>
    <definedName name="BEx5AFFTN3IXIBHDKM0FYC4OFL1S" localSheetId="5" hidden="1">#REF!</definedName>
    <definedName name="BEx5AFFTN3IXIBHDKM0FYC4OFL1S" localSheetId="8" hidden="1">#REF!</definedName>
    <definedName name="BEx5AFFTN3IXIBHDKM0FYC4OFL1S" localSheetId="6" hidden="1">#REF!</definedName>
    <definedName name="BEx5AFFTN3IXIBHDKM0FYC4OFL1S" localSheetId="7" hidden="1">#REF!</definedName>
    <definedName name="BEx5AFFTN3IXIBHDKM0FYC4OFL1S" hidden="1">#REF!</definedName>
    <definedName name="BEx5AOFIO8KVRHIZ1RII337AA8ML" localSheetId="11" hidden="1">#REF!</definedName>
    <definedName name="BEx5AOFIO8KVRHIZ1RII337AA8ML" localSheetId="5" hidden="1">#REF!</definedName>
    <definedName name="BEx5AOFIO8KVRHIZ1RII337AA8ML" localSheetId="8" hidden="1">#REF!</definedName>
    <definedName name="BEx5AOFIO8KVRHIZ1RII337AA8ML" localSheetId="6" hidden="1">#REF!</definedName>
    <definedName name="BEx5AOFIO8KVRHIZ1RII337AA8ML" localSheetId="7" hidden="1">#REF!</definedName>
    <definedName name="BEx5AOFIO8KVRHIZ1RII337AA8ML" hidden="1">#REF!</definedName>
    <definedName name="BEx5APRZ66L5BWHFE8E4YYNEDTI4" localSheetId="11" hidden="1">#REF!</definedName>
    <definedName name="BEx5APRZ66L5BWHFE8E4YYNEDTI4" localSheetId="5" hidden="1">#REF!</definedName>
    <definedName name="BEx5APRZ66L5BWHFE8E4YYNEDTI4" localSheetId="8" hidden="1">#REF!</definedName>
    <definedName name="BEx5APRZ66L5BWHFE8E4YYNEDTI4" localSheetId="6" hidden="1">#REF!</definedName>
    <definedName name="BEx5APRZ66L5BWHFE8E4YYNEDTI4" localSheetId="7" hidden="1">#REF!</definedName>
    <definedName name="BEx5APRZ66L5BWHFE8E4YYNEDTI4" hidden="1">#REF!</definedName>
    <definedName name="BEx5AQJ1Z64KY10P8ZF1JKJUFEGN" localSheetId="11" hidden="1">#REF!</definedName>
    <definedName name="BEx5AQJ1Z64KY10P8ZF1JKJUFEGN" localSheetId="5" hidden="1">#REF!</definedName>
    <definedName name="BEx5AQJ1Z64KY10P8ZF1JKJUFEGN" localSheetId="8" hidden="1">#REF!</definedName>
    <definedName name="BEx5AQJ1Z64KY10P8ZF1JKJUFEGN" localSheetId="6" hidden="1">#REF!</definedName>
    <definedName name="BEx5AQJ1Z64KY10P8ZF1JKJUFEGN" localSheetId="7" hidden="1">#REF!</definedName>
    <definedName name="BEx5AQJ1Z64KY10P8ZF1JKJUFEGN" hidden="1">#REF!</definedName>
    <definedName name="BEx5AY62R0TL82VHXE37SCZCINQC" localSheetId="11" hidden="1">#REF!</definedName>
    <definedName name="BEx5AY62R0TL82VHXE37SCZCINQC" localSheetId="5" hidden="1">#REF!</definedName>
    <definedName name="BEx5AY62R0TL82VHXE37SCZCINQC" localSheetId="8" hidden="1">#REF!</definedName>
    <definedName name="BEx5AY62R0TL82VHXE37SCZCINQC" localSheetId="6" hidden="1">#REF!</definedName>
    <definedName name="BEx5AY62R0TL82VHXE37SCZCINQC" localSheetId="7" hidden="1">#REF!</definedName>
    <definedName name="BEx5AY62R0TL82VHXE37SCZCINQC" hidden="1">#REF!</definedName>
    <definedName name="BEx5B0PV1FCOUSHWQTY94AO0B8P0" localSheetId="11" hidden="1">#REF!</definedName>
    <definedName name="BEx5B0PV1FCOUSHWQTY94AO0B8P0" localSheetId="5" hidden="1">#REF!</definedName>
    <definedName name="BEx5B0PV1FCOUSHWQTY94AO0B8P0" localSheetId="8" hidden="1">#REF!</definedName>
    <definedName name="BEx5B0PV1FCOUSHWQTY94AO0B8P0" localSheetId="6" hidden="1">#REF!</definedName>
    <definedName name="BEx5B0PV1FCOUSHWQTY94AO0B8P0" localSheetId="7" hidden="1">#REF!</definedName>
    <definedName name="BEx5B0PV1FCOUSHWQTY94AO0B8P0" hidden="1">#REF!</definedName>
    <definedName name="BEx5B4RHHX0J1BF2FZKEA0SPP29O" localSheetId="11" hidden="1">#REF!</definedName>
    <definedName name="BEx5B4RHHX0J1BF2FZKEA0SPP29O" localSheetId="5" hidden="1">#REF!</definedName>
    <definedName name="BEx5B4RHHX0J1BF2FZKEA0SPP29O" localSheetId="8" hidden="1">#REF!</definedName>
    <definedName name="BEx5B4RHHX0J1BF2FZKEA0SPP29O" localSheetId="6" hidden="1">#REF!</definedName>
    <definedName name="BEx5B4RHHX0J1BF2FZKEA0SPP29O" localSheetId="7" hidden="1">#REF!</definedName>
    <definedName name="BEx5B4RHHX0J1BF2FZKEA0SPP29O" hidden="1">#REF!</definedName>
    <definedName name="BEx5B5YMSWP0OVI5CIQRP5V18D0C" localSheetId="11" hidden="1">#REF!</definedName>
    <definedName name="BEx5B5YMSWP0OVI5CIQRP5V18D0C" localSheetId="5" hidden="1">#REF!</definedName>
    <definedName name="BEx5B5YMSWP0OVI5CIQRP5V18D0C" localSheetId="8" hidden="1">#REF!</definedName>
    <definedName name="BEx5B5YMSWP0OVI5CIQRP5V18D0C" localSheetId="6" hidden="1">#REF!</definedName>
    <definedName name="BEx5B5YMSWP0OVI5CIQRP5V18D0C" localSheetId="7" hidden="1">#REF!</definedName>
    <definedName name="BEx5B5YMSWP0OVI5CIQRP5V18D0C" hidden="1">#REF!</definedName>
    <definedName name="BEx5B825RW35M5H0UB2IZGGRS4ER" localSheetId="11" hidden="1">#REF!</definedName>
    <definedName name="BEx5B825RW35M5H0UB2IZGGRS4ER" localSheetId="5" hidden="1">#REF!</definedName>
    <definedName name="BEx5B825RW35M5H0UB2IZGGRS4ER" localSheetId="8" hidden="1">#REF!</definedName>
    <definedName name="BEx5B825RW35M5H0UB2IZGGRS4ER" localSheetId="6" hidden="1">#REF!</definedName>
    <definedName name="BEx5B825RW35M5H0UB2IZGGRS4ER" localSheetId="7" hidden="1">#REF!</definedName>
    <definedName name="BEx5B825RW35M5H0UB2IZGGRS4ER" hidden="1">#REF!</definedName>
    <definedName name="BEx5BAWPMY0TL684WDXX6KKJLRCN" localSheetId="11" hidden="1">#REF!</definedName>
    <definedName name="BEx5BAWPMY0TL684WDXX6KKJLRCN" localSheetId="5" hidden="1">#REF!</definedName>
    <definedName name="BEx5BAWPMY0TL684WDXX6KKJLRCN" localSheetId="8" hidden="1">#REF!</definedName>
    <definedName name="BEx5BAWPMY0TL684WDXX6KKJLRCN" localSheetId="6" hidden="1">#REF!</definedName>
    <definedName name="BEx5BAWPMY0TL684WDXX6KKJLRCN" localSheetId="7" hidden="1">#REF!</definedName>
    <definedName name="BEx5BAWPMY0TL684WDXX6KKJLRCN" hidden="1">#REF!</definedName>
    <definedName name="BEx5BBCUOWR6J9MZS2ML5XB0X7MW" localSheetId="11" hidden="1">#REF!</definedName>
    <definedName name="BEx5BBCUOWR6J9MZS2ML5XB0X7MW" localSheetId="5" hidden="1">#REF!</definedName>
    <definedName name="BEx5BBCUOWR6J9MZS2ML5XB0X7MW" localSheetId="8" hidden="1">#REF!</definedName>
    <definedName name="BEx5BBCUOWR6J9MZS2ML5XB0X7MW" localSheetId="6" hidden="1">#REF!</definedName>
    <definedName name="BEx5BBCUOWR6J9MZS2ML5XB0X7MW" localSheetId="7" hidden="1">#REF!</definedName>
    <definedName name="BEx5BBCUOWR6J9MZS2ML5XB0X7MW" hidden="1">#REF!</definedName>
    <definedName name="BEx5BBI61U4Y65GD0ARMTALPP7SJ" localSheetId="11" hidden="1">#REF!</definedName>
    <definedName name="BEx5BBI61U4Y65GD0ARMTALPP7SJ" localSheetId="5" hidden="1">#REF!</definedName>
    <definedName name="BEx5BBI61U4Y65GD0ARMTALPP7SJ" localSheetId="8" hidden="1">#REF!</definedName>
    <definedName name="BEx5BBI61U4Y65GD0ARMTALPP7SJ" localSheetId="6" hidden="1">#REF!</definedName>
    <definedName name="BEx5BBI61U4Y65GD0ARMTALPP7SJ" localSheetId="7" hidden="1">#REF!</definedName>
    <definedName name="BEx5BBI61U4Y65GD0ARMTALPP7SJ" hidden="1">#REF!</definedName>
    <definedName name="BEx5BDR56MEV4IHY6CIH2SVNG1UB" localSheetId="11" hidden="1">#REF!</definedName>
    <definedName name="BEx5BDR56MEV4IHY6CIH2SVNG1UB" localSheetId="5" hidden="1">#REF!</definedName>
    <definedName name="BEx5BDR56MEV4IHY6CIH2SVNG1UB" localSheetId="8" hidden="1">#REF!</definedName>
    <definedName name="BEx5BDR56MEV4IHY6CIH2SVNG1UB" localSheetId="6" hidden="1">#REF!</definedName>
    <definedName name="BEx5BDR56MEV4IHY6CIH2SVNG1UB" localSheetId="7" hidden="1">#REF!</definedName>
    <definedName name="BEx5BDR56MEV4IHY6CIH2SVNG1UB" hidden="1">#REF!</definedName>
    <definedName name="BEx5BESZC5H329SKHGJOHZFILYJJ" localSheetId="11" hidden="1">#REF!</definedName>
    <definedName name="BEx5BESZC5H329SKHGJOHZFILYJJ" localSheetId="5" hidden="1">#REF!</definedName>
    <definedName name="BEx5BESZC5H329SKHGJOHZFILYJJ" localSheetId="8" hidden="1">#REF!</definedName>
    <definedName name="BEx5BESZC5H329SKHGJOHZFILYJJ" localSheetId="6" hidden="1">#REF!</definedName>
    <definedName name="BEx5BESZC5H329SKHGJOHZFILYJJ" localSheetId="7" hidden="1">#REF!</definedName>
    <definedName name="BEx5BESZC5H329SKHGJOHZFILYJJ" hidden="1">#REF!</definedName>
    <definedName name="BEx5BHSQ42B50IU1TEQFUXFX9XQD" localSheetId="11" hidden="1">#REF!</definedName>
    <definedName name="BEx5BHSQ42B50IU1TEQFUXFX9XQD" localSheetId="5" hidden="1">#REF!</definedName>
    <definedName name="BEx5BHSQ42B50IU1TEQFUXFX9XQD" localSheetId="8" hidden="1">#REF!</definedName>
    <definedName name="BEx5BHSQ42B50IU1TEQFUXFX9XQD" localSheetId="6" hidden="1">#REF!</definedName>
    <definedName name="BEx5BHSQ42B50IU1TEQFUXFX9XQD" localSheetId="7" hidden="1">#REF!</definedName>
    <definedName name="BEx5BHSQ42B50IU1TEQFUXFX9XQD" hidden="1">#REF!</definedName>
    <definedName name="BEx5BKSM4UN4C1DM3EYKM79MRC5K" localSheetId="11" hidden="1">#REF!</definedName>
    <definedName name="BEx5BKSM4UN4C1DM3EYKM79MRC5K" localSheetId="5" hidden="1">#REF!</definedName>
    <definedName name="BEx5BKSM4UN4C1DM3EYKM79MRC5K" localSheetId="8" hidden="1">#REF!</definedName>
    <definedName name="BEx5BKSM4UN4C1DM3EYKM79MRC5K" localSheetId="6" hidden="1">#REF!</definedName>
    <definedName name="BEx5BKSM4UN4C1DM3EYKM79MRC5K" localSheetId="7" hidden="1">#REF!</definedName>
    <definedName name="BEx5BKSM4UN4C1DM3EYKM79MRC5K" hidden="1">#REF!</definedName>
    <definedName name="BEx5BNN8NPH9KVOBARB9CDD9WLB6" localSheetId="11" hidden="1">#REF!</definedName>
    <definedName name="BEx5BNN8NPH9KVOBARB9CDD9WLB6" localSheetId="5" hidden="1">#REF!</definedName>
    <definedName name="BEx5BNN8NPH9KVOBARB9CDD9WLB6" localSheetId="8" hidden="1">#REF!</definedName>
    <definedName name="BEx5BNN8NPH9KVOBARB9CDD9WLB6" localSheetId="6" hidden="1">#REF!</definedName>
    <definedName name="BEx5BNN8NPH9KVOBARB9CDD9WLB6" localSheetId="7" hidden="1">#REF!</definedName>
    <definedName name="BEx5BNN8NPH9KVOBARB9CDD9WLB6" hidden="1">#REF!</definedName>
    <definedName name="BEx5BPLEZ8XY6S89R7AZQSKLT4HK" localSheetId="11" hidden="1">#REF!</definedName>
    <definedName name="BEx5BPLEZ8XY6S89R7AZQSKLT4HK" localSheetId="5" hidden="1">#REF!</definedName>
    <definedName name="BEx5BPLEZ8XY6S89R7AZQSKLT4HK" localSheetId="8" hidden="1">#REF!</definedName>
    <definedName name="BEx5BPLEZ8XY6S89R7AZQSKLT4HK" localSheetId="6" hidden="1">#REF!</definedName>
    <definedName name="BEx5BPLEZ8XY6S89R7AZQSKLT4HK" localSheetId="7" hidden="1">#REF!</definedName>
    <definedName name="BEx5BPLEZ8XY6S89R7AZQSKLT4HK" hidden="1">#REF!</definedName>
    <definedName name="BEx5BYFMZ80TDDN2EZO8CF39AIAC" localSheetId="11" hidden="1">#REF!</definedName>
    <definedName name="BEx5BYFMZ80TDDN2EZO8CF39AIAC" localSheetId="5" hidden="1">#REF!</definedName>
    <definedName name="BEx5BYFMZ80TDDN2EZO8CF39AIAC" localSheetId="8" hidden="1">#REF!</definedName>
    <definedName name="BEx5BYFMZ80TDDN2EZO8CF39AIAC" localSheetId="6" hidden="1">#REF!</definedName>
    <definedName name="BEx5BYFMZ80TDDN2EZO8CF39AIAC" localSheetId="7" hidden="1">#REF!</definedName>
    <definedName name="BEx5BYFMZ80TDDN2EZO8CF39AIAC" hidden="1">#REF!</definedName>
    <definedName name="BEx5C2BWFW6SHZBFDEISKGXHZCQW" localSheetId="11" hidden="1">#REF!</definedName>
    <definedName name="BEx5C2BWFW6SHZBFDEISKGXHZCQW" localSheetId="5" hidden="1">#REF!</definedName>
    <definedName name="BEx5C2BWFW6SHZBFDEISKGXHZCQW" localSheetId="8" hidden="1">#REF!</definedName>
    <definedName name="BEx5C2BWFW6SHZBFDEISKGXHZCQW" localSheetId="6" hidden="1">#REF!</definedName>
    <definedName name="BEx5C2BWFW6SHZBFDEISKGXHZCQW" localSheetId="7" hidden="1">#REF!</definedName>
    <definedName name="BEx5C2BWFW6SHZBFDEISKGXHZCQW" hidden="1">#REF!</definedName>
    <definedName name="BEx5C44NK782B81CBGQUDS6Z8MV9" localSheetId="11" hidden="1">#REF!</definedName>
    <definedName name="BEx5C44NK782B81CBGQUDS6Z8MV9" localSheetId="5" hidden="1">#REF!</definedName>
    <definedName name="BEx5C44NK782B81CBGQUDS6Z8MV9" localSheetId="8" hidden="1">#REF!</definedName>
    <definedName name="BEx5C44NK782B81CBGQUDS6Z8MV9" localSheetId="6" hidden="1">#REF!</definedName>
    <definedName name="BEx5C44NK782B81CBGQUDS6Z8MV9" localSheetId="7" hidden="1">#REF!</definedName>
    <definedName name="BEx5C44NK782B81CBGQUDS6Z8MV9" hidden="1">#REF!</definedName>
    <definedName name="BEx5C49ZFH8TO9ZU55729C3F7XG7" localSheetId="11" hidden="1">#REF!</definedName>
    <definedName name="BEx5C49ZFH8TO9ZU55729C3F7XG7" localSheetId="5" hidden="1">#REF!</definedName>
    <definedName name="BEx5C49ZFH8TO9ZU55729C3F7XG7" localSheetId="8" hidden="1">#REF!</definedName>
    <definedName name="BEx5C49ZFH8TO9ZU55729C3F7XG7" localSheetId="6" hidden="1">#REF!</definedName>
    <definedName name="BEx5C49ZFH8TO9ZU55729C3F7XG7" localSheetId="7" hidden="1">#REF!</definedName>
    <definedName name="BEx5C49ZFH8TO9ZU55729C3F7XG7" hidden="1">#REF!</definedName>
    <definedName name="BEx5C8GZQK13G60ZM70P63I5OS0L" localSheetId="11" hidden="1">#REF!</definedName>
    <definedName name="BEx5C8GZQK13G60ZM70P63I5OS0L" localSheetId="5" hidden="1">#REF!</definedName>
    <definedName name="BEx5C8GZQK13G60ZM70P63I5OS0L" localSheetId="8" hidden="1">#REF!</definedName>
    <definedName name="BEx5C8GZQK13G60ZM70P63I5OS0L" localSheetId="6" hidden="1">#REF!</definedName>
    <definedName name="BEx5C8GZQK13G60ZM70P63I5OS0L" localSheetId="7" hidden="1">#REF!</definedName>
    <definedName name="BEx5C8GZQK13G60ZM70P63I5OS0L" hidden="1">#REF!</definedName>
    <definedName name="BEx5CAPTVN2NBT3UOMA1UFAL1C2R" localSheetId="11" hidden="1">#REF!</definedName>
    <definedName name="BEx5CAPTVN2NBT3UOMA1UFAL1C2R" localSheetId="5" hidden="1">#REF!</definedName>
    <definedName name="BEx5CAPTVN2NBT3UOMA1UFAL1C2R" localSheetId="8" hidden="1">#REF!</definedName>
    <definedName name="BEx5CAPTVN2NBT3UOMA1UFAL1C2R" localSheetId="6" hidden="1">#REF!</definedName>
    <definedName name="BEx5CAPTVN2NBT3UOMA1UFAL1C2R" localSheetId="7" hidden="1">#REF!</definedName>
    <definedName name="BEx5CAPTVN2NBT3UOMA1UFAL1C2R" hidden="1">#REF!</definedName>
    <definedName name="BEx5CEM3SYF9XP0ZZVE0GEPCLV3F" localSheetId="11" hidden="1">#REF!</definedName>
    <definedName name="BEx5CEM3SYF9XP0ZZVE0GEPCLV3F" localSheetId="5" hidden="1">#REF!</definedName>
    <definedName name="BEx5CEM3SYF9XP0ZZVE0GEPCLV3F" localSheetId="8" hidden="1">#REF!</definedName>
    <definedName name="BEx5CEM3SYF9XP0ZZVE0GEPCLV3F" localSheetId="6" hidden="1">#REF!</definedName>
    <definedName name="BEx5CEM3SYF9XP0ZZVE0GEPCLV3F" localSheetId="7" hidden="1">#REF!</definedName>
    <definedName name="BEx5CEM3SYF9XP0ZZVE0GEPCLV3F" hidden="1">#REF!</definedName>
    <definedName name="BEx5CFYQ0F1Z6P8SCVJ0I3UPVFE4" localSheetId="11" hidden="1">#REF!</definedName>
    <definedName name="BEx5CFYQ0F1Z6P8SCVJ0I3UPVFE4" localSheetId="5" hidden="1">#REF!</definedName>
    <definedName name="BEx5CFYQ0F1Z6P8SCVJ0I3UPVFE4" localSheetId="8" hidden="1">#REF!</definedName>
    <definedName name="BEx5CFYQ0F1Z6P8SCVJ0I3UPVFE4" localSheetId="6" hidden="1">#REF!</definedName>
    <definedName name="BEx5CFYQ0F1Z6P8SCVJ0I3UPVFE4" localSheetId="7" hidden="1">#REF!</definedName>
    <definedName name="BEx5CFYQ0F1Z6P8SCVJ0I3UPVFE4" hidden="1">#REF!</definedName>
    <definedName name="BEx5CPEKNSJORIPFQC2E1LTRYY8L" localSheetId="11" hidden="1">#REF!</definedName>
    <definedName name="BEx5CPEKNSJORIPFQC2E1LTRYY8L" localSheetId="5" hidden="1">#REF!</definedName>
    <definedName name="BEx5CPEKNSJORIPFQC2E1LTRYY8L" localSheetId="8" hidden="1">#REF!</definedName>
    <definedName name="BEx5CPEKNSJORIPFQC2E1LTRYY8L" localSheetId="6" hidden="1">#REF!</definedName>
    <definedName name="BEx5CPEKNSJORIPFQC2E1LTRYY8L" localSheetId="7" hidden="1">#REF!</definedName>
    <definedName name="BEx5CPEKNSJORIPFQC2E1LTRYY8L" hidden="1">#REF!</definedName>
    <definedName name="BEx5CSUOL05D8PAM2TRDA9VRJT1O" localSheetId="11" hidden="1">#REF!</definedName>
    <definedName name="BEx5CSUOL05D8PAM2TRDA9VRJT1O" localSheetId="5" hidden="1">#REF!</definedName>
    <definedName name="BEx5CSUOL05D8PAM2TRDA9VRJT1O" localSheetId="8" hidden="1">#REF!</definedName>
    <definedName name="BEx5CSUOL05D8PAM2TRDA9VRJT1O" localSheetId="6" hidden="1">#REF!</definedName>
    <definedName name="BEx5CSUOL05D8PAM2TRDA9VRJT1O" localSheetId="7" hidden="1">#REF!</definedName>
    <definedName name="BEx5CSUOL05D8PAM2TRDA9VRJT1O" hidden="1">#REF!</definedName>
    <definedName name="BEx5CUNFOO4YDFJ22HCMI2QKIGKM" localSheetId="11" hidden="1">#REF!</definedName>
    <definedName name="BEx5CUNFOO4YDFJ22HCMI2QKIGKM" localSheetId="5" hidden="1">#REF!</definedName>
    <definedName name="BEx5CUNFOO4YDFJ22HCMI2QKIGKM" localSheetId="8" hidden="1">#REF!</definedName>
    <definedName name="BEx5CUNFOO4YDFJ22HCMI2QKIGKM" localSheetId="6" hidden="1">#REF!</definedName>
    <definedName name="BEx5CUNFOO4YDFJ22HCMI2QKIGKM" localSheetId="7" hidden="1">#REF!</definedName>
    <definedName name="BEx5CUNFOO4YDFJ22HCMI2QKIGKM" hidden="1">#REF!</definedName>
    <definedName name="BEx5D01O3G6BXWXT7MZEVS1F4TE9" localSheetId="11" hidden="1">#REF!</definedName>
    <definedName name="BEx5D01O3G6BXWXT7MZEVS1F4TE9" localSheetId="5" hidden="1">#REF!</definedName>
    <definedName name="BEx5D01O3G6BXWXT7MZEVS1F4TE9" localSheetId="8" hidden="1">#REF!</definedName>
    <definedName name="BEx5D01O3G6BXWXT7MZEVS1F4TE9" localSheetId="6" hidden="1">#REF!</definedName>
    <definedName name="BEx5D01O3G6BXWXT7MZEVS1F4TE9" localSheetId="7" hidden="1">#REF!</definedName>
    <definedName name="BEx5D01O3G6BXWXT7MZEVS1F4TE9" hidden="1">#REF!</definedName>
    <definedName name="BEx5D3HO5XE85AN0NGALZ4K4GE8J" localSheetId="11" hidden="1">#REF!</definedName>
    <definedName name="BEx5D3HO5XE85AN0NGALZ4K4GE8J" localSheetId="5" hidden="1">#REF!</definedName>
    <definedName name="BEx5D3HO5XE85AN0NGALZ4K4GE8J" localSheetId="8" hidden="1">#REF!</definedName>
    <definedName name="BEx5D3HO5XE85AN0NGALZ4K4GE8J" localSheetId="6" hidden="1">#REF!</definedName>
    <definedName name="BEx5D3HO5XE85AN0NGALZ4K4GE8J" localSheetId="7" hidden="1">#REF!</definedName>
    <definedName name="BEx5D3HO5XE85AN0NGALZ4K4GE8J" hidden="1">#REF!</definedName>
    <definedName name="BEx5D8L47OF0WHBPFWXGZINZWUBZ" localSheetId="11" hidden="1">#REF!</definedName>
    <definedName name="BEx5D8L47OF0WHBPFWXGZINZWUBZ" localSheetId="5" hidden="1">#REF!</definedName>
    <definedName name="BEx5D8L47OF0WHBPFWXGZINZWUBZ" localSheetId="8" hidden="1">#REF!</definedName>
    <definedName name="BEx5D8L47OF0WHBPFWXGZINZWUBZ" localSheetId="6" hidden="1">#REF!</definedName>
    <definedName name="BEx5D8L47OF0WHBPFWXGZINZWUBZ" localSheetId="7" hidden="1">#REF!</definedName>
    <definedName name="BEx5D8L47OF0WHBPFWXGZINZWUBZ" hidden="1">#REF!</definedName>
    <definedName name="BEx5DAJAHQ2SKUPCKSCR3PYML67L" localSheetId="11" hidden="1">#REF!</definedName>
    <definedName name="BEx5DAJAHQ2SKUPCKSCR3PYML67L" localSheetId="5" hidden="1">#REF!</definedName>
    <definedName name="BEx5DAJAHQ2SKUPCKSCR3PYML67L" localSheetId="8" hidden="1">#REF!</definedName>
    <definedName name="BEx5DAJAHQ2SKUPCKSCR3PYML67L" localSheetId="6" hidden="1">#REF!</definedName>
    <definedName name="BEx5DAJAHQ2SKUPCKSCR3PYML67L" localSheetId="7" hidden="1">#REF!</definedName>
    <definedName name="BEx5DAJAHQ2SKUPCKSCR3PYML67L" hidden="1">#REF!</definedName>
    <definedName name="BEx5DC18JM1KJCV44PF18E0LNRKA" localSheetId="11" hidden="1">#REF!</definedName>
    <definedName name="BEx5DC18JM1KJCV44PF18E0LNRKA" localSheetId="5" hidden="1">#REF!</definedName>
    <definedName name="BEx5DC18JM1KJCV44PF18E0LNRKA" localSheetId="8" hidden="1">#REF!</definedName>
    <definedName name="BEx5DC18JM1KJCV44PF18E0LNRKA" localSheetId="6" hidden="1">#REF!</definedName>
    <definedName name="BEx5DC18JM1KJCV44PF18E0LNRKA" localSheetId="7" hidden="1">#REF!</definedName>
    <definedName name="BEx5DC18JM1KJCV44PF18E0LNRKA" hidden="1">#REF!</definedName>
    <definedName name="BEx5DFH8EU3RCPUOTFY8S9G8SBCG" localSheetId="11" hidden="1">#REF!</definedName>
    <definedName name="BEx5DFH8EU3RCPUOTFY8S9G8SBCG" localSheetId="5" hidden="1">#REF!</definedName>
    <definedName name="BEx5DFH8EU3RCPUOTFY8S9G8SBCG" localSheetId="8" hidden="1">#REF!</definedName>
    <definedName name="BEx5DFH8EU3RCPUOTFY8S9G8SBCG" localSheetId="6" hidden="1">#REF!</definedName>
    <definedName name="BEx5DFH8EU3RCPUOTFY8S9G8SBCG" localSheetId="7" hidden="1">#REF!</definedName>
    <definedName name="BEx5DFH8EU3RCPUOTFY8S9G8SBCG" hidden="1">#REF!</definedName>
    <definedName name="BEx5DJIZBTNS011R9IIG2OQ2L6ZX" localSheetId="11" hidden="1">#REF!</definedName>
    <definedName name="BEx5DJIZBTNS011R9IIG2OQ2L6ZX" localSheetId="5" hidden="1">#REF!</definedName>
    <definedName name="BEx5DJIZBTNS011R9IIG2OQ2L6ZX" localSheetId="8" hidden="1">#REF!</definedName>
    <definedName name="BEx5DJIZBTNS011R9IIG2OQ2L6ZX" localSheetId="6" hidden="1">#REF!</definedName>
    <definedName name="BEx5DJIZBTNS011R9IIG2OQ2L6ZX" localSheetId="7" hidden="1">#REF!</definedName>
    <definedName name="BEx5DJIZBTNS011R9IIG2OQ2L6ZX" hidden="1">#REF!</definedName>
    <definedName name="BEx5DS2EKWFPC2UWI1W1QESX9QP5" localSheetId="11" hidden="1">#REF!</definedName>
    <definedName name="BEx5DS2EKWFPC2UWI1W1QESX9QP5" localSheetId="5" hidden="1">#REF!</definedName>
    <definedName name="BEx5DS2EKWFPC2UWI1W1QESX9QP5" localSheetId="8" hidden="1">#REF!</definedName>
    <definedName name="BEx5DS2EKWFPC2UWI1W1QESX9QP5" localSheetId="6" hidden="1">#REF!</definedName>
    <definedName name="BEx5DS2EKWFPC2UWI1W1QESX9QP5" localSheetId="7" hidden="1">#REF!</definedName>
    <definedName name="BEx5DS2EKWFPC2UWI1W1QESX9QP5" hidden="1">#REF!</definedName>
    <definedName name="BEx5E123OLO9WQUOIRIDJ967KAGK" localSheetId="11" hidden="1">#REF!</definedName>
    <definedName name="BEx5E123OLO9WQUOIRIDJ967KAGK" localSheetId="5" hidden="1">#REF!</definedName>
    <definedName name="BEx5E123OLO9WQUOIRIDJ967KAGK" localSheetId="8" hidden="1">#REF!</definedName>
    <definedName name="BEx5E123OLO9WQUOIRIDJ967KAGK" localSheetId="6" hidden="1">#REF!</definedName>
    <definedName name="BEx5E123OLO9WQUOIRIDJ967KAGK" localSheetId="7" hidden="1">#REF!</definedName>
    <definedName name="BEx5E123OLO9WQUOIRIDJ967KAGK" hidden="1">#REF!</definedName>
    <definedName name="BEx5E2UU5NES6W779W2OZTZOB4O7" localSheetId="11" hidden="1">#REF!</definedName>
    <definedName name="BEx5E2UU5NES6W779W2OZTZOB4O7" localSheetId="5" hidden="1">#REF!</definedName>
    <definedName name="BEx5E2UU5NES6W779W2OZTZOB4O7" localSheetId="8" hidden="1">#REF!</definedName>
    <definedName name="BEx5E2UU5NES6W779W2OZTZOB4O7" localSheetId="6" hidden="1">#REF!</definedName>
    <definedName name="BEx5E2UU5NES6W779W2OZTZOB4O7" localSheetId="7" hidden="1">#REF!</definedName>
    <definedName name="BEx5E2UU5NES6W779W2OZTZOB4O7" hidden="1">#REF!</definedName>
    <definedName name="BEx5ELFT92WAQN3NW8COIMQHUL91" localSheetId="11" hidden="1">#REF!</definedName>
    <definedName name="BEx5ELFT92WAQN3NW8COIMQHUL91" localSheetId="5" hidden="1">#REF!</definedName>
    <definedName name="BEx5ELFT92WAQN3NW8COIMQHUL91" localSheetId="8" hidden="1">#REF!</definedName>
    <definedName name="BEx5ELFT92WAQN3NW8COIMQHUL91" localSheetId="6" hidden="1">#REF!</definedName>
    <definedName name="BEx5ELFT92WAQN3NW8COIMQHUL91" localSheetId="7" hidden="1">#REF!</definedName>
    <definedName name="BEx5ELFT92WAQN3NW8COIMQHUL91" hidden="1">#REF!</definedName>
    <definedName name="BEx5ELQL9B0VR6UT18KP11DHOTFX" localSheetId="11" hidden="1">#REF!</definedName>
    <definedName name="BEx5ELQL9B0VR6UT18KP11DHOTFX" localSheetId="5" hidden="1">#REF!</definedName>
    <definedName name="BEx5ELQL9B0VR6UT18KP11DHOTFX" localSheetId="8" hidden="1">#REF!</definedName>
    <definedName name="BEx5ELQL9B0VR6UT18KP11DHOTFX" localSheetId="6" hidden="1">#REF!</definedName>
    <definedName name="BEx5ELQL9B0VR6UT18KP11DHOTFX" localSheetId="7" hidden="1">#REF!</definedName>
    <definedName name="BEx5ELQL9B0VR6UT18KP11DHOTFX" hidden="1">#REF!</definedName>
    <definedName name="BEx5ER4TJTFPN7IB1MNEB1ZFR5M6" localSheetId="11" hidden="1">#REF!</definedName>
    <definedName name="BEx5ER4TJTFPN7IB1MNEB1ZFR5M6" localSheetId="5" hidden="1">#REF!</definedName>
    <definedName name="BEx5ER4TJTFPN7IB1MNEB1ZFR5M6" localSheetId="8" hidden="1">#REF!</definedName>
    <definedName name="BEx5ER4TJTFPN7IB1MNEB1ZFR5M6" localSheetId="6" hidden="1">#REF!</definedName>
    <definedName name="BEx5ER4TJTFPN7IB1MNEB1ZFR5M6" localSheetId="7" hidden="1">#REF!</definedName>
    <definedName name="BEx5ER4TJTFPN7IB1MNEB1ZFR5M6" hidden="1">#REF!</definedName>
    <definedName name="BEx5EYXB2LDMI4FLC3QFAOXC0FZ3" localSheetId="11" hidden="1">#REF!</definedName>
    <definedName name="BEx5EYXB2LDMI4FLC3QFAOXC0FZ3" localSheetId="5" hidden="1">#REF!</definedName>
    <definedName name="BEx5EYXB2LDMI4FLC3QFAOXC0FZ3" localSheetId="8" hidden="1">#REF!</definedName>
    <definedName name="BEx5EYXB2LDMI4FLC3QFAOXC0FZ3" localSheetId="6" hidden="1">#REF!</definedName>
    <definedName name="BEx5EYXB2LDMI4FLC3QFAOXC0FZ3" localSheetId="7" hidden="1">#REF!</definedName>
    <definedName name="BEx5EYXB2LDMI4FLC3QFAOXC0FZ3" hidden="1">#REF!</definedName>
    <definedName name="BEx5F6V72QTCK7O39Y59R0EVM6CW" localSheetId="11" hidden="1">#REF!</definedName>
    <definedName name="BEx5F6V72QTCK7O39Y59R0EVM6CW" localSheetId="5" hidden="1">#REF!</definedName>
    <definedName name="BEx5F6V72QTCK7O39Y59R0EVM6CW" localSheetId="8" hidden="1">#REF!</definedName>
    <definedName name="BEx5F6V72QTCK7O39Y59R0EVM6CW" localSheetId="6" hidden="1">#REF!</definedName>
    <definedName name="BEx5F6V72QTCK7O39Y59R0EVM6CW" localSheetId="7" hidden="1">#REF!</definedName>
    <definedName name="BEx5F6V72QTCK7O39Y59R0EVM6CW" hidden="1">#REF!</definedName>
    <definedName name="BEx5FGLQVACD5F5YZG4DGSCHCGO2" localSheetId="11" hidden="1">#REF!</definedName>
    <definedName name="BEx5FGLQVACD5F5YZG4DGSCHCGO2" localSheetId="5" hidden="1">#REF!</definedName>
    <definedName name="BEx5FGLQVACD5F5YZG4DGSCHCGO2" localSheetId="8" hidden="1">#REF!</definedName>
    <definedName name="BEx5FGLQVACD5F5YZG4DGSCHCGO2" localSheetId="6" hidden="1">#REF!</definedName>
    <definedName name="BEx5FGLQVACD5F5YZG4DGSCHCGO2" localSheetId="7" hidden="1">#REF!</definedName>
    <definedName name="BEx5FGLQVACD5F5YZG4DGSCHCGO2" hidden="1">#REF!</definedName>
    <definedName name="BEx5FHCTE8VTJEF7IK189AVLNYSY" localSheetId="11" hidden="1">#REF!</definedName>
    <definedName name="BEx5FHCTE8VTJEF7IK189AVLNYSY" localSheetId="5" hidden="1">#REF!</definedName>
    <definedName name="BEx5FHCTE8VTJEF7IK189AVLNYSY" localSheetId="8" hidden="1">#REF!</definedName>
    <definedName name="BEx5FHCTE8VTJEF7IK189AVLNYSY" localSheetId="6" hidden="1">#REF!</definedName>
    <definedName name="BEx5FHCTE8VTJEF7IK189AVLNYSY" localSheetId="7" hidden="1">#REF!</definedName>
    <definedName name="BEx5FHCTE8VTJEF7IK189AVLNYSY" hidden="1">#REF!</definedName>
    <definedName name="BEx5FLJWHLW3BTZILDPN5NMA449V" localSheetId="11" hidden="1">#REF!</definedName>
    <definedName name="BEx5FLJWHLW3BTZILDPN5NMA449V" localSheetId="5" hidden="1">#REF!</definedName>
    <definedName name="BEx5FLJWHLW3BTZILDPN5NMA449V" localSheetId="8" hidden="1">#REF!</definedName>
    <definedName name="BEx5FLJWHLW3BTZILDPN5NMA449V" localSheetId="6" hidden="1">#REF!</definedName>
    <definedName name="BEx5FLJWHLW3BTZILDPN5NMA449V" localSheetId="7" hidden="1">#REF!</definedName>
    <definedName name="BEx5FLJWHLW3BTZILDPN5NMA449V" hidden="1">#REF!</definedName>
    <definedName name="BEx5FNI2O10YN2SI1NO4X5GP3GTF" localSheetId="11" hidden="1">#REF!</definedName>
    <definedName name="BEx5FNI2O10YN2SI1NO4X5GP3GTF" localSheetId="5" hidden="1">#REF!</definedName>
    <definedName name="BEx5FNI2O10YN2SI1NO4X5GP3GTF" localSheetId="8" hidden="1">#REF!</definedName>
    <definedName name="BEx5FNI2O10YN2SI1NO4X5GP3GTF" localSheetId="6" hidden="1">#REF!</definedName>
    <definedName name="BEx5FNI2O10YN2SI1NO4X5GP3GTF" localSheetId="7" hidden="1">#REF!</definedName>
    <definedName name="BEx5FNI2O10YN2SI1NO4X5GP3GTF" hidden="1">#REF!</definedName>
    <definedName name="BEx5FO8YRFSZCG3L608EHIHIHFY4" localSheetId="11" hidden="1">#REF!</definedName>
    <definedName name="BEx5FO8YRFSZCG3L608EHIHIHFY4" localSheetId="5" hidden="1">#REF!</definedName>
    <definedName name="BEx5FO8YRFSZCG3L608EHIHIHFY4" localSheetId="8" hidden="1">#REF!</definedName>
    <definedName name="BEx5FO8YRFSZCG3L608EHIHIHFY4" localSheetId="6" hidden="1">#REF!</definedName>
    <definedName name="BEx5FO8YRFSZCG3L608EHIHIHFY4" localSheetId="7" hidden="1">#REF!</definedName>
    <definedName name="BEx5FO8YRFSZCG3L608EHIHIHFY4" hidden="1">#REF!</definedName>
    <definedName name="BEx5FQNA6V4CNYSH013K45RI4BCV" localSheetId="11" hidden="1">#REF!</definedName>
    <definedName name="BEx5FQNA6V4CNYSH013K45RI4BCV" localSheetId="5" hidden="1">#REF!</definedName>
    <definedName name="BEx5FQNA6V4CNYSH013K45RI4BCV" localSheetId="8" hidden="1">#REF!</definedName>
    <definedName name="BEx5FQNA6V4CNYSH013K45RI4BCV" localSheetId="6" hidden="1">#REF!</definedName>
    <definedName name="BEx5FQNA6V4CNYSH013K45RI4BCV" localSheetId="7" hidden="1">#REF!</definedName>
    <definedName name="BEx5FQNA6V4CNYSH013K45RI4BCV" hidden="1">#REF!</definedName>
    <definedName name="BEx5FVQPPEU32CPNV9RRQ9MNLLVE" localSheetId="11" hidden="1">#REF!</definedName>
    <definedName name="BEx5FVQPPEU32CPNV9RRQ9MNLLVE" localSheetId="5" hidden="1">#REF!</definedName>
    <definedName name="BEx5FVQPPEU32CPNV9RRQ9MNLLVE" localSheetId="8" hidden="1">#REF!</definedName>
    <definedName name="BEx5FVQPPEU32CPNV9RRQ9MNLLVE" localSheetId="6" hidden="1">#REF!</definedName>
    <definedName name="BEx5FVQPPEU32CPNV9RRQ9MNLLVE" localSheetId="7" hidden="1">#REF!</definedName>
    <definedName name="BEx5FVQPPEU32CPNV9RRQ9MNLLVE" hidden="1">#REF!</definedName>
    <definedName name="BEx5G08KGMG5X2AQKDGPFYG5GH94" localSheetId="11" hidden="1">#REF!</definedName>
    <definedName name="BEx5G08KGMG5X2AQKDGPFYG5GH94" localSheetId="5" hidden="1">#REF!</definedName>
    <definedName name="BEx5G08KGMG5X2AQKDGPFYG5GH94" localSheetId="8" hidden="1">#REF!</definedName>
    <definedName name="BEx5G08KGMG5X2AQKDGPFYG5GH94" localSheetId="6" hidden="1">#REF!</definedName>
    <definedName name="BEx5G08KGMG5X2AQKDGPFYG5GH94" localSheetId="7" hidden="1">#REF!</definedName>
    <definedName name="BEx5G08KGMG5X2AQKDGPFYG5GH94" hidden="1">#REF!</definedName>
    <definedName name="BEx5G1A8TFN4C4QII35U9DKYNIS8" localSheetId="11" hidden="1">#REF!</definedName>
    <definedName name="BEx5G1A8TFN4C4QII35U9DKYNIS8" localSheetId="5" hidden="1">#REF!</definedName>
    <definedName name="BEx5G1A8TFN4C4QII35U9DKYNIS8" localSheetId="8" hidden="1">#REF!</definedName>
    <definedName name="BEx5G1A8TFN4C4QII35U9DKYNIS8" localSheetId="6" hidden="1">#REF!</definedName>
    <definedName name="BEx5G1A8TFN4C4QII35U9DKYNIS8" localSheetId="7" hidden="1">#REF!</definedName>
    <definedName name="BEx5G1A8TFN4C4QII35U9DKYNIS8" hidden="1">#REF!</definedName>
    <definedName name="BEx5G1L0QO91KEPDMV1D8OT4BT73" localSheetId="11" hidden="1">#REF!</definedName>
    <definedName name="BEx5G1L0QO91KEPDMV1D8OT4BT73" localSheetId="5" hidden="1">#REF!</definedName>
    <definedName name="BEx5G1L0QO91KEPDMV1D8OT4BT73" localSheetId="8" hidden="1">#REF!</definedName>
    <definedName name="BEx5G1L0QO91KEPDMV1D8OT4BT73" localSheetId="6" hidden="1">#REF!</definedName>
    <definedName name="BEx5G1L0QO91KEPDMV1D8OT4BT73" localSheetId="7" hidden="1">#REF!</definedName>
    <definedName name="BEx5G1L0QO91KEPDMV1D8OT4BT73" hidden="1">#REF!</definedName>
    <definedName name="BEx5G1QHX69GFUYHUZA5X74MTDMR" localSheetId="11" hidden="1">#REF!</definedName>
    <definedName name="BEx5G1QHX69GFUYHUZA5X74MTDMR" localSheetId="5" hidden="1">#REF!</definedName>
    <definedName name="BEx5G1QHX69GFUYHUZA5X74MTDMR" localSheetId="8" hidden="1">#REF!</definedName>
    <definedName name="BEx5G1QHX69GFUYHUZA5X74MTDMR" localSheetId="6" hidden="1">#REF!</definedName>
    <definedName name="BEx5G1QHX69GFUYHUZA5X74MTDMR" localSheetId="7" hidden="1">#REF!</definedName>
    <definedName name="BEx5G1QHX69GFUYHUZA5X74MTDMR" hidden="1">#REF!</definedName>
    <definedName name="BEx5G5S2C9JRD28ZQMMQLCBHWOHB" localSheetId="11" hidden="1">#REF!</definedName>
    <definedName name="BEx5G5S2C9JRD28ZQMMQLCBHWOHB" localSheetId="5" hidden="1">#REF!</definedName>
    <definedName name="BEx5G5S2C9JRD28ZQMMQLCBHWOHB" localSheetId="8" hidden="1">#REF!</definedName>
    <definedName name="BEx5G5S2C9JRD28ZQMMQLCBHWOHB" localSheetId="6" hidden="1">#REF!</definedName>
    <definedName name="BEx5G5S2C9JRD28ZQMMQLCBHWOHB" localSheetId="7" hidden="1">#REF!</definedName>
    <definedName name="BEx5G5S2C9JRD28ZQMMQLCBHWOHB" hidden="1">#REF!</definedName>
    <definedName name="BEx5G7KU3EGZQSYN2YNML8EW8NDC" localSheetId="11" hidden="1">#REF!</definedName>
    <definedName name="BEx5G7KU3EGZQSYN2YNML8EW8NDC" localSheetId="5" hidden="1">#REF!</definedName>
    <definedName name="BEx5G7KU3EGZQSYN2YNML8EW8NDC" localSheetId="8" hidden="1">#REF!</definedName>
    <definedName name="BEx5G7KU3EGZQSYN2YNML8EW8NDC" localSheetId="6" hidden="1">#REF!</definedName>
    <definedName name="BEx5G7KU3EGZQSYN2YNML8EW8NDC" localSheetId="7" hidden="1">#REF!</definedName>
    <definedName name="BEx5G7KU3EGZQSYN2YNML8EW8NDC" hidden="1">#REF!</definedName>
    <definedName name="BEx5G86DZL1VYUX6KWODAP3WFAWP" localSheetId="11" hidden="1">#REF!</definedName>
    <definedName name="BEx5G86DZL1VYUX6KWODAP3WFAWP" localSheetId="5" hidden="1">#REF!</definedName>
    <definedName name="BEx5G86DZL1VYUX6KWODAP3WFAWP" localSheetId="8" hidden="1">#REF!</definedName>
    <definedName name="BEx5G86DZL1VYUX6KWODAP3WFAWP" localSheetId="6" hidden="1">#REF!</definedName>
    <definedName name="BEx5G86DZL1VYUX6KWODAP3WFAWP" localSheetId="7" hidden="1">#REF!</definedName>
    <definedName name="BEx5G86DZL1VYUX6KWODAP3WFAWP" hidden="1">#REF!</definedName>
    <definedName name="BEx5G8BV2GIOCM3C7IUFK8L04A6M" localSheetId="11" hidden="1">#REF!</definedName>
    <definedName name="BEx5G8BV2GIOCM3C7IUFK8L04A6M" localSheetId="5" hidden="1">#REF!</definedName>
    <definedName name="BEx5G8BV2GIOCM3C7IUFK8L04A6M" localSheetId="8" hidden="1">#REF!</definedName>
    <definedName name="BEx5G8BV2GIOCM3C7IUFK8L04A6M" localSheetId="6" hidden="1">#REF!</definedName>
    <definedName name="BEx5G8BV2GIOCM3C7IUFK8L04A6M" localSheetId="7" hidden="1">#REF!</definedName>
    <definedName name="BEx5G8BV2GIOCM3C7IUFK8L04A6M" hidden="1">#REF!</definedName>
    <definedName name="BEx5GID9MVBUPFFT9M8K8B5MO9NV" localSheetId="11" hidden="1">#REF!</definedName>
    <definedName name="BEx5GID9MVBUPFFT9M8K8B5MO9NV" localSheetId="5" hidden="1">#REF!</definedName>
    <definedName name="BEx5GID9MVBUPFFT9M8K8B5MO9NV" localSheetId="8" hidden="1">#REF!</definedName>
    <definedName name="BEx5GID9MVBUPFFT9M8K8B5MO9NV" localSheetId="6" hidden="1">#REF!</definedName>
    <definedName name="BEx5GID9MVBUPFFT9M8K8B5MO9NV" localSheetId="7" hidden="1">#REF!</definedName>
    <definedName name="BEx5GID9MVBUPFFT9M8K8B5MO9NV" hidden="1">#REF!</definedName>
    <definedName name="BEx5GN0EWA9SCQDPQ7NTUQH82QVK" localSheetId="11" hidden="1">#REF!</definedName>
    <definedName name="BEx5GN0EWA9SCQDPQ7NTUQH82QVK" localSheetId="5" hidden="1">#REF!</definedName>
    <definedName name="BEx5GN0EWA9SCQDPQ7NTUQH82QVK" localSheetId="8" hidden="1">#REF!</definedName>
    <definedName name="BEx5GN0EWA9SCQDPQ7NTUQH82QVK" localSheetId="6" hidden="1">#REF!</definedName>
    <definedName name="BEx5GN0EWA9SCQDPQ7NTUQH82QVK" localSheetId="7" hidden="1">#REF!</definedName>
    <definedName name="BEx5GN0EWA9SCQDPQ7NTUQH82QVK" hidden="1">#REF!</definedName>
    <definedName name="BEx5GNBCU4WZ74I0UXFL9ZG2XSGJ" localSheetId="11" hidden="1">#REF!</definedName>
    <definedName name="BEx5GNBCU4WZ74I0UXFL9ZG2XSGJ" localSheetId="5" hidden="1">#REF!</definedName>
    <definedName name="BEx5GNBCU4WZ74I0UXFL9ZG2XSGJ" localSheetId="8" hidden="1">#REF!</definedName>
    <definedName name="BEx5GNBCU4WZ74I0UXFL9ZG2XSGJ" localSheetId="6" hidden="1">#REF!</definedName>
    <definedName name="BEx5GNBCU4WZ74I0UXFL9ZG2XSGJ" localSheetId="7" hidden="1">#REF!</definedName>
    <definedName name="BEx5GNBCU4WZ74I0UXFL9ZG2XSGJ" hidden="1">#REF!</definedName>
    <definedName name="BEx5GUCTYC7QCWGWU5BTO7Y7HDZX" localSheetId="11" hidden="1">#REF!</definedName>
    <definedName name="BEx5GUCTYC7QCWGWU5BTO7Y7HDZX" localSheetId="5" hidden="1">#REF!</definedName>
    <definedName name="BEx5GUCTYC7QCWGWU5BTO7Y7HDZX" localSheetId="8" hidden="1">#REF!</definedName>
    <definedName name="BEx5GUCTYC7QCWGWU5BTO7Y7HDZX" localSheetId="6" hidden="1">#REF!</definedName>
    <definedName name="BEx5GUCTYC7QCWGWU5BTO7Y7HDZX" localSheetId="7" hidden="1">#REF!</definedName>
    <definedName name="BEx5GUCTYC7QCWGWU5BTO7Y7HDZX" hidden="1">#REF!</definedName>
    <definedName name="BEx5GYUPJULJQ624TEESYFG1NFOH" localSheetId="11" hidden="1">#REF!</definedName>
    <definedName name="BEx5GYUPJULJQ624TEESYFG1NFOH" localSheetId="5" hidden="1">#REF!</definedName>
    <definedName name="BEx5GYUPJULJQ624TEESYFG1NFOH" localSheetId="8" hidden="1">#REF!</definedName>
    <definedName name="BEx5GYUPJULJQ624TEESYFG1NFOH" localSheetId="6" hidden="1">#REF!</definedName>
    <definedName name="BEx5GYUPJULJQ624TEESYFG1NFOH" localSheetId="7" hidden="1">#REF!</definedName>
    <definedName name="BEx5GYUPJULJQ624TEESYFG1NFOH" hidden="1">#REF!</definedName>
    <definedName name="BEx5H0NEE0AIN5E2UHJ9J9ISU9N1" localSheetId="11" hidden="1">#REF!</definedName>
    <definedName name="BEx5H0NEE0AIN5E2UHJ9J9ISU9N1" localSheetId="5" hidden="1">#REF!</definedName>
    <definedName name="BEx5H0NEE0AIN5E2UHJ9J9ISU9N1" localSheetId="8" hidden="1">#REF!</definedName>
    <definedName name="BEx5H0NEE0AIN5E2UHJ9J9ISU9N1" localSheetId="6" hidden="1">#REF!</definedName>
    <definedName name="BEx5H0NEE0AIN5E2UHJ9J9ISU9N1" localSheetId="7" hidden="1">#REF!</definedName>
    <definedName name="BEx5H0NEE0AIN5E2UHJ9J9ISU9N1" hidden="1">#REF!</definedName>
    <definedName name="BEx5H1UJSEUQM2K8QHQXO5THVHSO" localSheetId="11" hidden="1">#REF!</definedName>
    <definedName name="BEx5H1UJSEUQM2K8QHQXO5THVHSO" localSheetId="5" hidden="1">#REF!</definedName>
    <definedName name="BEx5H1UJSEUQM2K8QHQXO5THVHSO" localSheetId="8" hidden="1">#REF!</definedName>
    <definedName name="BEx5H1UJSEUQM2K8QHQXO5THVHSO" localSheetId="6" hidden="1">#REF!</definedName>
    <definedName name="BEx5H1UJSEUQM2K8QHQXO5THVHSO" localSheetId="7" hidden="1">#REF!</definedName>
    <definedName name="BEx5H1UJSEUQM2K8QHQXO5THVHSO" hidden="1">#REF!</definedName>
    <definedName name="BEx5HAOT9XWUF7XIFRZZS8B9F5TZ" localSheetId="11" hidden="1">#REF!</definedName>
    <definedName name="BEx5HAOT9XWUF7XIFRZZS8B9F5TZ" localSheetId="5" hidden="1">#REF!</definedName>
    <definedName name="BEx5HAOT9XWUF7XIFRZZS8B9F5TZ" localSheetId="8" hidden="1">#REF!</definedName>
    <definedName name="BEx5HAOT9XWUF7XIFRZZS8B9F5TZ" localSheetId="6" hidden="1">#REF!</definedName>
    <definedName name="BEx5HAOT9XWUF7XIFRZZS8B9F5TZ" localSheetId="7" hidden="1">#REF!</definedName>
    <definedName name="BEx5HAOT9XWUF7XIFRZZS8B9F5TZ" hidden="1">#REF!</definedName>
    <definedName name="BEx5HB534CO7TBSALKMD27WHMAQJ" localSheetId="11" hidden="1">#REF!</definedName>
    <definedName name="BEx5HB534CO7TBSALKMD27WHMAQJ" localSheetId="5" hidden="1">#REF!</definedName>
    <definedName name="BEx5HB534CO7TBSALKMD27WHMAQJ" localSheetId="8" hidden="1">#REF!</definedName>
    <definedName name="BEx5HB534CO7TBSALKMD27WHMAQJ" localSheetId="6" hidden="1">#REF!</definedName>
    <definedName name="BEx5HB534CO7TBSALKMD27WHMAQJ" localSheetId="7" hidden="1">#REF!</definedName>
    <definedName name="BEx5HB534CO7TBSALKMD27WHMAQJ" hidden="1">#REF!</definedName>
    <definedName name="BEx5HE4XRF9BUY04MENWY9CHHN5H" localSheetId="11" hidden="1">#REF!</definedName>
    <definedName name="BEx5HE4XRF9BUY04MENWY9CHHN5H" localSheetId="5" hidden="1">#REF!</definedName>
    <definedName name="BEx5HE4XRF9BUY04MENWY9CHHN5H" localSheetId="8" hidden="1">#REF!</definedName>
    <definedName name="BEx5HE4XRF9BUY04MENWY9CHHN5H" localSheetId="6" hidden="1">#REF!</definedName>
    <definedName name="BEx5HE4XRF9BUY04MENWY9CHHN5H" localSheetId="7" hidden="1">#REF!</definedName>
    <definedName name="BEx5HE4XRF9BUY04MENWY9CHHN5H" hidden="1">#REF!</definedName>
    <definedName name="BEx5HFHMABAT0H9KKS754X4T304E" localSheetId="11" hidden="1">#REF!</definedName>
    <definedName name="BEx5HFHMABAT0H9KKS754X4T304E" localSheetId="5" hidden="1">#REF!</definedName>
    <definedName name="BEx5HFHMABAT0H9KKS754X4T304E" localSheetId="8" hidden="1">#REF!</definedName>
    <definedName name="BEx5HFHMABAT0H9KKS754X4T304E" localSheetId="6" hidden="1">#REF!</definedName>
    <definedName name="BEx5HFHMABAT0H9KKS754X4T304E" localSheetId="7" hidden="1">#REF!</definedName>
    <definedName name="BEx5HFHMABAT0H9KKS754X4T304E" hidden="1">#REF!</definedName>
    <definedName name="BEx5HGDZ7MX1S3KNXLRL9WU565V4" localSheetId="11" hidden="1">#REF!</definedName>
    <definedName name="BEx5HGDZ7MX1S3KNXLRL9WU565V4" localSheetId="5" hidden="1">#REF!</definedName>
    <definedName name="BEx5HGDZ7MX1S3KNXLRL9WU565V4" localSheetId="8" hidden="1">#REF!</definedName>
    <definedName name="BEx5HGDZ7MX1S3KNXLRL9WU565V4" localSheetId="6" hidden="1">#REF!</definedName>
    <definedName name="BEx5HGDZ7MX1S3KNXLRL9WU565V4" localSheetId="7" hidden="1">#REF!</definedName>
    <definedName name="BEx5HGDZ7MX1S3KNXLRL9WU565V4" hidden="1">#REF!</definedName>
    <definedName name="BEx5HJZ9FAVNZSSBTAYRPZDYM9NU" localSheetId="11" hidden="1">#REF!</definedName>
    <definedName name="BEx5HJZ9FAVNZSSBTAYRPZDYM9NU" localSheetId="5" hidden="1">#REF!</definedName>
    <definedName name="BEx5HJZ9FAVNZSSBTAYRPZDYM9NU" localSheetId="8" hidden="1">#REF!</definedName>
    <definedName name="BEx5HJZ9FAVNZSSBTAYRPZDYM9NU" localSheetId="6" hidden="1">#REF!</definedName>
    <definedName name="BEx5HJZ9FAVNZSSBTAYRPZDYM9NU" localSheetId="7" hidden="1">#REF!</definedName>
    <definedName name="BEx5HJZ9FAVNZSSBTAYRPZDYM9NU" hidden="1">#REF!</definedName>
    <definedName name="BEx5HZ9JMKHNLFWLVUB1WP5B39BL" localSheetId="11" hidden="1">#REF!</definedName>
    <definedName name="BEx5HZ9JMKHNLFWLVUB1WP5B39BL" localSheetId="5" hidden="1">#REF!</definedName>
    <definedName name="BEx5HZ9JMKHNLFWLVUB1WP5B39BL" localSheetId="8" hidden="1">#REF!</definedName>
    <definedName name="BEx5HZ9JMKHNLFWLVUB1WP5B39BL" localSheetId="6" hidden="1">#REF!</definedName>
    <definedName name="BEx5HZ9JMKHNLFWLVUB1WP5B39BL" localSheetId="7" hidden="1">#REF!</definedName>
    <definedName name="BEx5HZ9JMKHNLFWLVUB1WP5B39BL" hidden="1">#REF!</definedName>
    <definedName name="BEx5I17QJ0PQ1OG1IMH69HMQWNEA" localSheetId="11" hidden="1">#REF!</definedName>
    <definedName name="BEx5I17QJ0PQ1OG1IMH69HMQWNEA" localSheetId="5" hidden="1">#REF!</definedName>
    <definedName name="BEx5I17QJ0PQ1OG1IMH69HMQWNEA" localSheetId="8" hidden="1">#REF!</definedName>
    <definedName name="BEx5I17QJ0PQ1OG1IMH69HMQWNEA" localSheetId="6" hidden="1">#REF!</definedName>
    <definedName name="BEx5I17QJ0PQ1OG1IMH69HMQWNEA" localSheetId="7" hidden="1">#REF!</definedName>
    <definedName name="BEx5I17QJ0PQ1OG1IMH69HMQWNEA" hidden="1">#REF!</definedName>
    <definedName name="BEx5I244LQHZTF3XI66J8705R9XX" localSheetId="11" hidden="1">#REF!</definedName>
    <definedName name="BEx5I244LQHZTF3XI66J8705R9XX" localSheetId="5" hidden="1">#REF!</definedName>
    <definedName name="BEx5I244LQHZTF3XI66J8705R9XX" localSheetId="8" hidden="1">#REF!</definedName>
    <definedName name="BEx5I244LQHZTF3XI66J8705R9XX" localSheetId="6" hidden="1">#REF!</definedName>
    <definedName name="BEx5I244LQHZTF3XI66J8705R9XX" localSheetId="7" hidden="1">#REF!</definedName>
    <definedName name="BEx5I244LQHZTF3XI66J8705R9XX" hidden="1">#REF!</definedName>
    <definedName name="BEx5I8PBP4LIXDGID5BP0THLO0AQ" localSheetId="11" hidden="1">#REF!</definedName>
    <definedName name="BEx5I8PBP4LIXDGID5BP0THLO0AQ" localSheetId="5" hidden="1">#REF!</definedName>
    <definedName name="BEx5I8PBP4LIXDGID5BP0THLO0AQ" localSheetId="8" hidden="1">#REF!</definedName>
    <definedName name="BEx5I8PBP4LIXDGID5BP0THLO0AQ" localSheetId="6" hidden="1">#REF!</definedName>
    <definedName name="BEx5I8PBP4LIXDGID5BP0THLO0AQ" localSheetId="7" hidden="1">#REF!</definedName>
    <definedName name="BEx5I8PBP4LIXDGID5BP0THLO0AQ" hidden="1">#REF!</definedName>
    <definedName name="BEx5I8USVUB3JP4S9OXGMZVMOQXR" localSheetId="11" hidden="1">#REF!</definedName>
    <definedName name="BEx5I8USVUB3JP4S9OXGMZVMOQXR" localSheetId="5" hidden="1">#REF!</definedName>
    <definedName name="BEx5I8USVUB3JP4S9OXGMZVMOQXR" localSheetId="8" hidden="1">#REF!</definedName>
    <definedName name="BEx5I8USVUB3JP4S9OXGMZVMOQXR" localSheetId="6" hidden="1">#REF!</definedName>
    <definedName name="BEx5I8USVUB3JP4S9OXGMZVMOQXR" localSheetId="7" hidden="1">#REF!</definedName>
    <definedName name="BEx5I8USVUB3JP4S9OXGMZVMOQXR" hidden="1">#REF!</definedName>
    <definedName name="BEx5I9GDQSYIAL65UQNDMNFQCS9Y" localSheetId="11" hidden="1">#REF!</definedName>
    <definedName name="BEx5I9GDQSYIAL65UQNDMNFQCS9Y" localSheetId="5" hidden="1">#REF!</definedName>
    <definedName name="BEx5I9GDQSYIAL65UQNDMNFQCS9Y" localSheetId="8" hidden="1">#REF!</definedName>
    <definedName name="BEx5I9GDQSYIAL65UQNDMNFQCS9Y" localSheetId="6" hidden="1">#REF!</definedName>
    <definedName name="BEx5I9GDQSYIAL65UQNDMNFQCS9Y" localSheetId="7" hidden="1">#REF!</definedName>
    <definedName name="BEx5I9GDQSYIAL65UQNDMNFQCS9Y" hidden="1">#REF!</definedName>
    <definedName name="BEx5IBUPG9AWNW5PK7JGRGEJ4OLM" localSheetId="11" hidden="1">#REF!</definedName>
    <definedName name="BEx5IBUPG9AWNW5PK7JGRGEJ4OLM" localSheetId="5" hidden="1">#REF!</definedName>
    <definedName name="BEx5IBUPG9AWNW5PK7JGRGEJ4OLM" localSheetId="8" hidden="1">#REF!</definedName>
    <definedName name="BEx5IBUPG9AWNW5PK7JGRGEJ4OLM" localSheetId="6" hidden="1">#REF!</definedName>
    <definedName name="BEx5IBUPG9AWNW5PK7JGRGEJ4OLM" localSheetId="7" hidden="1">#REF!</definedName>
    <definedName name="BEx5IBUPG9AWNW5PK7JGRGEJ4OLM" hidden="1">#REF!</definedName>
    <definedName name="BEx5IC06RVN8BSAEPREVKHKLCJ2L" localSheetId="11" hidden="1">#REF!</definedName>
    <definedName name="BEx5IC06RVN8BSAEPREVKHKLCJ2L" localSheetId="5" hidden="1">#REF!</definedName>
    <definedName name="BEx5IC06RVN8BSAEPREVKHKLCJ2L" localSheetId="8" hidden="1">#REF!</definedName>
    <definedName name="BEx5IC06RVN8BSAEPREVKHKLCJ2L" localSheetId="6" hidden="1">#REF!</definedName>
    <definedName name="BEx5IC06RVN8BSAEPREVKHKLCJ2L" localSheetId="7" hidden="1">#REF!</definedName>
    <definedName name="BEx5IC06RVN8BSAEPREVKHKLCJ2L" hidden="1">#REF!</definedName>
    <definedName name="BEx5IGY4M04BPXSQF2J4GQYXF85O" localSheetId="11" hidden="1">#REF!</definedName>
    <definedName name="BEx5IGY4M04BPXSQF2J4GQYXF85O" localSheetId="5" hidden="1">#REF!</definedName>
    <definedName name="BEx5IGY4M04BPXSQF2J4GQYXF85O" localSheetId="8" hidden="1">#REF!</definedName>
    <definedName name="BEx5IGY4M04BPXSQF2J4GQYXF85O" localSheetId="6" hidden="1">#REF!</definedName>
    <definedName name="BEx5IGY4M04BPXSQF2J4GQYXF85O" localSheetId="7" hidden="1">#REF!</definedName>
    <definedName name="BEx5IGY4M04BPXSQF2J4GQYXF85O" hidden="1">#REF!</definedName>
    <definedName name="BEx5IWTZDCLZ5CCDG108STY04SAJ" localSheetId="11" hidden="1">#REF!</definedName>
    <definedName name="BEx5IWTZDCLZ5CCDG108STY04SAJ" localSheetId="5" hidden="1">#REF!</definedName>
    <definedName name="BEx5IWTZDCLZ5CCDG108STY04SAJ" localSheetId="8" hidden="1">#REF!</definedName>
    <definedName name="BEx5IWTZDCLZ5CCDG108STY04SAJ" localSheetId="6" hidden="1">#REF!</definedName>
    <definedName name="BEx5IWTZDCLZ5CCDG108STY04SAJ" localSheetId="7" hidden="1">#REF!</definedName>
    <definedName name="BEx5IWTZDCLZ5CCDG108STY04SAJ" hidden="1">#REF!</definedName>
    <definedName name="BEx5J0FFP1KS4NGY20AEJI8VREEA" localSheetId="11" hidden="1">#REF!</definedName>
    <definedName name="BEx5J0FFP1KS4NGY20AEJI8VREEA" localSheetId="5" hidden="1">#REF!</definedName>
    <definedName name="BEx5J0FFP1KS4NGY20AEJI8VREEA" localSheetId="8" hidden="1">#REF!</definedName>
    <definedName name="BEx5J0FFP1KS4NGY20AEJI8VREEA" localSheetId="6" hidden="1">#REF!</definedName>
    <definedName name="BEx5J0FFP1KS4NGY20AEJI8VREEA" localSheetId="7" hidden="1">#REF!</definedName>
    <definedName name="BEx5J0FFP1KS4NGY20AEJI8VREEA" hidden="1">#REF!</definedName>
    <definedName name="BEx5J1XE5FVWL6IJV6CWKPN24UBK" localSheetId="11" hidden="1">#REF!</definedName>
    <definedName name="BEx5J1XE5FVWL6IJV6CWKPN24UBK" localSheetId="5" hidden="1">#REF!</definedName>
    <definedName name="BEx5J1XE5FVWL6IJV6CWKPN24UBK" localSheetId="8" hidden="1">#REF!</definedName>
    <definedName name="BEx5J1XE5FVWL6IJV6CWKPN24UBK" localSheetId="6" hidden="1">#REF!</definedName>
    <definedName name="BEx5J1XE5FVWL6IJV6CWKPN24UBK" localSheetId="7" hidden="1">#REF!</definedName>
    <definedName name="BEx5J1XE5FVWL6IJV6CWKPN24UBK" hidden="1">#REF!</definedName>
    <definedName name="BEx5JF3ZXLDIS8VNKDCY7ZI7H1CI" localSheetId="11" hidden="1">#REF!</definedName>
    <definedName name="BEx5JF3ZXLDIS8VNKDCY7ZI7H1CI" localSheetId="5" hidden="1">#REF!</definedName>
    <definedName name="BEx5JF3ZXLDIS8VNKDCY7ZI7H1CI" localSheetId="8" hidden="1">#REF!</definedName>
    <definedName name="BEx5JF3ZXLDIS8VNKDCY7ZI7H1CI" localSheetId="6" hidden="1">#REF!</definedName>
    <definedName name="BEx5JF3ZXLDIS8VNKDCY7ZI7H1CI" localSheetId="7" hidden="1">#REF!</definedName>
    <definedName name="BEx5JF3ZXLDIS8VNKDCY7ZI7H1CI" hidden="1">#REF!</definedName>
    <definedName name="BEx5JHCZJ8G6OOOW6EF3GABXKH6F" localSheetId="11" hidden="1">#REF!</definedName>
    <definedName name="BEx5JHCZJ8G6OOOW6EF3GABXKH6F" localSheetId="5" hidden="1">#REF!</definedName>
    <definedName name="BEx5JHCZJ8G6OOOW6EF3GABXKH6F" localSheetId="8" hidden="1">#REF!</definedName>
    <definedName name="BEx5JHCZJ8G6OOOW6EF3GABXKH6F" localSheetId="6" hidden="1">#REF!</definedName>
    <definedName name="BEx5JHCZJ8G6OOOW6EF3GABXKH6F" localSheetId="7" hidden="1">#REF!</definedName>
    <definedName name="BEx5JHCZJ8G6OOOW6EF3GABXKH6F" hidden="1">#REF!</definedName>
    <definedName name="BEx5JJB6W446THXQCRUKD3I7RKLP" localSheetId="11" hidden="1">#REF!</definedName>
    <definedName name="BEx5JJB6W446THXQCRUKD3I7RKLP" localSheetId="5" hidden="1">#REF!</definedName>
    <definedName name="BEx5JJB6W446THXQCRUKD3I7RKLP" localSheetId="8" hidden="1">#REF!</definedName>
    <definedName name="BEx5JJB6W446THXQCRUKD3I7RKLP" localSheetId="6" hidden="1">#REF!</definedName>
    <definedName name="BEx5JJB6W446THXQCRUKD3I7RKLP" localSheetId="7" hidden="1">#REF!</definedName>
    <definedName name="BEx5JJB6W446THXQCRUKD3I7RKLP" hidden="1">#REF!</definedName>
    <definedName name="BEx5JNCT8Z7XSSPD5EMNAJELCU2V" localSheetId="11" hidden="1">#REF!</definedName>
    <definedName name="BEx5JNCT8Z7XSSPD5EMNAJELCU2V" localSheetId="5" hidden="1">#REF!</definedName>
    <definedName name="BEx5JNCT8Z7XSSPD5EMNAJELCU2V" localSheetId="8" hidden="1">#REF!</definedName>
    <definedName name="BEx5JNCT8Z7XSSPD5EMNAJELCU2V" localSheetId="6" hidden="1">#REF!</definedName>
    <definedName name="BEx5JNCT8Z7XSSPD5EMNAJELCU2V" localSheetId="7" hidden="1">#REF!</definedName>
    <definedName name="BEx5JNCT8Z7XSSPD5EMNAJELCU2V" hidden="1">#REF!</definedName>
    <definedName name="BEx5JQCNT9Y4RM306CHC8IPY3HBZ" localSheetId="11" hidden="1">#REF!</definedName>
    <definedName name="BEx5JQCNT9Y4RM306CHC8IPY3HBZ" localSheetId="5" hidden="1">#REF!</definedName>
    <definedName name="BEx5JQCNT9Y4RM306CHC8IPY3HBZ" localSheetId="8" hidden="1">#REF!</definedName>
    <definedName name="BEx5JQCNT9Y4RM306CHC8IPY3HBZ" localSheetId="6" hidden="1">#REF!</definedName>
    <definedName name="BEx5JQCNT9Y4RM306CHC8IPY3HBZ" localSheetId="7" hidden="1">#REF!</definedName>
    <definedName name="BEx5JQCNT9Y4RM306CHC8IPY3HBZ" hidden="1">#REF!</definedName>
    <definedName name="BEx5K08PYKE6JOKBYIB006TX619P" localSheetId="11" hidden="1">#REF!</definedName>
    <definedName name="BEx5K08PYKE6JOKBYIB006TX619P" localSheetId="5" hidden="1">#REF!</definedName>
    <definedName name="BEx5K08PYKE6JOKBYIB006TX619P" localSheetId="8" hidden="1">#REF!</definedName>
    <definedName name="BEx5K08PYKE6JOKBYIB006TX619P" localSheetId="6" hidden="1">#REF!</definedName>
    <definedName name="BEx5K08PYKE6JOKBYIB006TX619P" localSheetId="7" hidden="1">#REF!</definedName>
    <definedName name="BEx5K08PYKE6JOKBYIB006TX619P" hidden="1">#REF!</definedName>
    <definedName name="BEx5K4W2S2K7M9V2M304KW93LK8Q" localSheetId="11" hidden="1">#REF!</definedName>
    <definedName name="BEx5K4W2S2K7M9V2M304KW93LK8Q" localSheetId="5" hidden="1">#REF!</definedName>
    <definedName name="BEx5K4W2S2K7M9V2M304KW93LK8Q" localSheetId="8" hidden="1">#REF!</definedName>
    <definedName name="BEx5K4W2S2K7M9V2M304KW93LK8Q" localSheetId="6" hidden="1">#REF!</definedName>
    <definedName name="BEx5K4W2S2K7M9V2M304KW93LK8Q" localSheetId="7" hidden="1">#REF!</definedName>
    <definedName name="BEx5K4W2S2K7M9V2M304KW93LK8Q" hidden="1">#REF!</definedName>
    <definedName name="BEx5K51DSERT1TR7B4A29R41W4NX" localSheetId="11" hidden="1">#REF!</definedName>
    <definedName name="BEx5K51DSERT1TR7B4A29R41W4NX" localSheetId="5" hidden="1">#REF!</definedName>
    <definedName name="BEx5K51DSERT1TR7B4A29R41W4NX" localSheetId="8" hidden="1">#REF!</definedName>
    <definedName name="BEx5K51DSERT1TR7B4A29R41W4NX" localSheetId="6" hidden="1">#REF!</definedName>
    <definedName name="BEx5K51DSERT1TR7B4A29R41W4NX" localSheetId="7" hidden="1">#REF!</definedName>
    <definedName name="BEx5K51DSERT1TR7B4A29R41W4NX" hidden="1">#REF!</definedName>
    <definedName name="BEx5KBBZ8KCEQK36ARG4ERYOFD4G" localSheetId="11" hidden="1">#REF!</definedName>
    <definedName name="BEx5KBBZ8KCEQK36ARG4ERYOFD4G" localSheetId="5" hidden="1">#REF!</definedName>
    <definedName name="BEx5KBBZ8KCEQK36ARG4ERYOFD4G" localSheetId="8" hidden="1">#REF!</definedName>
    <definedName name="BEx5KBBZ8KCEQK36ARG4ERYOFD4G" localSheetId="6" hidden="1">#REF!</definedName>
    <definedName name="BEx5KBBZ8KCEQK36ARG4ERYOFD4G" localSheetId="7" hidden="1">#REF!</definedName>
    <definedName name="BEx5KBBZ8KCEQK36ARG4ERYOFD4G" hidden="1">#REF!</definedName>
    <definedName name="BEx5KCOET0DYMY4VILOLGVBX7E3C" localSheetId="11" hidden="1">#REF!</definedName>
    <definedName name="BEx5KCOET0DYMY4VILOLGVBX7E3C" localSheetId="5" hidden="1">#REF!</definedName>
    <definedName name="BEx5KCOET0DYMY4VILOLGVBX7E3C" localSheetId="8" hidden="1">#REF!</definedName>
    <definedName name="BEx5KCOET0DYMY4VILOLGVBX7E3C" localSheetId="6" hidden="1">#REF!</definedName>
    <definedName name="BEx5KCOET0DYMY4VILOLGVBX7E3C" localSheetId="7" hidden="1">#REF!</definedName>
    <definedName name="BEx5KCOET0DYMY4VILOLGVBX7E3C" hidden="1">#REF!</definedName>
    <definedName name="BEx5KYER580I4T7WTLMUN7NLNP5K" localSheetId="11" hidden="1">#REF!</definedName>
    <definedName name="BEx5KYER580I4T7WTLMUN7NLNP5K" localSheetId="5" hidden="1">#REF!</definedName>
    <definedName name="BEx5KYER580I4T7WTLMUN7NLNP5K" localSheetId="8" hidden="1">#REF!</definedName>
    <definedName name="BEx5KYER580I4T7WTLMUN7NLNP5K" localSheetId="6" hidden="1">#REF!</definedName>
    <definedName name="BEx5KYER580I4T7WTLMUN7NLNP5K" localSheetId="7" hidden="1">#REF!</definedName>
    <definedName name="BEx5KYER580I4T7WTLMUN7NLNP5K" hidden="1">#REF!</definedName>
    <definedName name="BEx5LHLB3M6K4ZKY2F42QBZT30ZH" localSheetId="11" hidden="1">#REF!</definedName>
    <definedName name="BEx5LHLB3M6K4ZKY2F42QBZT30ZH" localSheetId="5" hidden="1">#REF!</definedName>
    <definedName name="BEx5LHLB3M6K4ZKY2F42QBZT30ZH" localSheetId="8" hidden="1">#REF!</definedName>
    <definedName name="BEx5LHLB3M6K4ZKY2F42QBZT30ZH" localSheetId="6" hidden="1">#REF!</definedName>
    <definedName name="BEx5LHLB3M6K4ZKY2F42QBZT30ZH" localSheetId="7" hidden="1">#REF!</definedName>
    <definedName name="BEx5LHLB3M6K4ZKY2F42QBZT30ZH" hidden="1">#REF!</definedName>
    <definedName name="BEx5LKQJG40DO2JR1ZF6KD3PON9K" localSheetId="11" hidden="1">#REF!</definedName>
    <definedName name="BEx5LKQJG40DO2JR1ZF6KD3PON9K" localSheetId="5" hidden="1">#REF!</definedName>
    <definedName name="BEx5LKQJG40DO2JR1ZF6KD3PON9K" localSheetId="8" hidden="1">#REF!</definedName>
    <definedName name="BEx5LKQJG40DO2JR1ZF6KD3PON9K" localSheetId="6" hidden="1">#REF!</definedName>
    <definedName name="BEx5LKQJG40DO2JR1ZF6KD3PON9K" localSheetId="7" hidden="1">#REF!</definedName>
    <definedName name="BEx5LKQJG40DO2JR1ZF6KD3PON9K" hidden="1">#REF!</definedName>
    <definedName name="BEx5LQA84QRPGAR4FLC7MCT3H9EN" localSheetId="11" hidden="1">#REF!</definedName>
    <definedName name="BEx5LQA84QRPGAR4FLC7MCT3H9EN" localSheetId="5" hidden="1">#REF!</definedName>
    <definedName name="BEx5LQA84QRPGAR4FLC7MCT3H9EN" localSheetId="8" hidden="1">#REF!</definedName>
    <definedName name="BEx5LQA84QRPGAR4FLC7MCT3H9EN" localSheetId="6" hidden="1">#REF!</definedName>
    <definedName name="BEx5LQA84QRPGAR4FLC7MCT3H9EN" localSheetId="7" hidden="1">#REF!</definedName>
    <definedName name="BEx5LQA84QRPGAR4FLC7MCT3H9EN" hidden="1">#REF!</definedName>
    <definedName name="BEx5LRMNU3HXIE1BUMDHRU31F7JJ" localSheetId="11" hidden="1">#REF!</definedName>
    <definedName name="BEx5LRMNU3HXIE1BUMDHRU31F7JJ" localSheetId="5" hidden="1">#REF!</definedName>
    <definedName name="BEx5LRMNU3HXIE1BUMDHRU31F7JJ" localSheetId="8" hidden="1">#REF!</definedName>
    <definedName name="BEx5LRMNU3HXIE1BUMDHRU31F7JJ" localSheetId="6" hidden="1">#REF!</definedName>
    <definedName name="BEx5LRMNU3HXIE1BUMDHRU31F7JJ" localSheetId="7" hidden="1">#REF!</definedName>
    <definedName name="BEx5LRMNU3HXIE1BUMDHRU31F7JJ" hidden="1">#REF!</definedName>
    <definedName name="BEx5LSJ1LPUAX3ENSPECWPG4J7D1" localSheetId="11" hidden="1">#REF!</definedName>
    <definedName name="BEx5LSJ1LPUAX3ENSPECWPG4J7D1" localSheetId="5" hidden="1">#REF!</definedName>
    <definedName name="BEx5LSJ1LPUAX3ENSPECWPG4J7D1" localSheetId="8" hidden="1">#REF!</definedName>
    <definedName name="BEx5LSJ1LPUAX3ENSPECWPG4J7D1" localSheetId="6" hidden="1">#REF!</definedName>
    <definedName name="BEx5LSJ1LPUAX3ENSPECWPG4J7D1" localSheetId="7" hidden="1">#REF!</definedName>
    <definedName name="BEx5LSJ1LPUAX3ENSPECWPG4J7D1" hidden="1">#REF!</definedName>
    <definedName name="BEx5LTKQ8RQWJE4BC88OP928893U" localSheetId="11" hidden="1">#REF!</definedName>
    <definedName name="BEx5LTKQ8RQWJE4BC88OP928893U" localSheetId="5" hidden="1">#REF!</definedName>
    <definedName name="BEx5LTKQ8RQWJE4BC88OP928893U" localSheetId="8" hidden="1">#REF!</definedName>
    <definedName name="BEx5LTKQ8RQWJE4BC88OP928893U" localSheetId="6" hidden="1">#REF!</definedName>
    <definedName name="BEx5LTKQ8RQWJE4BC88OP928893U" localSheetId="7" hidden="1">#REF!</definedName>
    <definedName name="BEx5LTKQ8RQWJE4BC88OP928893U" hidden="1">#REF!</definedName>
    <definedName name="BEx5M4D4KHXU4JXKDEHZZNRG7NRA" localSheetId="11" hidden="1">#REF!</definedName>
    <definedName name="BEx5M4D4KHXU4JXKDEHZZNRG7NRA" localSheetId="5" hidden="1">#REF!</definedName>
    <definedName name="BEx5M4D4KHXU4JXKDEHZZNRG7NRA" localSheetId="8" hidden="1">#REF!</definedName>
    <definedName name="BEx5M4D4KHXU4JXKDEHZZNRG7NRA" localSheetId="6" hidden="1">#REF!</definedName>
    <definedName name="BEx5M4D4KHXU4JXKDEHZZNRG7NRA" localSheetId="7" hidden="1">#REF!</definedName>
    <definedName name="BEx5M4D4KHXU4JXKDEHZZNRG7NRA" hidden="1">#REF!</definedName>
    <definedName name="BEx5MB9BR71LZDG7XXQ2EO58JC5F" localSheetId="11" hidden="1">#REF!</definedName>
    <definedName name="BEx5MB9BR71LZDG7XXQ2EO58JC5F" localSheetId="5" hidden="1">#REF!</definedName>
    <definedName name="BEx5MB9BR71LZDG7XXQ2EO58JC5F" localSheetId="8" hidden="1">#REF!</definedName>
    <definedName name="BEx5MB9BR71LZDG7XXQ2EO58JC5F" localSheetId="6" hidden="1">#REF!</definedName>
    <definedName name="BEx5MB9BR71LZDG7XXQ2EO58JC5F" localSheetId="7" hidden="1">#REF!</definedName>
    <definedName name="BEx5MB9BR71LZDG7XXQ2EO58JC5F" hidden="1">#REF!</definedName>
    <definedName name="BEx5MHEF05EVRV5DPTG4KMPWZSUS" localSheetId="11" hidden="1">#REF!</definedName>
    <definedName name="BEx5MHEF05EVRV5DPTG4KMPWZSUS" localSheetId="5" hidden="1">#REF!</definedName>
    <definedName name="BEx5MHEF05EVRV5DPTG4KMPWZSUS" localSheetId="8" hidden="1">#REF!</definedName>
    <definedName name="BEx5MHEF05EVRV5DPTG4KMPWZSUS" localSheetId="6" hidden="1">#REF!</definedName>
    <definedName name="BEx5MHEF05EVRV5DPTG4KMPWZSUS" localSheetId="7" hidden="1">#REF!</definedName>
    <definedName name="BEx5MHEF05EVRV5DPTG4KMPWZSUS" hidden="1">#REF!</definedName>
    <definedName name="BEx5MLQZM68YQSKARVWTTPINFQ2C" localSheetId="11" hidden="1">[48]ZZCOOM_M03_Q004!#REF!</definedName>
    <definedName name="BEx5MLQZM68YQSKARVWTTPINFQ2C" localSheetId="5" hidden="1">[48]ZZCOOM_M03_Q004!#REF!</definedName>
    <definedName name="BEx5MLQZM68YQSKARVWTTPINFQ2C" localSheetId="8" hidden="1">[49]ZZCOOM_M03_Q005!#REF!</definedName>
    <definedName name="BEx5MLQZM68YQSKARVWTTPINFQ2C" localSheetId="6" hidden="1">[48]ZZCOOM_M03_Q004!#REF!</definedName>
    <definedName name="BEx5MLQZM68YQSKARVWTTPINFQ2C" localSheetId="7" hidden="1">#REF!</definedName>
    <definedName name="BEx5MLQZM68YQSKARVWTTPINFQ2C" hidden="1">[48]ZZCOOM_M03_Q004!#REF!</definedName>
    <definedName name="BEx5MMCJMU7FOOWUCW9EA13B7V5F" localSheetId="11" hidden="1">#REF!</definedName>
    <definedName name="BEx5MMCJMU7FOOWUCW9EA13B7V5F" localSheetId="5" hidden="1">#REF!</definedName>
    <definedName name="BEx5MMCJMU7FOOWUCW9EA13B7V5F" localSheetId="8" hidden="1">#REF!</definedName>
    <definedName name="BEx5MMCJMU7FOOWUCW9EA13B7V5F" localSheetId="6" hidden="1">#REF!</definedName>
    <definedName name="BEx5MMCJMU7FOOWUCW9EA13B7V5F" localSheetId="7" hidden="1">#REF!</definedName>
    <definedName name="BEx5MMCJMU7FOOWUCW9EA13B7V5F" hidden="1">#REF!</definedName>
    <definedName name="BEx5MVXTKNBXHNWTL43C670E4KXC" localSheetId="11" hidden="1">#REF!</definedName>
    <definedName name="BEx5MVXTKNBXHNWTL43C670E4KXC" localSheetId="5" hidden="1">#REF!</definedName>
    <definedName name="BEx5MVXTKNBXHNWTL43C670E4KXC" localSheetId="8" hidden="1">#REF!</definedName>
    <definedName name="BEx5MVXTKNBXHNWTL43C670E4KXC" localSheetId="6" hidden="1">#REF!</definedName>
    <definedName name="BEx5MVXTKNBXHNWTL43C670E4KXC" localSheetId="7" hidden="1">#REF!</definedName>
    <definedName name="BEx5MVXTKNBXHNWTL43C670E4KXC" hidden="1">#REF!</definedName>
    <definedName name="BEx5MWZGZ3VRB5418C2RNF9H17BQ" localSheetId="11" hidden="1">#REF!</definedName>
    <definedName name="BEx5MWZGZ3VRB5418C2RNF9H17BQ" localSheetId="5" hidden="1">#REF!</definedName>
    <definedName name="BEx5MWZGZ3VRB5418C2RNF9H17BQ" localSheetId="8" hidden="1">#REF!</definedName>
    <definedName name="BEx5MWZGZ3VRB5418C2RNF9H17BQ" localSheetId="6" hidden="1">#REF!</definedName>
    <definedName name="BEx5MWZGZ3VRB5418C2RNF9H17BQ" localSheetId="7" hidden="1">#REF!</definedName>
    <definedName name="BEx5MWZGZ3VRB5418C2RNF9H17BQ" hidden="1">#REF!</definedName>
    <definedName name="BEx5MX4YD2QV39W04QH9C6AOA0FB" localSheetId="11" hidden="1">#REF!</definedName>
    <definedName name="BEx5MX4YD2QV39W04QH9C6AOA0FB" localSheetId="5" hidden="1">#REF!</definedName>
    <definedName name="BEx5MX4YD2QV39W04QH9C6AOA0FB" localSheetId="8" hidden="1">#REF!</definedName>
    <definedName name="BEx5MX4YD2QV39W04QH9C6AOA0FB" localSheetId="6" hidden="1">#REF!</definedName>
    <definedName name="BEx5MX4YD2QV39W04QH9C6AOA0FB" localSheetId="7" hidden="1">#REF!</definedName>
    <definedName name="BEx5MX4YD2QV39W04QH9C6AOA0FB" hidden="1">#REF!</definedName>
    <definedName name="BEx5N3A8LULD7YBJH5J83X27PZSW" localSheetId="11" hidden="1">#REF!</definedName>
    <definedName name="BEx5N3A8LULD7YBJH5J83X27PZSW" localSheetId="5" hidden="1">#REF!</definedName>
    <definedName name="BEx5N3A8LULD7YBJH5J83X27PZSW" localSheetId="8" hidden="1">#REF!</definedName>
    <definedName name="BEx5N3A8LULD7YBJH5J83X27PZSW" localSheetId="6" hidden="1">#REF!</definedName>
    <definedName name="BEx5N3A8LULD7YBJH5J83X27PZSW" localSheetId="7" hidden="1">#REF!</definedName>
    <definedName name="BEx5N3A8LULD7YBJH5J83X27PZSW" hidden="1">#REF!</definedName>
    <definedName name="BEx5N4XI4PWB1W9PMZ4O5R0HWTYD" localSheetId="11" hidden="1">#REF!</definedName>
    <definedName name="BEx5N4XI4PWB1W9PMZ4O5R0HWTYD" localSheetId="5" hidden="1">#REF!</definedName>
    <definedName name="BEx5N4XI4PWB1W9PMZ4O5R0HWTYD" localSheetId="8" hidden="1">#REF!</definedName>
    <definedName name="BEx5N4XI4PWB1W9PMZ4O5R0HWTYD" localSheetId="6" hidden="1">#REF!</definedName>
    <definedName name="BEx5N4XI4PWB1W9PMZ4O5R0HWTYD" localSheetId="7" hidden="1">#REF!</definedName>
    <definedName name="BEx5N4XI4PWB1W9PMZ4O5R0HWTYD" hidden="1">#REF!</definedName>
    <definedName name="BEx5N8DH1SY888WI2GZ2D6E9XCXB" localSheetId="11" hidden="1">#REF!</definedName>
    <definedName name="BEx5N8DH1SY888WI2GZ2D6E9XCXB" localSheetId="5" hidden="1">#REF!</definedName>
    <definedName name="BEx5N8DH1SY888WI2GZ2D6E9XCXB" localSheetId="8" hidden="1">#REF!</definedName>
    <definedName name="BEx5N8DH1SY888WI2GZ2D6E9XCXB" localSheetId="6" hidden="1">#REF!</definedName>
    <definedName name="BEx5N8DH1SY888WI2GZ2D6E9XCXB" localSheetId="7" hidden="1">#REF!</definedName>
    <definedName name="BEx5N8DH1SY888WI2GZ2D6E9XCXB" hidden="1">#REF!</definedName>
    <definedName name="BEx5NA68N6FJFX9UJXK4M14U487F" localSheetId="11" hidden="1">#REF!</definedName>
    <definedName name="BEx5NA68N6FJFX9UJXK4M14U487F" localSheetId="5" hidden="1">#REF!</definedName>
    <definedName name="BEx5NA68N6FJFX9UJXK4M14U487F" localSheetId="8" hidden="1">#REF!</definedName>
    <definedName name="BEx5NA68N6FJFX9UJXK4M14U487F" localSheetId="6" hidden="1">#REF!</definedName>
    <definedName name="BEx5NA68N6FJFX9UJXK4M14U487F" localSheetId="7" hidden="1">#REF!</definedName>
    <definedName name="BEx5NA68N6FJFX9UJXK4M14U487F" hidden="1">#REF!</definedName>
    <definedName name="BEx5NIKBG2GDJOYGE3WCXKU7YY51" localSheetId="11" hidden="1">#REF!</definedName>
    <definedName name="BEx5NIKBG2GDJOYGE3WCXKU7YY51" localSheetId="5" hidden="1">#REF!</definedName>
    <definedName name="BEx5NIKBG2GDJOYGE3WCXKU7YY51" localSheetId="8" hidden="1">#REF!</definedName>
    <definedName name="BEx5NIKBG2GDJOYGE3WCXKU7YY51" localSheetId="6" hidden="1">#REF!</definedName>
    <definedName name="BEx5NIKBG2GDJOYGE3WCXKU7YY51" localSheetId="7" hidden="1">#REF!</definedName>
    <definedName name="BEx5NIKBG2GDJOYGE3WCXKU7YY51" hidden="1">#REF!</definedName>
    <definedName name="BEx5NV06L5J5IMKGOMGKGJ4PBZCD" localSheetId="11" hidden="1">#REF!</definedName>
    <definedName name="BEx5NV06L5J5IMKGOMGKGJ4PBZCD" localSheetId="5" hidden="1">#REF!</definedName>
    <definedName name="BEx5NV06L5J5IMKGOMGKGJ4PBZCD" localSheetId="8" hidden="1">#REF!</definedName>
    <definedName name="BEx5NV06L5J5IMKGOMGKGJ4PBZCD" localSheetId="6" hidden="1">#REF!</definedName>
    <definedName name="BEx5NV06L5J5IMKGOMGKGJ4PBZCD" localSheetId="7" hidden="1">#REF!</definedName>
    <definedName name="BEx5NV06L5J5IMKGOMGKGJ4PBZCD" hidden="1">#REF!</definedName>
    <definedName name="BEx5NW1V6AB25NEEX9VPHRXWJDSS" localSheetId="11" hidden="1">#REF!</definedName>
    <definedName name="BEx5NW1V6AB25NEEX9VPHRXWJDSS" localSheetId="5" hidden="1">#REF!</definedName>
    <definedName name="BEx5NW1V6AB25NEEX9VPHRXWJDSS" localSheetId="8" hidden="1">#REF!</definedName>
    <definedName name="BEx5NW1V6AB25NEEX9VPHRXWJDSS" localSheetId="6" hidden="1">#REF!</definedName>
    <definedName name="BEx5NW1V6AB25NEEX9VPHRXWJDSS" localSheetId="7" hidden="1">#REF!</definedName>
    <definedName name="BEx5NW1V6AB25NEEX9VPHRXWJDSS" hidden="1">#REF!</definedName>
    <definedName name="BEx5NWSXWACAUHWVZAI57DGZ8OCQ" localSheetId="11" hidden="1">#REF!</definedName>
    <definedName name="BEx5NWSXWACAUHWVZAI57DGZ8OCQ" localSheetId="5" hidden="1">#REF!</definedName>
    <definedName name="BEx5NWSXWACAUHWVZAI57DGZ8OCQ" localSheetId="8" hidden="1">#REF!</definedName>
    <definedName name="BEx5NWSXWACAUHWVZAI57DGZ8OCQ" localSheetId="6" hidden="1">#REF!</definedName>
    <definedName name="BEx5NWSXWACAUHWVZAI57DGZ8OCQ" localSheetId="7" hidden="1">#REF!</definedName>
    <definedName name="BEx5NWSXWACAUHWVZAI57DGZ8OCQ" hidden="1">#REF!</definedName>
    <definedName name="BEx5NZSSQ6PY99ZX2D7Q9IGOR34W" localSheetId="11" hidden="1">#REF!</definedName>
    <definedName name="BEx5NZSSQ6PY99ZX2D7Q9IGOR34W" localSheetId="5" hidden="1">#REF!</definedName>
    <definedName name="BEx5NZSSQ6PY99ZX2D7Q9IGOR34W" localSheetId="8" hidden="1">#REF!</definedName>
    <definedName name="BEx5NZSSQ6PY99ZX2D7Q9IGOR34W" localSheetId="6" hidden="1">#REF!</definedName>
    <definedName name="BEx5NZSSQ6PY99ZX2D7Q9IGOR34W" localSheetId="7" hidden="1">#REF!</definedName>
    <definedName name="BEx5NZSSQ6PY99ZX2D7Q9IGOR34W" hidden="1">#REF!</definedName>
    <definedName name="BEx5O2N9HTGG4OJHR62PKFMNZTTW" localSheetId="11" hidden="1">#REF!</definedName>
    <definedName name="BEx5O2N9HTGG4OJHR62PKFMNZTTW" localSheetId="5" hidden="1">#REF!</definedName>
    <definedName name="BEx5O2N9HTGG4OJHR62PKFMNZTTW" localSheetId="8" hidden="1">#REF!</definedName>
    <definedName name="BEx5O2N9HTGG4OJHR62PKFMNZTTW" localSheetId="6" hidden="1">#REF!</definedName>
    <definedName name="BEx5O2N9HTGG4OJHR62PKFMNZTTW" localSheetId="7" hidden="1">#REF!</definedName>
    <definedName name="BEx5O2N9HTGG4OJHR62PKFMNZTTW" hidden="1">#REF!</definedName>
    <definedName name="BEx5O3ZUQ2OARA1CDOZ3NC4UE5AA" localSheetId="11" hidden="1">#REF!</definedName>
    <definedName name="BEx5O3ZUQ2OARA1CDOZ3NC4UE5AA" localSheetId="5" hidden="1">#REF!</definedName>
    <definedName name="BEx5O3ZUQ2OARA1CDOZ3NC4UE5AA" localSheetId="8" hidden="1">#REF!</definedName>
    <definedName name="BEx5O3ZUQ2OARA1CDOZ3NC4UE5AA" localSheetId="6" hidden="1">#REF!</definedName>
    <definedName name="BEx5O3ZUQ2OARA1CDOZ3NC4UE5AA" localSheetId="7" hidden="1">#REF!</definedName>
    <definedName name="BEx5O3ZUQ2OARA1CDOZ3NC4UE5AA" hidden="1">#REF!</definedName>
    <definedName name="BEx5OAFS0NJ2CB86A02E1JYHMLQ1" localSheetId="11" hidden="1">#REF!</definedName>
    <definedName name="BEx5OAFS0NJ2CB86A02E1JYHMLQ1" localSheetId="5" hidden="1">#REF!</definedName>
    <definedName name="BEx5OAFS0NJ2CB86A02E1JYHMLQ1" localSheetId="8" hidden="1">#REF!</definedName>
    <definedName name="BEx5OAFS0NJ2CB86A02E1JYHMLQ1" localSheetId="6" hidden="1">#REF!</definedName>
    <definedName name="BEx5OAFS0NJ2CB86A02E1JYHMLQ1" localSheetId="7" hidden="1">#REF!</definedName>
    <definedName name="BEx5OAFS0NJ2CB86A02E1JYHMLQ1" hidden="1">#REF!</definedName>
    <definedName name="BEx5OG4RPU8W1ETWDWM234NYYYEN" localSheetId="11" hidden="1">#REF!</definedName>
    <definedName name="BEx5OG4RPU8W1ETWDWM234NYYYEN" localSheetId="5" hidden="1">#REF!</definedName>
    <definedName name="BEx5OG4RPU8W1ETWDWM234NYYYEN" localSheetId="8" hidden="1">#REF!</definedName>
    <definedName name="BEx5OG4RPU8W1ETWDWM234NYYYEN" localSheetId="6" hidden="1">#REF!</definedName>
    <definedName name="BEx5OG4RPU8W1ETWDWM234NYYYEN" localSheetId="7" hidden="1">#REF!</definedName>
    <definedName name="BEx5OG4RPU8W1ETWDWM234NYYYEN" hidden="1">#REF!</definedName>
    <definedName name="BEx5OP9Y43F99O2IT69MKCCXGL61" localSheetId="11" hidden="1">#REF!</definedName>
    <definedName name="BEx5OP9Y43F99O2IT69MKCCXGL61" localSheetId="5" hidden="1">#REF!</definedName>
    <definedName name="BEx5OP9Y43F99O2IT69MKCCXGL61" localSheetId="8" hidden="1">#REF!</definedName>
    <definedName name="BEx5OP9Y43F99O2IT69MKCCXGL61" localSheetId="6" hidden="1">#REF!</definedName>
    <definedName name="BEx5OP9Y43F99O2IT69MKCCXGL61" localSheetId="7" hidden="1">#REF!</definedName>
    <definedName name="BEx5OP9Y43F99O2IT69MKCCXGL61" hidden="1">#REF!</definedName>
    <definedName name="BEx5P9Y9RDXNUAJ6CZ2LHMM8IM7T" localSheetId="11" hidden="1">#REF!</definedName>
    <definedName name="BEx5P9Y9RDXNUAJ6CZ2LHMM8IM7T" localSheetId="5" hidden="1">#REF!</definedName>
    <definedName name="BEx5P9Y9RDXNUAJ6CZ2LHMM8IM7T" localSheetId="8" hidden="1">#REF!</definedName>
    <definedName name="BEx5P9Y9RDXNUAJ6CZ2LHMM8IM7T" localSheetId="6" hidden="1">#REF!</definedName>
    <definedName name="BEx5P9Y9RDXNUAJ6CZ2LHMM8IM7T" localSheetId="7" hidden="1">#REF!</definedName>
    <definedName name="BEx5P9Y9RDXNUAJ6CZ2LHMM8IM7T" hidden="1">#REF!</definedName>
    <definedName name="BEx5PHWB2C0D5QLP3BZIP3UO7DIZ" localSheetId="11" hidden="1">#REF!</definedName>
    <definedName name="BEx5PHWB2C0D5QLP3BZIP3UO7DIZ" localSheetId="5" hidden="1">#REF!</definedName>
    <definedName name="BEx5PHWB2C0D5QLP3BZIP3UO7DIZ" localSheetId="8" hidden="1">#REF!</definedName>
    <definedName name="BEx5PHWB2C0D5QLP3BZIP3UO7DIZ" localSheetId="6" hidden="1">#REF!</definedName>
    <definedName name="BEx5PHWB2C0D5QLP3BZIP3UO7DIZ" localSheetId="7" hidden="1">#REF!</definedName>
    <definedName name="BEx5PHWB2C0D5QLP3BZIP3UO7DIZ" hidden="1">#REF!</definedName>
    <definedName name="BEx5PJP02W68K2E46L5C5YBSNU6T" localSheetId="11" hidden="1">#REF!</definedName>
    <definedName name="BEx5PJP02W68K2E46L5C5YBSNU6T" localSheetId="5" hidden="1">#REF!</definedName>
    <definedName name="BEx5PJP02W68K2E46L5C5YBSNU6T" localSheetId="8" hidden="1">#REF!</definedName>
    <definedName name="BEx5PJP02W68K2E46L5C5YBSNU6T" localSheetId="6" hidden="1">#REF!</definedName>
    <definedName name="BEx5PJP02W68K2E46L5C5YBSNU6T" localSheetId="7" hidden="1">#REF!</definedName>
    <definedName name="BEx5PJP02W68K2E46L5C5YBSNU6T" hidden="1">#REF!</definedName>
    <definedName name="BEx5PLCA8DOMAU315YCS5275L2HS" localSheetId="11" hidden="1">#REF!</definedName>
    <definedName name="BEx5PLCA8DOMAU315YCS5275L2HS" localSheetId="5" hidden="1">#REF!</definedName>
    <definedName name="BEx5PLCA8DOMAU315YCS5275L2HS" localSheetId="8" hidden="1">#REF!</definedName>
    <definedName name="BEx5PLCA8DOMAU315YCS5275L2HS" localSheetId="6" hidden="1">#REF!</definedName>
    <definedName name="BEx5PLCA8DOMAU315YCS5275L2HS" localSheetId="7" hidden="1">#REF!</definedName>
    <definedName name="BEx5PLCA8DOMAU315YCS5275L2HS" hidden="1">#REF!</definedName>
    <definedName name="BEx5PRXMZ5M65Z732WNNGV564C2J" localSheetId="11" hidden="1">#REF!</definedName>
    <definedName name="BEx5PRXMZ5M65Z732WNNGV564C2J" localSheetId="5" hidden="1">#REF!</definedName>
    <definedName name="BEx5PRXMZ5M65Z732WNNGV564C2J" localSheetId="8" hidden="1">#REF!</definedName>
    <definedName name="BEx5PRXMZ5M65Z732WNNGV564C2J" localSheetId="6" hidden="1">#REF!</definedName>
    <definedName name="BEx5PRXMZ5M65Z732WNNGV564C2J" localSheetId="7" hidden="1">#REF!</definedName>
    <definedName name="BEx5PRXMZ5M65Z732WNNGV564C2J" hidden="1">#REF!</definedName>
    <definedName name="BEx5Q29Y91E64DPE0YY53A6YHF3Y" localSheetId="11" hidden="1">#REF!</definedName>
    <definedName name="BEx5Q29Y91E64DPE0YY53A6YHF3Y" localSheetId="5" hidden="1">#REF!</definedName>
    <definedName name="BEx5Q29Y91E64DPE0YY53A6YHF3Y" localSheetId="8" hidden="1">#REF!</definedName>
    <definedName name="BEx5Q29Y91E64DPE0YY53A6YHF3Y" localSheetId="6" hidden="1">#REF!</definedName>
    <definedName name="BEx5Q29Y91E64DPE0YY53A6YHF3Y" localSheetId="7" hidden="1">#REF!</definedName>
    <definedName name="BEx5Q29Y91E64DPE0YY53A6YHF3Y" hidden="1">#REF!</definedName>
    <definedName name="BEx5QPSW4IPLH50WSR87HRER05RF" localSheetId="11" hidden="1">#REF!</definedName>
    <definedName name="BEx5QPSW4IPLH50WSR87HRER05RF" localSheetId="5" hidden="1">#REF!</definedName>
    <definedName name="BEx5QPSW4IPLH50WSR87HRER05RF" localSheetId="8" hidden="1">#REF!</definedName>
    <definedName name="BEx5QPSW4IPLH50WSR87HRER05RF" localSheetId="6" hidden="1">#REF!</definedName>
    <definedName name="BEx5QPSW4IPLH50WSR87HRER05RF" localSheetId="7" hidden="1">#REF!</definedName>
    <definedName name="BEx5QPSW4IPLH50WSR87HRER05RF" hidden="1">#REF!</definedName>
    <definedName name="BEx73V0EP8EMNRC3EZJJKKVKWQVB" localSheetId="11" hidden="1">#REF!</definedName>
    <definedName name="BEx73V0EP8EMNRC3EZJJKKVKWQVB" localSheetId="5" hidden="1">#REF!</definedName>
    <definedName name="BEx73V0EP8EMNRC3EZJJKKVKWQVB" localSheetId="8" hidden="1">#REF!</definedName>
    <definedName name="BEx73V0EP8EMNRC3EZJJKKVKWQVB" localSheetId="6" hidden="1">#REF!</definedName>
    <definedName name="BEx73V0EP8EMNRC3EZJJKKVKWQVB" localSheetId="7" hidden="1">#REF!</definedName>
    <definedName name="BEx73V0EP8EMNRC3EZJJKKVKWQVB" hidden="1">#REF!</definedName>
    <definedName name="BEx741WJHIJVXUX131SBXTVW8D71" localSheetId="11" hidden="1">#REF!</definedName>
    <definedName name="BEx741WJHIJVXUX131SBXTVW8D71" localSheetId="5" hidden="1">#REF!</definedName>
    <definedName name="BEx741WJHIJVXUX131SBXTVW8D71" localSheetId="8" hidden="1">#REF!</definedName>
    <definedName name="BEx741WJHIJVXUX131SBXTVW8D71" localSheetId="6" hidden="1">#REF!</definedName>
    <definedName name="BEx741WJHIJVXUX131SBXTVW8D71" localSheetId="7" hidden="1">#REF!</definedName>
    <definedName name="BEx741WJHIJVXUX131SBXTVW8D71" hidden="1">#REF!</definedName>
    <definedName name="BEx74Q6H3O7133AWQXWC21MI2UFT" localSheetId="11" hidden="1">#REF!</definedName>
    <definedName name="BEx74Q6H3O7133AWQXWC21MI2UFT" localSheetId="5" hidden="1">#REF!</definedName>
    <definedName name="BEx74Q6H3O7133AWQXWC21MI2UFT" localSheetId="8" hidden="1">#REF!</definedName>
    <definedName name="BEx74Q6H3O7133AWQXWC21MI2UFT" localSheetId="6" hidden="1">#REF!</definedName>
    <definedName name="BEx74Q6H3O7133AWQXWC21MI2UFT" localSheetId="7" hidden="1">#REF!</definedName>
    <definedName name="BEx74Q6H3O7133AWQXWC21MI2UFT" hidden="1">#REF!</definedName>
    <definedName name="BEx74R2VQ8BSMKPX25262AU3VZF7" localSheetId="11" hidden="1">#REF!</definedName>
    <definedName name="BEx74R2VQ8BSMKPX25262AU3VZF7" localSheetId="5" hidden="1">#REF!</definedName>
    <definedName name="BEx74R2VQ8BSMKPX25262AU3VZF7" localSheetId="8" hidden="1">#REF!</definedName>
    <definedName name="BEx74R2VQ8BSMKPX25262AU3VZF7" localSheetId="6" hidden="1">#REF!</definedName>
    <definedName name="BEx74R2VQ8BSMKPX25262AU3VZF7" localSheetId="7" hidden="1">#REF!</definedName>
    <definedName name="BEx74R2VQ8BSMKPX25262AU3VZF7" hidden="1">#REF!</definedName>
    <definedName name="BEx74W6BJ8ENO3J25WNM5H5APKA3" localSheetId="11" hidden="1">#REF!</definedName>
    <definedName name="BEx74W6BJ8ENO3J25WNM5H5APKA3" localSheetId="5" hidden="1">#REF!</definedName>
    <definedName name="BEx74W6BJ8ENO3J25WNM5H5APKA3" localSheetId="8" hidden="1">#REF!</definedName>
    <definedName name="BEx74W6BJ8ENO3J25WNM5H5APKA3" localSheetId="6" hidden="1">#REF!</definedName>
    <definedName name="BEx74W6BJ8ENO3J25WNM5H5APKA3" localSheetId="7" hidden="1">#REF!</definedName>
    <definedName name="BEx74W6BJ8ENO3J25WNM5H5APKA3" hidden="1">#REF!</definedName>
    <definedName name="BEx74YKLW1FKLWC3DJ2ELZBZBY1M" localSheetId="11" hidden="1">#REF!</definedName>
    <definedName name="BEx74YKLW1FKLWC3DJ2ELZBZBY1M" localSheetId="5" hidden="1">#REF!</definedName>
    <definedName name="BEx74YKLW1FKLWC3DJ2ELZBZBY1M" localSheetId="8" hidden="1">#REF!</definedName>
    <definedName name="BEx74YKLW1FKLWC3DJ2ELZBZBY1M" localSheetId="6" hidden="1">#REF!</definedName>
    <definedName name="BEx74YKLW1FKLWC3DJ2ELZBZBY1M" localSheetId="7" hidden="1">#REF!</definedName>
    <definedName name="BEx74YKLW1FKLWC3DJ2ELZBZBY1M" hidden="1">#REF!</definedName>
    <definedName name="BEx755GRRD9BL27YHLH5QWIYLWB7" localSheetId="11" hidden="1">#REF!</definedName>
    <definedName name="BEx755GRRD9BL27YHLH5QWIYLWB7" localSheetId="5" hidden="1">#REF!</definedName>
    <definedName name="BEx755GRRD9BL27YHLH5QWIYLWB7" localSheetId="8" hidden="1">#REF!</definedName>
    <definedName name="BEx755GRRD9BL27YHLH5QWIYLWB7" localSheetId="6" hidden="1">#REF!</definedName>
    <definedName name="BEx755GRRD9BL27YHLH5QWIYLWB7" localSheetId="7" hidden="1">#REF!</definedName>
    <definedName name="BEx755GRRD9BL27YHLH5QWIYLWB7" hidden="1">#REF!</definedName>
    <definedName name="BEx759D1D5SXS5ELLZVBI0SXYUNF" localSheetId="11" hidden="1">#REF!</definedName>
    <definedName name="BEx759D1D5SXS5ELLZVBI0SXYUNF" localSheetId="5" hidden="1">#REF!</definedName>
    <definedName name="BEx759D1D5SXS5ELLZVBI0SXYUNF" localSheetId="8" hidden="1">#REF!</definedName>
    <definedName name="BEx759D1D5SXS5ELLZVBI0SXYUNF" localSheetId="6" hidden="1">#REF!</definedName>
    <definedName name="BEx759D1D5SXS5ELLZVBI0SXYUNF" localSheetId="7" hidden="1">#REF!</definedName>
    <definedName name="BEx759D1D5SXS5ELLZVBI0SXYUNF" hidden="1">#REF!</definedName>
    <definedName name="BEx75DPEQTX055IZ2L8UVLJOT1DD" localSheetId="11" hidden="1">#REF!</definedName>
    <definedName name="BEx75DPEQTX055IZ2L8UVLJOT1DD" localSheetId="5" hidden="1">#REF!</definedName>
    <definedName name="BEx75DPEQTX055IZ2L8UVLJOT1DD" localSheetId="8" hidden="1">#REF!</definedName>
    <definedName name="BEx75DPEQTX055IZ2L8UVLJOT1DD" localSheetId="6" hidden="1">#REF!</definedName>
    <definedName name="BEx75DPEQTX055IZ2L8UVLJOT1DD" localSheetId="7" hidden="1">#REF!</definedName>
    <definedName name="BEx75DPEQTX055IZ2L8UVLJOT1DD" hidden="1">#REF!</definedName>
    <definedName name="BEx75GJZSZHUDN6OOAGQYFUDA2LP" localSheetId="11" hidden="1">#REF!</definedName>
    <definedName name="BEx75GJZSZHUDN6OOAGQYFUDA2LP" localSheetId="5" hidden="1">#REF!</definedName>
    <definedName name="BEx75GJZSZHUDN6OOAGQYFUDA2LP" localSheetId="8" hidden="1">#REF!</definedName>
    <definedName name="BEx75GJZSZHUDN6OOAGQYFUDA2LP" localSheetId="6" hidden="1">#REF!</definedName>
    <definedName name="BEx75GJZSZHUDN6OOAGQYFUDA2LP" localSheetId="7" hidden="1">#REF!</definedName>
    <definedName name="BEx75GJZSZHUDN6OOAGQYFUDA2LP" hidden="1">#REF!</definedName>
    <definedName name="BEx75HGCCV5K4UCJWYV8EV9AG5YT" localSheetId="11" hidden="1">#REF!</definedName>
    <definedName name="BEx75HGCCV5K4UCJWYV8EV9AG5YT" localSheetId="5" hidden="1">#REF!</definedName>
    <definedName name="BEx75HGCCV5K4UCJWYV8EV9AG5YT" localSheetId="8" hidden="1">#REF!</definedName>
    <definedName name="BEx75HGCCV5K4UCJWYV8EV9AG5YT" localSheetId="6" hidden="1">#REF!</definedName>
    <definedName name="BEx75HGCCV5K4UCJWYV8EV9AG5YT" localSheetId="7" hidden="1">#REF!</definedName>
    <definedName name="BEx75HGCCV5K4UCJWYV8EV9AG5YT" hidden="1">#REF!</definedName>
    <definedName name="BEx75PZT8TY5P13U978NVBUXKHT4" localSheetId="11" hidden="1">#REF!</definedName>
    <definedName name="BEx75PZT8TY5P13U978NVBUXKHT4" localSheetId="5" hidden="1">#REF!</definedName>
    <definedName name="BEx75PZT8TY5P13U978NVBUXKHT4" localSheetId="8" hidden="1">#REF!</definedName>
    <definedName name="BEx75PZT8TY5P13U978NVBUXKHT4" localSheetId="6" hidden="1">#REF!</definedName>
    <definedName name="BEx75PZT8TY5P13U978NVBUXKHT4" localSheetId="7" hidden="1">#REF!</definedName>
    <definedName name="BEx75PZT8TY5P13U978NVBUXKHT4" hidden="1">#REF!</definedName>
    <definedName name="BEx75T55F7GML8V1DMWL26WRT006" localSheetId="11" hidden="1">#REF!</definedName>
    <definedName name="BEx75T55F7GML8V1DMWL26WRT006" localSheetId="5" hidden="1">#REF!</definedName>
    <definedName name="BEx75T55F7GML8V1DMWL26WRT006" localSheetId="8" hidden="1">#REF!</definedName>
    <definedName name="BEx75T55F7GML8V1DMWL26WRT006" localSheetId="6" hidden="1">#REF!</definedName>
    <definedName name="BEx75T55F7GML8V1DMWL26WRT006" localSheetId="7" hidden="1">#REF!</definedName>
    <definedName name="BEx75T55F7GML8V1DMWL26WRT006" hidden="1">#REF!</definedName>
    <definedName name="BEx75VJGR07JY6UUWURQ4PJ29UKC" localSheetId="11" hidden="1">#REF!</definedName>
    <definedName name="BEx75VJGR07JY6UUWURQ4PJ29UKC" localSheetId="5" hidden="1">#REF!</definedName>
    <definedName name="BEx75VJGR07JY6UUWURQ4PJ29UKC" localSheetId="8" hidden="1">#REF!</definedName>
    <definedName name="BEx75VJGR07JY6UUWURQ4PJ29UKC" localSheetId="6" hidden="1">#REF!</definedName>
    <definedName name="BEx75VJGR07JY6UUWURQ4PJ29UKC" localSheetId="7" hidden="1">#REF!</definedName>
    <definedName name="BEx75VJGR07JY6UUWURQ4PJ29UKC" hidden="1">#REF!</definedName>
    <definedName name="BEx7696AZUPB1PK30JJQUWUELQPJ" localSheetId="11" hidden="1">#REF!</definedName>
    <definedName name="BEx7696AZUPB1PK30JJQUWUELQPJ" localSheetId="5" hidden="1">#REF!</definedName>
    <definedName name="BEx7696AZUPB1PK30JJQUWUELQPJ" localSheetId="8" hidden="1">#REF!</definedName>
    <definedName name="BEx7696AZUPB1PK30JJQUWUELQPJ" localSheetId="6" hidden="1">#REF!</definedName>
    <definedName name="BEx7696AZUPB1PK30JJQUWUELQPJ" localSheetId="7" hidden="1">#REF!</definedName>
    <definedName name="BEx7696AZUPB1PK30JJQUWUELQPJ" hidden="1">#REF!</definedName>
    <definedName name="BEx76PNR8S4T4VUQS0KU58SEX0VN" localSheetId="11" hidden="1">#REF!</definedName>
    <definedName name="BEx76PNR8S4T4VUQS0KU58SEX0VN" localSheetId="5" hidden="1">#REF!</definedName>
    <definedName name="BEx76PNR8S4T4VUQS0KU58SEX0VN" localSheetId="8" hidden="1">#REF!</definedName>
    <definedName name="BEx76PNR8S4T4VUQS0KU58SEX0VN" localSheetId="6" hidden="1">#REF!</definedName>
    <definedName name="BEx76PNR8S4T4VUQS0KU58SEX0VN" localSheetId="7" hidden="1">#REF!</definedName>
    <definedName name="BEx76PNR8S4T4VUQS0KU58SEX0VN" hidden="1">#REF!</definedName>
    <definedName name="BEx76YY7ODSIKDD9VDF9TLTDM18I" localSheetId="11" hidden="1">#REF!</definedName>
    <definedName name="BEx76YY7ODSIKDD9VDF9TLTDM18I" localSheetId="5" hidden="1">#REF!</definedName>
    <definedName name="BEx76YY7ODSIKDD9VDF9TLTDM18I" localSheetId="8" hidden="1">#REF!</definedName>
    <definedName name="BEx76YY7ODSIKDD9VDF9TLTDM18I" localSheetId="6" hidden="1">#REF!</definedName>
    <definedName name="BEx76YY7ODSIKDD9VDF9TLTDM18I" localSheetId="7" hidden="1">#REF!</definedName>
    <definedName name="BEx76YY7ODSIKDD9VDF9TLTDM18I" hidden="1">#REF!</definedName>
    <definedName name="BEx7705E86I9B7DTKMMJMAFSYMUL" localSheetId="11" hidden="1">#REF!</definedName>
    <definedName name="BEx7705E86I9B7DTKMMJMAFSYMUL" localSheetId="5" hidden="1">#REF!</definedName>
    <definedName name="BEx7705E86I9B7DTKMMJMAFSYMUL" localSheetId="8" hidden="1">#REF!</definedName>
    <definedName name="BEx7705E86I9B7DTKMMJMAFSYMUL" localSheetId="6" hidden="1">#REF!</definedName>
    <definedName name="BEx7705E86I9B7DTKMMJMAFSYMUL" localSheetId="7" hidden="1">#REF!</definedName>
    <definedName name="BEx7705E86I9B7DTKMMJMAFSYMUL" hidden="1">#REF!</definedName>
    <definedName name="BEx7741OUGLA0WJQLQRUJSL4DE00" localSheetId="11" hidden="1">#REF!</definedName>
    <definedName name="BEx7741OUGLA0WJQLQRUJSL4DE00" localSheetId="5" hidden="1">#REF!</definedName>
    <definedName name="BEx7741OUGLA0WJQLQRUJSL4DE00" localSheetId="8" hidden="1">#REF!</definedName>
    <definedName name="BEx7741OUGLA0WJQLQRUJSL4DE00" localSheetId="6" hidden="1">#REF!</definedName>
    <definedName name="BEx7741OUGLA0WJQLQRUJSL4DE00" localSheetId="7" hidden="1">#REF!</definedName>
    <definedName name="BEx7741OUGLA0WJQLQRUJSL4DE00" hidden="1">#REF!</definedName>
    <definedName name="BEx774N83DXLJZ54Q42PWIJZ2DN1" localSheetId="11" hidden="1">#REF!</definedName>
    <definedName name="BEx774N83DXLJZ54Q42PWIJZ2DN1" localSheetId="5" hidden="1">#REF!</definedName>
    <definedName name="BEx774N83DXLJZ54Q42PWIJZ2DN1" localSheetId="8" hidden="1">#REF!</definedName>
    <definedName name="BEx774N83DXLJZ54Q42PWIJZ2DN1" localSheetId="6" hidden="1">#REF!</definedName>
    <definedName name="BEx774N83DXLJZ54Q42PWIJZ2DN1" localSheetId="7" hidden="1">#REF!</definedName>
    <definedName name="BEx774N83DXLJZ54Q42PWIJZ2DN1" hidden="1">#REF!</definedName>
    <definedName name="BEx779QNIY3061ZV9BR462WKEGRW" localSheetId="11" hidden="1">#REF!</definedName>
    <definedName name="BEx779QNIY3061ZV9BR462WKEGRW" localSheetId="5" hidden="1">#REF!</definedName>
    <definedName name="BEx779QNIY3061ZV9BR462WKEGRW" localSheetId="8" hidden="1">#REF!</definedName>
    <definedName name="BEx779QNIY3061ZV9BR462WKEGRW" localSheetId="6" hidden="1">#REF!</definedName>
    <definedName name="BEx779QNIY3061ZV9BR462WKEGRW" localSheetId="7" hidden="1">#REF!</definedName>
    <definedName name="BEx779QNIY3061ZV9BR462WKEGRW" hidden="1">#REF!</definedName>
    <definedName name="BEx77G19QU9A95CNHE6QMVSQR2T3" localSheetId="11" hidden="1">#REF!</definedName>
    <definedName name="BEx77G19QU9A95CNHE6QMVSQR2T3" localSheetId="5" hidden="1">#REF!</definedName>
    <definedName name="BEx77G19QU9A95CNHE6QMVSQR2T3" localSheetId="8" hidden="1">#REF!</definedName>
    <definedName name="BEx77G19QU9A95CNHE6QMVSQR2T3" localSheetId="6" hidden="1">#REF!</definedName>
    <definedName name="BEx77G19QU9A95CNHE6QMVSQR2T3" localSheetId="7" hidden="1">#REF!</definedName>
    <definedName name="BEx77G19QU9A95CNHE6QMVSQR2T3" hidden="1">#REF!</definedName>
    <definedName name="BEx77P0S3GVMS7BJUL9OWUGJ1B02" localSheetId="11" hidden="1">#REF!</definedName>
    <definedName name="BEx77P0S3GVMS7BJUL9OWUGJ1B02" localSheetId="5" hidden="1">#REF!</definedName>
    <definedName name="BEx77P0S3GVMS7BJUL9OWUGJ1B02" localSheetId="8" hidden="1">#REF!</definedName>
    <definedName name="BEx77P0S3GVMS7BJUL9OWUGJ1B02" localSheetId="6" hidden="1">#REF!</definedName>
    <definedName name="BEx77P0S3GVMS7BJUL9OWUGJ1B02" localSheetId="7" hidden="1">#REF!</definedName>
    <definedName name="BEx77P0S3GVMS7BJUL9OWUGJ1B02" hidden="1">#REF!</definedName>
    <definedName name="BEx77QDESURI6WW5582YXSK3A972" localSheetId="11" hidden="1">#REF!</definedName>
    <definedName name="BEx77QDESURI6WW5582YXSK3A972" localSheetId="5" hidden="1">#REF!</definedName>
    <definedName name="BEx77QDESURI6WW5582YXSK3A972" localSheetId="8" hidden="1">#REF!</definedName>
    <definedName name="BEx77QDESURI6WW5582YXSK3A972" localSheetId="6" hidden="1">#REF!</definedName>
    <definedName name="BEx77QDESURI6WW5582YXSK3A972" localSheetId="7" hidden="1">#REF!</definedName>
    <definedName name="BEx77QDESURI6WW5582YXSK3A972" hidden="1">#REF!</definedName>
    <definedName name="BEx77VBI9XOPFHKEWU5EHQ9J675Y" localSheetId="11" hidden="1">#REF!</definedName>
    <definedName name="BEx77VBI9XOPFHKEWU5EHQ9J675Y" localSheetId="5" hidden="1">#REF!</definedName>
    <definedName name="BEx77VBI9XOPFHKEWU5EHQ9J675Y" localSheetId="8" hidden="1">#REF!</definedName>
    <definedName name="BEx77VBI9XOPFHKEWU5EHQ9J675Y" localSheetId="6" hidden="1">#REF!</definedName>
    <definedName name="BEx77VBI9XOPFHKEWU5EHQ9J675Y" localSheetId="7" hidden="1">#REF!</definedName>
    <definedName name="BEx77VBI9XOPFHKEWU5EHQ9J675Y" hidden="1">#REF!</definedName>
    <definedName name="BEx7809GQOCLHSNH95VOYIX7P1TV" localSheetId="11" hidden="1">#REF!</definedName>
    <definedName name="BEx7809GQOCLHSNH95VOYIX7P1TV" localSheetId="5" hidden="1">#REF!</definedName>
    <definedName name="BEx7809GQOCLHSNH95VOYIX7P1TV" localSheetId="8" hidden="1">#REF!</definedName>
    <definedName name="BEx7809GQOCLHSNH95VOYIX7P1TV" localSheetId="6" hidden="1">#REF!</definedName>
    <definedName name="BEx7809GQOCLHSNH95VOYIX7P1TV" localSheetId="7" hidden="1">#REF!</definedName>
    <definedName name="BEx7809GQOCLHSNH95VOYIX7P1TV" hidden="1">#REF!</definedName>
    <definedName name="BEx780K8XAXUHGVZGZWQ74DK4CI3" localSheetId="11" hidden="1">#REF!</definedName>
    <definedName name="BEx780K8XAXUHGVZGZWQ74DK4CI3" localSheetId="5" hidden="1">#REF!</definedName>
    <definedName name="BEx780K8XAXUHGVZGZWQ74DK4CI3" localSheetId="8" hidden="1">#REF!</definedName>
    <definedName name="BEx780K8XAXUHGVZGZWQ74DK4CI3" localSheetId="6" hidden="1">#REF!</definedName>
    <definedName name="BEx780K8XAXUHGVZGZWQ74DK4CI3" localSheetId="7" hidden="1">#REF!</definedName>
    <definedName name="BEx780K8XAXUHGVZGZWQ74DK4CI3" hidden="1">#REF!</definedName>
    <definedName name="BEx78226TN58UE0CTY98YEDU0LSL" localSheetId="11" hidden="1">#REF!</definedName>
    <definedName name="BEx78226TN58UE0CTY98YEDU0LSL" localSheetId="5" hidden="1">#REF!</definedName>
    <definedName name="BEx78226TN58UE0CTY98YEDU0LSL" localSheetId="8" hidden="1">#REF!</definedName>
    <definedName name="BEx78226TN58UE0CTY98YEDU0LSL" localSheetId="6" hidden="1">#REF!</definedName>
    <definedName name="BEx78226TN58UE0CTY98YEDU0LSL" localSheetId="7" hidden="1">#REF!</definedName>
    <definedName name="BEx78226TN58UE0CTY98YEDU0LSL" hidden="1">#REF!</definedName>
    <definedName name="BEx7881ZZBWHRAX6W2GY19J8MGEQ" localSheetId="11" hidden="1">#REF!</definedName>
    <definedName name="BEx7881ZZBWHRAX6W2GY19J8MGEQ" localSheetId="5" hidden="1">#REF!</definedName>
    <definedName name="BEx7881ZZBWHRAX6W2GY19J8MGEQ" localSheetId="8" hidden="1">#REF!</definedName>
    <definedName name="BEx7881ZZBWHRAX6W2GY19J8MGEQ" localSheetId="6" hidden="1">#REF!</definedName>
    <definedName name="BEx7881ZZBWHRAX6W2GY19J8MGEQ" localSheetId="7" hidden="1">#REF!</definedName>
    <definedName name="BEx7881ZZBWHRAX6W2GY19J8MGEQ" hidden="1">#REF!</definedName>
    <definedName name="BEx78BSYINF85GYNSCIRD95PH86Q" localSheetId="11" hidden="1">#REF!</definedName>
    <definedName name="BEx78BSYINF85GYNSCIRD95PH86Q" localSheetId="5" hidden="1">#REF!</definedName>
    <definedName name="BEx78BSYINF85GYNSCIRD95PH86Q" localSheetId="8" hidden="1">#REF!</definedName>
    <definedName name="BEx78BSYINF85GYNSCIRD95PH86Q" localSheetId="6" hidden="1">#REF!</definedName>
    <definedName name="BEx78BSYINF85GYNSCIRD95PH86Q" localSheetId="7" hidden="1">#REF!</definedName>
    <definedName name="BEx78BSYINF85GYNSCIRD95PH86Q" hidden="1">#REF!</definedName>
    <definedName name="BEx78HHRIWDLHQX2LG0HWFRYEL1T" localSheetId="11" hidden="1">#REF!</definedName>
    <definedName name="BEx78HHRIWDLHQX2LG0HWFRYEL1T" localSheetId="5" hidden="1">#REF!</definedName>
    <definedName name="BEx78HHRIWDLHQX2LG0HWFRYEL1T" localSheetId="8" hidden="1">#REF!</definedName>
    <definedName name="BEx78HHRIWDLHQX2LG0HWFRYEL1T" localSheetId="6" hidden="1">#REF!</definedName>
    <definedName name="BEx78HHRIWDLHQX2LG0HWFRYEL1T" localSheetId="7" hidden="1">#REF!</definedName>
    <definedName name="BEx78HHRIWDLHQX2LG0HWFRYEL1T" hidden="1">#REF!</definedName>
    <definedName name="BEx78QC4X2YVM9K6MQRB2WJG36N3" localSheetId="11" hidden="1">#REF!</definedName>
    <definedName name="BEx78QC4X2YVM9K6MQRB2WJG36N3" localSheetId="5" hidden="1">#REF!</definedName>
    <definedName name="BEx78QC4X2YVM9K6MQRB2WJG36N3" localSheetId="8" hidden="1">#REF!</definedName>
    <definedName name="BEx78QC4X2YVM9K6MQRB2WJG36N3" localSheetId="6" hidden="1">#REF!</definedName>
    <definedName name="BEx78QC4X2YVM9K6MQRB2WJG36N3" localSheetId="7" hidden="1">#REF!</definedName>
    <definedName name="BEx78QC4X2YVM9K6MQRB2WJG36N3" hidden="1">#REF!</definedName>
    <definedName name="BEx78QMXZ2P1ZB3HJ9O50DWHCMXR" localSheetId="11" hidden="1">#REF!</definedName>
    <definedName name="BEx78QMXZ2P1ZB3HJ9O50DWHCMXR" localSheetId="5" hidden="1">#REF!</definedName>
    <definedName name="BEx78QMXZ2P1ZB3HJ9O50DWHCMXR" localSheetId="8" hidden="1">#REF!</definedName>
    <definedName name="BEx78QMXZ2P1ZB3HJ9O50DWHCMXR" localSheetId="6" hidden="1">#REF!</definedName>
    <definedName name="BEx78QMXZ2P1ZB3HJ9O50DWHCMXR" localSheetId="7" hidden="1">#REF!</definedName>
    <definedName name="BEx78QMXZ2P1ZB3HJ9O50DWHCMXR" hidden="1">#REF!</definedName>
    <definedName name="BEx78SFO5VR28677DWZEMDN7G86X" localSheetId="11" hidden="1">#REF!</definedName>
    <definedName name="BEx78SFO5VR28677DWZEMDN7G86X" localSheetId="5" hidden="1">#REF!</definedName>
    <definedName name="BEx78SFO5VR28677DWZEMDN7G86X" localSheetId="8" hidden="1">#REF!</definedName>
    <definedName name="BEx78SFO5VR28677DWZEMDN7G86X" localSheetId="6" hidden="1">#REF!</definedName>
    <definedName name="BEx78SFO5VR28677DWZEMDN7G86X" localSheetId="7" hidden="1">#REF!</definedName>
    <definedName name="BEx78SFO5VR28677DWZEMDN7G86X" hidden="1">#REF!</definedName>
    <definedName name="BEx78SFOYH1Z0ZDTO47W2M60TW6K" localSheetId="11" hidden="1">#REF!</definedName>
    <definedName name="BEx78SFOYH1Z0ZDTO47W2M60TW6K" localSheetId="5" hidden="1">#REF!</definedName>
    <definedName name="BEx78SFOYH1Z0ZDTO47W2M60TW6K" localSheetId="8" hidden="1">#REF!</definedName>
    <definedName name="BEx78SFOYH1Z0ZDTO47W2M60TW6K" localSheetId="6" hidden="1">#REF!</definedName>
    <definedName name="BEx78SFOYH1Z0ZDTO47W2M60TW6K" localSheetId="7" hidden="1">#REF!</definedName>
    <definedName name="BEx78SFOYH1Z0ZDTO47W2M60TW6K" hidden="1">#REF!</definedName>
    <definedName name="BEx7974EARYYX2ICWU0YC50VO5D8" localSheetId="11" hidden="1">#REF!</definedName>
    <definedName name="BEx7974EARYYX2ICWU0YC50VO5D8" localSheetId="5" hidden="1">#REF!</definedName>
    <definedName name="BEx7974EARYYX2ICWU0YC50VO5D8" localSheetId="8" hidden="1">#REF!</definedName>
    <definedName name="BEx7974EARYYX2ICWU0YC50VO5D8" localSheetId="6" hidden="1">#REF!</definedName>
    <definedName name="BEx7974EARYYX2ICWU0YC50VO5D8" localSheetId="7" hidden="1">#REF!</definedName>
    <definedName name="BEx7974EARYYX2ICWU0YC50VO5D8" hidden="1">#REF!</definedName>
    <definedName name="BEx79JK3E6JO8MX4O35A5G8NZCC8" localSheetId="11" hidden="1">#REF!</definedName>
    <definedName name="BEx79JK3E6JO8MX4O35A5G8NZCC8" localSheetId="5" hidden="1">#REF!</definedName>
    <definedName name="BEx79JK3E6JO8MX4O35A5G8NZCC8" localSheetId="8" hidden="1">#REF!</definedName>
    <definedName name="BEx79JK3E6JO8MX4O35A5G8NZCC8" localSheetId="6" hidden="1">#REF!</definedName>
    <definedName name="BEx79JK3E6JO8MX4O35A5G8NZCC8" localSheetId="7" hidden="1">#REF!</definedName>
    <definedName name="BEx79JK3E6JO8MX4O35A5G8NZCC8" hidden="1">#REF!</definedName>
    <definedName name="BEx79OCP4HQ6XP8EWNGEUDLOZBBS" localSheetId="11" hidden="1">#REF!</definedName>
    <definedName name="BEx79OCP4HQ6XP8EWNGEUDLOZBBS" localSheetId="5" hidden="1">#REF!</definedName>
    <definedName name="BEx79OCP4HQ6XP8EWNGEUDLOZBBS" localSheetId="8" hidden="1">#REF!</definedName>
    <definedName name="BEx79OCP4HQ6XP8EWNGEUDLOZBBS" localSheetId="6" hidden="1">#REF!</definedName>
    <definedName name="BEx79OCP4HQ6XP8EWNGEUDLOZBBS" localSheetId="7" hidden="1">#REF!</definedName>
    <definedName name="BEx79OCP4HQ6XP8EWNGEUDLOZBBS" hidden="1">#REF!</definedName>
    <definedName name="BEx79SEAYKUZB0H4LYBCD6WWJBG2" localSheetId="11" hidden="1">#REF!</definedName>
    <definedName name="BEx79SEAYKUZB0H4LYBCD6WWJBG2" localSheetId="5" hidden="1">#REF!</definedName>
    <definedName name="BEx79SEAYKUZB0H4LYBCD6WWJBG2" localSheetId="8" hidden="1">#REF!</definedName>
    <definedName name="BEx79SEAYKUZB0H4LYBCD6WWJBG2" localSheetId="6" hidden="1">#REF!</definedName>
    <definedName name="BEx79SEAYKUZB0H4LYBCD6WWJBG2" localSheetId="7" hidden="1">#REF!</definedName>
    <definedName name="BEx79SEAYKUZB0H4LYBCD6WWJBG2" hidden="1">#REF!</definedName>
    <definedName name="BEx79SJRHTLS9PYM69O9BWW1FMJK" localSheetId="11" hidden="1">#REF!</definedName>
    <definedName name="BEx79SJRHTLS9PYM69O9BWW1FMJK" localSheetId="5" hidden="1">#REF!</definedName>
    <definedName name="BEx79SJRHTLS9PYM69O9BWW1FMJK" localSheetId="8" hidden="1">#REF!</definedName>
    <definedName name="BEx79SJRHTLS9PYM69O9BWW1FMJK" localSheetId="6" hidden="1">#REF!</definedName>
    <definedName name="BEx79SJRHTLS9PYM69O9BWW1FMJK" localSheetId="7" hidden="1">#REF!</definedName>
    <definedName name="BEx79SJRHTLS9PYM69O9BWW1FMJK" hidden="1">#REF!</definedName>
    <definedName name="BEx79YJJLBELICW9F9FRYSCQ101L" localSheetId="11" hidden="1">#REF!</definedName>
    <definedName name="BEx79YJJLBELICW9F9FRYSCQ101L" localSheetId="5" hidden="1">#REF!</definedName>
    <definedName name="BEx79YJJLBELICW9F9FRYSCQ101L" localSheetId="8" hidden="1">#REF!</definedName>
    <definedName name="BEx79YJJLBELICW9F9FRYSCQ101L" localSheetId="6" hidden="1">#REF!</definedName>
    <definedName name="BEx79YJJLBELICW9F9FRYSCQ101L" localSheetId="7" hidden="1">#REF!</definedName>
    <definedName name="BEx79YJJLBELICW9F9FRYSCQ101L" hidden="1">#REF!</definedName>
    <definedName name="BEx79YUC7B0V77FSBGIRCY1BR4VK" localSheetId="11" hidden="1">#REF!</definedName>
    <definedName name="BEx79YUC7B0V77FSBGIRCY1BR4VK" localSheetId="5" hidden="1">#REF!</definedName>
    <definedName name="BEx79YUC7B0V77FSBGIRCY1BR4VK" localSheetId="8" hidden="1">#REF!</definedName>
    <definedName name="BEx79YUC7B0V77FSBGIRCY1BR4VK" localSheetId="6" hidden="1">#REF!</definedName>
    <definedName name="BEx79YUC7B0V77FSBGIRCY1BR4VK" localSheetId="7" hidden="1">#REF!</definedName>
    <definedName name="BEx79YUC7B0V77FSBGIRCY1BR4VK" hidden="1">#REF!</definedName>
    <definedName name="BEx7A06T3RC2891FUX05G3QPRAUE" localSheetId="11" hidden="1">#REF!</definedName>
    <definedName name="BEx7A06T3RC2891FUX05G3QPRAUE" localSheetId="5" hidden="1">#REF!</definedName>
    <definedName name="BEx7A06T3RC2891FUX05G3QPRAUE" localSheetId="8" hidden="1">#REF!</definedName>
    <definedName name="BEx7A06T3RC2891FUX05G3QPRAUE" localSheetId="6" hidden="1">#REF!</definedName>
    <definedName name="BEx7A06T3RC2891FUX05G3QPRAUE" localSheetId="7" hidden="1">#REF!</definedName>
    <definedName name="BEx7A06T3RC2891FUX05G3QPRAUE" hidden="1">#REF!</definedName>
    <definedName name="BEx7A9S3JA1X7FH4CFSQLTZC4691" localSheetId="11" hidden="1">#REF!</definedName>
    <definedName name="BEx7A9S3JA1X7FH4CFSQLTZC4691" localSheetId="5" hidden="1">#REF!</definedName>
    <definedName name="BEx7A9S3JA1X7FH4CFSQLTZC4691" localSheetId="8" hidden="1">#REF!</definedName>
    <definedName name="BEx7A9S3JA1X7FH4CFSQLTZC4691" localSheetId="6" hidden="1">#REF!</definedName>
    <definedName name="BEx7A9S3JA1X7FH4CFSQLTZC4691" localSheetId="7" hidden="1">#REF!</definedName>
    <definedName name="BEx7A9S3JA1X7FH4CFSQLTZC4691" hidden="1">#REF!</definedName>
    <definedName name="BEx7ABA2C9IWH5VSLVLLLCY62161" localSheetId="11" hidden="1">#REF!</definedName>
    <definedName name="BEx7ABA2C9IWH5VSLVLLLCY62161" localSheetId="5" hidden="1">#REF!</definedName>
    <definedName name="BEx7ABA2C9IWH5VSLVLLLCY62161" localSheetId="8" hidden="1">#REF!</definedName>
    <definedName name="BEx7ABA2C9IWH5VSLVLLLCY62161" localSheetId="6" hidden="1">#REF!</definedName>
    <definedName name="BEx7ABA2C9IWH5VSLVLLLCY62161" localSheetId="7" hidden="1">#REF!</definedName>
    <definedName name="BEx7ABA2C9IWH5VSLVLLLCY62161" hidden="1">#REF!</definedName>
    <definedName name="BEx7AE4LPLX8N85BYB0WCO5S7ZPV" localSheetId="11" hidden="1">#REF!</definedName>
    <definedName name="BEx7AE4LPLX8N85BYB0WCO5S7ZPV" localSheetId="5" hidden="1">#REF!</definedName>
    <definedName name="BEx7AE4LPLX8N85BYB0WCO5S7ZPV" localSheetId="8" hidden="1">#REF!</definedName>
    <definedName name="BEx7AE4LPLX8N85BYB0WCO5S7ZPV" localSheetId="6" hidden="1">#REF!</definedName>
    <definedName name="BEx7AE4LPLX8N85BYB0WCO5S7ZPV" localSheetId="7" hidden="1">#REF!</definedName>
    <definedName name="BEx7AE4LPLX8N85BYB0WCO5S7ZPV" hidden="1">#REF!</definedName>
    <definedName name="BEx7AR0EEP9O5JPPEKQWG1TC860T" localSheetId="11" hidden="1">#REF!</definedName>
    <definedName name="BEx7AR0EEP9O5JPPEKQWG1TC860T" localSheetId="5" hidden="1">#REF!</definedName>
    <definedName name="BEx7AR0EEP9O5JPPEKQWG1TC860T" localSheetId="8" hidden="1">#REF!</definedName>
    <definedName name="BEx7AR0EEP9O5JPPEKQWG1TC860T" localSheetId="6" hidden="1">#REF!</definedName>
    <definedName name="BEx7AR0EEP9O5JPPEKQWG1TC860T" localSheetId="7" hidden="1">#REF!</definedName>
    <definedName name="BEx7AR0EEP9O5JPPEKQWG1TC860T" hidden="1">#REF!</definedName>
    <definedName name="BEx7ASD1I654MEDCO6GGWA95PXSC" localSheetId="11" hidden="1">#REF!</definedName>
    <definedName name="BEx7ASD1I654MEDCO6GGWA95PXSC" localSheetId="5" hidden="1">#REF!</definedName>
    <definedName name="BEx7ASD1I654MEDCO6GGWA95PXSC" localSheetId="8" hidden="1">#REF!</definedName>
    <definedName name="BEx7ASD1I654MEDCO6GGWA95PXSC" localSheetId="6" hidden="1">#REF!</definedName>
    <definedName name="BEx7ASD1I654MEDCO6GGWA95PXSC" localSheetId="7" hidden="1">#REF!</definedName>
    <definedName name="BEx7ASD1I654MEDCO6GGWA95PXSC" hidden="1">#REF!</definedName>
    <definedName name="BEx7AURD3S7JGN4D3YK1QAG6TAFA" localSheetId="11" hidden="1">#REF!</definedName>
    <definedName name="BEx7AURD3S7JGN4D3YK1QAG6TAFA" localSheetId="5" hidden="1">#REF!</definedName>
    <definedName name="BEx7AURD3S7JGN4D3YK1QAG6TAFA" localSheetId="8" hidden="1">#REF!</definedName>
    <definedName name="BEx7AURD3S7JGN4D3YK1QAG6TAFA" localSheetId="6" hidden="1">#REF!</definedName>
    <definedName name="BEx7AURD3S7JGN4D3YK1QAG6TAFA" localSheetId="7" hidden="1">#REF!</definedName>
    <definedName name="BEx7AURD3S7JGN4D3YK1QAG6TAFA" hidden="1">#REF!</definedName>
    <definedName name="BEx7AVCX9S5RJP3NSZ4QM4E6ERDT" localSheetId="11" hidden="1">#REF!</definedName>
    <definedName name="BEx7AVCX9S5RJP3NSZ4QM4E6ERDT" localSheetId="5" hidden="1">#REF!</definedName>
    <definedName name="BEx7AVCX9S5RJP3NSZ4QM4E6ERDT" localSheetId="8" hidden="1">#REF!</definedName>
    <definedName name="BEx7AVCX9S5RJP3NSZ4QM4E6ERDT" localSheetId="6" hidden="1">#REF!</definedName>
    <definedName name="BEx7AVCX9S5RJP3NSZ4QM4E6ERDT" localSheetId="7" hidden="1">#REF!</definedName>
    <definedName name="BEx7AVCX9S5RJP3NSZ4QM4E6ERDT" hidden="1">#REF!</definedName>
    <definedName name="BEx7AVYIGP0930MV5JEBWRYCJN68" localSheetId="11" hidden="1">#REF!</definedName>
    <definedName name="BEx7AVYIGP0930MV5JEBWRYCJN68" localSheetId="5" hidden="1">#REF!</definedName>
    <definedName name="BEx7AVYIGP0930MV5JEBWRYCJN68" localSheetId="8" hidden="1">#REF!</definedName>
    <definedName name="BEx7AVYIGP0930MV5JEBWRYCJN68" localSheetId="6" hidden="1">#REF!</definedName>
    <definedName name="BEx7AVYIGP0930MV5JEBWRYCJN68" localSheetId="7" hidden="1">#REF!</definedName>
    <definedName name="BEx7AVYIGP0930MV5JEBWRYCJN68" hidden="1">#REF!</definedName>
    <definedName name="BEx7B6LH6917TXOSAAQ6U7HVF018" localSheetId="11" hidden="1">#REF!</definedName>
    <definedName name="BEx7B6LH6917TXOSAAQ6U7HVF018" localSheetId="5" hidden="1">#REF!</definedName>
    <definedName name="BEx7B6LH6917TXOSAAQ6U7HVF018" localSheetId="8" hidden="1">#REF!</definedName>
    <definedName name="BEx7B6LH6917TXOSAAQ6U7HVF018" localSheetId="6" hidden="1">#REF!</definedName>
    <definedName name="BEx7B6LH6917TXOSAAQ6U7HVF018" localSheetId="7" hidden="1">#REF!</definedName>
    <definedName name="BEx7B6LH6917TXOSAAQ6U7HVF018" hidden="1">#REF!</definedName>
    <definedName name="BEx7BN8E88JR3K1BSLAZRPSFPQ9L" localSheetId="11" hidden="1">#REF!</definedName>
    <definedName name="BEx7BN8E88JR3K1BSLAZRPSFPQ9L" localSheetId="5" hidden="1">#REF!</definedName>
    <definedName name="BEx7BN8E88JR3K1BSLAZRPSFPQ9L" localSheetId="8" hidden="1">#REF!</definedName>
    <definedName name="BEx7BN8E88JR3K1BSLAZRPSFPQ9L" localSheetId="6" hidden="1">#REF!</definedName>
    <definedName name="BEx7BN8E88JR3K1BSLAZRPSFPQ9L" localSheetId="7" hidden="1">#REF!</definedName>
    <definedName name="BEx7BN8E88JR3K1BSLAZRPSFPQ9L" hidden="1">#REF!</definedName>
    <definedName name="BEx7BP14RMS3638K85OM4NCYLRHG" localSheetId="11" hidden="1">#REF!</definedName>
    <definedName name="BEx7BP14RMS3638K85OM4NCYLRHG" localSheetId="5" hidden="1">#REF!</definedName>
    <definedName name="BEx7BP14RMS3638K85OM4NCYLRHG" localSheetId="8" hidden="1">#REF!</definedName>
    <definedName name="BEx7BP14RMS3638K85OM4NCYLRHG" localSheetId="6" hidden="1">#REF!</definedName>
    <definedName name="BEx7BP14RMS3638K85OM4NCYLRHG" localSheetId="7" hidden="1">#REF!</definedName>
    <definedName name="BEx7BP14RMS3638K85OM4NCYLRHG" hidden="1">#REF!</definedName>
    <definedName name="BEx7BPXFZXJ79FQ0E8AQE21PGVHA" localSheetId="11" hidden="1">#REF!</definedName>
    <definedName name="BEx7BPXFZXJ79FQ0E8AQE21PGVHA" localSheetId="5" hidden="1">#REF!</definedName>
    <definedName name="BEx7BPXFZXJ79FQ0E8AQE21PGVHA" localSheetId="8" hidden="1">#REF!</definedName>
    <definedName name="BEx7BPXFZXJ79FQ0E8AQE21PGVHA" localSheetId="6" hidden="1">#REF!</definedName>
    <definedName name="BEx7BPXFZXJ79FQ0E8AQE21PGVHA" localSheetId="7" hidden="1">#REF!</definedName>
    <definedName name="BEx7BPXFZXJ79FQ0E8AQE21PGVHA" hidden="1">#REF!</definedName>
    <definedName name="BEx7C04AM39DQMC1TIX7CFZ2ADHX" localSheetId="11" hidden="1">#REF!</definedName>
    <definedName name="BEx7C04AM39DQMC1TIX7CFZ2ADHX" localSheetId="5" hidden="1">#REF!</definedName>
    <definedName name="BEx7C04AM39DQMC1TIX7CFZ2ADHX" localSheetId="8" hidden="1">#REF!</definedName>
    <definedName name="BEx7C04AM39DQMC1TIX7CFZ2ADHX" localSheetId="6" hidden="1">#REF!</definedName>
    <definedName name="BEx7C04AM39DQMC1TIX7CFZ2ADHX" localSheetId="7" hidden="1">#REF!</definedName>
    <definedName name="BEx7C04AM39DQMC1TIX7CFZ2ADHX" hidden="1">#REF!</definedName>
    <definedName name="BEx7C346X4AX2J1QPM4NBC7JL5W9" localSheetId="11" hidden="1">#REF!</definedName>
    <definedName name="BEx7C346X4AX2J1QPM4NBC7JL5W9" localSheetId="5" hidden="1">#REF!</definedName>
    <definedName name="BEx7C346X4AX2J1QPM4NBC7JL5W9" localSheetId="8" hidden="1">#REF!</definedName>
    <definedName name="BEx7C346X4AX2J1QPM4NBC7JL5W9" localSheetId="6" hidden="1">#REF!</definedName>
    <definedName name="BEx7C346X4AX2J1QPM4NBC7JL5W9" localSheetId="7" hidden="1">#REF!</definedName>
    <definedName name="BEx7C346X4AX2J1QPM4NBC7JL5W9" hidden="1">#REF!</definedName>
    <definedName name="BEx7C40F0PQURHPI6YQ39NFIR86Z" localSheetId="11" hidden="1">#REF!</definedName>
    <definedName name="BEx7C40F0PQURHPI6YQ39NFIR86Z" localSheetId="5" hidden="1">#REF!</definedName>
    <definedName name="BEx7C40F0PQURHPI6YQ39NFIR86Z" localSheetId="8" hidden="1">#REF!</definedName>
    <definedName name="BEx7C40F0PQURHPI6YQ39NFIR86Z" localSheetId="6" hidden="1">#REF!</definedName>
    <definedName name="BEx7C40F0PQURHPI6YQ39NFIR86Z" localSheetId="7" hidden="1">#REF!</definedName>
    <definedName name="BEx7C40F0PQURHPI6YQ39NFIR86Z" hidden="1">#REF!</definedName>
    <definedName name="BEx7C7B9VCY7N0H7N1NH6HNNH724" localSheetId="11" hidden="1">#REF!</definedName>
    <definedName name="BEx7C7B9VCY7N0H7N1NH6HNNH724" localSheetId="5" hidden="1">#REF!</definedName>
    <definedName name="BEx7C7B9VCY7N0H7N1NH6HNNH724" localSheetId="8" hidden="1">#REF!</definedName>
    <definedName name="BEx7C7B9VCY7N0H7N1NH6HNNH724" localSheetId="6" hidden="1">#REF!</definedName>
    <definedName name="BEx7C7B9VCY7N0H7N1NH6HNNH724" localSheetId="7" hidden="1">#REF!</definedName>
    <definedName name="BEx7C7B9VCY7N0H7N1NH6HNNH724" hidden="1">#REF!</definedName>
    <definedName name="BEx7C93VR7SYRIJS1JO8YZKSFAW9" localSheetId="11" hidden="1">#REF!</definedName>
    <definedName name="BEx7C93VR7SYRIJS1JO8YZKSFAW9" localSheetId="5" hidden="1">#REF!</definedName>
    <definedName name="BEx7C93VR7SYRIJS1JO8YZKSFAW9" localSheetId="8" hidden="1">#REF!</definedName>
    <definedName name="BEx7C93VR7SYRIJS1JO8YZKSFAW9" localSheetId="6" hidden="1">#REF!</definedName>
    <definedName name="BEx7C93VR7SYRIJS1JO8YZKSFAW9" localSheetId="7" hidden="1">#REF!</definedName>
    <definedName name="BEx7C93VR7SYRIJS1JO8YZKSFAW9" hidden="1">#REF!</definedName>
    <definedName name="BEx7CCPC6R1KQQZ2JQU6EFI1G0RM" localSheetId="11" hidden="1">#REF!</definedName>
    <definedName name="BEx7CCPC6R1KQQZ2JQU6EFI1G0RM" localSheetId="5" hidden="1">#REF!</definedName>
    <definedName name="BEx7CCPC6R1KQQZ2JQU6EFI1G0RM" localSheetId="8" hidden="1">#REF!</definedName>
    <definedName name="BEx7CCPC6R1KQQZ2JQU6EFI1G0RM" localSheetId="6" hidden="1">#REF!</definedName>
    <definedName name="BEx7CCPC6R1KQQZ2JQU6EFI1G0RM" localSheetId="7" hidden="1">#REF!</definedName>
    <definedName name="BEx7CCPC6R1KQQZ2JQU6EFI1G0RM" hidden="1">#REF!</definedName>
    <definedName name="BEx7CIJST9GLS2QD383UK7VUDTGL" localSheetId="11" hidden="1">#REF!</definedName>
    <definedName name="BEx7CIJST9GLS2QD383UK7VUDTGL" localSheetId="5" hidden="1">#REF!</definedName>
    <definedName name="BEx7CIJST9GLS2QD383UK7VUDTGL" localSheetId="8" hidden="1">#REF!</definedName>
    <definedName name="BEx7CIJST9GLS2QD383UK7VUDTGL" localSheetId="6" hidden="1">#REF!</definedName>
    <definedName name="BEx7CIJST9GLS2QD383UK7VUDTGL" localSheetId="7" hidden="1">#REF!</definedName>
    <definedName name="BEx7CIJST9GLS2QD383UK7VUDTGL" hidden="1">#REF!</definedName>
    <definedName name="BEx7CO8T2XKC7GHDSYNAWTZ9L7YR" localSheetId="11" hidden="1">#REF!</definedName>
    <definedName name="BEx7CO8T2XKC7GHDSYNAWTZ9L7YR" localSheetId="5" hidden="1">#REF!</definedName>
    <definedName name="BEx7CO8T2XKC7GHDSYNAWTZ9L7YR" localSheetId="8" hidden="1">#REF!</definedName>
    <definedName name="BEx7CO8T2XKC7GHDSYNAWTZ9L7YR" localSheetId="6" hidden="1">#REF!</definedName>
    <definedName name="BEx7CO8T2XKC7GHDSYNAWTZ9L7YR" localSheetId="7" hidden="1">#REF!</definedName>
    <definedName name="BEx7CO8T2XKC7GHDSYNAWTZ9L7YR" hidden="1">#REF!</definedName>
    <definedName name="BEx7CW1CF00DO8A36UNC2X7K65C2" localSheetId="11" hidden="1">#REF!</definedName>
    <definedName name="BEx7CW1CF00DO8A36UNC2X7K65C2" localSheetId="5" hidden="1">#REF!</definedName>
    <definedName name="BEx7CW1CF00DO8A36UNC2X7K65C2" localSheetId="8" hidden="1">#REF!</definedName>
    <definedName name="BEx7CW1CF00DO8A36UNC2X7K65C2" localSheetId="6" hidden="1">#REF!</definedName>
    <definedName name="BEx7CW1CF00DO8A36UNC2X7K65C2" localSheetId="7" hidden="1">#REF!</definedName>
    <definedName name="BEx7CW1CF00DO8A36UNC2X7K65C2" hidden="1">#REF!</definedName>
    <definedName name="BEx7CW6NFRL2P4XWP0MWHIYA97KF" localSheetId="11" hidden="1">#REF!</definedName>
    <definedName name="BEx7CW6NFRL2P4XWP0MWHIYA97KF" localSheetId="5" hidden="1">#REF!</definedName>
    <definedName name="BEx7CW6NFRL2P4XWP0MWHIYA97KF" localSheetId="8" hidden="1">#REF!</definedName>
    <definedName name="BEx7CW6NFRL2P4XWP0MWHIYA97KF" localSheetId="6" hidden="1">#REF!</definedName>
    <definedName name="BEx7CW6NFRL2P4XWP0MWHIYA97KF" localSheetId="7" hidden="1">#REF!</definedName>
    <definedName name="BEx7CW6NFRL2P4XWP0MWHIYA97KF" hidden="1">#REF!</definedName>
    <definedName name="BEx7CZXN83U7XFVGG1P1N6ZCQK7U" localSheetId="11" hidden="1">#REF!</definedName>
    <definedName name="BEx7CZXN83U7XFVGG1P1N6ZCQK7U" localSheetId="5" hidden="1">#REF!</definedName>
    <definedName name="BEx7CZXN83U7XFVGG1P1N6ZCQK7U" localSheetId="8" hidden="1">#REF!</definedName>
    <definedName name="BEx7CZXN83U7XFVGG1P1N6ZCQK7U" localSheetId="6" hidden="1">#REF!</definedName>
    <definedName name="BEx7CZXN83U7XFVGG1P1N6ZCQK7U" localSheetId="7" hidden="1">#REF!</definedName>
    <definedName name="BEx7CZXN83U7XFVGG1P1N6ZCQK7U" hidden="1">#REF!</definedName>
    <definedName name="BEx7D14R4J25CLH301NHMGU8FSWM" localSheetId="11" hidden="1">#REF!</definedName>
    <definedName name="BEx7D14R4J25CLH301NHMGU8FSWM" localSheetId="5" hidden="1">#REF!</definedName>
    <definedName name="BEx7D14R4J25CLH301NHMGU8FSWM" localSheetId="8" hidden="1">#REF!</definedName>
    <definedName name="BEx7D14R4J25CLH301NHMGU8FSWM" localSheetId="6" hidden="1">#REF!</definedName>
    <definedName name="BEx7D14R4J25CLH301NHMGU8FSWM" localSheetId="7" hidden="1">#REF!</definedName>
    <definedName name="BEx7D14R4J25CLH301NHMGU8FSWM" hidden="1">#REF!</definedName>
    <definedName name="BEx7D38BE0Z9QLQBDMGARM9USFPM" localSheetId="11" hidden="1">#REF!</definedName>
    <definedName name="BEx7D38BE0Z9QLQBDMGARM9USFPM" localSheetId="5" hidden="1">#REF!</definedName>
    <definedName name="BEx7D38BE0Z9QLQBDMGARM9USFPM" localSheetId="8" hidden="1">#REF!</definedName>
    <definedName name="BEx7D38BE0Z9QLQBDMGARM9USFPM" localSheetId="6" hidden="1">#REF!</definedName>
    <definedName name="BEx7D38BE0Z9QLQBDMGARM9USFPM" localSheetId="7" hidden="1">#REF!</definedName>
    <definedName name="BEx7D38BE0Z9QLQBDMGARM9USFPM" hidden="1">#REF!</definedName>
    <definedName name="BEx7D5RWKRS4W71J4NZ6ZSFHPKFT" localSheetId="11" hidden="1">#REF!</definedName>
    <definedName name="BEx7D5RWKRS4W71J4NZ6ZSFHPKFT" localSheetId="5" hidden="1">#REF!</definedName>
    <definedName name="BEx7D5RWKRS4W71J4NZ6ZSFHPKFT" localSheetId="8" hidden="1">#REF!</definedName>
    <definedName name="BEx7D5RWKRS4W71J4NZ6ZSFHPKFT" localSheetId="6" hidden="1">#REF!</definedName>
    <definedName name="BEx7D5RWKRS4W71J4NZ6ZSFHPKFT" localSheetId="7" hidden="1">#REF!</definedName>
    <definedName name="BEx7D5RWKRS4W71J4NZ6ZSFHPKFT" hidden="1">#REF!</definedName>
    <definedName name="BEx7D8H1TPOX1UN17QZYEV7Q58GA" localSheetId="11" hidden="1">#REF!</definedName>
    <definedName name="BEx7D8H1TPOX1UN17QZYEV7Q58GA" localSheetId="5" hidden="1">#REF!</definedName>
    <definedName name="BEx7D8H1TPOX1UN17QZYEV7Q58GA" localSheetId="8" hidden="1">#REF!</definedName>
    <definedName name="BEx7D8H1TPOX1UN17QZYEV7Q58GA" localSheetId="6" hidden="1">#REF!</definedName>
    <definedName name="BEx7D8H1TPOX1UN17QZYEV7Q58GA" localSheetId="7" hidden="1">#REF!</definedName>
    <definedName name="BEx7D8H1TPOX1UN17QZYEV7Q58GA" hidden="1">#REF!</definedName>
    <definedName name="BEx7DGF13H2074LRWFZQ45PZ6JPX" localSheetId="11" hidden="1">#REF!</definedName>
    <definedName name="BEx7DGF13H2074LRWFZQ45PZ6JPX" localSheetId="5" hidden="1">#REF!</definedName>
    <definedName name="BEx7DGF13H2074LRWFZQ45PZ6JPX" localSheetId="8" hidden="1">#REF!</definedName>
    <definedName name="BEx7DGF13H2074LRWFZQ45PZ6JPX" localSheetId="6" hidden="1">#REF!</definedName>
    <definedName name="BEx7DGF13H2074LRWFZQ45PZ6JPX" localSheetId="7" hidden="1">#REF!</definedName>
    <definedName name="BEx7DGF13H2074LRWFZQ45PZ6JPX" hidden="1">#REF!</definedName>
    <definedName name="BEx7DHBE0SOC5KXWWQ73WUDBRX8J" localSheetId="11" hidden="1">#REF!</definedName>
    <definedName name="BEx7DHBE0SOC5KXWWQ73WUDBRX8J" localSheetId="5" hidden="1">#REF!</definedName>
    <definedName name="BEx7DHBE0SOC5KXWWQ73WUDBRX8J" localSheetId="8" hidden="1">#REF!</definedName>
    <definedName name="BEx7DHBE0SOC5KXWWQ73WUDBRX8J" localSheetId="6" hidden="1">#REF!</definedName>
    <definedName name="BEx7DHBE0SOC5KXWWQ73WUDBRX8J" localSheetId="7" hidden="1">#REF!</definedName>
    <definedName name="BEx7DHBE0SOC5KXWWQ73WUDBRX8J" hidden="1">#REF!</definedName>
    <definedName name="BEx7DKWUXEDIISSX4GDD4YYT887F" localSheetId="11" hidden="1">#REF!</definedName>
    <definedName name="BEx7DKWUXEDIISSX4GDD4YYT887F" localSheetId="5" hidden="1">#REF!</definedName>
    <definedName name="BEx7DKWUXEDIISSX4GDD4YYT887F" localSheetId="8" hidden="1">#REF!</definedName>
    <definedName name="BEx7DKWUXEDIISSX4GDD4YYT887F" localSheetId="6" hidden="1">#REF!</definedName>
    <definedName name="BEx7DKWUXEDIISSX4GDD4YYT887F" localSheetId="7" hidden="1">#REF!</definedName>
    <definedName name="BEx7DKWUXEDIISSX4GDD4YYT887F" hidden="1">#REF!</definedName>
    <definedName name="BEx7DMUYR2HC26WW7AOB1TULERMB" localSheetId="11" hidden="1">#REF!</definedName>
    <definedName name="BEx7DMUYR2HC26WW7AOB1TULERMB" localSheetId="5" hidden="1">#REF!</definedName>
    <definedName name="BEx7DMUYR2HC26WW7AOB1TULERMB" localSheetId="8" hidden="1">#REF!</definedName>
    <definedName name="BEx7DMUYR2HC26WW7AOB1TULERMB" localSheetId="6" hidden="1">#REF!</definedName>
    <definedName name="BEx7DMUYR2HC26WW7AOB1TULERMB" localSheetId="7" hidden="1">#REF!</definedName>
    <definedName name="BEx7DMUYR2HC26WW7AOB1TULERMB" hidden="1">#REF!</definedName>
    <definedName name="BEx7DVJTRV44IMJIBFXELE67SZ7S" localSheetId="11" hidden="1">#REF!</definedName>
    <definedName name="BEx7DVJTRV44IMJIBFXELE67SZ7S" localSheetId="5" hidden="1">#REF!</definedName>
    <definedName name="BEx7DVJTRV44IMJIBFXELE67SZ7S" localSheetId="8" hidden="1">#REF!</definedName>
    <definedName name="BEx7DVJTRV44IMJIBFXELE67SZ7S" localSheetId="6" hidden="1">#REF!</definedName>
    <definedName name="BEx7DVJTRV44IMJIBFXELE67SZ7S" localSheetId="7" hidden="1">#REF!</definedName>
    <definedName name="BEx7DVJTRV44IMJIBFXELE67SZ7S" hidden="1">#REF!</definedName>
    <definedName name="BEx7DVUMFCI5INHMVFIJ44RTTSTT" localSheetId="11" hidden="1">#REF!</definedName>
    <definedName name="BEx7DVUMFCI5INHMVFIJ44RTTSTT" localSheetId="5" hidden="1">#REF!</definedName>
    <definedName name="BEx7DVUMFCI5INHMVFIJ44RTTSTT" localSheetId="8" hidden="1">#REF!</definedName>
    <definedName name="BEx7DVUMFCI5INHMVFIJ44RTTSTT" localSheetId="6" hidden="1">#REF!</definedName>
    <definedName name="BEx7DVUMFCI5INHMVFIJ44RTTSTT" localSheetId="7" hidden="1">#REF!</definedName>
    <definedName name="BEx7DVUMFCI5INHMVFIJ44RTTSTT" hidden="1">#REF!</definedName>
    <definedName name="BEx7E2QT2U8THYOKBPXONB1B47WH" localSheetId="11" hidden="1">#REF!</definedName>
    <definedName name="BEx7E2QT2U8THYOKBPXONB1B47WH" localSheetId="5" hidden="1">#REF!</definedName>
    <definedName name="BEx7E2QT2U8THYOKBPXONB1B47WH" localSheetId="8" hidden="1">#REF!</definedName>
    <definedName name="BEx7E2QT2U8THYOKBPXONB1B47WH" localSheetId="6" hidden="1">#REF!</definedName>
    <definedName name="BEx7E2QT2U8THYOKBPXONB1B47WH" localSheetId="7" hidden="1">#REF!</definedName>
    <definedName name="BEx7E2QT2U8THYOKBPXONB1B47WH" hidden="1">#REF!</definedName>
    <definedName name="BEx7E5QP7W6UKO74F5Y0VJ741HS5" localSheetId="11" hidden="1">#REF!</definedName>
    <definedName name="BEx7E5QP7W6UKO74F5Y0VJ741HS5" localSheetId="5" hidden="1">#REF!</definedName>
    <definedName name="BEx7E5QP7W6UKO74F5Y0VJ741HS5" localSheetId="8" hidden="1">#REF!</definedName>
    <definedName name="BEx7E5QP7W6UKO74F5Y0VJ741HS5" localSheetId="6" hidden="1">#REF!</definedName>
    <definedName name="BEx7E5QP7W6UKO74F5Y0VJ741HS5" localSheetId="7" hidden="1">#REF!</definedName>
    <definedName name="BEx7E5QP7W6UKO74F5Y0VJ741HS5" hidden="1">#REF!</definedName>
    <definedName name="BEx7E6N29HGH3I47AFB2DCS6MVS6" localSheetId="11" hidden="1">#REF!</definedName>
    <definedName name="BEx7E6N29HGH3I47AFB2DCS6MVS6" localSheetId="5" hidden="1">#REF!</definedName>
    <definedName name="BEx7E6N29HGH3I47AFB2DCS6MVS6" localSheetId="8" hidden="1">#REF!</definedName>
    <definedName name="BEx7E6N29HGH3I47AFB2DCS6MVS6" localSheetId="6" hidden="1">#REF!</definedName>
    <definedName name="BEx7E6N29HGH3I47AFB2DCS6MVS6" localSheetId="7" hidden="1">#REF!</definedName>
    <definedName name="BEx7E6N29HGH3I47AFB2DCS6MVS6" hidden="1">#REF!</definedName>
    <definedName name="BEx7EBA8IYHQKT7IQAOAML660SYA" localSheetId="11" hidden="1">#REF!</definedName>
    <definedName name="BEx7EBA8IYHQKT7IQAOAML660SYA" localSheetId="5" hidden="1">#REF!</definedName>
    <definedName name="BEx7EBA8IYHQKT7IQAOAML660SYA" localSheetId="8" hidden="1">#REF!</definedName>
    <definedName name="BEx7EBA8IYHQKT7IQAOAML660SYA" localSheetId="6" hidden="1">#REF!</definedName>
    <definedName name="BEx7EBA8IYHQKT7IQAOAML660SYA" localSheetId="7" hidden="1">#REF!</definedName>
    <definedName name="BEx7EBA8IYHQKT7IQAOAML660SYA" hidden="1">#REF!</definedName>
    <definedName name="BEx7EI6C8MCRZFEQYUBE5FSUTIHK" localSheetId="11" hidden="1">#REF!</definedName>
    <definedName name="BEx7EI6C8MCRZFEQYUBE5FSUTIHK" localSheetId="5" hidden="1">#REF!</definedName>
    <definedName name="BEx7EI6C8MCRZFEQYUBE5FSUTIHK" localSheetId="8" hidden="1">#REF!</definedName>
    <definedName name="BEx7EI6C8MCRZFEQYUBE5FSUTIHK" localSheetId="6" hidden="1">#REF!</definedName>
    <definedName name="BEx7EI6C8MCRZFEQYUBE5FSUTIHK" localSheetId="7" hidden="1">#REF!</definedName>
    <definedName name="BEx7EI6C8MCRZFEQYUBE5FSUTIHK" hidden="1">#REF!</definedName>
    <definedName name="BEx7EI6DL1Z6UWLFBXAKVGZTKHWJ" localSheetId="11" hidden="1">#REF!</definedName>
    <definedName name="BEx7EI6DL1Z6UWLFBXAKVGZTKHWJ" localSheetId="5" hidden="1">#REF!</definedName>
    <definedName name="BEx7EI6DL1Z6UWLFBXAKVGZTKHWJ" localSheetId="8" hidden="1">#REF!</definedName>
    <definedName name="BEx7EI6DL1Z6UWLFBXAKVGZTKHWJ" localSheetId="6" hidden="1">#REF!</definedName>
    <definedName name="BEx7EI6DL1Z6UWLFBXAKVGZTKHWJ" localSheetId="7" hidden="1">#REF!</definedName>
    <definedName name="BEx7EI6DL1Z6UWLFBXAKVGZTKHWJ" hidden="1">#REF!</definedName>
    <definedName name="BEx7EQKHX7GZYOLXRDU534TT4H64" localSheetId="11" hidden="1">#REF!</definedName>
    <definedName name="BEx7EQKHX7GZYOLXRDU534TT4H64" localSheetId="5" hidden="1">#REF!</definedName>
    <definedName name="BEx7EQKHX7GZYOLXRDU534TT4H64" localSheetId="8" hidden="1">#REF!</definedName>
    <definedName name="BEx7EQKHX7GZYOLXRDU534TT4H64" localSheetId="6" hidden="1">#REF!</definedName>
    <definedName name="BEx7EQKHX7GZYOLXRDU534TT4H64" localSheetId="7" hidden="1">#REF!</definedName>
    <definedName name="BEx7EQKHX7GZYOLXRDU534TT4H64" hidden="1">#REF!</definedName>
    <definedName name="BEx7ETV6L1TM7JSXJIGK3FC6RVZW" localSheetId="11" hidden="1">#REF!</definedName>
    <definedName name="BEx7ETV6L1TM7JSXJIGK3FC6RVZW" localSheetId="5" hidden="1">#REF!</definedName>
    <definedName name="BEx7ETV6L1TM7JSXJIGK3FC6RVZW" localSheetId="8" hidden="1">#REF!</definedName>
    <definedName name="BEx7ETV6L1TM7JSXJIGK3FC6RVZW" localSheetId="6" hidden="1">#REF!</definedName>
    <definedName name="BEx7ETV6L1TM7JSXJIGK3FC6RVZW" localSheetId="7" hidden="1">#REF!</definedName>
    <definedName name="BEx7ETV6L1TM7JSXJIGK3FC6RVZW" hidden="1">#REF!</definedName>
    <definedName name="BEx7EYYLHMBYQTH6I377FCQS7CSX" localSheetId="11" hidden="1">#REF!</definedName>
    <definedName name="BEx7EYYLHMBYQTH6I377FCQS7CSX" localSheetId="5" hidden="1">#REF!</definedName>
    <definedName name="BEx7EYYLHMBYQTH6I377FCQS7CSX" localSheetId="8" hidden="1">#REF!</definedName>
    <definedName name="BEx7EYYLHMBYQTH6I377FCQS7CSX" localSheetId="6" hidden="1">#REF!</definedName>
    <definedName name="BEx7EYYLHMBYQTH6I377FCQS7CSX" localSheetId="7" hidden="1">#REF!</definedName>
    <definedName name="BEx7EYYLHMBYQTH6I377FCQS7CSX" hidden="1">#REF!</definedName>
    <definedName name="BEx7FCLG1RYI2SNOU1Y2GQZNZSWA" localSheetId="11" hidden="1">#REF!</definedName>
    <definedName name="BEx7FCLG1RYI2SNOU1Y2GQZNZSWA" localSheetId="5" hidden="1">#REF!</definedName>
    <definedName name="BEx7FCLG1RYI2SNOU1Y2GQZNZSWA" localSheetId="8" hidden="1">#REF!</definedName>
    <definedName name="BEx7FCLG1RYI2SNOU1Y2GQZNZSWA" localSheetId="6" hidden="1">#REF!</definedName>
    <definedName name="BEx7FCLG1RYI2SNOU1Y2GQZNZSWA" localSheetId="7" hidden="1">#REF!</definedName>
    <definedName name="BEx7FCLG1RYI2SNOU1Y2GQZNZSWA" hidden="1">#REF!</definedName>
    <definedName name="BEx7FN32ZGWOAA4TTH79KINTDWR9" localSheetId="11" hidden="1">#REF!</definedName>
    <definedName name="BEx7FN32ZGWOAA4TTH79KINTDWR9" localSheetId="5" hidden="1">#REF!</definedName>
    <definedName name="BEx7FN32ZGWOAA4TTH79KINTDWR9" localSheetId="8" hidden="1">#REF!</definedName>
    <definedName name="BEx7FN32ZGWOAA4TTH79KINTDWR9" localSheetId="6" hidden="1">#REF!</definedName>
    <definedName name="BEx7FN32ZGWOAA4TTH79KINTDWR9" localSheetId="7" hidden="1">#REF!</definedName>
    <definedName name="BEx7FN32ZGWOAA4TTH79KINTDWR9" hidden="1">#REF!</definedName>
    <definedName name="BEx7FV0WJHXL6X5JNQ2ZX45PX49P" localSheetId="11" hidden="1">#REF!</definedName>
    <definedName name="BEx7FV0WJHXL6X5JNQ2ZX45PX49P" localSheetId="5" hidden="1">#REF!</definedName>
    <definedName name="BEx7FV0WJHXL6X5JNQ2ZX45PX49P" localSheetId="8" hidden="1">#REF!</definedName>
    <definedName name="BEx7FV0WJHXL6X5JNQ2ZX45PX49P" localSheetId="6" hidden="1">#REF!</definedName>
    <definedName name="BEx7FV0WJHXL6X5JNQ2ZX45PX49P" localSheetId="7" hidden="1">#REF!</definedName>
    <definedName name="BEx7FV0WJHXL6X5JNQ2ZX45PX49P" hidden="1">#REF!</definedName>
    <definedName name="BEx7G82CKM3NIY1PHNFK28M09PCH" localSheetId="11" hidden="1">#REF!</definedName>
    <definedName name="BEx7G82CKM3NIY1PHNFK28M09PCH" localSheetId="5" hidden="1">#REF!</definedName>
    <definedName name="BEx7G82CKM3NIY1PHNFK28M09PCH" localSheetId="8" hidden="1">#REF!</definedName>
    <definedName name="BEx7G82CKM3NIY1PHNFK28M09PCH" localSheetId="6" hidden="1">#REF!</definedName>
    <definedName name="BEx7G82CKM3NIY1PHNFK28M09PCH" localSheetId="7" hidden="1">#REF!</definedName>
    <definedName name="BEx7G82CKM3NIY1PHNFK28M09PCH" hidden="1">#REF!</definedName>
    <definedName name="BEx7GR3ENYWRXXS5IT0UMEGOLGUH" localSheetId="11" hidden="1">#REF!</definedName>
    <definedName name="BEx7GR3ENYWRXXS5IT0UMEGOLGUH" localSheetId="5" hidden="1">#REF!</definedName>
    <definedName name="BEx7GR3ENYWRXXS5IT0UMEGOLGUH" localSheetId="8" hidden="1">#REF!</definedName>
    <definedName name="BEx7GR3ENYWRXXS5IT0UMEGOLGUH" localSheetId="6" hidden="1">#REF!</definedName>
    <definedName name="BEx7GR3ENYWRXXS5IT0UMEGOLGUH" localSheetId="7" hidden="1">#REF!</definedName>
    <definedName name="BEx7GR3ENYWRXXS5IT0UMEGOLGUH" hidden="1">#REF!</definedName>
    <definedName name="BEx7GSAL6P7TASL8MB63RFST1LJL" localSheetId="11" hidden="1">#REF!</definedName>
    <definedName name="BEx7GSAL6P7TASL8MB63RFST1LJL" localSheetId="5" hidden="1">#REF!</definedName>
    <definedName name="BEx7GSAL6P7TASL8MB63RFST1LJL" localSheetId="8" hidden="1">#REF!</definedName>
    <definedName name="BEx7GSAL6P7TASL8MB63RFST1LJL" localSheetId="6" hidden="1">#REF!</definedName>
    <definedName name="BEx7GSAL6P7TASL8MB63RFST1LJL" localSheetId="7" hidden="1">#REF!</definedName>
    <definedName name="BEx7GSAL6P7TASL8MB63RFST1LJL" hidden="1">#REF!</definedName>
    <definedName name="BEx7H0JD6I5I8WQLLWOYWY5YWPQE" localSheetId="11" hidden="1">#REF!</definedName>
    <definedName name="BEx7H0JD6I5I8WQLLWOYWY5YWPQE" localSheetId="5" hidden="1">#REF!</definedName>
    <definedName name="BEx7H0JD6I5I8WQLLWOYWY5YWPQE" localSheetId="8" hidden="1">#REF!</definedName>
    <definedName name="BEx7H0JD6I5I8WQLLWOYWY5YWPQE" localSheetId="6" hidden="1">#REF!</definedName>
    <definedName name="BEx7H0JD6I5I8WQLLWOYWY5YWPQE" localSheetId="7" hidden="1">#REF!</definedName>
    <definedName name="BEx7H0JD6I5I8WQLLWOYWY5YWPQE" hidden="1">#REF!</definedName>
    <definedName name="BEx7H14XCXH7WEXEY1HVO53A6AGH" localSheetId="11" hidden="1">#REF!</definedName>
    <definedName name="BEx7H14XCXH7WEXEY1HVO53A6AGH" localSheetId="5" hidden="1">#REF!</definedName>
    <definedName name="BEx7H14XCXH7WEXEY1HVO53A6AGH" localSheetId="8" hidden="1">#REF!</definedName>
    <definedName name="BEx7H14XCXH7WEXEY1HVO53A6AGH" localSheetId="6" hidden="1">#REF!</definedName>
    <definedName name="BEx7H14XCXH7WEXEY1HVO53A6AGH" localSheetId="7" hidden="1">#REF!</definedName>
    <definedName name="BEx7H14XCXH7WEXEY1HVO53A6AGH" hidden="1">#REF!</definedName>
    <definedName name="BEx7HGVBEF4LEIF6RC14N3PSU461" localSheetId="11" hidden="1">#REF!</definedName>
    <definedName name="BEx7HGVBEF4LEIF6RC14N3PSU461" localSheetId="5" hidden="1">#REF!</definedName>
    <definedName name="BEx7HGVBEF4LEIF6RC14N3PSU461" localSheetId="8" hidden="1">#REF!</definedName>
    <definedName name="BEx7HGVBEF4LEIF6RC14N3PSU461" localSheetId="6" hidden="1">#REF!</definedName>
    <definedName name="BEx7HGVBEF4LEIF6RC14N3PSU461" localSheetId="7" hidden="1">#REF!</definedName>
    <definedName name="BEx7HGVBEF4LEIF6RC14N3PSU461" hidden="1">#REF!</definedName>
    <definedName name="BEx7HQ5T9FZ42QWS09UO4DT42Y0R" localSheetId="11" hidden="1">#REF!</definedName>
    <definedName name="BEx7HQ5T9FZ42QWS09UO4DT42Y0R" localSheetId="5" hidden="1">#REF!</definedName>
    <definedName name="BEx7HQ5T9FZ42QWS09UO4DT42Y0R" localSheetId="8" hidden="1">#REF!</definedName>
    <definedName name="BEx7HQ5T9FZ42QWS09UO4DT42Y0R" localSheetId="6" hidden="1">#REF!</definedName>
    <definedName name="BEx7HQ5T9FZ42QWS09UO4DT42Y0R" localSheetId="7" hidden="1">#REF!</definedName>
    <definedName name="BEx7HQ5T9FZ42QWS09UO4DT42Y0R" hidden="1">#REF!</definedName>
    <definedName name="BEx7HRCZE3CVGON1HV07MT5MNDZ3" localSheetId="11" hidden="1">#REF!</definedName>
    <definedName name="BEx7HRCZE3CVGON1HV07MT5MNDZ3" localSheetId="5" hidden="1">#REF!</definedName>
    <definedName name="BEx7HRCZE3CVGON1HV07MT5MNDZ3" localSheetId="8" hidden="1">#REF!</definedName>
    <definedName name="BEx7HRCZE3CVGON1HV07MT5MNDZ3" localSheetId="6" hidden="1">#REF!</definedName>
    <definedName name="BEx7HRCZE3CVGON1HV07MT5MNDZ3" localSheetId="7" hidden="1">#REF!</definedName>
    <definedName name="BEx7HRCZE3CVGON1HV07MT5MNDZ3" hidden="1">#REF!</definedName>
    <definedName name="BEx7HWGE2CANG5M17X4C8YNC3N8F" localSheetId="11" hidden="1">#REF!</definedName>
    <definedName name="BEx7HWGE2CANG5M17X4C8YNC3N8F" localSheetId="5" hidden="1">#REF!</definedName>
    <definedName name="BEx7HWGE2CANG5M17X4C8YNC3N8F" localSheetId="8" hidden="1">#REF!</definedName>
    <definedName name="BEx7HWGE2CANG5M17X4C8YNC3N8F" localSheetId="6" hidden="1">#REF!</definedName>
    <definedName name="BEx7HWGE2CANG5M17X4C8YNC3N8F" localSheetId="7" hidden="1">#REF!</definedName>
    <definedName name="BEx7HWGE2CANG5M17X4C8YNC3N8F" hidden="1">#REF!</definedName>
    <definedName name="BEx7IB54GU5UCTJS549UBDW43EJL" localSheetId="11" hidden="1">#REF!</definedName>
    <definedName name="BEx7IB54GU5UCTJS549UBDW43EJL" localSheetId="5" hidden="1">#REF!</definedName>
    <definedName name="BEx7IB54GU5UCTJS549UBDW43EJL" localSheetId="8" hidden="1">#REF!</definedName>
    <definedName name="BEx7IB54GU5UCTJS549UBDW43EJL" localSheetId="6" hidden="1">#REF!</definedName>
    <definedName name="BEx7IB54GU5UCTJS549UBDW43EJL" localSheetId="7" hidden="1">#REF!</definedName>
    <definedName name="BEx7IB54GU5UCTJS549UBDW43EJL" hidden="1">#REF!</definedName>
    <definedName name="BEx7IBVYN47SFZIA0K4MDKQZNN9V" localSheetId="11" hidden="1">#REF!</definedName>
    <definedName name="BEx7IBVYN47SFZIA0K4MDKQZNN9V" localSheetId="5" hidden="1">#REF!</definedName>
    <definedName name="BEx7IBVYN47SFZIA0K4MDKQZNN9V" localSheetId="8" hidden="1">#REF!</definedName>
    <definedName name="BEx7IBVYN47SFZIA0K4MDKQZNN9V" localSheetId="6" hidden="1">#REF!</definedName>
    <definedName name="BEx7IBVYN47SFZIA0K4MDKQZNN9V" localSheetId="7" hidden="1">#REF!</definedName>
    <definedName name="BEx7IBVYN47SFZIA0K4MDKQZNN9V" hidden="1">#REF!</definedName>
    <definedName name="BEx7IGOMJB39HUONENRXTK1MFHGE" localSheetId="11" hidden="1">#REF!</definedName>
    <definedName name="BEx7IGOMJB39HUONENRXTK1MFHGE" localSheetId="5" hidden="1">#REF!</definedName>
    <definedName name="BEx7IGOMJB39HUONENRXTK1MFHGE" localSheetId="8" hidden="1">#REF!</definedName>
    <definedName name="BEx7IGOMJB39HUONENRXTK1MFHGE" localSheetId="6" hidden="1">#REF!</definedName>
    <definedName name="BEx7IGOMJB39HUONENRXTK1MFHGE" localSheetId="7" hidden="1">#REF!</definedName>
    <definedName name="BEx7IGOMJB39HUONENRXTK1MFHGE" hidden="1">#REF!</definedName>
    <definedName name="BEx7ISO6LTCYYDK0J6IN4PG2P6SW" localSheetId="11" hidden="1">#REF!</definedName>
    <definedName name="BEx7ISO6LTCYYDK0J6IN4PG2P6SW" localSheetId="5" hidden="1">#REF!</definedName>
    <definedName name="BEx7ISO6LTCYYDK0J6IN4PG2P6SW" localSheetId="8" hidden="1">#REF!</definedName>
    <definedName name="BEx7ISO6LTCYYDK0J6IN4PG2P6SW" localSheetId="6" hidden="1">#REF!</definedName>
    <definedName name="BEx7ISO6LTCYYDK0J6IN4PG2P6SW" localSheetId="7" hidden="1">#REF!</definedName>
    <definedName name="BEx7ISO6LTCYYDK0J6IN4PG2P6SW" hidden="1">#REF!</definedName>
    <definedName name="BEx7IV2IJ5WT7UC0UG7WP0WF2JZI" localSheetId="11" hidden="1">#REF!</definedName>
    <definedName name="BEx7IV2IJ5WT7UC0UG7WP0WF2JZI" localSheetId="5" hidden="1">#REF!</definedName>
    <definedName name="BEx7IV2IJ5WT7UC0UG7WP0WF2JZI" localSheetId="8" hidden="1">#REF!</definedName>
    <definedName name="BEx7IV2IJ5WT7UC0UG7WP0WF2JZI" localSheetId="6" hidden="1">#REF!</definedName>
    <definedName name="BEx7IV2IJ5WT7UC0UG7WP0WF2JZI" localSheetId="7" hidden="1">#REF!</definedName>
    <definedName name="BEx7IV2IJ5WT7UC0UG7WP0WF2JZI" hidden="1">#REF!</definedName>
    <definedName name="BEx7IXGU74GE5E4S6W4Z13AR092Y" localSheetId="11" hidden="1">#REF!</definedName>
    <definedName name="BEx7IXGU74GE5E4S6W4Z13AR092Y" localSheetId="5" hidden="1">#REF!</definedName>
    <definedName name="BEx7IXGU74GE5E4S6W4Z13AR092Y" localSheetId="8" hidden="1">#REF!</definedName>
    <definedName name="BEx7IXGU74GE5E4S6W4Z13AR092Y" localSheetId="6" hidden="1">#REF!</definedName>
    <definedName name="BEx7IXGU74GE5E4S6W4Z13AR092Y" localSheetId="7" hidden="1">#REF!</definedName>
    <definedName name="BEx7IXGU74GE5E4S6W4Z13AR092Y" hidden="1">#REF!</definedName>
    <definedName name="BEx7J4YL8Q3BI1MLH16YYQ18IJRD" localSheetId="11" hidden="1">#REF!</definedName>
    <definedName name="BEx7J4YL8Q3BI1MLH16YYQ18IJRD" localSheetId="5" hidden="1">#REF!</definedName>
    <definedName name="BEx7J4YL8Q3BI1MLH16YYQ18IJRD" localSheetId="8" hidden="1">#REF!</definedName>
    <definedName name="BEx7J4YL8Q3BI1MLH16YYQ18IJRD" localSheetId="6" hidden="1">#REF!</definedName>
    <definedName name="BEx7J4YL8Q3BI1MLH16YYQ18IJRD" localSheetId="7" hidden="1">#REF!</definedName>
    <definedName name="BEx7J4YL8Q3BI1MLH16YYQ18IJRD" hidden="1">#REF!</definedName>
    <definedName name="BEx7J5K5QVUOXI6A663KUWL6PO3O" localSheetId="11" hidden="1">#REF!</definedName>
    <definedName name="BEx7J5K5QVUOXI6A663KUWL6PO3O" localSheetId="5" hidden="1">#REF!</definedName>
    <definedName name="BEx7J5K5QVUOXI6A663KUWL6PO3O" localSheetId="8" hidden="1">#REF!</definedName>
    <definedName name="BEx7J5K5QVUOXI6A663KUWL6PO3O" localSheetId="6" hidden="1">#REF!</definedName>
    <definedName name="BEx7J5K5QVUOXI6A663KUWL6PO3O" localSheetId="7" hidden="1">#REF!</definedName>
    <definedName name="BEx7J5K5QVUOXI6A663KUWL6PO3O" hidden="1">#REF!</definedName>
    <definedName name="BEx7JH3HGBPI07OHZ5LFYK0UFZQR" localSheetId="11" hidden="1">#REF!</definedName>
    <definedName name="BEx7JH3HGBPI07OHZ5LFYK0UFZQR" localSheetId="5" hidden="1">#REF!</definedName>
    <definedName name="BEx7JH3HGBPI07OHZ5LFYK0UFZQR" localSheetId="8" hidden="1">#REF!</definedName>
    <definedName name="BEx7JH3HGBPI07OHZ5LFYK0UFZQR" localSheetId="6" hidden="1">#REF!</definedName>
    <definedName name="BEx7JH3HGBPI07OHZ5LFYK0UFZQR" localSheetId="7" hidden="1">#REF!</definedName>
    <definedName name="BEx7JH3HGBPI07OHZ5LFYK0UFZQR" hidden="1">#REF!</definedName>
    <definedName name="BEx7JRL3MHRMVLQF3EN15MXRPN68" localSheetId="11" hidden="1">#REF!</definedName>
    <definedName name="BEx7JRL3MHRMVLQF3EN15MXRPN68" localSheetId="5" hidden="1">#REF!</definedName>
    <definedName name="BEx7JRL3MHRMVLQF3EN15MXRPN68" localSheetId="8" hidden="1">#REF!</definedName>
    <definedName name="BEx7JRL3MHRMVLQF3EN15MXRPN68" localSheetId="6" hidden="1">#REF!</definedName>
    <definedName name="BEx7JRL3MHRMVLQF3EN15MXRPN68" localSheetId="7" hidden="1">#REF!</definedName>
    <definedName name="BEx7JRL3MHRMVLQF3EN15MXRPN68" hidden="1">#REF!</definedName>
    <definedName name="BEx7JV194190CNM6WWGQ3UBJ3CHH" localSheetId="11" hidden="1">#REF!</definedName>
    <definedName name="BEx7JV194190CNM6WWGQ3UBJ3CHH" localSheetId="5" hidden="1">#REF!</definedName>
    <definedName name="BEx7JV194190CNM6WWGQ3UBJ3CHH" localSheetId="8" hidden="1">#REF!</definedName>
    <definedName name="BEx7JV194190CNM6WWGQ3UBJ3CHH" localSheetId="6" hidden="1">#REF!</definedName>
    <definedName name="BEx7JV194190CNM6WWGQ3UBJ3CHH" localSheetId="7" hidden="1">#REF!</definedName>
    <definedName name="BEx7JV194190CNM6WWGQ3UBJ3CHH" hidden="1">#REF!</definedName>
    <definedName name="BEx7JZJ4AE8AGMWPK3XPBTBUBZ48" localSheetId="11" hidden="1">#REF!</definedName>
    <definedName name="BEx7JZJ4AE8AGMWPK3XPBTBUBZ48" localSheetId="5" hidden="1">#REF!</definedName>
    <definedName name="BEx7JZJ4AE8AGMWPK3XPBTBUBZ48" localSheetId="8" hidden="1">#REF!</definedName>
    <definedName name="BEx7JZJ4AE8AGMWPK3XPBTBUBZ48" localSheetId="6" hidden="1">#REF!</definedName>
    <definedName name="BEx7JZJ4AE8AGMWPK3XPBTBUBZ48" localSheetId="7" hidden="1">#REF!</definedName>
    <definedName name="BEx7JZJ4AE8AGMWPK3XPBTBUBZ48" hidden="1">#REF!</definedName>
    <definedName name="BEx7K7GZ607XQOGB81A1HINBTGOZ" localSheetId="11" hidden="1">#REF!</definedName>
    <definedName name="BEx7K7GZ607XQOGB81A1HINBTGOZ" localSheetId="5" hidden="1">#REF!</definedName>
    <definedName name="BEx7K7GZ607XQOGB81A1HINBTGOZ" localSheetId="8" hidden="1">#REF!</definedName>
    <definedName name="BEx7K7GZ607XQOGB81A1HINBTGOZ" localSheetId="6" hidden="1">#REF!</definedName>
    <definedName name="BEx7K7GZ607XQOGB81A1HINBTGOZ" localSheetId="7" hidden="1">#REF!</definedName>
    <definedName name="BEx7K7GZ607XQOGB81A1HINBTGOZ" hidden="1">#REF!</definedName>
    <definedName name="BEx7KEYPBDXSNROH8M6CDCBN6B50" localSheetId="11" hidden="1">#REF!</definedName>
    <definedName name="BEx7KEYPBDXSNROH8M6CDCBN6B50" localSheetId="5" hidden="1">#REF!</definedName>
    <definedName name="BEx7KEYPBDXSNROH8M6CDCBN6B50" localSheetId="8" hidden="1">#REF!</definedName>
    <definedName name="BEx7KEYPBDXSNROH8M6CDCBN6B50" localSheetId="6" hidden="1">#REF!</definedName>
    <definedName name="BEx7KEYPBDXSNROH8M6CDCBN6B50" localSheetId="7" hidden="1">#REF!</definedName>
    <definedName name="BEx7KEYPBDXSNROH8M6CDCBN6B50" hidden="1">#REF!</definedName>
    <definedName name="BEx7KH7PZ0A6FSWA4LAN2CMZ0WSF" localSheetId="11" hidden="1">#REF!</definedName>
    <definedName name="BEx7KH7PZ0A6FSWA4LAN2CMZ0WSF" localSheetId="5" hidden="1">#REF!</definedName>
    <definedName name="BEx7KH7PZ0A6FSWA4LAN2CMZ0WSF" localSheetId="8" hidden="1">#REF!</definedName>
    <definedName name="BEx7KH7PZ0A6FSWA4LAN2CMZ0WSF" localSheetId="6" hidden="1">#REF!</definedName>
    <definedName name="BEx7KH7PZ0A6FSWA4LAN2CMZ0WSF" localSheetId="7" hidden="1">#REF!</definedName>
    <definedName name="BEx7KH7PZ0A6FSWA4LAN2CMZ0WSF" hidden="1">#REF!</definedName>
    <definedName name="BEx7KNCTL6VMNQP4MFMHOMV1WI1Y" localSheetId="11" hidden="1">#REF!</definedName>
    <definedName name="BEx7KNCTL6VMNQP4MFMHOMV1WI1Y" localSheetId="5" hidden="1">#REF!</definedName>
    <definedName name="BEx7KNCTL6VMNQP4MFMHOMV1WI1Y" localSheetId="8" hidden="1">#REF!</definedName>
    <definedName name="BEx7KNCTL6VMNQP4MFMHOMV1WI1Y" localSheetId="6" hidden="1">#REF!</definedName>
    <definedName name="BEx7KNCTL6VMNQP4MFMHOMV1WI1Y" localSheetId="7" hidden="1">#REF!</definedName>
    <definedName name="BEx7KNCTL6VMNQP4MFMHOMV1WI1Y" hidden="1">#REF!</definedName>
    <definedName name="BEx7KSAS8BZT6H8OQCZ5DNSTMO07" localSheetId="11" hidden="1">#REF!</definedName>
    <definedName name="BEx7KSAS8BZT6H8OQCZ5DNSTMO07" localSheetId="5" hidden="1">#REF!</definedName>
    <definedName name="BEx7KSAS8BZT6H8OQCZ5DNSTMO07" localSheetId="8" hidden="1">#REF!</definedName>
    <definedName name="BEx7KSAS8BZT6H8OQCZ5DNSTMO07" localSheetId="6" hidden="1">#REF!</definedName>
    <definedName name="BEx7KSAS8BZT6H8OQCZ5DNSTMO07" localSheetId="7" hidden="1">#REF!</definedName>
    <definedName name="BEx7KSAS8BZT6H8OQCZ5DNSTMO07" hidden="1">#REF!</definedName>
    <definedName name="BEx7KWHTBD21COXVI4HNEQH0Z3L8" localSheetId="11" hidden="1">#REF!</definedName>
    <definedName name="BEx7KWHTBD21COXVI4HNEQH0Z3L8" localSheetId="5" hidden="1">#REF!</definedName>
    <definedName name="BEx7KWHTBD21COXVI4HNEQH0Z3L8" localSheetId="8" hidden="1">#REF!</definedName>
    <definedName name="BEx7KWHTBD21COXVI4HNEQH0Z3L8" localSheetId="6" hidden="1">#REF!</definedName>
    <definedName name="BEx7KWHTBD21COXVI4HNEQH0Z3L8" localSheetId="7" hidden="1">#REF!</definedName>
    <definedName name="BEx7KWHTBD21COXVI4HNEQH0Z3L8" hidden="1">#REF!</definedName>
    <definedName name="BEx7KXUGRMRSUXCM97Z7VRZQ9JH2" localSheetId="11" hidden="1">#REF!</definedName>
    <definedName name="BEx7KXUGRMRSUXCM97Z7VRZQ9JH2" localSheetId="5" hidden="1">#REF!</definedName>
    <definedName name="BEx7KXUGRMRSUXCM97Z7VRZQ9JH2" localSheetId="8" hidden="1">#REF!</definedName>
    <definedName name="BEx7KXUGRMRSUXCM97Z7VRZQ9JH2" localSheetId="6" hidden="1">#REF!</definedName>
    <definedName name="BEx7KXUGRMRSUXCM97Z7VRZQ9JH2" localSheetId="7" hidden="1">#REF!</definedName>
    <definedName name="BEx7KXUGRMRSUXCM97Z7VRZQ9JH2" hidden="1">#REF!</definedName>
    <definedName name="BEx7L5C6U8MP6IZ67BD649WQYJEK" localSheetId="11" hidden="1">#REF!</definedName>
    <definedName name="BEx7L5C6U8MP6IZ67BD649WQYJEK" localSheetId="5" hidden="1">#REF!</definedName>
    <definedName name="BEx7L5C6U8MP6IZ67BD649WQYJEK" localSheetId="8" hidden="1">#REF!</definedName>
    <definedName name="BEx7L5C6U8MP6IZ67BD649WQYJEK" localSheetId="6" hidden="1">#REF!</definedName>
    <definedName name="BEx7L5C6U8MP6IZ67BD649WQYJEK" localSheetId="7" hidden="1">#REF!</definedName>
    <definedName name="BEx7L5C6U8MP6IZ67BD649WQYJEK" hidden="1">#REF!</definedName>
    <definedName name="BEx7L8HEYEVTATR0OG5JJO647KNI" localSheetId="11" hidden="1">#REF!</definedName>
    <definedName name="BEx7L8HEYEVTATR0OG5JJO647KNI" localSheetId="5" hidden="1">#REF!</definedName>
    <definedName name="BEx7L8HEYEVTATR0OG5JJO647KNI" localSheetId="8" hidden="1">#REF!</definedName>
    <definedName name="BEx7L8HEYEVTATR0OG5JJO647KNI" localSheetId="6" hidden="1">#REF!</definedName>
    <definedName name="BEx7L8HEYEVTATR0OG5JJO647KNI" localSheetId="7" hidden="1">#REF!</definedName>
    <definedName name="BEx7L8HEYEVTATR0OG5JJO647KNI" hidden="1">#REF!</definedName>
    <definedName name="BEx7L8XOV64OMS15ZFURFEUXLMWF" localSheetId="11" hidden="1">#REF!</definedName>
    <definedName name="BEx7L8XOV64OMS15ZFURFEUXLMWF" localSheetId="5" hidden="1">#REF!</definedName>
    <definedName name="BEx7L8XOV64OMS15ZFURFEUXLMWF" localSheetId="8" hidden="1">#REF!</definedName>
    <definedName name="BEx7L8XOV64OMS15ZFURFEUXLMWF" localSheetId="6" hidden="1">#REF!</definedName>
    <definedName name="BEx7L8XOV64OMS15ZFURFEUXLMWF" localSheetId="7" hidden="1">#REF!</definedName>
    <definedName name="BEx7L8XOV64OMS15ZFURFEUXLMWF" hidden="1">#REF!</definedName>
    <definedName name="BEx7LPF478MRAYB9TQ6LDML6O3BY" localSheetId="11" hidden="1">#REF!</definedName>
    <definedName name="BEx7LPF478MRAYB9TQ6LDML6O3BY" localSheetId="5" hidden="1">#REF!</definedName>
    <definedName name="BEx7LPF478MRAYB9TQ6LDML6O3BY" localSheetId="8" hidden="1">#REF!</definedName>
    <definedName name="BEx7LPF478MRAYB9TQ6LDML6O3BY" localSheetId="6" hidden="1">#REF!</definedName>
    <definedName name="BEx7LPF478MRAYB9TQ6LDML6O3BY" localSheetId="7" hidden="1">#REF!</definedName>
    <definedName name="BEx7LPF478MRAYB9TQ6LDML6O3BY" hidden="1">#REF!</definedName>
    <definedName name="BEx7LPV780NFCG1VX4EKJ29YXOLZ" localSheetId="11" hidden="1">#REF!</definedName>
    <definedName name="BEx7LPV780NFCG1VX4EKJ29YXOLZ" localSheetId="5" hidden="1">#REF!</definedName>
    <definedName name="BEx7LPV780NFCG1VX4EKJ29YXOLZ" localSheetId="8" hidden="1">#REF!</definedName>
    <definedName name="BEx7LPV780NFCG1VX4EKJ29YXOLZ" localSheetId="6" hidden="1">#REF!</definedName>
    <definedName name="BEx7LPV780NFCG1VX4EKJ29YXOLZ" localSheetId="7" hidden="1">#REF!</definedName>
    <definedName name="BEx7LPV780NFCG1VX4EKJ29YXOLZ" hidden="1">#REF!</definedName>
    <definedName name="BEx7LQ0PD30NJWOAYKPEYHM9J83B" localSheetId="11" hidden="1">#REF!</definedName>
    <definedName name="BEx7LQ0PD30NJWOAYKPEYHM9J83B" localSheetId="5" hidden="1">#REF!</definedName>
    <definedName name="BEx7LQ0PD30NJWOAYKPEYHM9J83B" localSheetId="8" hidden="1">#REF!</definedName>
    <definedName name="BEx7LQ0PD30NJWOAYKPEYHM9J83B" localSheetId="6" hidden="1">#REF!</definedName>
    <definedName name="BEx7LQ0PD30NJWOAYKPEYHM9J83B" localSheetId="7" hidden="1">#REF!</definedName>
    <definedName name="BEx7LQ0PD30NJWOAYKPEYHM9J83B" hidden="1">#REF!</definedName>
    <definedName name="BEx7M4EKEDHZ1ZZ91NDLSUNPUFPZ" localSheetId="11" hidden="1">#REF!</definedName>
    <definedName name="BEx7M4EKEDHZ1ZZ91NDLSUNPUFPZ" localSheetId="5" hidden="1">#REF!</definedName>
    <definedName name="BEx7M4EKEDHZ1ZZ91NDLSUNPUFPZ" localSheetId="8" hidden="1">#REF!</definedName>
    <definedName name="BEx7M4EKEDHZ1ZZ91NDLSUNPUFPZ" localSheetId="6" hidden="1">#REF!</definedName>
    <definedName name="BEx7M4EKEDHZ1ZZ91NDLSUNPUFPZ" localSheetId="7" hidden="1">#REF!</definedName>
    <definedName name="BEx7M4EKEDHZ1ZZ91NDLSUNPUFPZ" hidden="1">#REF!</definedName>
    <definedName name="BEx7MAUI1JJFDIJGDW4RWY5384LY" localSheetId="11" hidden="1">#REF!</definedName>
    <definedName name="BEx7MAUI1JJFDIJGDW4RWY5384LY" localSheetId="5" hidden="1">#REF!</definedName>
    <definedName name="BEx7MAUI1JJFDIJGDW4RWY5384LY" localSheetId="8" hidden="1">#REF!</definedName>
    <definedName name="BEx7MAUI1JJFDIJGDW4RWY5384LY" localSheetId="6" hidden="1">#REF!</definedName>
    <definedName name="BEx7MAUI1JJFDIJGDW4RWY5384LY" localSheetId="7" hidden="1">#REF!</definedName>
    <definedName name="BEx7MAUI1JJFDIJGDW4RWY5384LY" hidden="1">#REF!</definedName>
    <definedName name="BEx7MI1EW6N7FOBHWJLYC02TZSKR" localSheetId="11" hidden="1">#REF!</definedName>
    <definedName name="BEx7MI1EW6N7FOBHWJLYC02TZSKR" localSheetId="5" hidden="1">#REF!</definedName>
    <definedName name="BEx7MI1EW6N7FOBHWJLYC02TZSKR" localSheetId="8" hidden="1">#REF!</definedName>
    <definedName name="BEx7MI1EW6N7FOBHWJLYC02TZSKR" localSheetId="6" hidden="1">#REF!</definedName>
    <definedName name="BEx7MI1EW6N7FOBHWJLYC02TZSKR" localSheetId="7" hidden="1">#REF!</definedName>
    <definedName name="BEx7MI1EW6N7FOBHWJLYC02TZSKR" hidden="1">#REF!</definedName>
    <definedName name="BEx7MJZO3UKAMJ53UWOJ5ZD4GGMQ" localSheetId="11" hidden="1">#REF!</definedName>
    <definedName name="BEx7MJZO3UKAMJ53UWOJ5ZD4GGMQ" localSheetId="5" hidden="1">#REF!</definedName>
    <definedName name="BEx7MJZO3UKAMJ53UWOJ5ZD4GGMQ" localSheetId="8" hidden="1">#REF!</definedName>
    <definedName name="BEx7MJZO3UKAMJ53UWOJ5ZD4GGMQ" localSheetId="6" hidden="1">#REF!</definedName>
    <definedName name="BEx7MJZO3UKAMJ53UWOJ5ZD4GGMQ" localSheetId="7" hidden="1">#REF!</definedName>
    <definedName name="BEx7MJZO3UKAMJ53UWOJ5ZD4GGMQ" hidden="1">#REF!</definedName>
    <definedName name="BEx7MO17TZ6L4457Q12FYYLUUZAZ" localSheetId="11" hidden="1">#REF!</definedName>
    <definedName name="BEx7MO17TZ6L4457Q12FYYLUUZAZ" localSheetId="5" hidden="1">#REF!</definedName>
    <definedName name="BEx7MO17TZ6L4457Q12FYYLUUZAZ" localSheetId="8" hidden="1">#REF!</definedName>
    <definedName name="BEx7MO17TZ6L4457Q12FYYLUUZAZ" localSheetId="6" hidden="1">#REF!</definedName>
    <definedName name="BEx7MO17TZ6L4457Q12FYYLUUZAZ" localSheetId="7" hidden="1">#REF!</definedName>
    <definedName name="BEx7MO17TZ6L4457Q12FYYLUUZAZ" hidden="1">#REF!</definedName>
    <definedName name="BEx7MT4MFNXIVQGAT6D971GZW7CA" localSheetId="11" hidden="1">#REF!</definedName>
    <definedName name="BEx7MT4MFNXIVQGAT6D971GZW7CA" localSheetId="5" hidden="1">#REF!</definedName>
    <definedName name="BEx7MT4MFNXIVQGAT6D971GZW7CA" localSheetId="8" hidden="1">#REF!</definedName>
    <definedName name="BEx7MT4MFNXIVQGAT6D971GZW7CA" localSheetId="6" hidden="1">#REF!</definedName>
    <definedName name="BEx7MT4MFNXIVQGAT6D971GZW7CA" localSheetId="7" hidden="1">#REF!</definedName>
    <definedName name="BEx7MT4MFNXIVQGAT6D971GZW7CA" hidden="1">#REF!</definedName>
    <definedName name="BEx7MUMLPPX92MX7SA8S1PLONDL8" localSheetId="11" hidden="1">#REF!</definedName>
    <definedName name="BEx7MUMLPPX92MX7SA8S1PLONDL8" localSheetId="5" hidden="1">#REF!</definedName>
    <definedName name="BEx7MUMLPPX92MX7SA8S1PLONDL8" localSheetId="8" hidden="1">#REF!</definedName>
    <definedName name="BEx7MUMLPPX92MX7SA8S1PLONDL8" localSheetId="6" hidden="1">#REF!</definedName>
    <definedName name="BEx7MUMLPPX92MX7SA8S1PLONDL8" localSheetId="7" hidden="1">#REF!</definedName>
    <definedName name="BEx7MUMLPPX92MX7SA8S1PLONDL8" hidden="1">#REF!</definedName>
    <definedName name="BEx7MX0W532Q7CB4V6KFVC9WAOUI" localSheetId="11" hidden="1">#REF!</definedName>
    <definedName name="BEx7MX0W532Q7CB4V6KFVC9WAOUI" localSheetId="5" hidden="1">#REF!</definedName>
    <definedName name="BEx7MX0W532Q7CB4V6KFVC9WAOUI" localSheetId="8" hidden="1">#REF!</definedName>
    <definedName name="BEx7MX0W532Q7CB4V6KFVC9WAOUI" localSheetId="6" hidden="1">#REF!</definedName>
    <definedName name="BEx7MX0W532Q7CB4V6KFVC9WAOUI" localSheetId="7" hidden="1">#REF!</definedName>
    <definedName name="BEx7MX0W532Q7CB4V6KFVC9WAOUI" hidden="1">#REF!</definedName>
    <definedName name="BEx7NB403NE748IF75RXMWOFQ986" localSheetId="11" hidden="1">#REF!</definedName>
    <definedName name="BEx7NB403NE748IF75RXMWOFQ986" localSheetId="5" hidden="1">#REF!</definedName>
    <definedName name="BEx7NB403NE748IF75RXMWOFQ986" localSheetId="8" hidden="1">#REF!</definedName>
    <definedName name="BEx7NB403NE748IF75RXMWOFQ986" localSheetId="6" hidden="1">#REF!</definedName>
    <definedName name="BEx7NB403NE748IF75RXMWOFQ986" localSheetId="7" hidden="1">#REF!</definedName>
    <definedName name="BEx7NB403NE748IF75RXMWOFQ986" hidden="1">#REF!</definedName>
    <definedName name="BEx7NI062THZAM6I8AJWTFJL91CS" localSheetId="11" hidden="1">#REF!</definedName>
    <definedName name="BEx7NI062THZAM6I8AJWTFJL91CS" localSheetId="5" hidden="1">#REF!</definedName>
    <definedName name="BEx7NI062THZAM6I8AJWTFJL91CS" localSheetId="8" hidden="1">#REF!</definedName>
    <definedName name="BEx7NI062THZAM6I8AJWTFJL91CS" localSheetId="6" hidden="1">#REF!</definedName>
    <definedName name="BEx7NI062THZAM6I8AJWTFJL91CS" localSheetId="7" hidden="1">#REF!</definedName>
    <definedName name="BEx7NI062THZAM6I8AJWTFJL91CS" hidden="1">#REF!</definedName>
    <definedName name="BEx904S75BPRYMHF0083JF7ES4NG" localSheetId="11" hidden="1">#REF!</definedName>
    <definedName name="BEx904S75BPRYMHF0083JF7ES4NG" localSheetId="5" hidden="1">#REF!</definedName>
    <definedName name="BEx904S75BPRYMHF0083JF7ES4NG" localSheetId="8" hidden="1">#REF!</definedName>
    <definedName name="BEx904S75BPRYMHF0083JF7ES4NG" localSheetId="6" hidden="1">#REF!</definedName>
    <definedName name="BEx904S75BPRYMHF0083JF7ES4NG" localSheetId="7" hidden="1">#REF!</definedName>
    <definedName name="BEx904S75BPRYMHF0083JF7ES4NG" hidden="1">#REF!</definedName>
    <definedName name="BEx90HDD4RWF7JZGA8GCGG7D63MG" localSheetId="11" hidden="1">#REF!</definedName>
    <definedName name="BEx90HDD4RWF7JZGA8GCGG7D63MG" localSheetId="5" hidden="1">#REF!</definedName>
    <definedName name="BEx90HDD4RWF7JZGA8GCGG7D63MG" localSheetId="8" hidden="1">#REF!</definedName>
    <definedName name="BEx90HDD4RWF7JZGA8GCGG7D63MG" localSheetId="6" hidden="1">#REF!</definedName>
    <definedName name="BEx90HDD4RWF7JZGA8GCGG7D63MG" localSheetId="7" hidden="1">#REF!</definedName>
    <definedName name="BEx90HDD4RWF7JZGA8GCGG7D63MG" hidden="1">#REF!</definedName>
    <definedName name="BEx90HO6UVMFVSV8U0YBZFHNCL38" localSheetId="11" hidden="1">#REF!</definedName>
    <definedName name="BEx90HO6UVMFVSV8U0YBZFHNCL38" localSheetId="5" hidden="1">#REF!</definedName>
    <definedName name="BEx90HO6UVMFVSV8U0YBZFHNCL38" localSheetId="8" hidden="1">#REF!</definedName>
    <definedName name="BEx90HO6UVMFVSV8U0YBZFHNCL38" localSheetId="6" hidden="1">#REF!</definedName>
    <definedName name="BEx90HO6UVMFVSV8U0YBZFHNCL38" localSheetId="7" hidden="1">#REF!</definedName>
    <definedName name="BEx90HO6UVMFVSV8U0YBZFHNCL38" hidden="1">#REF!</definedName>
    <definedName name="BEx90VGH5H09ON2QXYC9WIIEU98T" localSheetId="11" hidden="1">#REF!</definedName>
    <definedName name="BEx90VGH5H09ON2QXYC9WIIEU98T" localSheetId="5" hidden="1">#REF!</definedName>
    <definedName name="BEx90VGH5H09ON2QXYC9WIIEU98T" localSheetId="8" hidden="1">#REF!</definedName>
    <definedName name="BEx90VGH5H09ON2QXYC9WIIEU98T" localSheetId="6" hidden="1">#REF!</definedName>
    <definedName name="BEx90VGH5H09ON2QXYC9WIIEU98T" localSheetId="7" hidden="1">#REF!</definedName>
    <definedName name="BEx90VGH5H09ON2QXYC9WIIEU98T" hidden="1">#REF!</definedName>
    <definedName name="BEx9157279000SVN5XNWQ99JY0WU" localSheetId="11" hidden="1">#REF!</definedName>
    <definedName name="BEx9157279000SVN5XNWQ99JY0WU" localSheetId="5" hidden="1">#REF!</definedName>
    <definedName name="BEx9157279000SVN5XNWQ99JY0WU" localSheetId="8" hidden="1">#REF!</definedName>
    <definedName name="BEx9157279000SVN5XNWQ99JY0WU" localSheetId="6" hidden="1">#REF!</definedName>
    <definedName name="BEx9157279000SVN5XNWQ99JY0WU" localSheetId="7" hidden="1">#REF!</definedName>
    <definedName name="BEx9157279000SVN5XNWQ99JY0WU" hidden="1">#REF!</definedName>
    <definedName name="BEx9175B70QXYAU5A8DJPGZQ46L9" localSheetId="11" hidden="1">#REF!</definedName>
    <definedName name="BEx9175B70QXYAU5A8DJPGZQ46L9" localSheetId="5" hidden="1">#REF!</definedName>
    <definedName name="BEx9175B70QXYAU5A8DJPGZQ46L9" localSheetId="8" hidden="1">#REF!</definedName>
    <definedName name="BEx9175B70QXYAU5A8DJPGZQ46L9" localSheetId="6" hidden="1">#REF!</definedName>
    <definedName name="BEx9175B70QXYAU5A8DJPGZQ46L9" localSheetId="7" hidden="1">#REF!</definedName>
    <definedName name="BEx9175B70QXYAU5A8DJPGZQ46L9" hidden="1">#REF!</definedName>
    <definedName name="BEx91AQQRTV87AO27VWHSFZAD4ZR" localSheetId="11" hidden="1">#REF!</definedName>
    <definedName name="BEx91AQQRTV87AO27VWHSFZAD4ZR" localSheetId="5" hidden="1">#REF!</definedName>
    <definedName name="BEx91AQQRTV87AO27VWHSFZAD4ZR" localSheetId="8" hidden="1">#REF!</definedName>
    <definedName name="BEx91AQQRTV87AO27VWHSFZAD4ZR" localSheetId="6" hidden="1">#REF!</definedName>
    <definedName name="BEx91AQQRTV87AO27VWHSFZAD4ZR" localSheetId="7" hidden="1">#REF!</definedName>
    <definedName name="BEx91AQQRTV87AO27VWHSFZAD4ZR" hidden="1">#REF!</definedName>
    <definedName name="BEx91L8FLL5CWLA2CDHKCOMGVDZN" localSheetId="11" hidden="1">#REF!</definedName>
    <definedName name="BEx91L8FLL5CWLA2CDHKCOMGVDZN" localSheetId="5" hidden="1">#REF!</definedName>
    <definedName name="BEx91L8FLL5CWLA2CDHKCOMGVDZN" localSheetId="8" hidden="1">#REF!</definedName>
    <definedName name="BEx91L8FLL5CWLA2CDHKCOMGVDZN" localSheetId="6" hidden="1">#REF!</definedName>
    <definedName name="BEx91L8FLL5CWLA2CDHKCOMGVDZN" localSheetId="7" hidden="1">#REF!</definedName>
    <definedName name="BEx91L8FLL5CWLA2CDHKCOMGVDZN" hidden="1">#REF!</definedName>
    <definedName name="BEx91OTVH9ZDBC3QTORU8RZX4EOC" localSheetId="11" hidden="1">#REF!</definedName>
    <definedName name="BEx91OTVH9ZDBC3QTORU8RZX4EOC" localSheetId="5" hidden="1">#REF!</definedName>
    <definedName name="BEx91OTVH9ZDBC3QTORU8RZX4EOC" localSheetId="8" hidden="1">#REF!</definedName>
    <definedName name="BEx91OTVH9ZDBC3QTORU8RZX4EOC" localSheetId="6" hidden="1">#REF!</definedName>
    <definedName name="BEx91OTVH9ZDBC3QTORU8RZX4EOC" localSheetId="7" hidden="1">#REF!</definedName>
    <definedName name="BEx91OTVH9ZDBC3QTORU8RZX4EOC" hidden="1">#REF!</definedName>
    <definedName name="BEx91QH5JRZKQP1GPN2SQMR3CKAG" localSheetId="11" hidden="1">#REF!</definedName>
    <definedName name="BEx91QH5JRZKQP1GPN2SQMR3CKAG" localSheetId="5" hidden="1">#REF!</definedName>
    <definedName name="BEx91QH5JRZKQP1GPN2SQMR3CKAG" localSheetId="8" hidden="1">#REF!</definedName>
    <definedName name="BEx91QH5JRZKQP1GPN2SQMR3CKAG" localSheetId="6" hidden="1">#REF!</definedName>
    <definedName name="BEx91QH5JRZKQP1GPN2SQMR3CKAG" localSheetId="7" hidden="1">#REF!</definedName>
    <definedName name="BEx91QH5JRZKQP1GPN2SQMR3CKAG" hidden="1">#REF!</definedName>
    <definedName name="BEx91ROALDNHO7FI4X8L61RH4UJE" localSheetId="11" hidden="1">#REF!</definedName>
    <definedName name="BEx91ROALDNHO7FI4X8L61RH4UJE" localSheetId="5" hidden="1">#REF!</definedName>
    <definedName name="BEx91ROALDNHO7FI4X8L61RH4UJE" localSheetId="8" hidden="1">#REF!</definedName>
    <definedName name="BEx91ROALDNHO7FI4X8L61RH4UJE" localSheetId="6" hidden="1">#REF!</definedName>
    <definedName name="BEx91ROALDNHO7FI4X8L61RH4UJE" localSheetId="7" hidden="1">#REF!</definedName>
    <definedName name="BEx91ROALDNHO7FI4X8L61RH4UJE" hidden="1">#REF!</definedName>
    <definedName name="BEx91TMID71GVYH0U16QM1RV3PX0" localSheetId="11" hidden="1">#REF!</definedName>
    <definedName name="BEx91TMID71GVYH0U16QM1RV3PX0" localSheetId="5" hidden="1">#REF!</definedName>
    <definedName name="BEx91TMID71GVYH0U16QM1RV3PX0" localSheetId="8" hidden="1">#REF!</definedName>
    <definedName name="BEx91TMID71GVYH0U16QM1RV3PX0" localSheetId="6" hidden="1">#REF!</definedName>
    <definedName name="BEx91TMID71GVYH0U16QM1RV3PX0" localSheetId="7" hidden="1">#REF!</definedName>
    <definedName name="BEx91TMID71GVYH0U16QM1RV3PX0" hidden="1">#REF!</definedName>
    <definedName name="BEx91VF2D78PAF337E3L2L81K9W2" localSheetId="11" hidden="1">#REF!</definedName>
    <definedName name="BEx91VF2D78PAF337E3L2L81K9W2" localSheetId="5" hidden="1">#REF!</definedName>
    <definedName name="BEx91VF2D78PAF337E3L2L81K9W2" localSheetId="8" hidden="1">#REF!</definedName>
    <definedName name="BEx91VF2D78PAF337E3L2L81K9W2" localSheetId="6" hidden="1">#REF!</definedName>
    <definedName name="BEx91VF2D78PAF337E3L2L81K9W2" localSheetId="7" hidden="1">#REF!</definedName>
    <definedName name="BEx91VF2D78PAF337E3L2L81K9W2" hidden="1">#REF!</definedName>
    <definedName name="BEx921PNZ46VORG2VRMWREWIC0SE" localSheetId="11" hidden="1">#REF!</definedName>
    <definedName name="BEx921PNZ46VORG2VRMWREWIC0SE" localSheetId="5" hidden="1">#REF!</definedName>
    <definedName name="BEx921PNZ46VORG2VRMWREWIC0SE" localSheetId="8" hidden="1">#REF!</definedName>
    <definedName name="BEx921PNZ46VORG2VRMWREWIC0SE" localSheetId="6" hidden="1">#REF!</definedName>
    <definedName name="BEx921PNZ46VORG2VRMWREWIC0SE" localSheetId="7" hidden="1">#REF!</definedName>
    <definedName name="BEx921PNZ46VORG2VRMWREWIC0SE" hidden="1">#REF!</definedName>
    <definedName name="BEx929CVDCG5CFUQWNDLOSNRQ1FN" localSheetId="11" hidden="1">#REF!</definedName>
    <definedName name="BEx929CVDCG5CFUQWNDLOSNRQ1FN" localSheetId="5" hidden="1">#REF!</definedName>
    <definedName name="BEx929CVDCG5CFUQWNDLOSNRQ1FN" localSheetId="8" hidden="1">#REF!</definedName>
    <definedName name="BEx929CVDCG5CFUQWNDLOSNRQ1FN" localSheetId="6" hidden="1">#REF!</definedName>
    <definedName name="BEx929CVDCG5CFUQWNDLOSNRQ1FN" localSheetId="7" hidden="1">#REF!</definedName>
    <definedName name="BEx929CVDCG5CFUQWNDLOSNRQ1FN" hidden="1">#REF!</definedName>
    <definedName name="BEx92DPEKL5WM5A3CN8674JI0PR3" localSheetId="11" hidden="1">#REF!</definedName>
    <definedName name="BEx92DPEKL5WM5A3CN8674JI0PR3" localSheetId="5" hidden="1">#REF!</definedName>
    <definedName name="BEx92DPEKL5WM5A3CN8674JI0PR3" localSheetId="8" hidden="1">#REF!</definedName>
    <definedName name="BEx92DPEKL5WM5A3CN8674JI0PR3" localSheetId="6" hidden="1">#REF!</definedName>
    <definedName name="BEx92DPEKL5WM5A3CN8674JI0PR3" localSheetId="7" hidden="1">#REF!</definedName>
    <definedName name="BEx92DPEKL5WM5A3CN8674JI0PR3" hidden="1">#REF!</definedName>
    <definedName name="BEx92ER2RMY93TZK0D9L9T3H0GI5" localSheetId="11" hidden="1">#REF!</definedName>
    <definedName name="BEx92ER2RMY93TZK0D9L9T3H0GI5" localSheetId="5" hidden="1">#REF!</definedName>
    <definedName name="BEx92ER2RMY93TZK0D9L9T3H0GI5" localSheetId="8" hidden="1">#REF!</definedName>
    <definedName name="BEx92ER2RMY93TZK0D9L9T3H0GI5" localSheetId="6" hidden="1">#REF!</definedName>
    <definedName name="BEx92ER2RMY93TZK0D9L9T3H0GI5" localSheetId="7" hidden="1">#REF!</definedName>
    <definedName name="BEx92ER2RMY93TZK0D9L9T3H0GI5" hidden="1">#REF!</definedName>
    <definedName name="BEx92FI04PJT4LI23KKIHRXWJDTT" localSheetId="11" hidden="1">#REF!</definedName>
    <definedName name="BEx92FI04PJT4LI23KKIHRXWJDTT" localSheetId="5" hidden="1">#REF!</definedName>
    <definedName name="BEx92FI04PJT4LI23KKIHRXWJDTT" localSheetId="8" hidden="1">#REF!</definedName>
    <definedName name="BEx92FI04PJT4LI23KKIHRXWJDTT" localSheetId="6" hidden="1">#REF!</definedName>
    <definedName name="BEx92FI04PJT4LI23KKIHRXWJDTT" localSheetId="7" hidden="1">#REF!</definedName>
    <definedName name="BEx92FI04PJT4LI23KKIHRXWJDTT" hidden="1">#REF!</definedName>
    <definedName name="BEx92HR14HQ9D5JXCSPA4SS4RT62" localSheetId="11" hidden="1">#REF!</definedName>
    <definedName name="BEx92HR14HQ9D5JXCSPA4SS4RT62" localSheetId="5" hidden="1">#REF!</definedName>
    <definedName name="BEx92HR14HQ9D5JXCSPA4SS4RT62" localSheetId="8" hidden="1">#REF!</definedName>
    <definedName name="BEx92HR14HQ9D5JXCSPA4SS4RT62" localSheetId="6" hidden="1">#REF!</definedName>
    <definedName name="BEx92HR14HQ9D5JXCSPA4SS4RT62" localSheetId="7" hidden="1">#REF!</definedName>
    <definedName name="BEx92HR14HQ9D5JXCSPA4SS4RT62" hidden="1">#REF!</definedName>
    <definedName name="BEx92HWA2D6A5EX9MFG68G0NOMSN" localSheetId="11" hidden="1">#REF!</definedName>
    <definedName name="BEx92HWA2D6A5EX9MFG68G0NOMSN" localSheetId="5" hidden="1">#REF!</definedName>
    <definedName name="BEx92HWA2D6A5EX9MFG68G0NOMSN" localSheetId="8" hidden="1">#REF!</definedName>
    <definedName name="BEx92HWA2D6A5EX9MFG68G0NOMSN" localSheetId="6" hidden="1">#REF!</definedName>
    <definedName name="BEx92HWA2D6A5EX9MFG68G0NOMSN" localSheetId="7" hidden="1">#REF!</definedName>
    <definedName name="BEx92HWA2D6A5EX9MFG68G0NOMSN" hidden="1">#REF!</definedName>
    <definedName name="BEx92I1SQUKW2W7S22E82HLJXRGK" localSheetId="11" hidden="1">#REF!</definedName>
    <definedName name="BEx92I1SQUKW2W7S22E82HLJXRGK" localSheetId="5" hidden="1">#REF!</definedName>
    <definedName name="BEx92I1SQUKW2W7S22E82HLJXRGK" localSheetId="8" hidden="1">#REF!</definedName>
    <definedName name="BEx92I1SQUKW2W7S22E82HLJXRGK" localSheetId="6" hidden="1">#REF!</definedName>
    <definedName name="BEx92I1SQUKW2W7S22E82HLJXRGK" localSheetId="7" hidden="1">#REF!</definedName>
    <definedName name="BEx92I1SQUKW2W7S22E82HLJXRGK" hidden="1">#REF!</definedName>
    <definedName name="BEx92PUBDIXAU1FW5ZAXECMAU0LN" localSheetId="11" hidden="1">#REF!</definedName>
    <definedName name="BEx92PUBDIXAU1FW5ZAXECMAU0LN" localSheetId="5" hidden="1">#REF!</definedName>
    <definedName name="BEx92PUBDIXAU1FW5ZAXECMAU0LN" localSheetId="8" hidden="1">#REF!</definedName>
    <definedName name="BEx92PUBDIXAU1FW5ZAXECMAU0LN" localSheetId="6" hidden="1">#REF!</definedName>
    <definedName name="BEx92PUBDIXAU1FW5ZAXECMAU0LN" localSheetId="7" hidden="1">#REF!</definedName>
    <definedName name="BEx92PUBDIXAU1FW5ZAXECMAU0LN" hidden="1">#REF!</definedName>
    <definedName name="BEx92S8MHFFIVRQ2YSHZNQGOFUHD" localSheetId="11" hidden="1">#REF!</definedName>
    <definedName name="BEx92S8MHFFIVRQ2YSHZNQGOFUHD" localSheetId="5" hidden="1">#REF!</definedName>
    <definedName name="BEx92S8MHFFIVRQ2YSHZNQGOFUHD" localSheetId="8" hidden="1">#REF!</definedName>
    <definedName name="BEx92S8MHFFIVRQ2YSHZNQGOFUHD" localSheetId="6" hidden="1">#REF!</definedName>
    <definedName name="BEx92S8MHFFIVRQ2YSHZNQGOFUHD" localSheetId="7" hidden="1">#REF!</definedName>
    <definedName name="BEx92S8MHFFIVRQ2YSHZNQGOFUHD" hidden="1">#REF!</definedName>
    <definedName name="BEx92VJ5FJGXISSSMOUAESCSIWFV" localSheetId="11" hidden="1">#REF!</definedName>
    <definedName name="BEx92VJ5FJGXISSSMOUAESCSIWFV" localSheetId="5" hidden="1">#REF!</definedName>
    <definedName name="BEx92VJ5FJGXISSSMOUAESCSIWFV" localSheetId="8" hidden="1">#REF!</definedName>
    <definedName name="BEx92VJ5FJGXISSSMOUAESCSIWFV" localSheetId="6" hidden="1">#REF!</definedName>
    <definedName name="BEx92VJ5FJGXISSSMOUAESCSIWFV" localSheetId="7" hidden="1">#REF!</definedName>
    <definedName name="BEx92VJ5FJGXISSSMOUAESCSIWFV" hidden="1">#REF!</definedName>
    <definedName name="BEx93B9OULL2YGC896XXYAAJSTRK" localSheetId="11" hidden="1">#REF!</definedName>
    <definedName name="BEx93B9OULL2YGC896XXYAAJSTRK" localSheetId="5" hidden="1">#REF!</definedName>
    <definedName name="BEx93B9OULL2YGC896XXYAAJSTRK" localSheetId="8" hidden="1">#REF!</definedName>
    <definedName name="BEx93B9OULL2YGC896XXYAAJSTRK" localSheetId="6" hidden="1">#REF!</definedName>
    <definedName name="BEx93B9OULL2YGC896XXYAAJSTRK" localSheetId="7" hidden="1">#REF!</definedName>
    <definedName name="BEx93B9OULL2YGC896XXYAAJSTRK" hidden="1">#REF!</definedName>
    <definedName name="BEx93FRKF99NRT3LH99UTIH7AAYF" localSheetId="11" hidden="1">#REF!</definedName>
    <definedName name="BEx93FRKF99NRT3LH99UTIH7AAYF" localSheetId="5" hidden="1">#REF!</definedName>
    <definedName name="BEx93FRKF99NRT3LH99UTIH7AAYF" localSheetId="8" hidden="1">#REF!</definedName>
    <definedName name="BEx93FRKF99NRT3LH99UTIH7AAYF" localSheetId="6" hidden="1">#REF!</definedName>
    <definedName name="BEx93FRKF99NRT3LH99UTIH7AAYF" localSheetId="7" hidden="1">#REF!</definedName>
    <definedName name="BEx93FRKF99NRT3LH99UTIH7AAYF" hidden="1">#REF!</definedName>
    <definedName name="BEx93M7FSHP50OG34A4W8W8DF12U" localSheetId="11" hidden="1">#REF!</definedName>
    <definedName name="BEx93M7FSHP50OG34A4W8W8DF12U" localSheetId="5" hidden="1">#REF!</definedName>
    <definedName name="BEx93M7FSHP50OG34A4W8W8DF12U" localSheetId="8" hidden="1">#REF!</definedName>
    <definedName name="BEx93M7FSHP50OG34A4W8W8DF12U" localSheetId="6" hidden="1">#REF!</definedName>
    <definedName name="BEx93M7FSHP50OG34A4W8W8DF12U" localSheetId="7" hidden="1">#REF!</definedName>
    <definedName name="BEx93M7FSHP50OG34A4W8W8DF12U" hidden="1">#REF!</definedName>
    <definedName name="BEx93OLWY2O3PRA74U41VG5RXT4Q" localSheetId="11" hidden="1">#REF!</definedName>
    <definedName name="BEx93OLWY2O3PRA74U41VG5RXT4Q" localSheetId="5" hidden="1">#REF!</definedName>
    <definedName name="BEx93OLWY2O3PRA74U41VG5RXT4Q" localSheetId="8" hidden="1">#REF!</definedName>
    <definedName name="BEx93OLWY2O3PRA74U41VG5RXT4Q" localSheetId="6" hidden="1">#REF!</definedName>
    <definedName name="BEx93OLWY2O3PRA74U41VG5RXT4Q" localSheetId="7" hidden="1">#REF!</definedName>
    <definedName name="BEx93OLWY2O3PRA74U41VG5RXT4Q" hidden="1">#REF!</definedName>
    <definedName name="BEx93RWFAF6YJGYUTITVM445C02U" localSheetId="11" hidden="1">#REF!</definedName>
    <definedName name="BEx93RWFAF6YJGYUTITVM445C02U" localSheetId="5" hidden="1">#REF!</definedName>
    <definedName name="BEx93RWFAF6YJGYUTITVM445C02U" localSheetId="8" hidden="1">#REF!</definedName>
    <definedName name="BEx93RWFAF6YJGYUTITVM445C02U" localSheetId="6" hidden="1">#REF!</definedName>
    <definedName name="BEx93RWFAF6YJGYUTITVM445C02U" localSheetId="7" hidden="1">#REF!</definedName>
    <definedName name="BEx93RWFAF6YJGYUTITVM445C02U" hidden="1">#REF!</definedName>
    <definedName name="BEx93SY9RWG3HUV4YXQKXJH9FH14" localSheetId="11" hidden="1">#REF!</definedName>
    <definedName name="BEx93SY9RWG3HUV4YXQKXJH9FH14" localSheetId="5" hidden="1">#REF!</definedName>
    <definedName name="BEx93SY9RWG3HUV4YXQKXJH9FH14" localSheetId="8" hidden="1">#REF!</definedName>
    <definedName name="BEx93SY9RWG3HUV4YXQKXJH9FH14" localSheetId="6" hidden="1">#REF!</definedName>
    <definedName name="BEx93SY9RWG3HUV4YXQKXJH9FH14" localSheetId="7" hidden="1">#REF!</definedName>
    <definedName name="BEx93SY9RWG3HUV4YXQKXJH9FH14" hidden="1">#REF!</definedName>
    <definedName name="BEx93TJUX3U0FJDBG6DDSNQ91R5J" localSheetId="11" hidden="1">#REF!</definedName>
    <definedName name="BEx93TJUX3U0FJDBG6DDSNQ91R5J" localSheetId="5" hidden="1">#REF!</definedName>
    <definedName name="BEx93TJUX3U0FJDBG6DDSNQ91R5J" localSheetId="8" hidden="1">#REF!</definedName>
    <definedName name="BEx93TJUX3U0FJDBG6DDSNQ91R5J" localSheetId="6" hidden="1">#REF!</definedName>
    <definedName name="BEx93TJUX3U0FJDBG6DDSNQ91R5J" localSheetId="7" hidden="1">#REF!</definedName>
    <definedName name="BEx93TJUX3U0FJDBG6DDSNQ91R5J" hidden="1">#REF!</definedName>
    <definedName name="BEx942UCRHMI4B0US31HO95GSC2X" localSheetId="11" hidden="1">#REF!</definedName>
    <definedName name="BEx942UCRHMI4B0US31HO95GSC2X" localSheetId="5" hidden="1">#REF!</definedName>
    <definedName name="BEx942UCRHMI4B0US31HO95GSC2X" localSheetId="8" hidden="1">#REF!</definedName>
    <definedName name="BEx942UCRHMI4B0US31HO95GSC2X" localSheetId="6" hidden="1">#REF!</definedName>
    <definedName name="BEx942UCRHMI4B0US31HO95GSC2X" localSheetId="7" hidden="1">#REF!</definedName>
    <definedName name="BEx942UCRHMI4B0US31HO95GSC2X" hidden="1">#REF!</definedName>
    <definedName name="BEx942ZND3V7XSHKTD0UH9X85N5E" localSheetId="11" hidden="1">#REF!</definedName>
    <definedName name="BEx942ZND3V7XSHKTD0UH9X85N5E" localSheetId="5" hidden="1">#REF!</definedName>
    <definedName name="BEx942ZND3V7XSHKTD0UH9X85N5E" localSheetId="8" hidden="1">#REF!</definedName>
    <definedName name="BEx942ZND3V7XSHKTD0UH9X85N5E" localSheetId="6" hidden="1">#REF!</definedName>
    <definedName name="BEx942ZND3V7XSHKTD0UH9X85N5E" localSheetId="7" hidden="1">#REF!</definedName>
    <definedName name="BEx942ZND3V7XSHKTD0UH9X85N5E" hidden="1">#REF!</definedName>
    <definedName name="BEx947HHLR6UU6NYPNDZRF79V52K" localSheetId="11" hidden="1">#REF!</definedName>
    <definedName name="BEx947HHLR6UU6NYPNDZRF79V52K" localSheetId="5" hidden="1">#REF!</definedName>
    <definedName name="BEx947HHLR6UU6NYPNDZRF79V52K" localSheetId="8" hidden="1">#REF!</definedName>
    <definedName name="BEx947HHLR6UU6NYPNDZRF79V52K" localSheetId="6" hidden="1">#REF!</definedName>
    <definedName name="BEx947HHLR6UU6NYPNDZRF79V52K" localSheetId="7" hidden="1">#REF!</definedName>
    <definedName name="BEx947HHLR6UU6NYPNDZRF79V52K" hidden="1">#REF!</definedName>
    <definedName name="BEx948ZFFQWVIDNG4AZAUGGGEB5U" localSheetId="11" hidden="1">#REF!</definedName>
    <definedName name="BEx948ZFFQWVIDNG4AZAUGGGEB5U" localSheetId="5" hidden="1">#REF!</definedName>
    <definedName name="BEx948ZFFQWVIDNG4AZAUGGGEB5U" localSheetId="8" hidden="1">#REF!</definedName>
    <definedName name="BEx948ZFFQWVIDNG4AZAUGGGEB5U" localSheetId="6" hidden="1">#REF!</definedName>
    <definedName name="BEx948ZFFQWVIDNG4AZAUGGGEB5U" localSheetId="7" hidden="1">#REF!</definedName>
    <definedName name="BEx948ZFFQWVIDNG4AZAUGGGEB5U" hidden="1">#REF!</definedName>
    <definedName name="BEx94CKXG92OMURH41SNU6IOHK4J" localSheetId="11" hidden="1">#REF!</definedName>
    <definedName name="BEx94CKXG92OMURH41SNU6IOHK4J" localSheetId="5" hidden="1">#REF!</definedName>
    <definedName name="BEx94CKXG92OMURH41SNU6IOHK4J" localSheetId="8" hidden="1">#REF!</definedName>
    <definedName name="BEx94CKXG92OMURH41SNU6IOHK4J" localSheetId="6" hidden="1">#REF!</definedName>
    <definedName name="BEx94CKXG92OMURH41SNU6IOHK4J" localSheetId="7" hidden="1">#REF!</definedName>
    <definedName name="BEx94CKXG92OMURH41SNU6IOHK4J" hidden="1">#REF!</definedName>
    <definedName name="BEx94GXG30CIVB6ZQN3X3IK6BZXQ" localSheetId="11" hidden="1">#REF!</definedName>
    <definedName name="BEx94GXG30CIVB6ZQN3X3IK6BZXQ" localSheetId="5" hidden="1">#REF!</definedName>
    <definedName name="BEx94GXG30CIVB6ZQN3X3IK6BZXQ" localSheetId="8" hidden="1">#REF!</definedName>
    <definedName name="BEx94GXG30CIVB6ZQN3X3IK6BZXQ" localSheetId="6" hidden="1">#REF!</definedName>
    <definedName name="BEx94GXG30CIVB6ZQN3X3IK6BZXQ" localSheetId="7" hidden="1">#REF!</definedName>
    <definedName name="BEx94GXG30CIVB6ZQN3X3IK6BZXQ" hidden="1">#REF!</definedName>
    <definedName name="BEx94HJ0DWZHE39X4BLCQCJ3M1MC" localSheetId="11" hidden="1">#REF!</definedName>
    <definedName name="BEx94HJ0DWZHE39X4BLCQCJ3M1MC" localSheetId="5" hidden="1">#REF!</definedName>
    <definedName name="BEx94HJ0DWZHE39X4BLCQCJ3M1MC" localSheetId="8" hidden="1">#REF!</definedName>
    <definedName name="BEx94HJ0DWZHE39X4BLCQCJ3M1MC" localSheetId="6" hidden="1">#REF!</definedName>
    <definedName name="BEx94HJ0DWZHE39X4BLCQCJ3M1MC" localSheetId="7" hidden="1">#REF!</definedName>
    <definedName name="BEx94HJ0DWZHE39X4BLCQCJ3M1MC" hidden="1">#REF!</definedName>
    <definedName name="BEx94HZ5LURYM9ST744ALV6ZCKYP" localSheetId="11" hidden="1">#REF!</definedName>
    <definedName name="BEx94HZ5LURYM9ST744ALV6ZCKYP" localSheetId="5" hidden="1">#REF!</definedName>
    <definedName name="BEx94HZ5LURYM9ST744ALV6ZCKYP" localSheetId="8" hidden="1">#REF!</definedName>
    <definedName name="BEx94HZ5LURYM9ST744ALV6ZCKYP" localSheetId="6" hidden="1">#REF!</definedName>
    <definedName name="BEx94HZ5LURYM9ST744ALV6ZCKYP" localSheetId="7" hidden="1">#REF!</definedName>
    <definedName name="BEx94HZ5LURYM9ST744ALV6ZCKYP" hidden="1">#REF!</definedName>
    <definedName name="BEx94IQ75E90YUMWJ9N591LR7DQQ" localSheetId="11" hidden="1">#REF!</definedName>
    <definedName name="BEx94IQ75E90YUMWJ9N591LR7DQQ" localSheetId="5" hidden="1">#REF!</definedName>
    <definedName name="BEx94IQ75E90YUMWJ9N591LR7DQQ" localSheetId="8" hidden="1">#REF!</definedName>
    <definedName name="BEx94IQ75E90YUMWJ9N591LR7DQQ" localSheetId="6" hidden="1">#REF!</definedName>
    <definedName name="BEx94IQ75E90YUMWJ9N591LR7DQQ" localSheetId="7" hidden="1">#REF!</definedName>
    <definedName name="BEx94IQ75E90YUMWJ9N591LR7DQQ" hidden="1">#REF!</definedName>
    <definedName name="BEx94N7W5T3U7UOE97D6OVIBUCXS" localSheetId="11" hidden="1">#REF!</definedName>
    <definedName name="BEx94N7W5T3U7UOE97D6OVIBUCXS" localSheetId="5" hidden="1">#REF!</definedName>
    <definedName name="BEx94N7W5T3U7UOE97D6OVIBUCXS" localSheetId="8" hidden="1">#REF!</definedName>
    <definedName name="BEx94N7W5T3U7UOE97D6OVIBUCXS" localSheetId="6" hidden="1">#REF!</definedName>
    <definedName name="BEx94N7W5T3U7UOE97D6OVIBUCXS" localSheetId="7" hidden="1">#REF!</definedName>
    <definedName name="BEx94N7W5T3U7UOE97D6OVIBUCXS" hidden="1">#REF!</definedName>
    <definedName name="BEx955NIAWX5OLAHMTV6QFUZPR30" localSheetId="11" hidden="1">#REF!</definedName>
    <definedName name="BEx955NIAWX5OLAHMTV6QFUZPR30" localSheetId="5" hidden="1">#REF!</definedName>
    <definedName name="BEx955NIAWX5OLAHMTV6QFUZPR30" localSheetId="8" hidden="1">#REF!</definedName>
    <definedName name="BEx955NIAWX5OLAHMTV6QFUZPR30" localSheetId="6" hidden="1">#REF!</definedName>
    <definedName name="BEx955NIAWX5OLAHMTV6QFUZPR30" localSheetId="7" hidden="1">#REF!</definedName>
    <definedName name="BEx955NIAWX5OLAHMTV6QFUZPR30" hidden="1">#REF!</definedName>
    <definedName name="BEx9581TYVI2M5TT4ISDAJV4W7Z6" localSheetId="11" hidden="1">#REF!</definedName>
    <definedName name="BEx9581TYVI2M5TT4ISDAJV4W7Z6" localSheetId="5" hidden="1">#REF!</definedName>
    <definedName name="BEx9581TYVI2M5TT4ISDAJV4W7Z6" localSheetId="8" hidden="1">#REF!</definedName>
    <definedName name="BEx9581TYVI2M5TT4ISDAJV4W7Z6" localSheetId="6" hidden="1">#REF!</definedName>
    <definedName name="BEx9581TYVI2M5TT4ISDAJV4W7Z6" localSheetId="7" hidden="1">#REF!</definedName>
    <definedName name="BEx9581TYVI2M5TT4ISDAJV4W7Z6" hidden="1">#REF!</definedName>
    <definedName name="BEx95G55NR99FDSE95CXDI4DKWSV" localSheetId="11" hidden="1">#REF!</definedName>
    <definedName name="BEx95G55NR99FDSE95CXDI4DKWSV" localSheetId="5" hidden="1">#REF!</definedName>
    <definedName name="BEx95G55NR99FDSE95CXDI4DKWSV" localSheetId="8" hidden="1">#REF!</definedName>
    <definedName name="BEx95G55NR99FDSE95CXDI4DKWSV" localSheetId="6" hidden="1">#REF!</definedName>
    <definedName name="BEx95G55NR99FDSE95CXDI4DKWSV" localSheetId="7" hidden="1">#REF!</definedName>
    <definedName name="BEx95G55NR99FDSE95CXDI4DKWSV" hidden="1">#REF!</definedName>
    <definedName name="BEx95NHF4RVUE0YDOAFZEIVBYJXD" localSheetId="11" hidden="1">#REF!</definedName>
    <definedName name="BEx95NHF4RVUE0YDOAFZEIVBYJXD" localSheetId="5" hidden="1">#REF!</definedName>
    <definedName name="BEx95NHF4RVUE0YDOAFZEIVBYJXD" localSheetId="8" hidden="1">#REF!</definedName>
    <definedName name="BEx95NHF4RVUE0YDOAFZEIVBYJXD" localSheetId="6" hidden="1">#REF!</definedName>
    <definedName name="BEx95NHF4RVUE0YDOAFZEIVBYJXD" localSheetId="7" hidden="1">#REF!</definedName>
    <definedName name="BEx95NHF4RVUE0YDOAFZEIVBYJXD" hidden="1">#REF!</definedName>
    <definedName name="BEx95QBZMG0E2KQ9BERJ861QLYN3" localSheetId="11" hidden="1">#REF!</definedName>
    <definedName name="BEx95QBZMG0E2KQ9BERJ861QLYN3" localSheetId="5" hidden="1">#REF!</definedName>
    <definedName name="BEx95QBZMG0E2KQ9BERJ861QLYN3" localSheetId="8" hidden="1">#REF!</definedName>
    <definedName name="BEx95QBZMG0E2KQ9BERJ861QLYN3" localSheetId="6" hidden="1">#REF!</definedName>
    <definedName name="BEx95QBZMG0E2KQ9BERJ861QLYN3" localSheetId="7" hidden="1">#REF!</definedName>
    <definedName name="BEx95QBZMG0E2KQ9BERJ861QLYN3" hidden="1">#REF!</definedName>
    <definedName name="BEx95QHBVDN795UNQJLRXG3RDU49" localSheetId="11" hidden="1">#REF!</definedName>
    <definedName name="BEx95QHBVDN795UNQJLRXG3RDU49" localSheetId="5" hidden="1">#REF!</definedName>
    <definedName name="BEx95QHBVDN795UNQJLRXG3RDU49" localSheetId="8" hidden="1">#REF!</definedName>
    <definedName name="BEx95QHBVDN795UNQJLRXG3RDU49" localSheetId="6" hidden="1">#REF!</definedName>
    <definedName name="BEx95QHBVDN795UNQJLRXG3RDU49" localSheetId="7" hidden="1">#REF!</definedName>
    <definedName name="BEx95QHBVDN795UNQJLRXG3RDU49" hidden="1">#REF!</definedName>
    <definedName name="BEx95TBVUWV7L7OMFMZDQEXGVHU6" localSheetId="11" hidden="1">#REF!</definedName>
    <definedName name="BEx95TBVUWV7L7OMFMZDQEXGVHU6" localSheetId="5" hidden="1">#REF!</definedName>
    <definedName name="BEx95TBVUWV7L7OMFMZDQEXGVHU6" localSheetId="8" hidden="1">#REF!</definedName>
    <definedName name="BEx95TBVUWV7L7OMFMZDQEXGVHU6" localSheetId="6" hidden="1">#REF!</definedName>
    <definedName name="BEx95TBVUWV7L7OMFMZDQEXGVHU6" localSheetId="7" hidden="1">#REF!</definedName>
    <definedName name="BEx95TBVUWV7L7OMFMZDQEXGVHU6" hidden="1">#REF!</definedName>
    <definedName name="BEx95U89DZZSVO39TGS62CX8G9N4" localSheetId="11" hidden="1">#REF!</definedName>
    <definedName name="BEx95U89DZZSVO39TGS62CX8G9N4" localSheetId="5" hidden="1">#REF!</definedName>
    <definedName name="BEx95U89DZZSVO39TGS62CX8G9N4" localSheetId="8" hidden="1">#REF!</definedName>
    <definedName name="BEx95U89DZZSVO39TGS62CX8G9N4" localSheetId="6" hidden="1">#REF!</definedName>
    <definedName name="BEx95U89DZZSVO39TGS62CX8G9N4" localSheetId="7" hidden="1">#REF!</definedName>
    <definedName name="BEx95U89DZZSVO39TGS62CX8G9N4" hidden="1">#REF!</definedName>
    <definedName name="BEx95XTPKKKJG67C45LRX0T25I06" localSheetId="11" hidden="1">#REF!</definedName>
    <definedName name="BEx95XTPKKKJG67C45LRX0T25I06" localSheetId="5" hidden="1">#REF!</definedName>
    <definedName name="BEx95XTPKKKJG67C45LRX0T25I06" localSheetId="8" hidden="1">#REF!</definedName>
    <definedName name="BEx95XTPKKKJG67C45LRX0T25I06" localSheetId="6" hidden="1">#REF!</definedName>
    <definedName name="BEx95XTPKKKJG67C45LRX0T25I06" localSheetId="7" hidden="1">#REF!</definedName>
    <definedName name="BEx95XTPKKKJG67C45LRX0T25I06" hidden="1">#REF!</definedName>
    <definedName name="BEx9602K2GHNBUEUVT9ONRQU1GMD" localSheetId="11" hidden="1">#REF!</definedName>
    <definedName name="BEx9602K2GHNBUEUVT9ONRQU1GMD" localSheetId="5" hidden="1">#REF!</definedName>
    <definedName name="BEx9602K2GHNBUEUVT9ONRQU1GMD" localSheetId="8" hidden="1">#REF!</definedName>
    <definedName name="BEx9602K2GHNBUEUVT9ONRQU1GMD" localSheetId="6" hidden="1">#REF!</definedName>
    <definedName name="BEx9602K2GHNBUEUVT9ONRQU1GMD" localSheetId="7" hidden="1">#REF!</definedName>
    <definedName name="BEx9602K2GHNBUEUVT9ONRQU1GMD" hidden="1">#REF!</definedName>
    <definedName name="BEx9602LTEI8BPC79BGMRK6S0RP8" localSheetId="11" hidden="1">#REF!</definedName>
    <definedName name="BEx9602LTEI8BPC79BGMRK6S0RP8" localSheetId="5" hidden="1">#REF!</definedName>
    <definedName name="BEx9602LTEI8BPC79BGMRK6S0RP8" localSheetId="8" hidden="1">#REF!</definedName>
    <definedName name="BEx9602LTEI8BPC79BGMRK6S0RP8" localSheetId="6" hidden="1">#REF!</definedName>
    <definedName name="BEx9602LTEI8BPC79BGMRK6S0RP8" localSheetId="7" hidden="1">#REF!</definedName>
    <definedName name="BEx9602LTEI8BPC79BGMRK6S0RP8" hidden="1">#REF!</definedName>
    <definedName name="BEx962BL3Y4LA53EBYI64ZYMZE8U" localSheetId="11" hidden="1">#REF!</definedName>
    <definedName name="BEx962BL3Y4LA53EBYI64ZYMZE8U" localSheetId="5" hidden="1">#REF!</definedName>
    <definedName name="BEx962BL3Y4LA53EBYI64ZYMZE8U" localSheetId="8" hidden="1">#REF!</definedName>
    <definedName name="BEx962BL3Y4LA53EBYI64ZYMZE8U" localSheetId="6" hidden="1">#REF!</definedName>
    <definedName name="BEx962BL3Y4LA53EBYI64ZYMZE8U" localSheetId="7" hidden="1">#REF!</definedName>
    <definedName name="BEx962BL3Y4LA53EBYI64ZYMZE8U" hidden="1">#REF!</definedName>
    <definedName name="BEx96HAWZ2EMMI7VJ5NQXGK044OO" localSheetId="11" hidden="1">#REF!</definedName>
    <definedName name="BEx96HAWZ2EMMI7VJ5NQXGK044OO" localSheetId="5" hidden="1">#REF!</definedName>
    <definedName name="BEx96HAWZ2EMMI7VJ5NQXGK044OO" localSheetId="8" hidden="1">#REF!</definedName>
    <definedName name="BEx96HAWZ2EMMI7VJ5NQXGK044OO" localSheetId="6" hidden="1">#REF!</definedName>
    <definedName name="BEx96HAWZ2EMMI7VJ5NQXGK044OO" localSheetId="7" hidden="1">#REF!</definedName>
    <definedName name="BEx96HAWZ2EMMI7VJ5NQXGK044OO" hidden="1">#REF!</definedName>
    <definedName name="BEx96KR21O7H9R29TN0S45Y3QPUK" localSheetId="11" hidden="1">#REF!</definedName>
    <definedName name="BEx96KR21O7H9R29TN0S45Y3QPUK" localSheetId="5" hidden="1">#REF!</definedName>
    <definedName name="BEx96KR21O7H9R29TN0S45Y3QPUK" localSheetId="8" hidden="1">#REF!</definedName>
    <definedName name="BEx96KR21O7H9R29TN0S45Y3QPUK" localSheetId="6" hidden="1">#REF!</definedName>
    <definedName name="BEx96KR21O7H9R29TN0S45Y3QPUK" localSheetId="7" hidden="1">#REF!</definedName>
    <definedName name="BEx96KR21O7H9R29TN0S45Y3QPUK" hidden="1">#REF!</definedName>
    <definedName name="BEx96SUFKHHFE8XQ6UUO6ILDOXHO" localSheetId="11" hidden="1">#REF!</definedName>
    <definedName name="BEx96SUFKHHFE8XQ6UUO6ILDOXHO" localSheetId="5" hidden="1">#REF!</definedName>
    <definedName name="BEx96SUFKHHFE8XQ6UUO6ILDOXHO" localSheetId="8" hidden="1">#REF!</definedName>
    <definedName name="BEx96SUFKHHFE8XQ6UUO6ILDOXHO" localSheetId="6" hidden="1">#REF!</definedName>
    <definedName name="BEx96SUFKHHFE8XQ6UUO6ILDOXHO" localSheetId="7" hidden="1">#REF!</definedName>
    <definedName name="BEx96SUFKHHFE8XQ6UUO6ILDOXHO" hidden="1">#REF!</definedName>
    <definedName name="BEx96UN4YWXBDEZ1U1ZUIPP41Z7I" localSheetId="11" hidden="1">#REF!</definedName>
    <definedName name="BEx96UN4YWXBDEZ1U1ZUIPP41Z7I" localSheetId="5" hidden="1">#REF!</definedName>
    <definedName name="BEx96UN4YWXBDEZ1U1ZUIPP41Z7I" localSheetId="8" hidden="1">#REF!</definedName>
    <definedName name="BEx96UN4YWXBDEZ1U1ZUIPP41Z7I" localSheetId="6" hidden="1">#REF!</definedName>
    <definedName name="BEx96UN4YWXBDEZ1U1ZUIPP41Z7I" localSheetId="7" hidden="1">#REF!</definedName>
    <definedName name="BEx96UN4YWXBDEZ1U1ZUIPP41Z7I" hidden="1">#REF!</definedName>
    <definedName name="BEx978KSD61YJH3S9DGO050R2EHA" localSheetId="11" hidden="1">#REF!</definedName>
    <definedName name="BEx978KSD61YJH3S9DGO050R2EHA" localSheetId="5" hidden="1">#REF!</definedName>
    <definedName name="BEx978KSD61YJH3S9DGO050R2EHA" localSheetId="8" hidden="1">#REF!</definedName>
    <definedName name="BEx978KSD61YJH3S9DGO050R2EHA" localSheetId="6" hidden="1">#REF!</definedName>
    <definedName name="BEx978KSD61YJH3S9DGO050R2EHA" localSheetId="7" hidden="1">#REF!</definedName>
    <definedName name="BEx978KSD61YJH3S9DGO050R2EHA" hidden="1">#REF!</definedName>
    <definedName name="BEx97H9O1NAKAPK4MX4PKO34ICL5" localSheetId="11" hidden="1">#REF!</definedName>
    <definedName name="BEx97H9O1NAKAPK4MX4PKO34ICL5" localSheetId="5" hidden="1">#REF!</definedName>
    <definedName name="BEx97H9O1NAKAPK4MX4PKO34ICL5" localSheetId="8" hidden="1">#REF!</definedName>
    <definedName name="BEx97H9O1NAKAPK4MX4PKO34ICL5" localSheetId="6" hidden="1">#REF!</definedName>
    <definedName name="BEx97H9O1NAKAPK4MX4PKO34ICL5" localSheetId="7" hidden="1">#REF!</definedName>
    <definedName name="BEx97H9O1NAKAPK4MX4PKO34ICL5" hidden="1">#REF!</definedName>
    <definedName name="BEx97MNUZQ1Z0AO2FL7XQYVNCPR7" localSheetId="11" hidden="1">#REF!</definedName>
    <definedName name="BEx97MNUZQ1Z0AO2FL7XQYVNCPR7" localSheetId="5" hidden="1">#REF!</definedName>
    <definedName name="BEx97MNUZQ1Z0AO2FL7XQYVNCPR7" localSheetId="8" hidden="1">#REF!</definedName>
    <definedName name="BEx97MNUZQ1Z0AO2FL7XQYVNCPR7" localSheetId="6" hidden="1">#REF!</definedName>
    <definedName name="BEx97MNUZQ1Z0AO2FL7XQYVNCPR7" localSheetId="7" hidden="1">#REF!</definedName>
    <definedName name="BEx97MNUZQ1Z0AO2FL7XQYVNCPR7" hidden="1">#REF!</definedName>
    <definedName name="BEx97NPQBACJVD9K1YXI08RTW9E2" localSheetId="11" hidden="1">#REF!</definedName>
    <definedName name="BEx97NPQBACJVD9K1YXI08RTW9E2" localSheetId="5" hidden="1">#REF!</definedName>
    <definedName name="BEx97NPQBACJVD9K1YXI08RTW9E2" localSheetId="8" hidden="1">#REF!</definedName>
    <definedName name="BEx97NPQBACJVD9K1YXI08RTW9E2" localSheetId="6" hidden="1">#REF!</definedName>
    <definedName name="BEx97NPQBACJVD9K1YXI08RTW9E2" localSheetId="7" hidden="1">#REF!</definedName>
    <definedName name="BEx97NPQBACJVD9K1YXI08RTW9E2" hidden="1">#REF!</definedName>
    <definedName name="BEx97RWQLXS0OORDCN69IGA58CWU" localSheetId="11" hidden="1">#REF!</definedName>
    <definedName name="BEx97RWQLXS0OORDCN69IGA58CWU" localSheetId="5" hidden="1">#REF!</definedName>
    <definedName name="BEx97RWQLXS0OORDCN69IGA58CWU" localSheetId="8" hidden="1">#REF!</definedName>
    <definedName name="BEx97RWQLXS0OORDCN69IGA58CWU" localSheetId="6" hidden="1">#REF!</definedName>
    <definedName name="BEx97RWQLXS0OORDCN69IGA58CWU" localSheetId="7" hidden="1">#REF!</definedName>
    <definedName name="BEx97RWQLXS0OORDCN69IGA58CWU" hidden="1">#REF!</definedName>
    <definedName name="BEx97YNGGDFIXHTMGFL2IHAQX9MI" localSheetId="11" hidden="1">#REF!</definedName>
    <definedName name="BEx97YNGGDFIXHTMGFL2IHAQX9MI" localSheetId="5" hidden="1">#REF!</definedName>
    <definedName name="BEx97YNGGDFIXHTMGFL2IHAQX9MI" localSheetId="8" hidden="1">#REF!</definedName>
    <definedName name="BEx97YNGGDFIXHTMGFL2IHAQX9MI" localSheetId="6" hidden="1">#REF!</definedName>
    <definedName name="BEx97YNGGDFIXHTMGFL2IHAQX9MI" localSheetId="7" hidden="1">#REF!</definedName>
    <definedName name="BEx97YNGGDFIXHTMGFL2IHAQX9MI" hidden="1">#REF!</definedName>
    <definedName name="BEx9805E16VCDEWPM3404WTQS6ZK" localSheetId="11" hidden="1">#REF!</definedName>
    <definedName name="BEx9805E16VCDEWPM3404WTQS6ZK" localSheetId="5" hidden="1">#REF!</definedName>
    <definedName name="BEx9805E16VCDEWPM3404WTQS6ZK" localSheetId="8" hidden="1">#REF!</definedName>
    <definedName name="BEx9805E16VCDEWPM3404WTQS6ZK" localSheetId="6" hidden="1">#REF!</definedName>
    <definedName name="BEx9805E16VCDEWPM3404WTQS6ZK" localSheetId="7" hidden="1">#REF!</definedName>
    <definedName name="BEx9805E16VCDEWPM3404WTQS6ZK" hidden="1">#REF!</definedName>
    <definedName name="BEx981HW73BUZWT14TBTZHC0ZTJ4" localSheetId="11" hidden="1">#REF!</definedName>
    <definedName name="BEx981HW73BUZWT14TBTZHC0ZTJ4" localSheetId="5" hidden="1">#REF!</definedName>
    <definedName name="BEx981HW73BUZWT14TBTZHC0ZTJ4" localSheetId="8" hidden="1">#REF!</definedName>
    <definedName name="BEx981HW73BUZWT14TBTZHC0ZTJ4" localSheetId="6" hidden="1">#REF!</definedName>
    <definedName name="BEx981HW73BUZWT14TBTZHC0ZTJ4" localSheetId="7" hidden="1">#REF!</definedName>
    <definedName name="BEx981HW73BUZWT14TBTZHC0ZTJ4" hidden="1">#REF!</definedName>
    <definedName name="BEx9871KU0N99P0900EAK69VFYT2" localSheetId="11" hidden="1">#REF!</definedName>
    <definedName name="BEx9871KU0N99P0900EAK69VFYT2" localSheetId="5" hidden="1">#REF!</definedName>
    <definedName name="BEx9871KU0N99P0900EAK69VFYT2" localSheetId="8" hidden="1">#REF!</definedName>
    <definedName name="BEx9871KU0N99P0900EAK69VFYT2" localSheetId="6" hidden="1">#REF!</definedName>
    <definedName name="BEx9871KU0N99P0900EAK69VFYT2" localSheetId="7" hidden="1">#REF!</definedName>
    <definedName name="BEx9871KU0N99P0900EAK69VFYT2" hidden="1">#REF!</definedName>
    <definedName name="BEx98IFKNJFGZFLID1YTRFEG1SXY" localSheetId="11" hidden="1">#REF!</definedName>
    <definedName name="BEx98IFKNJFGZFLID1YTRFEG1SXY" localSheetId="5" hidden="1">#REF!</definedName>
    <definedName name="BEx98IFKNJFGZFLID1YTRFEG1SXY" localSheetId="8" hidden="1">#REF!</definedName>
    <definedName name="BEx98IFKNJFGZFLID1YTRFEG1SXY" localSheetId="6" hidden="1">#REF!</definedName>
    <definedName name="BEx98IFKNJFGZFLID1YTRFEG1SXY" localSheetId="7" hidden="1">#REF!</definedName>
    <definedName name="BEx98IFKNJFGZFLID1YTRFEG1SXY" hidden="1">#REF!</definedName>
    <definedName name="BEx98T7ZEF0HKRFLBVK3BNKCG3CJ" localSheetId="11" hidden="1">#REF!</definedName>
    <definedName name="BEx98T7ZEF0HKRFLBVK3BNKCG3CJ" localSheetId="5" hidden="1">#REF!</definedName>
    <definedName name="BEx98T7ZEF0HKRFLBVK3BNKCG3CJ" localSheetId="8" hidden="1">#REF!</definedName>
    <definedName name="BEx98T7ZEF0HKRFLBVK3BNKCG3CJ" localSheetId="6" hidden="1">#REF!</definedName>
    <definedName name="BEx98T7ZEF0HKRFLBVK3BNKCG3CJ" localSheetId="7" hidden="1">#REF!</definedName>
    <definedName name="BEx98T7ZEF0HKRFLBVK3BNKCG3CJ" hidden="1">#REF!</definedName>
    <definedName name="BEx98WYSAS39FWGYTMQ8QGIT81TF" localSheetId="11" hidden="1">#REF!</definedName>
    <definedName name="BEx98WYSAS39FWGYTMQ8QGIT81TF" localSheetId="5" hidden="1">#REF!</definedName>
    <definedName name="BEx98WYSAS39FWGYTMQ8QGIT81TF" localSheetId="8" hidden="1">#REF!</definedName>
    <definedName name="BEx98WYSAS39FWGYTMQ8QGIT81TF" localSheetId="6" hidden="1">#REF!</definedName>
    <definedName name="BEx98WYSAS39FWGYTMQ8QGIT81TF" localSheetId="7" hidden="1">#REF!</definedName>
    <definedName name="BEx98WYSAS39FWGYTMQ8QGIT81TF" hidden="1">#REF!</definedName>
    <definedName name="BEx990461P2YAJ7BRK25INFYZ7RQ" localSheetId="11" hidden="1">#REF!</definedName>
    <definedName name="BEx990461P2YAJ7BRK25INFYZ7RQ" localSheetId="5" hidden="1">#REF!</definedName>
    <definedName name="BEx990461P2YAJ7BRK25INFYZ7RQ" localSheetId="8" hidden="1">#REF!</definedName>
    <definedName name="BEx990461P2YAJ7BRK25INFYZ7RQ" localSheetId="6" hidden="1">#REF!</definedName>
    <definedName name="BEx990461P2YAJ7BRK25INFYZ7RQ" localSheetId="7" hidden="1">#REF!</definedName>
    <definedName name="BEx990461P2YAJ7BRK25INFYZ7RQ" hidden="1">#REF!</definedName>
    <definedName name="BEx9915UVD4G7RA3IMLFZ0LG3UA2" localSheetId="11" hidden="1">#REF!</definedName>
    <definedName name="BEx9915UVD4G7RA3IMLFZ0LG3UA2" localSheetId="5" hidden="1">#REF!</definedName>
    <definedName name="BEx9915UVD4G7RA3IMLFZ0LG3UA2" localSheetId="8" hidden="1">#REF!</definedName>
    <definedName name="BEx9915UVD4G7RA3IMLFZ0LG3UA2" localSheetId="6" hidden="1">#REF!</definedName>
    <definedName name="BEx9915UVD4G7RA3IMLFZ0LG3UA2" localSheetId="7" hidden="1">#REF!</definedName>
    <definedName name="BEx9915UVD4G7RA3IMLFZ0LG3UA2" hidden="1">#REF!</definedName>
    <definedName name="BEx991M410V3S2PKCJGQ30O6JT6H" localSheetId="11" hidden="1">#REF!</definedName>
    <definedName name="BEx991M410V3S2PKCJGQ30O6JT6H" localSheetId="5" hidden="1">#REF!</definedName>
    <definedName name="BEx991M410V3S2PKCJGQ30O6JT6H" localSheetId="8" hidden="1">#REF!</definedName>
    <definedName name="BEx991M410V3S2PKCJGQ30O6JT6H" localSheetId="6" hidden="1">#REF!</definedName>
    <definedName name="BEx991M410V3S2PKCJGQ30O6JT6H" localSheetId="7" hidden="1">#REF!</definedName>
    <definedName name="BEx991M410V3S2PKCJGQ30O6JT6H" hidden="1">#REF!</definedName>
    <definedName name="BEx992CZON8AO7U7V88VN1JBO0MG" localSheetId="11" hidden="1">#REF!</definedName>
    <definedName name="BEx992CZON8AO7U7V88VN1JBO0MG" localSheetId="5" hidden="1">#REF!</definedName>
    <definedName name="BEx992CZON8AO7U7V88VN1JBO0MG" localSheetId="8" hidden="1">#REF!</definedName>
    <definedName name="BEx992CZON8AO7U7V88VN1JBO0MG" localSheetId="6" hidden="1">#REF!</definedName>
    <definedName name="BEx992CZON8AO7U7V88VN1JBO0MG" localSheetId="7" hidden="1">#REF!</definedName>
    <definedName name="BEx992CZON8AO7U7V88VN1JBO0MG" hidden="1">#REF!</definedName>
    <definedName name="BEx9952469XMFGSPXL7CMXHPJF90" localSheetId="11" hidden="1">#REF!</definedName>
    <definedName name="BEx9952469XMFGSPXL7CMXHPJF90" localSheetId="5" hidden="1">#REF!</definedName>
    <definedName name="BEx9952469XMFGSPXL7CMXHPJF90" localSheetId="8" hidden="1">#REF!</definedName>
    <definedName name="BEx9952469XMFGSPXL7CMXHPJF90" localSheetId="6" hidden="1">#REF!</definedName>
    <definedName name="BEx9952469XMFGSPXL7CMXHPJF90" localSheetId="7" hidden="1">#REF!</definedName>
    <definedName name="BEx9952469XMFGSPXL7CMXHPJF90" hidden="1">#REF!</definedName>
    <definedName name="BEx99B77I7TUSHRR4HIZ9FU2EIUT" localSheetId="11" hidden="1">#REF!</definedName>
    <definedName name="BEx99B77I7TUSHRR4HIZ9FU2EIUT" localSheetId="5" hidden="1">#REF!</definedName>
    <definedName name="BEx99B77I7TUSHRR4HIZ9FU2EIUT" localSheetId="8" hidden="1">#REF!</definedName>
    <definedName name="BEx99B77I7TUSHRR4HIZ9FU2EIUT" localSheetId="6" hidden="1">#REF!</definedName>
    <definedName name="BEx99B77I7TUSHRR4HIZ9FU2EIUT" localSheetId="7" hidden="1">#REF!</definedName>
    <definedName name="BEx99B77I7TUSHRR4HIZ9FU2EIUT" hidden="1">#REF!</definedName>
    <definedName name="BEx99EHWKKHZB66Q30C7QIXU3BVM" localSheetId="11" hidden="1">#REF!</definedName>
    <definedName name="BEx99EHWKKHZB66Q30C7QIXU3BVM" localSheetId="5" hidden="1">#REF!</definedName>
    <definedName name="BEx99EHWKKHZB66Q30C7QIXU3BVM" localSheetId="8" hidden="1">#REF!</definedName>
    <definedName name="BEx99EHWKKHZB66Q30C7QIXU3BVM" localSheetId="6" hidden="1">#REF!</definedName>
    <definedName name="BEx99EHWKKHZB66Q30C7QIXU3BVM" localSheetId="7" hidden="1">#REF!</definedName>
    <definedName name="BEx99EHWKKHZB66Q30C7QIXU3BVM" hidden="1">#REF!</definedName>
    <definedName name="BEx99IE6TEODZ443HP0AYCXVTNOV" localSheetId="11" hidden="1">#REF!</definedName>
    <definedName name="BEx99IE6TEODZ443HP0AYCXVTNOV" localSheetId="5" hidden="1">#REF!</definedName>
    <definedName name="BEx99IE6TEODZ443HP0AYCXVTNOV" localSheetId="8" hidden="1">#REF!</definedName>
    <definedName name="BEx99IE6TEODZ443HP0AYCXVTNOV" localSheetId="6" hidden="1">#REF!</definedName>
    <definedName name="BEx99IE6TEODZ443HP0AYCXVTNOV" localSheetId="7" hidden="1">#REF!</definedName>
    <definedName name="BEx99IE6TEODZ443HP0AYCXVTNOV" hidden="1">#REF!</definedName>
    <definedName name="BEx99Q6PH5F3OQKCCAAO75PYDEFN" localSheetId="11" hidden="1">#REF!</definedName>
    <definedName name="BEx99Q6PH5F3OQKCCAAO75PYDEFN" localSheetId="5" hidden="1">#REF!</definedName>
    <definedName name="BEx99Q6PH5F3OQKCCAAO75PYDEFN" localSheetId="8" hidden="1">#REF!</definedName>
    <definedName name="BEx99Q6PH5F3OQKCCAAO75PYDEFN" localSheetId="6" hidden="1">#REF!</definedName>
    <definedName name="BEx99Q6PH5F3OQKCCAAO75PYDEFN" localSheetId="7" hidden="1">#REF!</definedName>
    <definedName name="BEx99Q6PH5F3OQKCCAAO75PYDEFN" hidden="1">#REF!</definedName>
    <definedName name="BEx99RU5I4O0109P2FW9DN4IU3QX" localSheetId="11" hidden="1">#REF!</definedName>
    <definedName name="BEx99RU5I4O0109P2FW9DN4IU3QX" localSheetId="5" hidden="1">#REF!</definedName>
    <definedName name="BEx99RU5I4O0109P2FW9DN4IU3QX" localSheetId="8" hidden="1">#REF!</definedName>
    <definedName name="BEx99RU5I4O0109P2FW9DN4IU3QX" localSheetId="6" hidden="1">#REF!</definedName>
    <definedName name="BEx99RU5I4O0109P2FW9DN4IU3QX" localSheetId="7" hidden="1">#REF!</definedName>
    <definedName name="BEx99RU5I4O0109P2FW9DN4IU3QX" hidden="1">#REF!</definedName>
    <definedName name="BEx99WBYT2D6UUC1PT7A40ENYID4" localSheetId="11" hidden="1">#REF!</definedName>
    <definedName name="BEx99WBYT2D6UUC1PT7A40ENYID4" localSheetId="5" hidden="1">#REF!</definedName>
    <definedName name="BEx99WBYT2D6UUC1PT7A40ENYID4" localSheetId="8" hidden="1">#REF!</definedName>
    <definedName name="BEx99WBYT2D6UUC1PT7A40ENYID4" localSheetId="6" hidden="1">#REF!</definedName>
    <definedName name="BEx99WBYT2D6UUC1PT7A40ENYID4" localSheetId="7" hidden="1">#REF!</definedName>
    <definedName name="BEx99WBYT2D6UUC1PT7A40ENYID4" hidden="1">#REF!</definedName>
    <definedName name="BEx99WS2X3RTQE9O764SS5G2FPE6" localSheetId="11" hidden="1">#REF!</definedName>
    <definedName name="BEx99WS2X3RTQE9O764SS5G2FPE6" localSheetId="5" hidden="1">#REF!</definedName>
    <definedName name="BEx99WS2X3RTQE9O764SS5G2FPE6" localSheetId="8" hidden="1">#REF!</definedName>
    <definedName name="BEx99WS2X3RTQE9O764SS5G2FPE6" localSheetId="6" hidden="1">#REF!</definedName>
    <definedName name="BEx99WS2X3RTQE9O764SS5G2FPE6" localSheetId="7" hidden="1">#REF!</definedName>
    <definedName name="BEx99WS2X3RTQE9O764SS5G2FPE6" hidden="1">#REF!</definedName>
    <definedName name="BEx99ZRZ4I7FHDPGRAT5VW7NVBPU" localSheetId="11" hidden="1">#REF!</definedName>
    <definedName name="BEx99ZRZ4I7FHDPGRAT5VW7NVBPU" localSheetId="5" hidden="1">#REF!</definedName>
    <definedName name="BEx99ZRZ4I7FHDPGRAT5VW7NVBPU" localSheetId="8" hidden="1">#REF!</definedName>
    <definedName name="BEx99ZRZ4I7FHDPGRAT5VW7NVBPU" localSheetId="6" hidden="1">#REF!</definedName>
    <definedName name="BEx99ZRZ4I7FHDPGRAT5VW7NVBPU" localSheetId="7" hidden="1">#REF!</definedName>
    <definedName name="BEx99ZRZ4I7FHDPGRAT5VW7NVBPU" hidden="1">#REF!</definedName>
    <definedName name="BEx9AT5E3ZSHKSOL35O38L8HF9TH" localSheetId="11" hidden="1">#REF!</definedName>
    <definedName name="BEx9AT5E3ZSHKSOL35O38L8HF9TH" localSheetId="5" hidden="1">#REF!</definedName>
    <definedName name="BEx9AT5E3ZSHKSOL35O38L8HF9TH" localSheetId="8" hidden="1">#REF!</definedName>
    <definedName name="BEx9AT5E3ZSHKSOL35O38L8HF9TH" localSheetId="6" hidden="1">#REF!</definedName>
    <definedName name="BEx9AT5E3ZSHKSOL35O38L8HF9TH" localSheetId="7" hidden="1">#REF!</definedName>
    <definedName name="BEx9AT5E3ZSHKSOL35O38L8HF9TH" hidden="1">#REF!</definedName>
    <definedName name="BEx9ATW9WB5CNKQR5HKK7Y2GHYGR" localSheetId="11" hidden="1">#REF!</definedName>
    <definedName name="BEx9ATW9WB5CNKQR5HKK7Y2GHYGR" localSheetId="5" hidden="1">#REF!</definedName>
    <definedName name="BEx9ATW9WB5CNKQR5HKK7Y2GHYGR" localSheetId="8" hidden="1">#REF!</definedName>
    <definedName name="BEx9ATW9WB5CNKQR5HKK7Y2GHYGR" localSheetId="6" hidden="1">#REF!</definedName>
    <definedName name="BEx9ATW9WB5CNKQR5HKK7Y2GHYGR" localSheetId="7" hidden="1">#REF!</definedName>
    <definedName name="BEx9ATW9WB5CNKQR5HKK7Y2GHYGR" hidden="1">#REF!</definedName>
    <definedName name="BEx9AV8W1FAWF5BHATYEN47X12JN" localSheetId="11" hidden="1">#REF!</definedName>
    <definedName name="BEx9AV8W1FAWF5BHATYEN47X12JN" localSheetId="5" hidden="1">#REF!</definedName>
    <definedName name="BEx9AV8W1FAWF5BHATYEN47X12JN" localSheetId="8" hidden="1">#REF!</definedName>
    <definedName name="BEx9AV8W1FAWF5BHATYEN47X12JN" localSheetId="6" hidden="1">#REF!</definedName>
    <definedName name="BEx9AV8W1FAWF5BHATYEN47X12JN" localSheetId="7" hidden="1">#REF!</definedName>
    <definedName name="BEx9AV8W1FAWF5BHATYEN47X12JN" hidden="1">#REF!</definedName>
    <definedName name="BEx9B8A5186FNTQQNLIO5LK02ABI" localSheetId="11" hidden="1">#REF!</definedName>
    <definedName name="BEx9B8A5186FNTQQNLIO5LK02ABI" localSheetId="5" hidden="1">#REF!</definedName>
    <definedName name="BEx9B8A5186FNTQQNLIO5LK02ABI" localSheetId="8" hidden="1">#REF!</definedName>
    <definedName name="BEx9B8A5186FNTQQNLIO5LK02ABI" localSheetId="6" hidden="1">#REF!</definedName>
    <definedName name="BEx9B8A5186FNTQQNLIO5LK02ABI" localSheetId="7" hidden="1">#REF!</definedName>
    <definedName name="BEx9B8A5186FNTQQNLIO5LK02ABI" hidden="1">#REF!</definedName>
    <definedName name="BEx9B8VR20E2CILU4CDQUQQ9ONXK" localSheetId="11" hidden="1">#REF!</definedName>
    <definedName name="BEx9B8VR20E2CILU4CDQUQQ9ONXK" localSheetId="5" hidden="1">#REF!</definedName>
    <definedName name="BEx9B8VR20E2CILU4CDQUQQ9ONXK" localSheetId="8" hidden="1">#REF!</definedName>
    <definedName name="BEx9B8VR20E2CILU4CDQUQQ9ONXK" localSheetId="6" hidden="1">#REF!</definedName>
    <definedName name="BEx9B8VR20E2CILU4CDQUQQ9ONXK" localSheetId="7" hidden="1">#REF!</definedName>
    <definedName name="BEx9B8VR20E2CILU4CDQUQQ9ONXK" hidden="1">#REF!</definedName>
    <definedName name="BEx9B917EUP13X6FQ3NPQL76XM5V" localSheetId="11" hidden="1">#REF!</definedName>
    <definedName name="BEx9B917EUP13X6FQ3NPQL76XM5V" localSheetId="5" hidden="1">#REF!</definedName>
    <definedName name="BEx9B917EUP13X6FQ3NPQL76XM5V" localSheetId="8" hidden="1">#REF!</definedName>
    <definedName name="BEx9B917EUP13X6FQ3NPQL76XM5V" localSheetId="6" hidden="1">#REF!</definedName>
    <definedName name="BEx9B917EUP13X6FQ3NPQL76XM5V" localSheetId="7" hidden="1">#REF!</definedName>
    <definedName name="BEx9B917EUP13X6FQ3NPQL76XM5V" hidden="1">#REF!</definedName>
    <definedName name="BEx9BAJ5WYEQ623HUT9NNCMP3RUG" localSheetId="11" hidden="1">#REF!</definedName>
    <definedName name="BEx9BAJ5WYEQ623HUT9NNCMP3RUG" localSheetId="5" hidden="1">#REF!</definedName>
    <definedName name="BEx9BAJ5WYEQ623HUT9NNCMP3RUG" localSheetId="8" hidden="1">#REF!</definedName>
    <definedName name="BEx9BAJ5WYEQ623HUT9NNCMP3RUG" localSheetId="6" hidden="1">#REF!</definedName>
    <definedName name="BEx9BAJ5WYEQ623HUT9NNCMP3RUG" localSheetId="7" hidden="1">#REF!</definedName>
    <definedName name="BEx9BAJ5WYEQ623HUT9NNCMP3RUG" hidden="1">#REF!</definedName>
    <definedName name="BEx9BE9Z7EFJCFDYJJOY5KFTGDF4" localSheetId="11" hidden="1">#REF!</definedName>
    <definedName name="BEx9BE9Z7EFJCFDYJJOY5KFTGDF4" localSheetId="5" hidden="1">#REF!</definedName>
    <definedName name="BEx9BE9Z7EFJCFDYJJOY5KFTGDF4" localSheetId="8" hidden="1">#REF!</definedName>
    <definedName name="BEx9BE9Z7EFJCFDYJJOY5KFTGDF4" localSheetId="6" hidden="1">#REF!</definedName>
    <definedName name="BEx9BE9Z7EFJCFDYJJOY5KFTGDF4" localSheetId="7" hidden="1">#REF!</definedName>
    <definedName name="BEx9BE9Z7EFJCFDYJJOY5KFTGDF4" hidden="1">#REF!</definedName>
    <definedName name="BEx9BSIJN2O0MG8CXAMCAOADEMTO" localSheetId="11" hidden="1">#REF!</definedName>
    <definedName name="BEx9BSIJN2O0MG8CXAMCAOADEMTO" localSheetId="5" hidden="1">#REF!</definedName>
    <definedName name="BEx9BSIJN2O0MG8CXAMCAOADEMTO" localSheetId="8" hidden="1">#REF!</definedName>
    <definedName name="BEx9BSIJN2O0MG8CXAMCAOADEMTO" localSheetId="6" hidden="1">#REF!</definedName>
    <definedName name="BEx9BSIJN2O0MG8CXAMCAOADEMTO" localSheetId="7" hidden="1">#REF!</definedName>
    <definedName name="BEx9BSIJN2O0MG8CXAMCAOADEMTO" hidden="1">#REF!</definedName>
    <definedName name="BEx9BU0BBJO3ITPCO4T9FIVEVJY7" localSheetId="11" hidden="1">#REF!</definedName>
    <definedName name="BEx9BU0BBJO3ITPCO4T9FIVEVJY7" localSheetId="5" hidden="1">#REF!</definedName>
    <definedName name="BEx9BU0BBJO3ITPCO4T9FIVEVJY7" localSheetId="8" hidden="1">#REF!</definedName>
    <definedName name="BEx9BU0BBJO3ITPCO4T9FIVEVJY7" localSheetId="6" hidden="1">#REF!</definedName>
    <definedName name="BEx9BU0BBJO3ITPCO4T9FIVEVJY7" localSheetId="7" hidden="1">#REF!</definedName>
    <definedName name="BEx9BU0BBJO3ITPCO4T9FIVEVJY7" hidden="1">#REF!</definedName>
    <definedName name="BEx9BYSYW7QCPXS2NAVLFAU5Y2Z2" localSheetId="11" hidden="1">#REF!</definedName>
    <definedName name="BEx9BYSYW7QCPXS2NAVLFAU5Y2Z2" localSheetId="5" hidden="1">#REF!</definedName>
    <definedName name="BEx9BYSYW7QCPXS2NAVLFAU5Y2Z2" localSheetId="8" hidden="1">#REF!</definedName>
    <definedName name="BEx9BYSYW7QCPXS2NAVLFAU5Y2Z2" localSheetId="6" hidden="1">#REF!</definedName>
    <definedName name="BEx9BYSYW7QCPXS2NAVLFAU5Y2Z2" localSheetId="7" hidden="1">#REF!</definedName>
    <definedName name="BEx9BYSYW7QCPXS2NAVLFAU5Y2Z2" hidden="1">#REF!</definedName>
    <definedName name="BEx9C590HJ2O31IWJB73C1HR74AI" localSheetId="11" hidden="1">#REF!</definedName>
    <definedName name="BEx9C590HJ2O31IWJB73C1HR74AI" localSheetId="5" hidden="1">#REF!</definedName>
    <definedName name="BEx9C590HJ2O31IWJB73C1HR74AI" localSheetId="8" hidden="1">#REF!</definedName>
    <definedName name="BEx9C590HJ2O31IWJB73C1HR74AI" localSheetId="6" hidden="1">#REF!</definedName>
    <definedName name="BEx9C590HJ2O31IWJB73C1HR74AI" localSheetId="7" hidden="1">#REF!</definedName>
    <definedName name="BEx9C590HJ2O31IWJB73C1HR74AI" hidden="1">#REF!</definedName>
    <definedName name="BEx9CCQRMYYOGIOYTOM73VKDIPS1" localSheetId="11" hidden="1">#REF!</definedName>
    <definedName name="BEx9CCQRMYYOGIOYTOM73VKDIPS1" localSheetId="5" hidden="1">#REF!</definedName>
    <definedName name="BEx9CCQRMYYOGIOYTOM73VKDIPS1" localSheetId="8" hidden="1">#REF!</definedName>
    <definedName name="BEx9CCQRMYYOGIOYTOM73VKDIPS1" localSheetId="6" hidden="1">#REF!</definedName>
    <definedName name="BEx9CCQRMYYOGIOYTOM73VKDIPS1" localSheetId="7" hidden="1">#REF!</definedName>
    <definedName name="BEx9CCQRMYYOGIOYTOM73VKDIPS1" hidden="1">#REF!</definedName>
    <definedName name="BEx9CM6JVXIG9S6EAZMR899UW190" localSheetId="11" hidden="1">#REF!</definedName>
    <definedName name="BEx9CM6JVXIG9S6EAZMR899UW190" localSheetId="5" hidden="1">#REF!</definedName>
    <definedName name="BEx9CM6JVXIG9S6EAZMR899UW190" localSheetId="8" hidden="1">#REF!</definedName>
    <definedName name="BEx9CM6JVXIG9S6EAZMR899UW190" localSheetId="6" hidden="1">#REF!</definedName>
    <definedName name="BEx9CM6JVXIG9S6EAZMR899UW190" localSheetId="7" hidden="1">#REF!</definedName>
    <definedName name="BEx9CM6JVXIG9S6EAZMR899UW190" hidden="1">#REF!</definedName>
    <definedName name="BEx9D160NRGTDVT2ML4H9A7UKR4T" localSheetId="11" hidden="1">#REF!</definedName>
    <definedName name="BEx9D160NRGTDVT2ML4H9A7UKR4T" localSheetId="5" hidden="1">#REF!</definedName>
    <definedName name="BEx9D160NRGTDVT2ML4H9A7UKR4T" localSheetId="8" hidden="1">#REF!</definedName>
    <definedName name="BEx9D160NRGTDVT2ML4H9A7UKR4T" localSheetId="6" hidden="1">#REF!</definedName>
    <definedName name="BEx9D160NRGTDVT2ML4H9A7UKR4T" localSheetId="7" hidden="1">#REF!</definedName>
    <definedName name="BEx9D160NRGTDVT2ML4H9A7UKR4T" hidden="1">#REF!</definedName>
    <definedName name="BEx9D1BC9FT19KY0INAABNDBAMR1" localSheetId="11" hidden="1">#REF!</definedName>
    <definedName name="BEx9D1BC9FT19KY0INAABNDBAMR1" localSheetId="5" hidden="1">#REF!</definedName>
    <definedName name="BEx9D1BC9FT19KY0INAABNDBAMR1" localSheetId="8" hidden="1">#REF!</definedName>
    <definedName name="BEx9D1BC9FT19KY0INAABNDBAMR1" localSheetId="6" hidden="1">#REF!</definedName>
    <definedName name="BEx9D1BC9FT19KY0INAABNDBAMR1" localSheetId="7" hidden="1">#REF!</definedName>
    <definedName name="BEx9D1BC9FT19KY0INAABNDBAMR1" hidden="1">#REF!</definedName>
    <definedName name="BEx9D1MB15VSARB7IKBMZYU0JJBI" localSheetId="11" hidden="1">#REF!</definedName>
    <definedName name="BEx9D1MB15VSARB7IKBMZYU0JJBI" localSheetId="5" hidden="1">#REF!</definedName>
    <definedName name="BEx9D1MB15VSARB7IKBMZYU0JJBI" localSheetId="8" hidden="1">#REF!</definedName>
    <definedName name="BEx9D1MB15VSARB7IKBMZYU0JJBI" localSheetId="6" hidden="1">#REF!</definedName>
    <definedName name="BEx9D1MB15VSARB7IKBMZYU0JJBI" localSheetId="7" hidden="1">#REF!</definedName>
    <definedName name="BEx9D1MB15VSARB7IKBMZYU0JJBI" hidden="1">#REF!</definedName>
    <definedName name="BEx9DN6ZMF18Q39MPMXSDJTZQNJ3" localSheetId="11" hidden="1">#REF!</definedName>
    <definedName name="BEx9DN6ZMF18Q39MPMXSDJTZQNJ3" localSheetId="5" hidden="1">#REF!</definedName>
    <definedName name="BEx9DN6ZMF18Q39MPMXSDJTZQNJ3" localSheetId="8" hidden="1">#REF!</definedName>
    <definedName name="BEx9DN6ZMF18Q39MPMXSDJTZQNJ3" localSheetId="6" hidden="1">#REF!</definedName>
    <definedName name="BEx9DN6ZMF18Q39MPMXSDJTZQNJ3" localSheetId="7" hidden="1">#REF!</definedName>
    <definedName name="BEx9DN6ZMF18Q39MPMXSDJTZQNJ3" hidden="1">#REF!</definedName>
    <definedName name="BEx9DZXN85O544CD9O60K126YYAU" localSheetId="11" hidden="1">#REF!</definedName>
    <definedName name="BEx9DZXN85O544CD9O60K126YYAU" localSheetId="5" hidden="1">#REF!</definedName>
    <definedName name="BEx9DZXN85O544CD9O60K126YYAU" localSheetId="8" hidden="1">#REF!</definedName>
    <definedName name="BEx9DZXN85O544CD9O60K126YYAU" localSheetId="6" hidden="1">#REF!</definedName>
    <definedName name="BEx9DZXN85O544CD9O60K126YYAU" localSheetId="7" hidden="1">#REF!</definedName>
    <definedName name="BEx9DZXN85O544CD9O60K126YYAU" hidden="1">#REF!</definedName>
    <definedName name="BEx9E14TDNSEMI784W0OTIEQMWN6" localSheetId="11" hidden="1">#REF!</definedName>
    <definedName name="BEx9E14TDNSEMI784W0OTIEQMWN6" localSheetId="5" hidden="1">#REF!</definedName>
    <definedName name="BEx9E14TDNSEMI784W0OTIEQMWN6" localSheetId="8" hidden="1">#REF!</definedName>
    <definedName name="BEx9E14TDNSEMI784W0OTIEQMWN6" localSheetId="6" hidden="1">#REF!</definedName>
    <definedName name="BEx9E14TDNSEMI784W0OTIEQMWN6" localSheetId="7" hidden="1">#REF!</definedName>
    <definedName name="BEx9E14TDNSEMI784W0OTIEQMWN6" hidden="1">#REF!</definedName>
    <definedName name="BEx9E14TGNBYGMDDG9NETDK4SYAW" localSheetId="11" hidden="1">#REF!</definedName>
    <definedName name="BEx9E14TGNBYGMDDG9NETDK4SYAW" localSheetId="5" hidden="1">#REF!</definedName>
    <definedName name="BEx9E14TGNBYGMDDG9NETDK4SYAW" localSheetId="8" hidden="1">#REF!</definedName>
    <definedName name="BEx9E14TGNBYGMDDG9NETDK4SYAW" localSheetId="6" hidden="1">#REF!</definedName>
    <definedName name="BEx9E14TGNBYGMDDG9NETDK4SYAW" localSheetId="7" hidden="1">#REF!</definedName>
    <definedName name="BEx9E14TGNBYGMDDG9NETDK4SYAW" hidden="1">#REF!</definedName>
    <definedName name="BEx9E2BZ2B1R41FMGJCJ7JLGLUAJ" localSheetId="11" hidden="1">#REF!</definedName>
    <definedName name="BEx9E2BZ2B1R41FMGJCJ7JLGLUAJ" localSheetId="5" hidden="1">#REF!</definedName>
    <definedName name="BEx9E2BZ2B1R41FMGJCJ7JLGLUAJ" localSheetId="8" hidden="1">#REF!</definedName>
    <definedName name="BEx9E2BZ2B1R41FMGJCJ7JLGLUAJ" localSheetId="6" hidden="1">#REF!</definedName>
    <definedName name="BEx9E2BZ2B1R41FMGJCJ7JLGLUAJ" localSheetId="7" hidden="1">#REF!</definedName>
    <definedName name="BEx9E2BZ2B1R41FMGJCJ7JLGLUAJ" hidden="1">#REF!</definedName>
    <definedName name="BEx9EG9KBJ77M8LEOR9ITOKN5KXY" localSheetId="11" hidden="1">#REF!</definedName>
    <definedName name="BEx9EG9KBJ77M8LEOR9ITOKN5KXY" localSheetId="5" hidden="1">#REF!</definedName>
    <definedName name="BEx9EG9KBJ77M8LEOR9ITOKN5KXY" localSheetId="8" hidden="1">#REF!</definedName>
    <definedName name="BEx9EG9KBJ77M8LEOR9ITOKN5KXY" localSheetId="6" hidden="1">#REF!</definedName>
    <definedName name="BEx9EG9KBJ77M8LEOR9ITOKN5KXY" localSheetId="7" hidden="1">#REF!</definedName>
    <definedName name="BEx9EG9KBJ77M8LEOR9ITOKN5KXY" hidden="1">#REF!</definedName>
    <definedName name="BEx9EL27NGDBCTVPW97K42QANS5K" localSheetId="11" hidden="1">#REF!</definedName>
    <definedName name="BEx9EL27NGDBCTVPW97K42QANS5K" localSheetId="5" hidden="1">#REF!</definedName>
    <definedName name="BEx9EL27NGDBCTVPW97K42QANS5K" localSheetId="8" hidden="1">#REF!</definedName>
    <definedName name="BEx9EL27NGDBCTVPW97K42QANS5K" localSheetId="6" hidden="1">#REF!</definedName>
    <definedName name="BEx9EL27NGDBCTVPW97K42QANS5K" localSheetId="7" hidden="1">#REF!</definedName>
    <definedName name="BEx9EL27NGDBCTVPW97K42QANS5K" hidden="1">#REF!</definedName>
    <definedName name="BEx9EMK6HAJJMVYZTN5AUIV7O1E6" localSheetId="11" hidden="1">#REF!</definedName>
    <definedName name="BEx9EMK6HAJJMVYZTN5AUIV7O1E6" localSheetId="5" hidden="1">#REF!</definedName>
    <definedName name="BEx9EMK6HAJJMVYZTN5AUIV7O1E6" localSheetId="8" hidden="1">#REF!</definedName>
    <definedName name="BEx9EMK6HAJJMVYZTN5AUIV7O1E6" localSheetId="6" hidden="1">#REF!</definedName>
    <definedName name="BEx9EMK6HAJJMVYZTN5AUIV7O1E6" localSheetId="7" hidden="1">#REF!</definedName>
    <definedName name="BEx9EMK6HAJJMVYZTN5AUIV7O1E6" hidden="1">#REF!</definedName>
    <definedName name="BEx9ENB8RPU9FA3QW16IGB6LK1CH" localSheetId="11" hidden="1">#REF!</definedName>
    <definedName name="BEx9ENB8RPU9FA3QW16IGB6LK1CH" localSheetId="5" hidden="1">#REF!</definedName>
    <definedName name="BEx9ENB8RPU9FA3QW16IGB6LK1CH" localSheetId="8" hidden="1">#REF!</definedName>
    <definedName name="BEx9ENB8RPU9FA3QW16IGB6LK1CH" localSheetId="6" hidden="1">#REF!</definedName>
    <definedName name="BEx9ENB8RPU9FA3QW16IGB6LK1CH" localSheetId="7" hidden="1">#REF!</definedName>
    <definedName name="BEx9ENB8RPU9FA3QW16IGB6LK1CH" hidden="1">#REF!</definedName>
    <definedName name="BEx9EQLVZHYQ1TPX7WH3SOWXCZLE" localSheetId="11" hidden="1">#REF!</definedName>
    <definedName name="BEx9EQLVZHYQ1TPX7WH3SOWXCZLE" localSheetId="5" hidden="1">#REF!</definedName>
    <definedName name="BEx9EQLVZHYQ1TPX7WH3SOWXCZLE" localSheetId="8" hidden="1">#REF!</definedName>
    <definedName name="BEx9EQLVZHYQ1TPX7WH3SOWXCZLE" localSheetId="6" hidden="1">#REF!</definedName>
    <definedName name="BEx9EQLVZHYQ1TPX7WH3SOWXCZLE" localSheetId="7" hidden="1">#REF!</definedName>
    <definedName name="BEx9EQLVZHYQ1TPX7WH3SOWXCZLE" hidden="1">#REF!</definedName>
    <definedName name="BEx9ETLU0EK5LGEM1QCNYN2S8O5F" localSheetId="11" hidden="1">#REF!</definedName>
    <definedName name="BEx9ETLU0EK5LGEM1QCNYN2S8O5F" localSheetId="5" hidden="1">#REF!</definedName>
    <definedName name="BEx9ETLU0EK5LGEM1QCNYN2S8O5F" localSheetId="8" hidden="1">#REF!</definedName>
    <definedName name="BEx9ETLU0EK5LGEM1QCNYN2S8O5F" localSheetId="6" hidden="1">#REF!</definedName>
    <definedName name="BEx9ETLU0EK5LGEM1QCNYN2S8O5F" localSheetId="7" hidden="1">#REF!</definedName>
    <definedName name="BEx9ETLU0EK5LGEM1QCNYN2S8O5F" hidden="1">#REF!</definedName>
    <definedName name="BEx9F0710LGLAU3161O0O346N58H" localSheetId="11" hidden="1">#REF!</definedName>
    <definedName name="BEx9F0710LGLAU3161O0O346N58H" localSheetId="5" hidden="1">#REF!</definedName>
    <definedName name="BEx9F0710LGLAU3161O0O346N58H" localSheetId="8" hidden="1">#REF!</definedName>
    <definedName name="BEx9F0710LGLAU3161O0O346N58H" localSheetId="6" hidden="1">#REF!</definedName>
    <definedName name="BEx9F0710LGLAU3161O0O346N58H" localSheetId="7" hidden="1">#REF!</definedName>
    <definedName name="BEx9F0710LGLAU3161O0O346N58H" hidden="1">#REF!</definedName>
    <definedName name="BEx9F0Y2ESUNE3U7TQDLMPE9BO67" localSheetId="11" hidden="1">#REF!</definedName>
    <definedName name="BEx9F0Y2ESUNE3U7TQDLMPE9BO67" localSheetId="5" hidden="1">#REF!</definedName>
    <definedName name="BEx9F0Y2ESUNE3U7TQDLMPE9BO67" localSheetId="8" hidden="1">#REF!</definedName>
    <definedName name="BEx9F0Y2ESUNE3U7TQDLMPE9BO67" localSheetId="6" hidden="1">#REF!</definedName>
    <definedName name="BEx9F0Y2ESUNE3U7TQDLMPE9BO67" localSheetId="7" hidden="1">#REF!</definedName>
    <definedName name="BEx9F0Y2ESUNE3U7TQDLMPE9BO67" hidden="1">#REF!</definedName>
    <definedName name="BEx9F439L1R726MJFX2EP39XIBPY" localSheetId="11" hidden="1">#REF!</definedName>
    <definedName name="BEx9F439L1R726MJFX2EP39XIBPY" localSheetId="5" hidden="1">#REF!</definedName>
    <definedName name="BEx9F439L1R726MJFX2EP39XIBPY" localSheetId="8" hidden="1">#REF!</definedName>
    <definedName name="BEx9F439L1R726MJFX2EP39XIBPY" localSheetId="6" hidden="1">#REF!</definedName>
    <definedName name="BEx9F439L1R726MJFX2EP39XIBPY" localSheetId="7" hidden="1">#REF!</definedName>
    <definedName name="BEx9F439L1R726MJFX2EP39XIBPY" hidden="1">#REF!</definedName>
    <definedName name="BEx9F5W18ZGFOKGRE8PR6T1MO6GT" localSheetId="11" hidden="1">#REF!</definedName>
    <definedName name="BEx9F5W18ZGFOKGRE8PR6T1MO6GT" localSheetId="5" hidden="1">#REF!</definedName>
    <definedName name="BEx9F5W18ZGFOKGRE8PR6T1MO6GT" localSheetId="8" hidden="1">#REF!</definedName>
    <definedName name="BEx9F5W18ZGFOKGRE8PR6T1MO6GT" localSheetId="6" hidden="1">#REF!</definedName>
    <definedName name="BEx9F5W18ZGFOKGRE8PR6T1MO6GT" localSheetId="7" hidden="1">#REF!</definedName>
    <definedName name="BEx9F5W18ZGFOKGRE8PR6T1MO6GT" hidden="1">#REF!</definedName>
    <definedName name="BEx9F78N4HY0XFGBQ4UJRD52L1EI" localSheetId="11" hidden="1">#REF!</definedName>
    <definedName name="BEx9F78N4HY0XFGBQ4UJRD52L1EI" localSheetId="5" hidden="1">#REF!</definedName>
    <definedName name="BEx9F78N4HY0XFGBQ4UJRD52L1EI" localSheetId="8" hidden="1">#REF!</definedName>
    <definedName name="BEx9F78N4HY0XFGBQ4UJRD52L1EI" localSheetId="6" hidden="1">#REF!</definedName>
    <definedName name="BEx9F78N4HY0XFGBQ4UJRD52L1EI" localSheetId="7" hidden="1">#REF!</definedName>
    <definedName name="BEx9F78N4HY0XFGBQ4UJRD52L1EI" hidden="1">#REF!</definedName>
    <definedName name="BEx9FF16LOQP5QIR4UHW5EIFGQB8" localSheetId="11" hidden="1">#REF!</definedName>
    <definedName name="BEx9FF16LOQP5QIR4UHW5EIFGQB8" localSheetId="5" hidden="1">#REF!</definedName>
    <definedName name="BEx9FF16LOQP5QIR4UHW5EIFGQB8" localSheetId="8" hidden="1">#REF!</definedName>
    <definedName name="BEx9FF16LOQP5QIR4UHW5EIFGQB8" localSheetId="6" hidden="1">#REF!</definedName>
    <definedName name="BEx9FF16LOQP5QIR4UHW5EIFGQB8" localSheetId="7" hidden="1">#REF!</definedName>
    <definedName name="BEx9FF16LOQP5QIR4UHW5EIFGQB8" hidden="1">#REF!</definedName>
    <definedName name="BEx9FJTSRCZ3ZXT3QVBJT5NF8T7V" localSheetId="11" hidden="1">#REF!</definedName>
    <definedName name="BEx9FJTSRCZ3ZXT3QVBJT5NF8T7V" localSheetId="5" hidden="1">#REF!</definedName>
    <definedName name="BEx9FJTSRCZ3ZXT3QVBJT5NF8T7V" localSheetId="8" hidden="1">#REF!</definedName>
    <definedName name="BEx9FJTSRCZ3ZXT3QVBJT5NF8T7V" localSheetId="6" hidden="1">#REF!</definedName>
    <definedName name="BEx9FJTSRCZ3ZXT3QVBJT5NF8T7V" localSheetId="7" hidden="1">#REF!</definedName>
    <definedName name="BEx9FJTSRCZ3ZXT3QVBJT5NF8T7V" hidden="1">#REF!</definedName>
    <definedName name="BEx9FRBEEYPS5HLS3XT34AKZN94G" localSheetId="11" hidden="1">#REF!</definedName>
    <definedName name="BEx9FRBEEYPS5HLS3XT34AKZN94G" localSheetId="5" hidden="1">#REF!</definedName>
    <definedName name="BEx9FRBEEYPS5HLS3XT34AKZN94G" localSheetId="8" hidden="1">#REF!</definedName>
    <definedName name="BEx9FRBEEYPS5HLS3XT34AKZN94G" localSheetId="6" hidden="1">#REF!</definedName>
    <definedName name="BEx9FRBEEYPS5HLS3XT34AKZN94G" localSheetId="7" hidden="1">#REF!</definedName>
    <definedName name="BEx9FRBEEYPS5HLS3XT34AKZN94G" hidden="1">#REF!</definedName>
    <definedName name="BEx9G5USBCNYNA7HGVW92D800SKX" localSheetId="11" hidden="1">#REF!</definedName>
    <definedName name="BEx9G5USBCNYNA7HGVW92D800SKX" localSheetId="5" hidden="1">#REF!</definedName>
    <definedName name="BEx9G5USBCNYNA7HGVW92D800SKX" localSheetId="8" hidden="1">#REF!</definedName>
    <definedName name="BEx9G5USBCNYNA7HGVW92D800SKX" localSheetId="6" hidden="1">#REF!</definedName>
    <definedName name="BEx9G5USBCNYNA7HGVW92D800SKX" localSheetId="7" hidden="1">#REF!</definedName>
    <definedName name="BEx9G5USBCNYNA7HGVW92D800SKX" hidden="1">#REF!</definedName>
    <definedName name="BEx9G7CPXG7HR6N6FHPU2DBBUIKG" localSheetId="11" hidden="1">#REF!</definedName>
    <definedName name="BEx9G7CPXG7HR6N6FHPU2DBBUIKG" localSheetId="5" hidden="1">#REF!</definedName>
    <definedName name="BEx9G7CPXG7HR6N6FHPU2DBBUIKG" localSheetId="8" hidden="1">#REF!</definedName>
    <definedName name="BEx9G7CPXG7HR6N6FHPU2DBBUIKG" localSheetId="6" hidden="1">#REF!</definedName>
    <definedName name="BEx9G7CPXG7HR6N6FHPU2DBBUIKG" localSheetId="7" hidden="1">#REF!</definedName>
    <definedName name="BEx9G7CPXG7HR6N6FHPU2DBBUIKG" hidden="1">#REF!</definedName>
    <definedName name="BEx9GDY4D8ZPQJCYFIMYM0V0C51Y" localSheetId="11" hidden="1">#REF!</definedName>
    <definedName name="BEx9GDY4D8ZPQJCYFIMYM0V0C51Y" localSheetId="5" hidden="1">#REF!</definedName>
    <definedName name="BEx9GDY4D8ZPQJCYFIMYM0V0C51Y" localSheetId="8" hidden="1">#REF!</definedName>
    <definedName name="BEx9GDY4D8ZPQJCYFIMYM0V0C51Y" localSheetId="6" hidden="1">#REF!</definedName>
    <definedName name="BEx9GDY4D8ZPQJCYFIMYM0V0C51Y" localSheetId="7" hidden="1">#REF!</definedName>
    <definedName name="BEx9GDY4D8ZPQJCYFIMYM0V0C51Y" hidden="1">#REF!</definedName>
    <definedName name="BEx9GGY04V0ZWI6O9KZH4KSBB389" localSheetId="11" hidden="1">#REF!</definedName>
    <definedName name="BEx9GGY04V0ZWI6O9KZH4KSBB389" localSheetId="5" hidden="1">#REF!</definedName>
    <definedName name="BEx9GGY04V0ZWI6O9KZH4KSBB389" localSheetId="8" hidden="1">#REF!</definedName>
    <definedName name="BEx9GGY04V0ZWI6O9KZH4KSBB389" localSheetId="6" hidden="1">#REF!</definedName>
    <definedName name="BEx9GGY04V0ZWI6O9KZH4KSBB389" localSheetId="7" hidden="1">#REF!</definedName>
    <definedName name="BEx9GGY04V0ZWI6O9KZH4KSBB389" hidden="1">#REF!</definedName>
    <definedName name="BEx9GMC7TE8SDTCO5PHODBUF4SM1" localSheetId="11" hidden="1">#REF!</definedName>
    <definedName name="BEx9GMC7TE8SDTCO5PHODBUF4SM1" localSheetId="5" hidden="1">#REF!</definedName>
    <definedName name="BEx9GMC7TE8SDTCO5PHODBUF4SM1" localSheetId="8" hidden="1">#REF!</definedName>
    <definedName name="BEx9GMC7TE8SDTCO5PHODBUF4SM1" localSheetId="6" hidden="1">#REF!</definedName>
    <definedName name="BEx9GMC7TE8SDTCO5PHODBUF4SM1" localSheetId="7" hidden="1">#REF!</definedName>
    <definedName name="BEx9GMC7TE8SDTCO5PHODBUF4SM1" hidden="1">#REF!</definedName>
    <definedName name="BEx9GMN0B495HEAOG6JQK9D7HUPC" localSheetId="11" hidden="1">#REF!</definedName>
    <definedName name="BEx9GMN0B495HEAOG6JQK9D7HUPC" localSheetId="5" hidden="1">#REF!</definedName>
    <definedName name="BEx9GMN0B495HEAOG6JQK9D7HUPC" localSheetId="8" hidden="1">#REF!</definedName>
    <definedName name="BEx9GMN0B495HEAOG6JQK9D7HUPC" localSheetId="6" hidden="1">#REF!</definedName>
    <definedName name="BEx9GMN0B495HEAOG6JQK9D7HUPC" localSheetId="7" hidden="1">#REF!</definedName>
    <definedName name="BEx9GMN0B495HEAOG6JQK9D7HUPC" hidden="1">#REF!</definedName>
    <definedName name="BEx9GNOPB6OZ2RH3FCDNJR38RJOS" localSheetId="11" hidden="1">#REF!</definedName>
    <definedName name="BEx9GNOPB6OZ2RH3FCDNJR38RJOS" localSheetId="5" hidden="1">#REF!</definedName>
    <definedName name="BEx9GNOPB6OZ2RH3FCDNJR38RJOS" localSheetId="8" hidden="1">#REF!</definedName>
    <definedName name="BEx9GNOPB6OZ2RH3FCDNJR38RJOS" localSheetId="6" hidden="1">#REF!</definedName>
    <definedName name="BEx9GNOPB6OZ2RH3FCDNJR38RJOS" localSheetId="7" hidden="1">#REF!</definedName>
    <definedName name="BEx9GNOPB6OZ2RH3FCDNJR38RJOS" hidden="1">#REF!</definedName>
    <definedName name="BEx9GUQALUWCD30UKUQGSWW8KBQ7" localSheetId="11" hidden="1">#REF!</definedName>
    <definedName name="BEx9GUQALUWCD30UKUQGSWW8KBQ7" localSheetId="5" hidden="1">#REF!</definedName>
    <definedName name="BEx9GUQALUWCD30UKUQGSWW8KBQ7" localSheetId="8" hidden="1">#REF!</definedName>
    <definedName name="BEx9GUQALUWCD30UKUQGSWW8KBQ7" localSheetId="6" hidden="1">#REF!</definedName>
    <definedName name="BEx9GUQALUWCD30UKUQGSWW8KBQ7" localSheetId="7" hidden="1">#REF!</definedName>
    <definedName name="BEx9GUQALUWCD30UKUQGSWW8KBQ7" hidden="1">#REF!</definedName>
    <definedName name="BEx9GY6BVFQGCLMOWVT6PIC9WP5X" localSheetId="11" hidden="1">#REF!</definedName>
    <definedName name="BEx9GY6BVFQGCLMOWVT6PIC9WP5X" localSheetId="5" hidden="1">#REF!</definedName>
    <definedName name="BEx9GY6BVFQGCLMOWVT6PIC9WP5X" localSheetId="8" hidden="1">#REF!</definedName>
    <definedName name="BEx9GY6BVFQGCLMOWVT6PIC9WP5X" localSheetId="6" hidden="1">#REF!</definedName>
    <definedName name="BEx9GY6BVFQGCLMOWVT6PIC9WP5X" localSheetId="7" hidden="1">#REF!</definedName>
    <definedName name="BEx9GY6BVFQGCLMOWVT6PIC9WP5X" hidden="1">#REF!</definedName>
    <definedName name="BEx9GZ2P3FDHKXEBXX2VS0BG2NP2" localSheetId="11" hidden="1">#REF!</definedName>
    <definedName name="BEx9GZ2P3FDHKXEBXX2VS0BG2NP2" localSheetId="5" hidden="1">#REF!</definedName>
    <definedName name="BEx9GZ2P3FDHKXEBXX2VS0BG2NP2" localSheetId="8" hidden="1">#REF!</definedName>
    <definedName name="BEx9GZ2P3FDHKXEBXX2VS0BG2NP2" localSheetId="6" hidden="1">#REF!</definedName>
    <definedName name="BEx9GZ2P3FDHKXEBXX2VS0BG2NP2" localSheetId="7" hidden="1">#REF!</definedName>
    <definedName name="BEx9GZ2P3FDHKXEBXX2VS0BG2NP2" hidden="1">#REF!</definedName>
    <definedName name="BEx9H04IB14E1437FF2OIRRWBSD7" localSheetId="11" hidden="1">#REF!</definedName>
    <definedName name="BEx9H04IB14E1437FF2OIRRWBSD7" localSheetId="5" hidden="1">#REF!</definedName>
    <definedName name="BEx9H04IB14E1437FF2OIRRWBSD7" localSheetId="8" hidden="1">#REF!</definedName>
    <definedName name="BEx9H04IB14E1437FF2OIRRWBSD7" localSheetId="6" hidden="1">#REF!</definedName>
    <definedName name="BEx9H04IB14E1437FF2OIRRWBSD7" localSheetId="7" hidden="1">#REF!</definedName>
    <definedName name="BEx9H04IB14E1437FF2OIRRWBSD7" hidden="1">#REF!</definedName>
    <definedName name="BEx9H5O1KDZJCW91Q29VRPY5YS6P" localSheetId="11" hidden="1">#REF!</definedName>
    <definedName name="BEx9H5O1KDZJCW91Q29VRPY5YS6P" localSheetId="5" hidden="1">#REF!</definedName>
    <definedName name="BEx9H5O1KDZJCW91Q29VRPY5YS6P" localSheetId="8" hidden="1">#REF!</definedName>
    <definedName name="BEx9H5O1KDZJCW91Q29VRPY5YS6P" localSheetId="6" hidden="1">#REF!</definedName>
    <definedName name="BEx9H5O1KDZJCW91Q29VRPY5YS6P" localSheetId="7" hidden="1">#REF!</definedName>
    <definedName name="BEx9H5O1KDZJCW91Q29VRPY5YS6P" hidden="1">#REF!</definedName>
    <definedName name="BEx9H8YR0E906F1JXZMBX3LNT004" localSheetId="11" hidden="1">#REF!</definedName>
    <definedName name="BEx9H8YR0E906F1JXZMBX3LNT004" localSheetId="5" hidden="1">#REF!</definedName>
    <definedName name="BEx9H8YR0E906F1JXZMBX3LNT004" localSheetId="8" hidden="1">#REF!</definedName>
    <definedName name="BEx9H8YR0E906F1JXZMBX3LNT004" localSheetId="6" hidden="1">#REF!</definedName>
    <definedName name="BEx9H8YR0E906F1JXZMBX3LNT004" localSheetId="7" hidden="1">#REF!</definedName>
    <definedName name="BEx9H8YR0E906F1JXZMBX3LNT004" hidden="1">#REF!</definedName>
    <definedName name="BEx9I1QKLI6OOUPQLUQ0EF0355X6" localSheetId="11" hidden="1">#REF!</definedName>
    <definedName name="BEx9I1QKLI6OOUPQLUQ0EF0355X6" localSheetId="5" hidden="1">#REF!</definedName>
    <definedName name="BEx9I1QKLI6OOUPQLUQ0EF0355X6" localSheetId="8" hidden="1">#REF!</definedName>
    <definedName name="BEx9I1QKLI6OOUPQLUQ0EF0355X6" localSheetId="6" hidden="1">#REF!</definedName>
    <definedName name="BEx9I1QKLI6OOUPQLUQ0EF0355X6" localSheetId="7" hidden="1">#REF!</definedName>
    <definedName name="BEx9I1QKLI6OOUPQLUQ0EF0355X6" hidden="1">#REF!</definedName>
    <definedName name="BEx9I8XIG7E5NB48QQHXP23FIN60" localSheetId="11" hidden="1">#REF!</definedName>
    <definedName name="BEx9I8XIG7E5NB48QQHXP23FIN60" localSheetId="5" hidden="1">#REF!</definedName>
    <definedName name="BEx9I8XIG7E5NB48QQHXP23FIN60" localSheetId="8" hidden="1">#REF!</definedName>
    <definedName name="BEx9I8XIG7E5NB48QQHXP23FIN60" localSheetId="6" hidden="1">#REF!</definedName>
    <definedName name="BEx9I8XIG7E5NB48QQHXP23FIN60" localSheetId="7" hidden="1">#REF!</definedName>
    <definedName name="BEx9I8XIG7E5NB48QQHXP23FIN60" hidden="1">#REF!</definedName>
    <definedName name="BEx9IQRF01ATLVK0YE60ARKQJ68L" localSheetId="11" hidden="1">#REF!</definedName>
    <definedName name="BEx9IQRF01ATLVK0YE60ARKQJ68L" localSheetId="5" hidden="1">#REF!</definedName>
    <definedName name="BEx9IQRF01ATLVK0YE60ARKQJ68L" localSheetId="8" hidden="1">#REF!</definedName>
    <definedName name="BEx9IQRF01ATLVK0YE60ARKQJ68L" localSheetId="6" hidden="1">#REF!</definedName>
    <definedName name="BEx9IQRF01ATLVK0YE60ARKQJ68L" localSheetId="7" hidden="1">#REF!</definedName>
    <definedName name="BEx9IQRF01ATLVK0YE60ARKQJ68L" hidden="1">#REF!</definedName>
    <definedName name="BEx9IT5QNZWKM6YQ5WER0DC2PMMU" localSheetId="11" hidden="1">#REF!</definedName>
    <definedName name="BEx9IT5QNZWKM6YQ5WER0DC2PMMU" localSheetId="5" hidden="1">#REF!</definedName>
    <definedName name="BEx9IT5QNZWKM6YQ5WER0DC2PMMU" localSheetId="8" hidden="1">#REF!</definedName>
    <definedName name="BEx9IT5QNZWKM6YQ5WER0DC2PMMU" localSheetId="6" hidden="1">#REF!</definedName>
    <definedName name="BEx9IT5QNZWKM6YQ5WER0DC2PMMU" localSheetId="7" hidden="1">#REF!</definedName>
    <definedName name="BEx9IT5QNZWKM6YQ5WER0DC2PMMU" hidden="1">#REF!</definedName>
    <definedName name="BEx9IUICG3HZWG57MG3NXCEX4LQI" localSheetId="11" hidden="1">#REF!</definedName>
    <definedName name="BEx9IUICG3HZWG57MG3NXCEX4LQI" localSheetId="5" hidden="1">#REF!</definedName>
    <definedName name="BEx9IUICG3HZWG57MG3NXCEX4LQI" localSheetId="8" hidden="1">#REF!</definedName>
    <definedName name="BEx9IUICG3HZWG57MG3NXCEX4LQI" localSheetId="6" hidden="1">#REF!</definedName>
    <definedName name="BEx9IUICG3HZWG57MG3NXCEX4LQI" localSheetId="7" hidden="1">#REF!</definedName>
    <definedName name="BEx9IUICG3HZWG57MG3NXCEX4LQI" hidden="1">#REF!</definedName>
    <definedName name="BEx9IW5LYJF40GS78FJNXO9O667A" localSheetId="11" hidden="1">#REF!</definedName>
    <definedName name="BEx9IW5LYJF40GS78FJNXO9O667A" localSheetId="5" hidden="1">#REF!</definedName>
    <definedName name="BEx9IW5LYJF40GS78FJNXO9O667A" localSheetId="8" hidden="1">#REF!</definedName>
    <definedName name="BEx9IW5LYJF40GS78FJNXO9O667A" localSheetId="6" hidden="1">#REF!</definedName>
    <definedName name="BEx9IW5LYJF40GS78FJNXO9O667A" localSheetId="7" hidden="1">#REF!</definedName>
    <definedName name="BEx9IW5LYJF40GS78FJNXO9O667A" hidden="1">#REF!</definedName>
    <definedName name="BEx9IW5MFLXTVCJHVUZTUH93AXOS" localSheetId="11" hidden="1">#REF!</definedName>
    <definedName name="BEx9IW5MFLXTVCJHVUZTUH93AXOS" localSheetId="5" hidden="1">#REF!</definedName>
    <definedName name="BEx9IW5MFLXTVCJHVUZTUH93AXOS" localSheetId="8" hidden="1">#REF!</definedName>
    <definedName name="BEx9IW5MFLXTVCJHVUZTUH93AXOS" localSheetId="6" hidden="1">#REF!</definedName>
    <definedName name="BEx9IW5MFLXTVCJHVUZTUH93AXOS" localSheetId="7" hidden="1">#REF!</definedName>
    <definedName name="BEx9IW5MFLXTVCJHVUZTUH93AXOS" hidden="1">#REF!</definedName>
    <definedName name="BEx9IXCSPSZC80YZUPRCYTG326KV" localSheetId="11" hidden="1">#REF!</definedName>
    <definedName name="BEx9IXCSPSZC80YZUPRCYTG326KV" localSheetId="5" hidden="1">#REF!</definedName>
    <definedName name="BEx9IXCSPSZC80YZUPRCYTG326KV" localSheetId="8" hidden="1">#REF!</definedName>
    <definedName name="BEx9IXCSPSZC80YZUPRCYTG326KV" localSheetId="6" hidden="1">#REF!</definedName>
    <definedName name="BEx9IXCSPSZC80YZUPRCYTG326KV" localSheetId="7" hidden="1">#REF!</definedName>
    <definedName name="BEx9IXCSPSZC80YZUPRCYTG326KV" hidden="1">#REF!</definedName>
    <definedName name="BEx9IYUQSBZ0GG9ZT1QKX83F42F1" localSheetId="11" hidden="1">#REF!</definedName>
    <definedName name="BEx9IYUQSBZ0GG9ZT1QKX83F42F1" localSheetId="5" hidden="1">#REF!</definedName>
    <definedName name="BEx9IYUQSBZ0GG9ZT1QKX83F42F1" localSheetId="8" hidden="1">#REF!</definedName>
    <definedName name="BEx9IYUQSBZ0GG9ZT1QKX83F42F1" localSheetId="6" hidden="1">#REF!</definedName>
    <definedName name="BEx9IYUQSBZ0GG9ZT1QKX83F42F1" localSheetId="7" hidden="1">#REF!</definedName>
    <definedName name="BEx9IYUQSBZ0GG9ZT1QKX83F42F1" hidden="1">#REF!</definedName>
    <definedName name="BEx9IZR39NHDGOM97H4E6F81RTQW" localSheetId="11" hidden="1">#REF!</definedName>
    <definedName name="BEx9IZR39NHDGOM97H4E6F81RTQW" localSheetId="5" hidden="1">#REF!</definedName>
    <definedName name="BEx9IZR39NHDGOM97H4E6F81RTQW" localSheetId="8" hidden="1">#REF!</definedName>
    <definedName name="BEx9IZR39NHDGOM97H4E6F81RTQW" localSheetId="6" hidden="1">#REF!</definedName>
    <definedName name="BEx9IZR39NHDGOM97H4E6F81RTQW" localSheetId="7" hidden="1">#REF!</definedName>
    <definedName name="BEx9IZR39NHDGOM97H4E6F81RTQW" hidden="1">#REF!</definedName>
    <definedName name="BEx9J6CH5E7YZPER7HXEIOIKGPCA" localSheetId="11" hidden="1">#REF!</definedName>
    <definedName name="BEx9J6CH5E7YZPER7HXEIOIKGPCA" localSheetId="5" hidden="1">#REF!</definedName>
    <definedName name="BEx9J6CH5E7YZPER7HXEIOIKGPCA" localSheetId="8" hidden="1">#REF!</definedName>
    <definedName name="BEx9J6CH5E7YZPER7HXEIOIKGPCA" localSheetId="6" hidden="1">#REF!</definedName>
    <definedName name="BEx9J6CH5E7YZPER7HXEIOIKGPCA" localSheetId="7" hidden="1">#REF!</definedName>
    <definedName name="BEx9J6CH5E7YZPER7HXEIOIKGPCA" hidden="1">#REF!</definedName>
    <definedName name="BEx9JJTZKVUJAVPTRE0RAVTEH41G" localSheetId="11" hidden="1">#REF!</definedName>
    <definedName name="BEx9JJTZKVUJAVPTRE0RAVTEH41G" localSheetId="5" hidden="1">#REF!</definedName>
    <definedName name="BEx9JJTZKVUJAVPTRE0RAVTEH41G" localSheetId="8" hidden="1">#REF!</definedName>
    <definedName name="BEx9JJTZKVUJAVPTRE0RAVTEH41G" localSheetId="6" hidden="1">#REF!</definedName>
    <definedName name="BEx9JJTZKVUJAVPTRE0RAVTEH41G" localSheetId="7" hidden="1">#REF!</definedName>
    <definedName name="BEx9JJTZKVUJAVPTRE0RAVTEH41G" hidden="1">#REF!</definedName>
    <definedName name="BEx9JLBYK239B3F841C7YG1GT7ST" localSheetId="11" hidden="1">#REF!</definedName>
    <definedName name="BEx9JLBYK239B3F841C7YG1GT7ST" localSheetId="5" hidden="1">#REF!</definedName>
    <definedName name="BEx9JLBYK239B3F841C7YG1GT7ST" localSheetId="8" hidden="1">#REF!</definedName>
    <definedName name="BEx9JLBYK239B3F841C7YG1GT7ST" localSheetId="6" hidden="1">#REF!</definedName>
    <definedName name="BEx9JLBYK239B3F841C7YG1GT7ST" localSheetId="7" hidden="1">#REF!</definedName>
    <definedName name="BEx9JLBYK239B3F841C7YG1GT7ST" hidden="1">#REF!</definedName>
    <definedName name="BExAW4IIW5D0MDY6TJ3G4FOLPYIR" localSheetId="11" hidden="1">#REF!</definedName>
    <definedName name="BExAW4IIW5D0MDY6TJ3G4FOLPYIR" localSheetId="5" hidden="1">#REF!</definedName>
    <definedName name="BExAW4IIW5D0MDY6TJ3G4FOLPYIR" localSheetId="8" hidden="1">#REF!</definedName>
    <definedName name="BExAW4IIW5D0MDY6TJ3G4FOLPYIR" localSheetId="6" hidden="1">#REF!</definedName>
    <definedName name="BExAW4IIW5D0MDY6TJ3G4FOLPYIR" localSheetId="7" hidden="1">#REF!</definedName>
    <definedName name="BExAW4IIW5D0MDY6TJ3G4FOLPYIR" hidden="1">#REF!</definedName>
    <definedName name="BExAWNP1B2E9Q88TW48NH41C0FTZ" localSheetId="11" hidden="1">#REF!</definedName>
    <definedName name="BExAWNP1B2E9Q88TW48NH41C0FTZ" localSheetId="5" hidden="1">#REF!</definedName>
    <definedName name="BExAWNP1B2E9Q88TW48NH41C0FTZ" localSheetId="8" hidden="1">#REF!</definedName>
    <definedName name="BExAWNP1B2E9Q88TW48NH41C0FTZ" localSheetId="6" hidden="1">#REF!</definedName>
    <definedName name="BExAWNP1B2E9Q88TW48NH41C0FTZ" localSheetId="7" hidden="1">#REF!</definedName>
    <definedName name="BExAWNP1B2E9Q88TW48NH41C0FTZ" hidden="1">#REF!</definedName>
    <definedName name="BExAWUFQXTIPQ308ERZPSVPTUMYN" localSheetId="11" hidden="1">#REF!</definedName>
    <definedName name="BExAWUFQXTIPQ308ERZPSVPTUMYN" localSheetId="5" hidden="1">#REF!</definedName>
    <definedName name="BExAWUFQXTIPQ308ERZPSVPTUMYN" localSheetId="8" hidden="1">#REF!</definedName>
    <definedName name="BExAWUFQXTIPQ308ERZPSVPTUMYN" localSheetId="6" hidden="1">#REF!</definedName>
    <definedName name="BExAWUFQXTIPQ308ERZPSVPTUMYN" localSheetId="7" hidden="1">#REF!</definedName>
    <definedName name="BExAWUFQXTIPQ308ERZPSVPTUMYN" hidden="1">#REF!</definedName>
    <definedName name="BExAWY6O96OQO2R036QK2DI37EKV" localSheetId="11" hidden="1">#REF!</definedName>
    <definedName name="BExAWY6O96OQO2R036QK2DI37EKV" localSheetId="5" hidden="1">#REF!</definedName>
    <definedName name="BExAWY6O96OQO2R036QK2DI37EKV" localSheetId="8" hidden="1">#REF!</definedName>
    <definedName name="BExAWY6O96OQO2R036QK2DI37EKV" localSheetId="6" hidden="1">#REF!</definedName>
    <definedName name="BExAWY6O96OQO2R036QK2DI37EKV" localSheetId="7" hidden="1">#REF!</definedName>
    <definedName name="BExAWY6O96OQO2R036QK2DI37EKV" hidden="1">#REF!</definedName>
    <definedName name="BExAX410NB4F2XOB84OR2197H8M5" localSheetId="11" hidden="1">#REF!</definedName>
    <definedName name="BExAX410NB4F2XOB84OR2197H8M5" localSheetId="5" hidden="1">#REF!</definedName>
    <definedName name="BExAX410NB4F2XOB84OR2197H8M5" localSheetId="8" hidden="1">#REF!</definedName>
    <definedName name="BExAX410NB4F2XOB84OR2197H8M5" localSheetId="6" hidden="1">#REF!</definedName>
    <definedName name="BExAX410NB4F2XOB84OR2197H8M5" localSheetId="7" hidden="1">#REF!</definedName>
    <definedName name="BExAX410NB4F2XOB84OR2197H8M5" hidden="1">#REF!</definedName>
    <definedName name="BExAX8TNG8LQ5Q4904SAYQIPGBSV" localSheetId="11" hidden="1">#REF!</definedName>
    <definedName name="BExAX8TNG8LQ5Q4904SAYQIPGBSV" localSheetId="5" hidden="1">#REF!</definedName>
    <definedName name="BExAX8TNG8LQ5Q4904SAYQIPGBSV" localSheetId="8" hidden="1">#REF!</definedName>
    <definedName name="BExAX8TNG8LQ5Q4904SAYQIPGBSV" localSheetId="6" hidden="1">#REF!</definedName>
    <definedName name="BExAX8TNG8LQ5Q4904SAYQIPGBSV" localSheetId="7" hidden="1">#REF!</definedName>
    <definedName name="BExAX8TNG8LQ5Q4904SAYQIPGBSV" hidden="1">#REF!</definedName>
    <definedName name="BExAX9KPAVIVUVU3XREDCV1BIYZL" localSheetId="11" hidden="1">#REF!</definedName>
    <definedName name="BExAX9KPAVIVUVU3XREDCV1BIYZL" localSheetId="5" hidden="1">#REF!</definedName>
    <definedName name="BExAX9KPAVIVUVU3XREDCV1BIYZL" localSheetId="8" hidden="1">#REF!</definedName>
    <definedName name="BExAX9KPAVIVUVU3XREDCV1BIYZL" localSheetId="6" hidden="1">#REF!</definedName>
    <definedName name="BExAX9KPAVIVUVU3XREDCV1BIYZL" localSheetId="7" hidden="1">#REF!</definedName>
    <definedName name="BExAX9KPAVIVUVU3XREDCV1BIYZL" hidden="1">#REF!</definedName>
    <definedName name="BExAXPB35BNVXZYF2XS6UP3LP0QH" localSheetId="11" hidden="1">#REF!</definedName>
    <definedName name="BExAXPB35BNVXZYF2XS6UP3LP0QH" localSheetId="5" hidden="1">#REF!</definedName>
    <definedName name="BExAXPB35BNVXZYF2XS6UP3LP0QH" localSheetId="8" hidden="1">#REF!</definedName>
    <definedName name="BExAXPB35BNVXZYF2XS6UP3LP0QH" localSheetId="6" hidden="1">#REF!</definedName>
    <definedName name="BExAXPB35BNVXZYF2XS6UP3LP0QH" localSheetId="7" hidden="1">#REF!</definedName>
    <definedName name="BExAXPB35BNVXZYF2XS6UP3LP0QH" hidden="1">#REF!</definedName>
    <definedName name="BExAXWSRVPK0GCZ2UFU10UOP01IY" localSheetId="11" hidden="1">#REF!</definedName>
    <definedName name="BExAXWSRVPK0GCZ2UFU10UOP01IY" localSheetId="5" hidden="1">#REF!</definedName>
    <definedName name="BExAXWSRVPK0GCZ2UFU10UOP01IY" localSheetId="8" hidden="1">#REF!</definedName>
    <definedName name="BExAXWSRVPK0GCZ2UFU10UOP01IY" localSheetId="6" hidden="1">#REF!</definedName>
    <definedName name="BExAXWSRVPK0GCZ2UFU10UOP01IY" localSheetId="7" hidden="1">#REF!</definedName>
    <definedName name="BExAXWSRVPK0GCZ2UFU10UOP01IY" hidden="1">#REF!</definedName>
    <definedName name="BExAY0EAT2LXR5MFGM0DLIB45PLO" localSheetId="11" hidden="1">#REF!</definedName>
    <definedName name="BExAY0EAT2LXR5MFGM0DLIB45PLO" localSheetId="5" hidden="1">#REF!</definedName>
    <definedName name="BExAY0EAT2LXR5MFGM0DLIB45PLO" localSheetId="8" hidden="1">#REF!</definedName>
    <definedName name="BExAY0EAT2LXR5MFGM0DLIB45PLO" localSheetId="6" hidden="1">#REF!</definedName>
    <definedName name="BExAY0EAT2LXR5MFGM0DLIB45PLO" localSheetId="7" hidden="1">#REF!</definedName>
    <definedName name="BExAY0EAT2LXR5MFGM0DLIB45PLO" hidden="1">#REF!</definedName>
    <definedName name="BExAY6JK0AK9EBIJSPEJNOIDE40W" localSheetId="11" hidden="1">#REF!</definedName>
    <definedName name="BExAY6JK0AK9EBIJSPEJNOIDE40W" localSheetId="5" hidden="1">#REF!</definedName>
    <definedName name="BExAY6JK0AK9EBIJSPEJNOIDE40W" localSheetId="8" hidden="1">#REF!</definedName>
    <definedName name="BExAY6JK0AK9EBIJSPEJNOIDE40W" localSheetId="6" hidden="1">#REF!</definedName>
    <definedName name="BExAY6JK0AK9EBIJSPEJNOIDE40W" localSheetId="7" hidden="1">#REF!</definedName>
    <definedName name="BExAY6JK0AK9EBIJSPEJNOIDE40W" hidden="1">#REF!</definedName>
    <definedName name="BExAYE6LNIEBR9DSNI5JGNITGKIT" localSheetId="11" hidden="1">#REF!</definedName>
    <definedName name="BExAYE6LNIEBR9DSNI5JGNITGKIT" localSheetId="5" hidden="1">#REF!</definedName>
    <definedName name="BExAYE6LNIEBR9DSNI5JGNITGKIT" localSheetId="8" hidden="1">#REF!</definedName>
    <definedName name="BExAYE6LNIEBR9DSNI5JGNITGKIT" localSheetId="6" hidden="1">#REF!</definedName>
    <definedName name="BExAYE6LNIEBR9DSNI5JGNITGKIT" localSheetId="7" hidden="1">#REF!</definedName>
    <definedName name="BExAYE6LNIEBR9DSNI5JGNITGKIT" hidden="1">#REF!</definedName>
    <definedName name="BExAYHMLXGGO25P8HYB2S75DEB4F" localSheetId="11" hidden="1">#REF!</definedName>
    <definedName name="BExAYHMLXGGO25P8HYB2S75DEB4F" localSheetId="5" hidden="1">#REF!</definedName>
    <definedName name="BExAYHMLXGGO25P8HYB2S75DEB4F" localSheetId="8" hidden="1">#REF!</definedName>
    <definedName name="BExAYHMLXGGO25P8HYB2S75DEB4F" localSheetId="6" hidden="1">#REF!</definedName>
    <definedName name="BExAYHMLXGGO25P8HYB2S75DEB4F" localSheetId="7" hidden="1">#REF!</definedName>
    <definedName name="BExAYHMLXGGO25P8HYB2S75DEB4F" hidden="1">#REF!</definedName>
    <definedName name="BExAYKXAUWGDOPG952TEJ2UKZKWN" localSheetId="11" hidden="1">#REF!</definedName>
    <definedName name="BExAYKXAUWGDOPG952TEJ2UKZKWN" localSheetId="5" hidden="1">#REF!</definedName>
    <definedName name="BExAYKXAUWGDOPG952TEJ2UKZKWN" localSheetId="8" hidden="1">#REF!</definedName>
    <definedName name="BExAYKXAUWGDOPG952TEJ2UKZKWN" localSheetId="6" hidden="1">#REF!</definedName>
    <definedName name="BExAYKXAUWGDOPG952TEJ2UKZKWN" localSheetId="7" hidden="1">#REF!</definedName>
    <definedName name="BExAYKXAUWGDOPG952TEJ2UKZKWN" hidden="1">#REF!</definedName>
    <definedName name="BExAYP9TDTI2MBP6EYE0H39CPMXN" localSheetId="11" hidden="1">#REF!</definedName>
    <definedName name="BExAYP9TDTI2MBP6EYE0H39CPMXN" localSheetId="5" hidden="1">#REF!</definedName>
    <definedName name="BExAYP9TDTI2MBP6EYE0H39CPMXN" localSheetId="8" hidden="1">#REF!</definedName>
    <definedName name="BExAYP9TDTI2MBP6EYE0H39CPMXN" localSheetId="6" hidden="1">#REF!</definedName>
    <definedName name="BExAYP9TDTI2MBP6EYE0H39CPMXN" localSheetId="7" hidden="1">#REF!</definedName>
    <definedName name="BExAYP9TDTI2MBP6EYE0H39CPMXN" hidden="1">#REF!</definedName>
    <definedName name="BExAYPPWJPWDKU59O051WMGB7O0J" localSheetId="11" hidden="1">#REF!</definedName>
    <definedName name="BExAYPPWJPWDKU59O051WMGB7O0J" localSheetId="5" hidden="1">#REF!</definedName>
    <definedName name="BExAYPPWJPWDKU59O051WMGB7O0J" localSheetId="8" hidden="1">#REF!</definedName>
    <definedName name="BExAYPPWJPWDKU59O051WMGB7O0J" localSheetId="6" hidden="1">#REF!</definedName>
    <definedName name="BExAYPPWJPWDKU59O051WMGB7O0J" localSheetId="7" hidden="1">#REF!</definedName>
    <definedName name="BExAYPPWJPWDKU59O051WMGB7O0J" hidden="1">#REF!</definedName>
    <definedName name="BExAYR2JZCJBUH6F1LZC2A7JIVRJ" localSheetId="11" hidden="1">#REF!</definedName>
    <definedName name="BExAYR2JZCJBUH6F1LZC2A7JIVRJ" localSheetId="5" hidden="1">#REF!</definedName>
    <definedName name="BExAYR2JZCJBUH6F1LZC2A7JIVRJ" localSheetId="8" hidden="1">#REF!</definedName>
    <definedName name="BExAYR2JZCJBUH6F1LZC2A7JIVRJ" localSheetId="6" hidden="1">#REF!</definedName>
    <definedName name="BExAYR2JZCJBUH6F1LZC2A7JIVRJ" localSheetId="7" hidden="1">#REF!</definedName>
    <definedName name="BExAYR2JZCJBUH6F1LZC2A7JIVRJ" hidden="1">#REF!</definedName>
    <definedName name="BExAYTGVRD3DLKO75RFPMBKCIWB8" localSheetId="11" hidden="1">#REF!</definedName>
    <definedName name="BExAYTGVRD3DLKO75RFPMBKCIWB8" localSheetId="5" hidden="1">#REF!</definedName>
    <definedName name="BExAYTGVRD3DLKO75RFPMBKCIWB8" localSheetId="8" hidden="1">#REF!</definedName>
    <definedName name="BExAYTGVRD3DLKO75RFPMBKCIWB8" localSheetId="6" hidden="1">#REF!</definedName>
    <definedName name="BExAYTGVRD3DLKO75RFPMBKCIWB8" localSheetId="7" hidden="1">#REF!</definedName>
    <definedName name="BExAYTGVRD3DLKO75RFPMBKCIWB8" hidden="1">#REF!</definedName>
    <definedName name="BExAYY9H9COOT46HJLPVDLTO12UL" localSheetId="11" hidden="1">#REF!</definedName>
    <definedName name="BExAYY9H9COOT46HJLPVDLTO12UL" localSheetId="5" hidden="1">#REF!</definedName>
    <definedName name="BExAYY9H9COOT46HJLPVDLTO12UL" localSheetId="8" hidden="1">#REF!</definedName>
    <definedName name="BExAYY9H9COOT46HJLPVDLTO12UL" localSheetId="6" hidden="1">#REF!</definedName>
    <definedName name="BExAYY9H9COOT46HJLPVDLTO12UL" localSheetId="7" hidden="1">#REF!</definedName>
    <definedName name="BExAYY9H9COOT46HJLPVDLTO12UL" hidden="1">#REF!</definedName>
    <definedName name="BExAYYKAQA3KDMQ890FIE5M9SPBL" localSheetId="11" hidden="1">#REF!</definedName>
    <definedName name="BExAYYKAQA3KDMQ890FIE5M9SPBL" localSheetId="5" hidden="1">#REF!</definedName>
    <definedName name="BExAYYKAQA3KDMQ890FIE5M9SPBL" localSheetId="8" hidden="1">#REF!</definedName>
    <definedName name="BExAYYKAQA3KDMQ890FIE5M9SPBL" localSheetId="6" hidden="1">#REF!</definedName>
    <definedName name="BExAYYKAQA3KDMQ890FIE5M9SPBL" localSheetId="7" hidden="1">#REF!</definedName>
    <definedName name="BExAYYKAQA3KDMQ890FIE5M9SPBL" hidden="1">#REF!</definedName>
    <definedName name="BExAZ6SY0EU69GC3CWI5EOO0YLFG" localSheetId="11" hidden="1">#REF!</definedName>
    <definedName name="BExAZ6SY0EU69GC3CWI5EOO0YLFG" localSheetId="5" hidden="1">#REF!</definedName>
    <definedName name="BExAZ6SY0EU69GC3CWI5EOO0YLFG" localSheetId="8" hidden="1">#REF!</definedName>
    <definedName name="BExAZ6SY0EU69GC3CWI5EOO0YLFG" localSheetId="6" hidden="1">#REF!</definedName>
    <definedName name="BExAZ6SY0EU69GC3CWI5EOO0YLFG" localSheetId="7" hidden="1">#REF!</definedName>
    <definedName name="BExAZ6SY0EU69GC3CWI5EOO0YLFG" hidden="1">#REF!</definedName>
    <definedName name="BExAZ6YEEBJV0PCKFE137K2Y3A8M" localSheetId="11" hidden="1">#REF!</definedName>
    <definedName name="BExAZ6YEEBJV0PCKFE137K2Y3A8M" localSheetId="5" hidden="1">#REF!</definedName>
    <definedName name="BExAZ6YEEBJV0PCKFE137K2Y3A8M" localSheetId="8" hidden="1">#REF!</definedName>
    <definedName name="BExAZ6YEEBJV0PCKFE137K2Y3A8M" localSheetId="6" hidden="1">#REF!</definedName>
    <definedName name="BExAZ6YEEBJV0PCKFE137K2Y3A8M" localSheetId="7" hidden="1">#REF!</definedName>
    <definedName name="BExAZ6YEEBJV0PCKFE137K2Y3A8M" hidden="1">#REF!</definedName>
    <definedName name="BExAZAP844MJ4GSAIYNYHQ7FECC3" localSheetId="11" hidden="1">#REF!</definedName>
    <definedName name="BExAZAP844MJ4GSAIYNYHQ7FECC3" localSheetId="5" hidden="1">#REF!</definedName>
    <definedName name="BExAZAP844MJ4GSAIYNYHQ7FECC3" localSheetId="8" hidden="1">#REF!</definedName>
    <definedName name="BExAZAP844MJ4GSAIYNYHQ7FECC3" localSheetId="6" hidden="1">#REF!</definedName>
    <definedName name="BExAZAP844MJ4GSAIYNYHQ7FECC3" localSheetId="7" hidden="1">#REF!</definedName>
    <definedName name="BExAZAP844MJ4GSAIYNYHQ7FECC3" hidden="1">#REF!</definedName>
    <definedName name="BExAZCNEGB4JYHC8CZ51KTN890US" localSheetId="11" hidden="1">#REF!</definedName>
    <definedName name="BExAZCNEGB4JYHC8CZ51KTN890US" localSheetId="5" hidden="1">#REF!</definedName>
    <definedName name="BExAZCNEGB4JYHC8CZ51KTN890US" localSheetId="8" hidden="1">#REF!</definedName>
    <definedName name="BExAZCNEGB4JYHC8CZ51KTN890US" localSheetId="6" hidden="1">#REF!</definedName>
    <definedName name="BExAZCNEGB4JYHC8CZ51KTN890US" localSheetId="7" hidden="1">#REF!</definedName>
    <definedName name="BExAZCNEGB4JYHC8CZ51KTN890US" hidden="1">#REF!</definedName>
    <definedName name="BExAZFCI302YFYRDJYQDWQQL0Q0O" localSheetId="11" hidden="1">#REF!</definedName>
    <definedName name="BExAZFCI302YFYRDJYQDWQQL0Q0O" localSheetId="5" hidden="1">#REF!</definedName>
    <definedName name="BExAZFCI302YFYRDJYQDWQQL0Q0O" localSheetId="8" hidden="1">#REF!</definedName>
    <definedName name="BExAZFCI302YFYRDJYQDWQQL0Q0O" localSheetId="6" hidden="1">#REF!</definedName>
    <definedName name="BExAZFCI302YFYRDJYQDWQQL0Q0O" localSheetId="7" hidden="1">#REF!</definedName>
    <definedName name="BExAZFCI302YFYRDJYQDWQQL0Q0O" hidden="1">#REF!</definedName>
    <definedName name="BExAZJE2UOL40XUAU2RB53X5K20P" localSheetId="11" hidden="1">#REF!</definedName>
    <definedName name="BExAZJE2UOL40XUAU2RB53X5K20P" localSheetId="5" hidden="1">#REF!</definedName>
    <definedName name="BExAZJE2UOL40XUAU2RB53X5K20P" localSheetId="8" hidden="1">#REF!</definedName>
    <definedName name="BExAZJE2UOL40XUAU2RB53X5K20P" localSheetId="6" hidden="1">#REF!</definedName>
    <definedName name="BExAZJE2UOL40XUAU2RB53X5K20P" localSheetId="7" hidden="1">#REF!</definedName>
    <definedName name="BExAZJE2UOL40XUAU2RB53X5K20P" hidden="1">#REF!</definedName>
    <definedName name="BExAZLHLST9OP89R1HJMC1POQG8H" localSheetId="11" hidden="1">#REF!</definedName>
    <definedName name="BExAZLHLST9OP89R1HJMC1POQG8H" localSheetId="5" hidden="1">#REF!</definedName>
    <definedName name="BExAZLHLST9OP89R1HJMC1POQG8H" localSheetId="8" hidden="1">#REF!</definedName>
    <definedName name="BExAZLHLST9OP89R1HJMC1POQG8H" localSheetId="6" hidden="1">#REF!</definedName>
    <definedName name="BExAZLHLST9OP89R1HJMC1POQG8H" localSheetId="7" hidden="1">#REF!</definedName>
    <definedName name="BExAZLHLST9OP89R1HJMC1POQG8H" hidden="1">#REF!</definedName>
    <definedName name="BExAZMDYMIAA7RX1BMCKU1VLBRGY" localSheetId="11" hidden="1">#REF!</definedName>
    <definedName name="BExAZMDYMIAA7RX1BMCKU1VLBRGY" localSheetId="5" hidden="1">#REF!</definedName>
    <definedName name="BExAZMDYMIAA7RX1BMCKU1VLBRGY" localSheetId="8" hidden="1">#REF!</definedName>
    <definedName name="BExAZMDYMIAA7RX1BMCKU1VLBRGY" localSheetId="6" hidden="1">#REF!</definedName>
    <definedName name="BExAZMDYMIAA7RX1BMCKU1VLBRGY" localSheetId="7" hidden="1">#REF!</definedName>
    <definedName name="BExAZMDYMIAA7RX1BMCKU1VLBRGY" hidden="1">#REF!</definedName>
    <definedName name="BExAZNL6BHI8DCQWXOX4I2P839UX" localSheetId="11" hidden="1">#REF!</definedName>
    <definedName name="BExAZNL6BHI8DCQWXOX4I2P839UX" localSheetId="5" hidden="1">#REF!</definedName>
    <definedName name="BExAZNL6BHI8DCQWXOX4I2P839UX" localSheetId="8" hidden="1">#REF!</definedName>
    <definedName name="BExAZNL6BHI8DCQWXOX4I2P839UX" localSheetId="6" hidden="1">#REF!</definedName>
    <definedName name="BExAZNL6BHI8DCQWXOX4I2P839UX" localSheetId="7" hidden="1">#REF!</definedName>
    <definedName name="BExAZNL6BHI8DCQWXOX4I2P839UX" hidden="1">#REF!</definedName>
    <definedName name="BExAZRMWSONMCG9KDUM4KAQ7BONM" localSheetId="11" hidden="1">#REF!</definedName>
    <definedName name="BExAZRMWSONMCG9KDUM4KAQ7BONM" localSheetId="5" hidden="1">#REF!</definedName>
    <definedName name="BExAZRMWSONMCG9KDUM4KAQ7BONM" localSheetId="8" hidden="1">#REF!</definedName>
    <definedName name="BExAZRMWSONMCG9KDUM4KAQ7BONM" localSheetId="6" hidden="1">#REF!</definedName>
    <definedName name="BExAZRMWSONMCG9KDUM4KAQ7BONM" localSheetId="7" hidden="1">#REF!</definedName>
    <definedName name="BExAZRMWSONMCG9KDUM4KAQ7BONM" hidden="1">#REF!</definedName>
    <definedName name="BExAZSOJNQ5N3LM4XA17IH7NIY7G" localSheetId="11" hidden="1">#REF!</definedName>
    <definedName name="BExAZSOJNQ5N3LM4XA17IH7NIY7G" localSheetId="5" hidden="1">#REF!</definedName>
    <definedName name="BExAZSOJNQ5N3LM4XA17IH7NIY7G" localSheetId="8" hidden="1">#REF!</definedName>
    <definedName name="BExAZSOJNQ5N3LM4XA17IH7NIY7G" localSheetId="6" hidden="1">#REF!</definedName>
    <definedName name="BExAZSOJNQ5N3LM4XA17IH7NIY7G" localSheetId="7" hidden="1">#REF!</definedName>
    <definedName name="BExAZSOJNQ5N3LM4XA17IH7NIY7G" hidden="1">#REF!</definedName>
    <definedName name="BExAZTFG4SJRG4TW6JXRF7N08JFI" localSheetId="11" hidden="1">#REF!</definedName>
    <definedName name="BExAZTFG4SJRG4TW6JXRF7N08JFI" localSheetId="5" hidden="1">#REF!</definedName>
    <definedName name="BExAZTFG4SJRG4TW6JXRF7N08JFI" localSheetId="8" hidden="1">#REF!</definedName>
    <definedName name="BExAZTFG4SJRG4TW6JXRF7N08JFI" localSheetId="6" hidden="1">#REF!</definedName>
    <definedName name="BExAZTFG4SJRG4TW6JXRF7N08JFI" localSheetId="7" hidden="1">#REF!</definedName>
    <definedName name="BExAZTFG4SJRG4TW6JXRF7N08JFI" hidden="1">#REF!</definedName>
    <definedName name="BExAZUS4A8OHDZK0MWAOCCCKTH73" localSheetId="11" hidden="1">#REF!</definedName>
    <definedName name="BExAZUS4A8OHDZK0MWAOCCCKTH73" localSheetId="5" hidden="1">#REF!</definedName>
    <definedName name="BExAZUS4A8OHDZK0MWAOCCCKTH73" localSheetId="8" hidden="1">#REF!</definedName>
    <definedName name="BExAZUS4A8OHDZK0MWAOCCCKTH73" localSheetId="6" hidden="1">#REF!</definedName>
    <definedName name="BExAZUS4A8OHDZK0MWAOCCCKTH73" localSheetId="7" hidden="1">#REF!</definedName>
    <definedName name="BExAZUS4A8OHDZK0MWAOCCCKTH73" hidden="1">#REF!</definedName>
    <definedName name="BExAZX6FECVK3E07KXM2XPYKGM6U" localSheetId="11" hidden="1">#REF!</definedName>
    <definedName name="BExAZX6FECVK3E07KXM2XPYKGM6U" localSheetId="5" hidden="1">#REF!</definedName>
    <definedName name="BExAZX6FECVK3E07KXM2XPYKGM6U" localSheetId="8" hidden="1">#REF!</definedName>
    <definedName name="BExAZX6FECVK3E07KXM2XPYKGM6U" localSheetId="6" hidden="1">#REF!</definedName>
    <definedName name="BExAZX6FECVK3E07KXM2XPYKGM6U" localSheetId="7" hidden="1">#REF!</definedName>
    <definedName name="BExAZX6FECVK3E07KXM2XPYKGM6U" hidden="1">#REF!</definedName>
    <definedName name="BExB012NJ8GASTNNPBRRFTLHIOC9" localSheetId="11" hidden="1">#REF!</definedName>
    <definedName name="BExB012NJ8GASTNNPBRRFTLHIOC9" localSheetId="5" hidden="1">#REF!</definedName>
    <definedName name="BExB012NJ8GASTNNPBRRFTLHIOC9" localSheetId="8" hidden="1">#REF!</definedName>
    <definedName name="BExB012NJ8GASTNNPBRRFTLHIOC9" localSheetId="6" hidden="1">#REF!</definedName>
    <definedName name="BExB012NJ8GASTNNPBRRFTLHIOC9" localSheetId="7" hidden="1">#REF!</definedName>
    <definedName name="BExB012NJ8GASTNNPBRRFTLHIOC9" hidden="1">#REF!</definedName>
    <definedName name="BExB072HHXVMUC0VYNGG48GRSH5Q" localSheetId="11" hidden="1">#REF!</definedName>
    <definedName name="BExB072HHXVMUC0VYNGG48GRSH5Q" localSheetId="5" hidden="1">#REF!</definedName>
    <definedName name="BExB072HHXVMUC0VYNGG48GRSH5Q" localSheetId="8" hidden="1">#REF!</definedName>
    <definedName name="BExB072HHXVMUC0VYNGG48GRSH5Q" localSheetId="6" hidden="1">#REF!</definedName>
    <definedName name="BExB072HHXVMUC0VYNGG48GRSH5Q" localSheetId="7" hidden="1">#REF!</definedName>
    <definedName name="BExB072HHXVMUC0VYNGG48GRSH5Q" hidden="1">#REF!</definedName>
    <definedName name="BExB0FRDEYDEUEAB1W8KD6D965XA" localSheetId="11" hidden="1">#REF!</definedName>
    <definedName name="BExB0FRDEYDEUEAB1W8KD6D965XA" localSheetId="5" hidden="1">#REF!</definedName>
    <definedName name="BExB0FRDEYDEUEAB1W8KD6D965XA" localSheetId="8" hidden="1">#REF!</definedName>
    <definedName name="BExB0FRDEYDEUEAB1W8KD6D965XA" localSheetId="6" hidden="1">#REF!</definedName>
    <definedName name="BExB0FRDEYDEUEAB1W8KD6D965XA" localSheetId="7" hidden="1">#REF!</definedName>
    <definedName name="BExB0FRDEYDEUEAB1W8KD6D965XA" hidden="1">#REF!</definedName>
    <definedName name="BExB0GIGLDV7P55ZR51C0HG15PA2" localSheetId="11" hidden="1">#REF!</definedName>
    <definedName name="BExB0GIGLDV7P55ZR51C0HG15PA2" localSheetId="5" hidden="1">#REF!</definedName>
    <definedName name="BExB0GIGLDV7P55ZR51C0HG15PA2" localSheetId="8" hidden="1">#REF!</definedName>
    <definedName name="BExB0GIGLDV7P55ZR51C0HG15PA2" localSheetId="6" hidden="1">#REF!</definedName>
    <definedName name="BExB0GIGLDV7P55ZR51C0HG15PA2" localSheetId="7" hidden="1">#REF!</definedName>
    <definedName name="BExB0GIGLDV7P55ZR51C0HG15PA2" hidden="1">#REF!</definedName>
    <definedName name="BExB0KPCN7YJORQAYUCF4YKIKPMC" localSheetId="11" hidden="1">#REF!</definedName>
    <definedName name="BExB0KPCN7YJORQAYUCF4YKIKPMC" localSheetId="5" hidden="1">#REF!</definedName>
    <definedName name="BExB0KPCN7YJORQAYUCF4YKIKPMC" localSheetId="8" hidden="1">#REF!</definedName>
    <definedName name="BExB0KPCN7YJORQAYUCF4YKIKPMC" localSheetId="6" hidden="1">#REF!</definedName>
    <definedName name="BExB0KPCN7YJORQAYUCF4YKIKPMC" localSheetId="7" hidden="1">#REF!</definedName>
    <definedName name="BExB0KPCN7YJORQAYUCF4YKIKPMC" hidden="1">#REF!</definedName>
    <definedName name="BExB0VHQD6ORZS0MIC86QWHCE4UC" localSheetId="11" hidden="1">#REF!</definedName>
    <definedName name="BExB0VHQD6ORZS0MIC86QWHCE4UC" localSheetId="5" hidden="1">#REF!</definedName>
    <definedName name="BExB0VHQD6ORZS0MIC86QWHCE4UC" localSheetId="8" hidden="1">#REF!</definedName>
    <definedName name="BExB0VHQD6ORZS0MIC86QWHCE4UC" localSheetId="6" hidden="1">#REF!</definedName>
    <definedName name="BExB0VHQD6ORZS0MIC86QWHCE4UC" localSheetId="7" hidden="1">#REF!</definedName>
    <definedName name="BExB0VHQD6ORZS0MIC86QWHCE4UC" hidden="1">#REF!</definedName>
    <definedName name="BExB0WE4PI3NOBXXVO9CTEN4DIU2" localSheetId="11" hidden="1">#REF!</definedName>
    <definedName name="BExB0WE4PI3NOBXXVO9CTEN4DIU2" localSheetId="5" hidden="1">#REF!</definedName>
    <definedName name="BExB0WE4PI3NOBXXVO9CTEN4DIU2" localSheetId="8" hidden="1">#REF!</definedName>
    <definedName name="BExB0WE4PI3NOBXXVO9CTEN4DIU2" localSheetId="6" hidden="1">#REF!</definedName>
    <definedName name="BExB0WE4PI3NOBXXVO9CTEN4DIU2" localSheetId="7" hidden="1">#REF!</definedName>
    <definedName name="BExB0WE4PI3NOBXXVO9CTEN4DIU2" hidden="1">#REF!</definedName>
    <definedName name="BExB0Z8O1CQF2CWFBBHE8SNISDAO" localSheetId="11" hidden="1">#REF!</definedName>
    <definedName name="BExB0Z8O1CQF2CWFBBHE8SNISDAO" localSheetId="5" hidden="1">#REF!</definedName>
    <definedName name="BExB0Z8O1CQF2CWFBBHE8SNISDAO" localSheetId="8" hidden="1">#REF!</definedName>
    <definedName name="BExB0Z8O1CQF2CWFBBHE8SNISDAO" localSheetId="6" hidden="1">#REF!</definedName>
    <definedName name="BExB0Z8O1CQF2CWFBBHE8SNISDAO" localSheetId="7" hidden="1">#REF!</definedName>
    <definedName name="BExB0Z8O1CQF2CWFBBHE8SNISDAO" hidden="1">#REF!</definedName>
    <definedName name="BExB10QNIVITUYS55OAEKK3VLJFE" localSheetId="11" hidden="1">#REF!</definedName>
    <definedName name="BExB10QNIVITUYS55OAEKK3VLJFE" localSheetId="5" hidden="1">#REF!</definedName>
    <definedName name="BExB10QNIVITUYS55OAEKK3VLJFE" localSheetId="8" hidden="1">#REF!</definedName>
    <definedName name="BExB10QNIVITUYS55OAEKK3VLJFE" localSheetId="6" hidden="1">#REF!</definedName>
    <definedName name="BExB10QNIVITUYS55OAEKK3VLJFE" localSheetId="7" hidden="1">#REF!</definedName>
    <definedName name="BExB10QNIVITUYS55OAEKK3VLJFE" hidden="1">#REF!</definedName>
    <definedName name="BExB15ZDRY4CIJ911DONP0KCY9KU" localSheetId="11" hidden="1">#REF!</definedName>
    <definedName name="BExB15ZDRY4CIJ911DONP0KCY9KU" localSheetId="5" hidden="1">#REF!</definedName>
    <definedName name="BExB15ZDRY4CIJ911DONP0KCY9KU" localSheetId="8" hidden="1">#REF!</definedName>
    <definedName name="BExB15ZDRY4CIJ911DONP0KCY9KU" localSheetId="6" hidden="1">#REF!</definedName>
    <definedName name="BExB15ZDRY4CIJ911DONP0KCY9KU" localSheetId="7" hidden="1">#REF!</definedName>
    <definedName name="BExB15ZDRY4CIJ911DONP0KCY9KU" hidden="1">#REF!</definedName>
    <definedName name="BExB16VQY0O0RLZYJFU3OFEONVTE" localSheetId="11" hidden="1">#REF!</definedName>
    <definedName name="BExB16VQY0O0RLZYJFU3OFEONVTE" localSheetId="5" hidden="1">#REF!</definedName>
    <definedName name="BExB16VQY0O0RLZYJFU3OFEONVTE" localSheetId="8" hidden="1">#REF!</definedName>
    <definedName name="BExB16VQY0O0RLZYJFU3OFEONVTE" localSheetId="6" hidden="1">#REF!</definedName>
    <definedName name="BExB16VQY0O0RLZYJFU3OFEONVTE" localSheetId="7" hidden="1">#REF!</definedName>
    <definedName name="BExB16VQY0O0RLZYJFU3OFEONVTE" hidden="1">#REF!</definedName>
    <definedName name="BExB1FKNY2UO4W5FUGFHJOA2WFGG" localSheetId="11" hidden="1">#REF!</definedName>
    <definedName name="BExB1FKNY2UO4W5FUGFHJOA2WFGG" localSheetId="5" hidden="1">#REF!</definedName>
    <definedName name="BExB1FKNY2UO4W5FUGFHJOA2WFGG" localSheetId="8" hidden="1">#REF!</definedName>
    <definedName name="BExB1FKNY2UO4W5FUGFHJOA2WFGG" localSheetId="6" hidden="1">#REF!</definedName>
    <definedName name="BExB1FKNY2UO4W5FUGFHJOA2WFGG" localSheetId="7" hidden="1">#REF!</definedName>
    <definedName name="BExB1FKNY2UO4W5FUGFHJOA2WFGG" hidden="1">#REF!</definedName>
    <definedName name="BExB1GMD0PIDGTFBGQOPRWQSP9I4" localSheetId="11" hidden="1">#REF!</definedName>
    <definedName name="BExB1GMD0PIDGTFBGQOPRWQSP9I4" localSheetId="5" hidden="1">#REF!</definedName>
    <definedName name="BExB1GMD0PIDGTFBGQOPRWQSP9I4" localSheetId="8" hidden="1">#REF!</definedName>
    <definedName name="BExB1GMD0PIDGTFBGQOPRWQSP9I4" localSheetId="6" hidden="1">#REF!</definedName>
    <definedName name="BExB1GMD0PIDGTFBGQOPRWQSP9I4" localSheetId="7" hidden="1">#REF!</definedName>
    <definedName name="BExB1GMD0PIDGTFBGQOPRWQSP9I4" hidden="1">#REF!</definedName>
    <definedName name="BExB1HZ0FHGNOS2URJWFD5G55OMO" localSheetId="11" hidden="1">#REF!</definedName>
    <definedName name="BExB1HZ0FHGNOS2URJWFD5G55OMO" localSheetId="5" hidden="1">#REF!</definedName>
    <definedName name="BExB1HZ0FHGNOS2URJWFD5G55OMO" localSheetId="8" hidden="1">#REF!</definedName>
    <definedName name="BExB1HZ0FHGNOS2URJWFD5G55OMO" localSheetId="6" hidden="1">#REF!</definedName>
    <definedName name="BExB1HZ0FHGNOS2URJWFD5G55OMO" localSheetId="7" hidden="1">#REF!</definedName>
    <definedName name="BExB1HZ0FHGNOS2URJWFD5G55OMO" hidden="1">#REF!</definedName>
    <definedName name="BExB1Q29OO6LNFNT1EQLA3KYE7MX" localSheetId="11" hidden="1">#REF!</definedName>
    <definedName name="BExB1Q29OO6LNFNT1EQLA3KYE7MX" localSheetId="5" hidden="1">#REF!</definedName>
    <definedName name="BExB1Q29OO6LNFNT1EQLA3KYE7MX" localSheetId="8" hidden="1">#REF!</definedName>
    <definedName name="BExB1Q29OO6LNFNT1EQLA3KYE7MX" localSheetId="6" hidden="1">#REF!</definedName>
    <definedName name="BExB1Q29OO6LNFNT1EQLA3KYE7MX" localSheetId="7" hidden="1">#REF!</definedName>
    <definedName name="BExB1Q29OO6LNFNT1EQLA3KYE7MX" hidden="1">#REF!</definedName>
    <definedName name="BExB1TNRV5EBWZEHYLHI76T0FVA7" localSheetId="11" hidden="1">#REF!</definedName>
    <definedName name="BExB1TNRV5EBWZEHYLHI76T0FVA7" localSheetId="5" hidden="1">#REF!</definedName>
    <definedName name="BExB1TNRV5EBWZEHYLHI76T0FVA7" localSheetId="8" hidden="1">#REF!</definedName>
    <definedName name="BExB1TNRV5EBWZEHYLHI76T0FVA7" localSheetId="6" hidden="1">#REF!</definedName>
    <definedName name="BExB1TNRV5EBWZEHYLHI76T0FVA7" localSheetId="7" hidden="1">#REF!</definedName>
    <definedName name="BExB1TNRV5EBWZEHYLHI76T0FVA7" hidden="1">#REF!</definedName>
    <definedName name="BExB1WI6M8I0EEP1ANUQZCFY24EV" localSheetId="11" hidden="1">#REF!</definedName>
    <definedName name="BExB1WI6M8I0EEP1ANUQZCFY24EV" localSheetId="5" hidden="1">#REF!</definedName>
    <definedName name="BExB1WI6M8I0EEP1ANUQZCFY24EV" localSheetId="8" hidden="1">#REF!</definedName>
    <definedName name="BExB1WI6M8I0EEP1ANUQZCFY24EV" localSheetId="6" hidden="1">#REF!</definedName>
    <definedName name="BExB1WI6M8I0EEP1ANUQZCFY24EV" localSheetId="7" hidden="1">#REF!</definedName>
    <definedName name="BExB1WI6M8I0EEP1ANUQZCFY24EV" hidden="1">#REF!</definedName>
    <definedName name="BExB203OWC9QZA3BYOKQ18L4FUJE" localSheetId="11" hidden="1">#REF!</definedName>
    <definedName name="BExB203OWC9QZA3BYOKQ18L4FUJE" localSheetId="5" hidden="1">#REF!</definedName>
    <definedName name="BExB203OWC9QZA3BYOKQ18L4FUJE" localSheetId="8" hidden="1">#REF!</definedName>
    <definedName name="BExB203OWC9QZA3BYOKQ18L4FUJE" localSheetId="6" hidden="1">#REF!</definedName>
    <definedName name="BExB203OWC9QZA3BYOKQ18L4FUJE" localSheetId="7" hidden="1">#REF!</definedName>
    <definedName name="BExB203OWC9QZA3BYOKQ18L4FUJE" hidden="1">#REF!</definedName>
    <definedName name="BExB2CJHTU7C591BR4WRL5L2F2K6" localSheetId="11" hidden="1">#REF!</definedName>
    <definedName name="BExB2CJHTU7C591BR4WRL5L2F2K6" localSheetId="5" hidden="1">#REF!</definedName>
    <definedName name="BExB2CJHTU7C591BR4WRL5L2F2K6" localSheetId="8" hidden="1">#REF!</definedName>
    <definedName name="BExB2CJHTU7C591BR4WRL5L2F2K6" localSheetId="6" hidden="1">#REF!</definedName>
    <definedName name="BExB2CJHTU7C591BR4WRL5L2F2K6" localSheetId="7" hidden="1">#REF!</definedName>
    <definedName name="BExB2CJHTU7C591BR4WRL5L2F2K6" hidden="1">#REF!</definedName>
    <definedName name="BExB2K1AV4PGNS1O6C7D7AO411AX" localSheetId="11" hidden="1">#REF!</definedName>
    <definedName name="BExB2K1AV4PGNS1O6C7D7AO411AX" localSheetId="5" hidden="1">#REF!</definedName>
    <definedName name="BExB2K1AV4PGNS1O6C7D7AO411AX" localSheetId="8" hidden="1">#REF!</definedName>
    <definedName name="BExB2K1AV4PGNS1O6C7D7AO411AX" localSheetId="6" hidden="1">#REF!</definedName>
    <definedName name="BExB2K1AV4PGNS1O6C7D7AO411AX" localSheetId="7" hidden="1">#REF!</definedName>
    <definedName name="BExB2K1AV4PGNS1O6C7D7AO411AX" hidden="1">#REF!</definedName>
    <definedName name="BExB2O2UYHKI324YE324E1N7FVIB" localSheetId="11" hidden="1">#REF!</definedName>
    <definedName name="BExB2O2UYHKI324YE324E1N7FVIB" localSheetId="5" hidden="1">#REF!</definedName>
    <definedName name="BExB2O2UYHKI324YE324E1N7FVIB" localSheetId="8" hidden="1">#REF!</definedName>
    <definedName name="BExB2O2UYHKI324YE324E1N7FVIB" localSheetId="6" hidden="1">#REF!</definedName>
    <definedName name="BExB2O2UYHKI324YE324E1N7FVIB" localSheetId="7" hidden="1">#REF!</definedName>
    <definedName name="BExB2O2UYHKI324YE324E1N7FVIB" hidden="1">#REF!</definedName>
    <definedName name="BExB2Q0VJ0MU2URO3JOVUAVHEI3V" localSheetId="11" hidden="1">#REF!</definedName>
    <definedName name="BExB2Q0VJ0MU2URO3JOVUAVHEI3V" localSheetId="5" hidden="1">#REF!</definedName>
    <definedName name="BExB2Q0VJ0MU2URO3JOVUAVHEI3V" localSheetId="8" hidden="1">#REF!</definedName>
    <definedName name="BExB2Q0VJ0MU2URO3JOVUAVHEI3V" localSheetId="6" hidden="1">#REF!</definedName>
    <definedName name="BExB2Q0VJ0MU2URO3JOVUAVHEI3V" localSheetId="7" hidden="1">#REF!</definedName>
    <definedName name="BExB2Q0VJ0MU2URO3JOVUAVHEI3V" hidden="1">#REF!</definedName>
    <definedName name="BExB30IP1DNKNQ6PZ5ERUGR5MK4Z" localSheetId="11" hidden="1">#REF!</definedName>
    <definedName name="BExB30IP1DNKNQ6PZ5ERUGR5MK4Z" localSheetId="5" hidden="1">#REF!</definedName>
    <definedName name="BExB30IP1DNKNQ6PZ5ERUGR5MK4Z" localSheetId="8" hidden="1">#REF!</definedName>
    <definedName name="BExB30IP1DNKNQ6PZ5ERUGR5MK4Z" localSheetId="6" hidden="1">#REF!</definedName>
    <definedName name="BExB30IP1DNKNQ6PZ5ERUGR5MK4Z" localSheetId="7" hidden="1">#REF!</definedName>
    <definedName name="BExB30IP1DNKNQ6PZ5ERUGR5MK4Z" hidden="1">#REF!</definedName>
    <definedName name="BExB385QW2BSSBXS953SSQN2ISSW" localSheetId="11" hidden="1">#REF!</definedName>
    <definedName name="BExB385QW2BSSBXS953SSQN2ISSW" localSheetId="5" hidden="1">#REF!</definedName>
    <definedName name="BExB385QW2BSSBXS953SSQN2ISSW" localSheetId="8" hidden="1">#REF!</definedName>
    <definedName name="BExB385QW2BSSBXS953SSQN2ISSW" localSheetId="6" hidden="1">#REF!</definedName>
    <definedName name="BExB385QW2BSSBXS953SSQN2ISSW" localSheetId="7" hidden="1">#REF!</definedName>
    <definedName name="BExB385QW2BSSBXS953SSQN2ISSW" hidden="1">#REF!</definedName>
    <definedName name="BExB3DEMEV5D9G8FDHD4NQ9X2YNT" localSheetId="11" hidden="1">#REF!</definedName>
    <definedName name="BExB3DEMEV5D9G8FDHD4NQ9X2YNT" localSheetId="5" hidden="1">#REF!</definedName>
    <definedName name="BExB3DEMEV5D9G8FDHD4NQ9X2YNT" localSheetId="8" hidden="1">#REF!</definedName>
    <definedName name="BExB3DEMEV5D9G8FDHD4NQ9X2YNT" localSheetId="6" hidden="1">#REF!</definedName>
    <definedName name="BExB3DEMEV5D9G8FDHD4NQ9X2YNT" localSheetId="7" hidden="1">#REF!</definedName>
    <definedName name="BExB3DEMEV5D9G8FDHD4NQ9X2YNT" hidden="1">#REF!</definedName>
    <definedName name="BExB3RXU8AJQ86I5RXEWLGGR7R7C" localSheetId="11" hidden="1">#REF!</definedName>
    <definedName name="BExB3RXU8AJQ86I5RXEWLGGR7R7C" localSheetId="5" hidden="1">#REF!</definedName>
    <definedName name="BExB3RXU8AJQ86I5RXEWLGGR7R7C" localSheetId="8" hidden="1">#REF!</definedName>
    <definedName name="BExB3RXU8AJQ86I5RXEWLGGR7R7C" localSheetId="6" hidden="1">#REF!</definedName>
    <definedName name="BExB3RXU8AJQ86I5RXEWLGGR7R7C" localSheetId="7" hidden="1">#REF!</definedName>
    <definedName name="BExB3RXU8AJQ86I5RXEWLGGR7R7C" hidden="1">#REF!</definedName>
    <definedName name="BExB442RX0T3L6HUL6X5T21CENW6" localSheetId="11" hidden="1">#REF!</definedName>
    <definedName name="BExB442RX0T3L6HUL6X5T21CENW6" localSheetId="5" hidden="1">#REF!</definedName>
    <definedName name="BExB442RX0T3L6HUL6X5T21CENW6" localSheetId="8" hidden="1">#REF!</definedName>
    <definedName name="BExB442RX0T3L6HUL6X5T21CENW6" localSheetId="6" hidden="1">#REF!</definedName>
    <definedName name="BExB442RX0T3L6HUL6X5T21CENW6" localSheetId="7" hidden="1">#REF!</definedName>
    <definedName name="BExB442RX0T3L6HUL6X5T21CENW6" hidden="1">#REF!</definedName>
    <definedName name="BExB4ADD0L7417CII901XTFKXD1J" localSheetId="11" hidden="1">#REF!</definedName>
    <definedName name="BExB4ADD0L7417CII901XTFKXD1J" localSheetId="5" hidden="1">#REF!</definedName>
    <definedName name="BExB4ADD0L7417CII901XTFKXD1J" localSheetId="8" hidden="1">#REF!</definedName>
    <definedName name="BExB4ADD0L7417CII901XTFKXD1J" localSheetId="6" hidden="1">#REF!</definedName>
    <definedName name="BExB4ADD0L7417CII901XTFKXD1J" localSheetId="7" hidden="1">#REF!</definedName>
    <definedName name="BExB4ADD0L7417CII901XTFKXD1J" hidden="1">#REF!</definedName>
    <definedName name="BExB4DYU06HCGRIPBSWRCXK804UM" localSheetId="11" hidden="1">#REF!</definedName>
    <definedName name="BExB4DYU06HCGRIPBSWRCXK804UM" localSheetId="5" hidden="1">#REF!</definedName>
    <definedName name="BExB4DYU06HCGRIPBSWRCXK804UM" localSheetId="8" hidden="1">#REF!</definedName>
    <definedName name="BExB4DYU06HCGRIPBSWRCXK804UM" localSheetId="6" hidden="1">#REF!</definedName>
    <definedName name="BExB4DYU06HCGRIPBSWRCXK804UM" localSheetId="7" hidden="1">#REF!</definedName>
    <definedName name="BExB4DYU06HCGRIPBSWRCXK804UM" hidden="1">#REF!</definedName>
    <definedName name="BExB4HEZO4E597Q5M4M10LT8TLY3" localSheetId="11" hidden="1">#REF!</definedName>
    <definedName name="BExB4HEZO4E597Q5M4M10LT8TLY3" localSheetId="5" hidden="1">#REF!</definedName>
    <definedName name="BExB4HEZO4E597Q5M4M10LT8TLY3" localSheetId="8" hidden="1">#REF!</definedName>
    <definedName name="BExB4HEZO4E597Q5M4M10LT8TLY3" localSheetId="6" hidden="1">#REF!</definedName>
    <definedName name="BExB4HEZO4E597Q5M4M10LT8TLY3" localSheetId="7" hidden="1">#REF!</definedName>
    <definedName name="BExB4HEZO4E597Q5M4M10LT8TLY3" hidden="1">#REF!</definedName>
    <definedName name="BExB4X01APD3Z8ZW6MVX1P8NAO7G" localSheetId="11" hidden="1">#REF!</definedName>
    <definedName name="BExB4X01APD3Z8ZW6MVX1P8NAO7G" localSheetId="5" hidden="1">#REF!</definedName>
    <definedName name="BExB4X01APD3Z8ZW6MVX1P8NAO7G" localSheetId="8" hidden="1">#REF!</definedName>
    <definedName name="BExB4X01APD3Z8ZW6MVX1P8NAO7G" localSheetId="6" hidden="1">#REF!</definedName>
    <definedName name="BExB4X01APD3Z8ZW6MVX1P8NAO7G" localSheetId="7" hidden="1">#REF!</definedName>
    <definedName name="BExB4X01APD3Z8ZW6MVX1P8NAO7G" hidden="1">#REF!</definedName>
    <definedName name="BExB4Z3EZBGYYI33U0KQ8NEIH8PY" localSheetId="11" hidden="1">#REF!</definedName>
    <definedName name="BExB4Z3EZBGYYI33U0KQ8NEIH8PY" localSheetId="5" hidden="1">#REF!</definedName>
    <definedName name="BExB4Z3EZBGYYI33U0KQ8NEIH8PY" localSheetId="8" hidden="1">#REF!</definedName>
    <definedName name="BExB4Z3EZBGYYI33U0KQ8NEIH8PY" localSheetId="6" hidden="1">#REF!</definedName>
    <definedName name="BExB4Z3EZBGYYI33U0KQ8NEIH8PY" localSheetId="7" hidden="1">#REF!</definedName>
    <definedName name="BExB4Z3EZBGYYI33U0KQ8NEIH8PY" hidden="1">#REF!</definedName>
    <definedName name="BExB4ZJOLU1PXBMG4TPCCLTRMNRE" localSheetId="11" hidden="1">#REF!</definedName>
    <definedName name="BExB4ZJOLU1PXBMG4TPCCLTRMNRE" localSheetId="5" hidden="1">#REF!</definedName>
    <definedName name="BExB4ZJOLU1PXBMG4TPCCLTRMNRE" localSheetId="8" hidden="1">#REF!</definedName>
    <definedName name="BExB4ZJOLU1PXBMG4TPCCLTRMNRE" localSheetId="6" hidden="1">#REF!</definedName>
    <definedName name="BExB4ZJOLU1PXBMG4TPCCLTRMNRE" localSheetId="7" hidden="1">#REF!</definedName>
    <definedName name="BExB4ZJOLU1PXBMG4TPCCLTRMNRE" hidden="1">#REF!</definedName>
    <definedName name="BExB4ZZSDPL4Q05BMVT5TUN0IGKT" localSheetId="11" hidden="1">#REF!</definedName>
    <definedName name="BExB4ZZSDPL4Q05BMVT5TUN0IGKT" localSheetId="5" hidden="1">#REF!</definedName>
    <definedName name="BExB4ZZSDPL4Q05BMVT5TUN0IGKT" localSheetId="8" hidden="1">#REF!</definedName>
    <definedName name="BExB4ZZSDPL4Q05BMVT5TUN0IGKT" localSheetId="6" hidden="1">#REF!</definedName>
    <definedName name="BExB4ZZSDPL4Q05BMVT5TUN0IGKT" localSheetId="7" hidden="1">#REF!</definedName>
    <definedName name="BExB4ZZSDPL4Q05BMVT5TUN0IGKT" hidden="1">#REF!</definedName>
    <definedName name="BExB55368XW7UX657ZSPC6BFE92S" localSheetId="11" hidden="1">#REF!</definedName>
    <definedName name="BExB55368XW7UX657ZSPC6BFE92S" localSheetId="5" hidden="1">#REF!</definedName>
    <definedName name="BExB55368XW7UX657ZSPC6BFE92S" localSheetId="8" hidden="1">#REF!</definedName>
    <definedName name="BExB55368XW7UX657ZSPC6BFE92S" localSheetId="6" hidden="1">#REF!</definedName>
    <definedName name="BExB55368XW7UX657ZSPC6BFE92S" localSheetId="7" hidden="1">#REF!</definedName>
    <definedName name="BExB55368XW7UX657ZSPC6BFE92S" hidden="1">#REF!</definedName>
    <definedName name="BExB57MZEPL2SA2ONPK66YFLZWJU" localSheetId="11" hidden="1">#REF!</definedName>
    <definedName name="BExB57MZEPL2SA2ONPK66YFLZWJU" localSheetId="5" hidden="1">#REF!</definedName>
    <definedName name="BExB57MZEPL2SA2ONPK66YFLZWJU" localSheetId="8" hidden="1">#REF!</definedName>
    <definedName name="BExB57MZEPL2SA2ONPK66YFLZWJU" localSheetId="6" hidden="1">#REF!</definedName>
    <definedName name="BExB57MZEPL2SA2ONPK66YFLZWJU" localSheetId="7" hidden="1">#REF!</definedName>
    <definedName name="BExB57MZEPL2SA2ONPK66YFLZWJU" hidden="1">#REF!</definedName>
    <definedName name="BExB5833OAOJ22VK1YK47FHUSVK2" localSheetId="11" hidden="1">#REF!</definedName>
    <definedName name="BExB5833OAOJ22VK1YK47FHUSVK2" localSheetId="5" hidden="1">#REF!</definedName>
    <definedName name="BExB5833OAOJ22VK1YK47FHUSVK2" localSheetId="8" hidden="1">#REF!</definedName>
    <definedName name="BExB5833OAOJ22VK1YK47FHUSVK2" localSheetId="6" hidden="1">#REF!</definedName>
    <definedName name="BExB5833OAOJ22VK1YK47FHUSVK2" localSheetId="7" hidden="1">#REF!</definedName>
    <definedName name="BExB5833OAOJ22VK1YK47FHUSVK2" hidden="1">#REF!</definedName>
    <definedName name="BExB58JDIHS42JZT9DJJMKA8QFCO" localSheetId="11" hidden="1">#REF!</definedName>
    <definedName name="BExB58JDIHS42JZT9DJJMKA8QFCO" localSheetId="5" hidden="1">#REF!</definedName>
    <definedName name="BExB58JDIHS42JZT9DJJMKA8QFCO" localSheetId="8" hidden="1">#REF!</definedName>
    <definedName name="BExB58JDIHS42JZT9DJJMKA8QFCO" localSheetId="6" hidden="1">#REF!</definedName>
    <definedName name="BExB58JDIHS42JZT9DJJMKA8QFCO" localSheetId="7" hidden="1">#REF!</definedName>
    <definedName name="BExB58JDIHS42JZT9DJJMKA8QFCO" hidden="1">#REF!</definedName>
    <definedName name="BExB58U5FQC5JWV9CGC83HLLZUZI" localSheetId="11" hidden="1">#REF!</definedName>
    <definedName name="BExB58U5FQC5JWV9CGC83HLLZUZI" localSheetId="5" hidden="1">#REF!</definedName>
    <definedName name="BExB58U5FQC5JWV9CGC83HLLZUZI" localSheetId="8" hidden="1">#REF!</definedName>
    <definedName name="BExB58U5FQC5JWV9CGC83HLLZUZI" localSheetId="6" hidden="1">#REF!</definedName>
    <definedName name="BExB58U5FQC5JWV9CGC83HLLZUZI" localSheetId="7" hidden="1">#REF!</definedName>
    <definedName name="BExB58U5FQC5JWV9CGC83HLLZUZI" hidden="1">#REF!</definedName>
    <definedName name="BExB5EDO9XUKHF74X3HAU2WPPHZH" localSheetId="11" hidden="1">#REF!</definedName>
    <definedName name="BExB5EDO9XUKHF74X3HAU2WPPHZH" localSheetId="5" hidden="1">#REF!</definedName>
    <definedName name="BExB5EDO9XUKHF74X3HAU2WPPHZH" localSheetId="8" hidden="1">#REF!</definedName>
    <definedName name="BExB5EDO9XUKHF74X3HAU2WPPHZH" localSheetId="6" hidden="1">#REF!</definedName>
    <definedName name="BExB5EDO9XUKHF74X3HAU2WPPHZH" localSheetId="7" hidden="1">#REF!</definedName>
    <definedName name="BExB5EDO9XUKHF74X3HAU2WPPHZH" hidden="1">#REF!</definedName>
    <definedName name="BExB5EDOQKZIQXT13IG1KLCZ474G" localSheetId="11" hidden="1">#REF!</definedName>
    <definedName name="BExB5EDOQKZIQXT13IG1KLCZ474G" localSheetId="5" hidden="1">#REF!</definedName>
    <definedName name="BExB5EDOQKZIQXT13IG1KLCZ474G" localSheetId="8" hidden="1">#REF!</definedName>
    <definedName name="BExB5EDOQKZIQXT13IG1KLCZ474G" localSheetId="6" hidden="1">#REF!</definedName>
    <definedName name="BExB5EDOQKZIQXT13IG1KLCZ474G" localSheetId="7" hidden="1">#REF!</definedName>
    <definedName name="BExB5EDOQKZIQXT13IG1KLCZ474G" hidden="1">#REF!</definedName>
    <definedName name="BExB5G6EH68AYEP1UT0GHUEL3SLN" localSheetId="11" hidden="1">#REF!</definedName>
    <definedName name="BExB5G6EH68AYEP1UT0GHUEL3SLN" localSheetId="5" hidden="1">#REF!</definedName>
    <definedName name="BExB5G6EH68AYEP1UT0GHUEL3SLN" localSheetId="8" hidden="1">#REF!</definedName>
    <definedName name="BExB5G6EH68AYEP1UT0GHUEL3SLN" localSheetId="6" hidden="1">#REF!</definedName>
    <definedName name="BExB5G6EH68AYEP1UT0GHUEL3SLN" localSheetId="7" hidden="1">#REF!</definedName>
    <definedName name="BExB5G6EH68AYEP1UT0GHUEL3SLN" hidden="1">#REF!</definedName>
    <definedName name="BExB5LVGGXMNUN3D3452G3J62MKF" localSheetId="11" hidden="1">#REF!</definedName>
    <definedName name="BExB5LVGGXMNUN3D3452G3J62MKF" localSheetId="5" hidden="1">#REF!</definedName>
    <definedName name="BExB5LVGGXMNUN3D3452G3J62MKF" localSheetId="8" hidden="1">#REF!</definedName>
    <definedName name="BExB5LVGGXMNUN3D3452G3J62MKF" localSheetId="6" hidden="1">#REF!</definedName>
    <definedName name="BExB5LVGGXMNUN3D3452G3J62MKF" localSheetId="7" hidden="1">#REF!</definedName>
    <definedName name="BExB5LVGGXMNUN3D3452G3J62MKF" hidden="1">#REF!</definedName>
    <definedName name="BExB5QYVEZWFE5DQVHAM760EV05X" localSheetId="11" hidden="1">#REF!</definedName>
    <definedName name="BExB5QYVEZWFE5DQVHAM760EV05X" localSheetId="5" hidden="1">#REF!</definedName>
    <definedName name="BExB5QYVEZWFE5DQVHAM760EV05X" localSheetId="8" hidden="1">#REF!</definedName>
    <definedName name="BExB5QYVEZWFE5DQVHAM760EV05X" localSheetId="6" hidden="1">#REF!</definedName>
    <definedName name="BExB5QYVEZWFE5DQVHAM760EV05X" localSheetId="7" hidden="1">#REF!</definedName>
    <definedName name="BExB5QYVEZWFE5DQVHAM760EV05X" hidden="1">#REF!</definedName>
    <definedName name="BExB5U9IRH14EMOE0YGIE3WIVLFS" localSheetId="11" hidden="1">#REF!</definedName>
    <definedName name="BExB5U9IRH14EMOE0YGIE3WIVLFS" localSheetId="5" hidden="1">#REF!</definedName>
    <definedName name="BExB5U9IRH14EMOE0YGIE3WIVLFS" localSheetId="8" hidden="1">#REF!</definedName>
    <definedName name="BExB5U9IRH14EMOE0YGIE3WIVLFS" localSheetId="6" hidden="1">#REF!</definedName>
    <definedName name="BExB5U9IRH14EMOE0YGIE3WIVLFS" localSheetId="7" hidden="1">#REF!</definedName>
    <definedName name="BExB5U9IRH14EMOE0YGIE3WIVLFS" hidden="1">#REF!</definedName>
    <definedName name="BExB5V5WWQYPK4GCSYZQALJYGC94" localSheetId="11" hidden="1">#REF!</definedName>
    <definedName name="BExB5V5WWQYPK4GCSYZQALJYGC94" localSheetId="5" hidden="1">#REF!</definedName>
    <definedName name="BExB5V5WWQYPK4GCSYZQALJYGC94" localSheetId="8" hidden="1">#REF!</definedName>
    <definedName name="BExB5V5WWQYPK4GCSYZQALJYGC94" localSheetId="6" hidden="1">#REF!</definedName>
    <definedName name="BExB5V5WWQYPK4GCSYZQALJYGC94" localSheetId="7" hidden="1">#REF!</definedName>
    <definedName name="BExB5V5WWQYPK4GCSYZQALJYGC94" hidden="1">#REF!</definedName>
    <definedName name="BExB5VWYMOV6BAIH7XUBBVPU7MMD" localSheetId="11" hidden="1">#REF!</definedName>
    <definedName name="BExB5VWYMOV6BAIH7XUBBVPU7MMD" localSheetId="5" hidden="1">#REF!</definedName>
    <definedName name="BExB5VWYMOV6BAIH7XUBBVPU7MMD" localSheetId="8" hidden="1">#REF!</definedName>
    <definedName name="BExB5VWYMOV6BAIH7XUBBVPU7MMD" localSheetId="6" hidden="1">#REF!</definedName>
    <definedName name="BExB5VWYMOV6BAIH7XUBBVPU7MMD" localSheetId="7" hidden="1">#REF!</definedName>
    <definedName name="BExB5VWYMOV6BAIH7XUBBVPU7MMD" hidden="1">#REF!</definedName>
    <definedName name="BExB610DZWIJP1B72U9QM42COH2B" localSheetId="11" hidden="1">#REF!</definedName>
    <definedName name="BExB610DZWIJP1B72U9QM42COH2B" localSheetId="5" hidden="1">#REF!</definedName>
    <definedName name="BExB610DZWIJP1B72U9QM42COH2B" localSheetId="8" hidden="1">#REF!</definedName>
    <definedName name="BExB610DZWIJP1B72U9QM42COH2B" localSheetId="6" hidden="1">#REF!</definedName>
    <definedName name="BExB610DZWIJP1B72U9QM42COH2B" localSheetId="7" hidden="1">#REF!</definedName>
    <definedName name="BExB610DZWIJP1B72U9QM42COH2B" hidden="1">#REF!</definedName>
    <definedName name="BExB64AX81KEVMGZDXB25NB459SW" localSheetId="11" hidden="1">#REF!</definedName>
    <definedName name="BExB64AX81KEVMGZDXB25NB459SW" localSheetId="5" hidden="1">#REF!</definedName>
    <definedName name="BExB64AX81KEVMGZDXB25NB459SW" localSheetId="8" hidden="1">#REF!</definedName>
    <definedName name="BExB64AX81KEVMGZDXB25NB459SW" localSheetId="6" hidden="1">#REF!</definedName>
    <definedName name="BExB64AX81KEVMGZDXB25NB459SW" localSheetId="7" hidden="1">#REF!</definedName>
    <definedName name="BExB64AX81KEVMGZDXB25NB459SW" hidden="1">#REF!</definedName>
    <definedName name="BExB6C3FUAKK9ML5T767NMWGA9YB" localSheetId="11" hidden="1">#REF!</definedName>
    <definedName name="BExB6C3FUAKK9ML5T767NMWGA9YB" localSheetId="5" hidden="1">#REF!</definedName>
    <definedName name="BExB6C3FUAKK9ML5T767NMWGA9YB" localSheetId="8" hidden="1">#REF!</definedName>
    <definedName name="BExB6C3FUAKK9ML5T767NMWGA9YB" localSheetId="6" hidden="1">#REF!</definedName>
    <definedName name="BExB6C3FUAKK9ML5T767NMWGA9YB" localSheetId="7" hidden="1">#REF!</definedName>
    <definedName name="BExB6C3FUAKK9ML5T767NMWGA9YB" hidden="1">#REF!</definedName>
    <definedName name="BExB6C8X6JYRLKZKK17VE3QUNL3D" localSheetId="11" hidden="1">#REF!</definedName>
    <definedName name="BExB6C8X6JYRLKZKK17VE3QUNL3D" localSheetId="5" hidden="1">#REF!</definedName>
    <definedName name="BExB6C8X6JYRLKZKK17VE3QUNL3D" localSheetId="8" hidden="1">#REF!</definedName>
    <definedName name="BExB6C8X6JYRLKZKK17VE3QUNL3D" localSheetId="6" hidden="1">#REF!</definedName>
    <definedName name="BExB6C8X6JYRLKZKK17VE3QUNL3D" localSheetId="7" hidden="1">#REF!</definedName>
    <definedName name="BExB6C8X6JYRLKZKK17VE3QUNL3D" hidden="1">#REF!</definedName>
    <definedName name="BExB6HN3QRFPXM71MDUK21BKM7PF" localSheetId="11" hidden="1">#REF!</definedName>
    <definedName name="BExB6HN3QRFPXM71MDUK21BKM7PF" localSheetId="5" hidden="1">#REF!</definedName>
    <definedName name="BExB6HN3QRFPXM71MDUK21BKM7PF" localSheetId="8" hidden="1">#REF!</definedName>
    <definedName name="BExB6HN3QRFPXM71MDUK21BKM7PF" localSheetId="6" hidden="1">#REF!</definedName>
    <definedName name="BExB6HN3QRFPXM71MDUK21BKM7PF" localSheetId="7" hidden="1">#REF!</definedName>
    <definedName name="BExB6HN3QRFPXM71MDUK21BKM7PF" hidden="1">#REF!</definedName>
    <definedName name="BExB6I39SKL5BMHHDD9EED7FQD9Z" localSheetId="11" hidden="1">#REF!</definedName>
    <definedName name="BExB6I39SKL5BMHHDD9EED7FQD9Z" localSheetId="5" hidden="1">#REF!</definedName>
    <definedName name="BExB6I39SKL5BMHHDD9EED7FQD9Z" localSheetId="8" hidden="1">#REF!</definedName>
    <definedName name="BExB6I39SKL5BMHHDD9EED7FQD9Z" localSheetId="6" hidden="1">#REF!</definedName>
    <definedName name="BExB6I39SKL5BMHHDD9EED7FQD9Z" localSheetId="7" hidden="1">#REF!</definedName>
    <definedName name="BExB6I39SKL5BMHHDD9EED7FQD9Z" hidden="1">#REF!</definedName>
    <definedName name="BExB6IZMHCZ3LB7N73KD90YB1HBZ" localSheetId="11" hidden="1">#REF!</definedName>
    <definedName name="BExB6IZMHCZ3LB7N73KD90YB1HBZ" localSheetId="5" hidden="1">#REF!</definedName>
    <definedName name="BExB6IZMHCZ3LB7N73KD90YB1HBZ" localSheetId="8" hidden="1">#REF!</definedName>
    <definedName name="BExB6IZMHCZ3LB7N73KD90YB1HBZ" localSheetId="6" hidden="1">#REF!</definedName>
    <definedName name="BExB6IZMHCZ3LB7N73KD90YB1HBZ" localSheetId="7" hidden="1">#REF!</definedName>
    <definedName name="BExB6IZMHCZ3LB7N73KD90YB1HBZ" hidden="1">#REF!</definedName>
    <definedName name="BExB719SGNX4Y8NE6JEXC555K596" localSheetId="11" hidden="1">#REF!</definedName>
    <definedName name="BExB719SGNX4Y8NE6JEXC555K596" localSheetId="5" hidden="1">#REF!</definedName>
    <definedName name="BExB719SGNX4Y8NE6JEXC555K596" localSheetId="8" hidden="1">#REF!</definedName>
    <definedName name="BExB719SGNX4Y8NE6JEXC555K596" localSheetId="6" hidden="1">#REF!</definedName>
    <definedName name="BExB719SGNX4Y8NE6JEXC555K596" localSheetId="7" hidden="1">#REF!</definedName>
    <definedName name="BExB719SGNX4Y8NE6JEXC555K596" hidden="1">#REF!</definedName>
    <definedName name="BExB7265DCHKS7V2OWRBXCZTEIW9" localSheetId="11" hidden="1">#REF!</definedName>
    <definedName name="BExB7265DCHKS7V2OWRBXCZTEIW9" localSheetId="5" hidden="1">#REF!</definedName>
    <definedName name="BExB7265DCHKS7V2OWRBXCZTEIW9" localSheetId="8" hidden="1">#REF!</definedName>
    <definedName name="BExB7265DCHKS7V2OWRBXCZTEIW9" localSheetId="6" hidden="1">#REF!</definedName>
    <definedName name="BExB7265DCHKS7V2OWRBXCZTEIW9" localSheetId="7" hidden="1">#REF!</definedName>
    <definedName name="BExB7265DCHKS7V2OWRBXCZTEIW9" hidden="1">#REF!</definedName>
    <definedName name="BExB74PS5P9G0P09Y6DZSCX0FLTJ" localSheetId="11" hidden="1">#REF!</definedName>
    <definedName name="BExB74PS5P9G0P09Y6DZSCX0FLTJ" localSheetId="5" hidden="1">#REF!</definedName>
    <definedName name="BExB74PS5P9G0P09Y6DZSCX0FLTJ" localSheetId="8" hidden="1">#REF!</definedName>
    <definedName name="BExB74PS5P9G0P09Y6DZSCX0FLTJ" localSheetId="6" hidden="1">#REF!</definedName>
    <definedName name="BExB74PS5P9G0P09Y6DZSCX0FLTJ" localSheetId="7" hidden="1">#REF!</definedName>
    <definedName name="BExB74PS5P9G0P09Y6DZSCX0FLTJ" hidden="1">#REF!</definedName>
    <definedName name="BExB78RH79J0MIF7H8CAZ0CFE88Q" localSheetId="11" hidden="1">#REF!</definedName>
    <definedName name="BExB78RH79J0MIF7H8CAZ0CFE88Q" localSheetId="5" hidden="1">#REF!</definedName>
    <definedName name="BExB78RH79J0MIF7H8CAZ0CFE88Q" localSheetId="8" hidden="1">#REF!</definedName>
    <definedName name="BExB78RH79J0MIF7H8CAZ0CFE88Q" localSheetId="6" hidden="1">#REF!</definedName>
    <definedName name="BExB78RH79J0MIF7H8CAZ0CFE88Q" localSheetId="7" hidden="1">#REF!</definedName>
    <definedName name="BExB78RH79J0MIF7H8CAZ0CFE88Q" hidden="1">#REF!</definedName>
    <definedName name="BExB7ELT09HGDVO5BJC1ZY9D09GZ" localSheetId="11" hidden="1">#REF!</definedName>
    <definedName name="BExB7ELT09HGDVO5BJC1ZY9D09GZ" localSheetId="5" hidden="1">#REF!</definedName>
    <definedName name="BExB7ELT09HGDVO5BJC1ZY9D09GZ" localSheetId="8" hidden="1">#REF!</definedName>
    <definedName name="BExB7ELT09HGDVO5BJC1ZY9D09GZ" localSheetId="6" hidden="1">#REF!</definedName>
    <definedName name="BExB7ELT09HGDVO5BJC1ZY9D09GZ" localSheetId="7" hidden="1">#REF!</definedName>
    <definedName name="BExB7ELT09HGDVO5BJC1ZY9D09GZ" hidden="1">#REF!</definedName>
    <definedName name="BExB7F7EIHG0MYMQYUVG9HIZPHMZ" localSheetId="11" hidden="1">#REF!</definedName>
    <definedName name="BExB7F7EIHG0MYMQYUVG9HIZPHMZ" localSheetId="5" hidden="1">#REF!</definedName>
    <definedName name="BExB7F7EIHG0MYMQYUVG9HIZPHMZ" localSheetId="8" hidden="1">#REF!</definedName>
    <definedName name="BExB7F7EIHG0MYMQYUVG9HIZPHMZ" localSheetId="6" hidden="1">#REF!</definedName>
    <definedName name="BExB7F7EIHG0MYMQYUVG9HIZPHMZ" localSheetId="7" hidden="1">#REF!</definedName>
    <definedName name="BExB7F7EIHG0MYMQYUVG9HIZPHMZ" hidden="1">#REF!</definedName>
    <definedName name="BExB806PAXX70XUTA3ZI7OORD78R" localSheetId="11" hidden="1">#REF!</definedName>
    <definedName name="BExB806PAXX70XUTA3ZI7OORD78R" localSheetId="5" hidden="1">#REF!</definedName>
    <definedName name="BExB806PAXX70XUTA3ZI7OORD78R" localSheetId="8" hidden="1">#REF!</definedName>
    <definedName name="BExB806PAXX70XUTA3ZI7OORD78R" localSheetId="6" hidden="1">#REF!</definedName>
    <definedName name="BExB806PAXX70XUTA3ZI7OORD78R" localSheetId="7" hidden="1">#REF!</definedName>
    <definedName name="BExB806PAXX70XUTA3ZI7OORD78R" hidden="1">#REF!</definedName>
    <definedName name="BExB83199EQQS6I5HE7WADNCK8OE" localSheetId="11" hidden="1">#REF!</definedName>
    <definedName name="BExB83199EQQS6I5HE7WADNCK8OE" localSheetId="5" hidden="1">#REF!</definedName>
    <definedName name="BExB83199EQQS6I5HE7WADNCK8OE" localSheetId="8" hidden="1">#REF!</definedName>
    <definedName name="BExB83199EQQS6I5HE7WADNCK8OE" localSheetId="6" hidden="1">#REF!</definedName>
    <definedName name="BExB83199EQQS6I5HE7WADNCK8OE" localSheetId="7" hidden="1">#REF!</definedName>
    <definedName name="BExB83199EQQS6I5HE7WADNCK8OE" hidden="1">#REF!</definedName>
    <definedName name="BExB8HF4UBVZKQCSRFRUQL2EE6VL" localSheetId="11" hidden="1">#REF!</definedName>
    <definedName name="BExB8HF4UBVZKQCSRFRUQL2EE6VL" localSheetId="5" hidden="1">#REF!</definedName>
    <definedName name="BExB8HF4UBVZKQCSRFRUQL2EE6VL" localSheetId="8" hidden="1">#REF!</definedName>
    <definedName name="BExB8HF4UBVZKQCSRFRUQL2EE6VL" localSheetId="6" hidden="1">#REF!</definedName>
    <definedName name="BExB8HF4UBVZKQCSRFRUQL2EE6VL" localSheetId="7" hidden="1">#REF!</definedName>
    <definedName name="BExB8HF4UBVZKQCSRFRUQL2EE6VL" hidden="1">#REF!</definedName>
    <definedName name="BExB8HKHKZ1ORJZUYGG2M4VSCC39" localSheetId="11" hidden="1">#REF!</definedName>
    <definedName name="BExB8HKHKZ1ORJZUYGG2M4VSCC39" localSheetId="5" hidden="1">#REF!</definedName>
    <definedName name="BExB8HKHKZ1ORJZUYGG2M4VSCC39" localSheetId="8" hidden="1">#REF!</definedName>
    <definedName name="BExB8HKHKZ1ORJZUYGG2M4VSCC39" localSheetId="6" hidden="1">#REF!</definedName>
    <definedName name="BExB8HKHKZ1ORJZUYGG2M4VSCC39" localSheetId="7" hidden="1">#REF!</definedName>
    <definedName name="BExB8HKHKZ1ORJZUYGG2M4VSCC39" hidden="1">#REF!</definedName>
    <definedName name="BExB8HV9YUS1Q77M9SNFRKDLU5HS" localSheetId="11" hidden="1">#REF!</definedName>
    <definedName name="BExB8HV9YUS1Q77M9SNFRKDLU5HS" localSheetId="5" hidden="1">#REF!</definedName>
    <definedName name="BExB8HV9YUS1Q77M9SNFRKDLU5HS" localSheetId="8" hidden="1">#REF!</definedName>
    <definedName name="BExB8HV9YUS1Q77M9SNFRKDLU5HS" localSheetId="6" hidden="1">#REF!</definedName>
    <definedName name="BExB8HV9YUS1Q77M9SNFRKDLU5HS" localSheetId="7" hidden="1">#REF!</definedName>
    <definedName name="BExB8HV9YUS1Q77M9SNFRKDLU5HS" hidden="1">#REF!</definedName>
    <definedName name="BExB8QPH8DC5BESEVPSMBCWVN6PO" localSheetId="11" hidden="1">#REF!</definedName>
    <definedName name="BExB8QPH8DC5BESEVPSMBCWVN6PO" localSheetId="5" hidden="1">#REF!</definedName>
    <definedName name="BExB8QPH8DC5BESEVPSMBCWVN6PO" localSheetId="8" hidden="1">#REF!</definedName>
    <definedName name="BExB8QPH8DC5BESEVPSMBCWVN6PO" localSheetId="6" hidden="1">#REF!</definedName>
    <definedName name="BExB8QPH8DC5BESEVPSMBCWVN6PO" localSheetId="7" hidden="1">#REF!</definedName>
    <definedName name="BExB8QPH8DC5BESEVPSMBCWVN6PO" hidden="1">#REF!</definedName>
    <definedName name="BExB8U5N0D85YR8APKN3PPKG0FWP" localSheetId="11" hidden="1">#REF!</definedName>
    <definedName name="BExB8U5N0D85YR8APKN3PPKG0FWP" localSheetId="5" hidden="1">#REF!</definedName>
    <definedName name="BExB8U5N0D85YR8APKN3PPKG0FWP" localSheetId="8" hidden="1">#REF!</definedName>
    <definedName name="BExB8U5N0D85YR8APKN3PPKG0FWP" localSheetId="6" hidden="1">#REF!</definedName>
    <definedName name="BExB8U5N0D85YR8APKN3PPKG0FWP" localSheetId="7" hidden="1">#REF!</definedName>
    <definedName name="BExB8U5N0D85YR8APKN3PPKG0FWP" hidden="1">#REF!</definedName>
    <definedName name="BExB93G413CK5DKO7925ZHSOBGIN" localSheetId="11" hidden="1">#REF!</definedName>
    <definedName name="BExB93G413CK5DKO7925ZHSOBGIN" localSheetId="5" hidden="1">#REF!</definedName>
    <definedName name="BExB93G413CK5DKO7925ZHSOBGIN" localSheetId="8" hidden="1">#REF!</definedName>
    <definedName name="BExB93G413CK5DKO7925ZHSOBGIN" localSheetId="6" hidden="1">#REF!</definedName>
    <definedName name="BExB93G413CK5DKO7925ZHSOBGIN" localSheetId="7" hidden="1">#REF!</definedName>
    <definedName name="BExB93G413CK5DKO7925ZHSOBGIN" hidden="1">#REF!</definedName>
    <definedName name="BExB96LBXL1JW5A4PP93UJ9UDLKZ" localSheetId="11" hidden="1">#REF!</definedName>
    <definedName name="BExB96LBXL1JW5A4PP93UJ9UDLKZ" localSheetId="5" hidden="1">#REF!</definedName>
    <definedName name="BExB96LBXL1JW5A4PP93UJ9UDLKZ" localSheetId="8" hidden="1">#REF!</definedName>
    <definedName name="BExB96LBXL1JW5A4PP93UJ9UDLKZ" localSheetId="6" hidden="1">#REF!</definedName>
    <definedName name="BExB96LBXL1JW5A4PP93UJ9UDLKZ" localSheetId="7" hidden="1">#REF!</definedName>
    <definedName name="BExB96LBXL1JW5A4PP93UJ9UDLKZ" hidden="1">#REF!</definedName>
    <definedName name="BExB9DHI5I2TJ2LXYPM98EE81L27" localSheetId="11" hidden="1">#REF!</definedName>
    <definedName name="BExB9DHI5I2TJ2LXYPM98EE81L27" localSheetId="5" hidden="1">#REF!</definedName>
    <definedName name="BExB9DHI5I2TJ2LXYPM98EE81L27" localSheetId="8" hidden="1">#REF!</definedName>
    <definedName name="BExB9DHI5I2TJ2LXYPM98EE81L27" localSheetId="6" hidden="1">#REF!</definedName>
    <definedName name="BExB9DHI5I2TJ2LXYPM98EE81L27" localSheetId="7" hidden="1">#REF!</definedName>
    <definedName name="BExB9DHI5I2TJ2LXYPM98EE81L27" hidden="1">#REF!</definedName>
    <definedName name="BExB9G6LZG5OQUY0GZLHX066V3D4" localSheetId="11" hidden="1">#REF!</definedName>
    <definedName name="BExB9G6LZG5OQUY0GZLHX066V3D4" localSheetId="5" hidden="1">#REF!</definedName>
    <definedName name="BExB9G6LZG5OQUY0GZLHX066V3D4" localSheetId="8" hidden="1">#REF!</definedName>
    <definedName name="BExB9G6LZG5OQUY0GZLHX066V3D4" localSheetId="6" hidden="1">#REF!</definedName>
    <definedName name="BExB9G6LZG5OQUY0GZLHX066V3D4" localSheetId="7" hidden="1">#REF!</definedName>
    <definedName name="BExB9G6LZG5OQUY0GZLHX066V3D4" hidden="1">#REF!</definedName>
    <definedName name="BExB9IFG9FW3RQUDIMDFKIYDB4HE" localSheetId="11" hidden="1">#REF!</definedName>
    <definedName name="BExB9IFG9FW3RQUDIMDFKIYDB4HE" localSheetId="5" hidden="1">#REF!</definedName>
    <definedName name="BExB9IFG9FW3RQUDIMDFKIYDB4HE" localSheetId="8" hidden="1">#REF!</definedName>
    <definedName name="BExB9IFG9FW3RQUDIMDFKIYDB4HE" localSheetId="6" hidden="1">#REF!</definedName>
    <definedName name="BExB9IFG9FW3RQUDIMDFKIYDB4HE" localSheetId="7" hidden="1">#REF!</definedName>
    <definedName name="BExB9IFG9FW3RQUDIMDFKIYDB4HE" hidden="1">#REF!</definedName>
    <definedName name="BExB9NDIZ7LGMTL8351GRA6VK2K0" localSheetId="11" hidden="1">#REF!</definedName>
    <definedName name="BExB9NDIZ7LGMTL8351GRA6VK2K0" localSheetId="5" hidden="1">#REF!</definedName>
    <definedName name="BExB9NDIZ7LGMTL8351GRA6VK2K0" localSheetId="8" hidden="1">#REF!</definedName>
    <definedName name="BExB9NDIZ7LGMTL8351GRA6VK2K0" localSheetId="6" hidden="1">#REF!</definedName>
    <definedName name="BExB9NDIZ7LGMTL8351GRA6VK2K0" localSheetId="7" hidden="1">#REF!</definedName>
    <definedName name="BExB9NDIZ7LGMTL8351GRA6VK2K0" hidden="1">#REF!</definedName>
    <definedName name="BExB9Q2MZZHBGW8QQKVEYIMJBPIE" localSheetId="11" hidden="1">#REF!</definedName>
    <definedName name="BExB9Q2MZZHBGW8QQKVEYIMJBPIE" localSheetId="5" hidden="1">#REF!</definedName>
    <definedName name="BExB9Q2MZZHBGW8QQKVEYIMJBPIE" localSheetId="8" hidden="1">#REF!</definedName>
    <definedName name="BExB9Q2MZZHBGW8QQKVEYIMJBPIE" localSheetId="6" hidden="1">#REF!</definedName>
    <definedName name="BExB9Q2MZZHBGW8QQKVEYIMJBPIE" localSheetId="7" hidden="1">#REF!</definedName>
    <definedName name="BExB9Q2MZZHBGW8QQKVEYIMJBPIE" hidden="1">#REF!</definedName>
    <definedName name="BExBA1GON0EZRJ20UYPILAPLNQWM" localSheetId="11" hidden="1">#REF!</definedName>
    <definedName name="BExBA1GON0EZRJ20UYPILAPLNQWM" localSheetId="5" hidden="1">#REF!</definedName>
    <definedName name="BExBA1GON0EZRJ20UYPILAPLNQWM" localSheetId="8" hidden="1">#REF!</definedName>
    <definedName name="BExBA1GON0EZRJ20UYPILAPLNQWM" localSheetId="6" hidden="1">#REF!</definedName>
    <definedName name="BExBA1GON0EZRJ20UYPILAPLNQWM" localSheetId="7" hidden="1">#REF!</definedName>
    <definedName name="BExBA1GON0EZRJ20UYPILAPLNQWM" hidden="1">#REF!</definedName>
    <definedName name="BExBA525BALJ5HMTDMMSM5WWJ1YW" localSheetId="11" hidden="1">#REF!</definedName>
    <definedName name="BExBA525BALJ5HMTDMMSM5WWJ1YW" localSheetId="5" hidden="1">#REF!</definedName>
    <definedName name="BExBA525BALJ5HMTDMMSM5WWJ1YW" localSheetId="8" hidden="1">#REF!</definedName>
    <definedName name="BExBA525BALJ5HMTDMMSM5WWJ1YW" localSheetId="6" hidden="1">#REF!</definedName>
    <definedName name="BExBA525BALJ5HMTDMMSM5WWJ1YW" localSheetId="7" hidden="1">#REF!</definedName>
    <definedName name="BExBA525BALJ5HMTDMMSM5WWJ1YW" hidden="1">#REF!</definedName>
    <definedName name="BExBA69ASGYRZW1G1DYIS9QRRTBN" localSheetId="11" hidden="1">#REF!</definedName>
    <definedName name="BExBA69ASGYRZW1G1DYIS9QRRTBN" localSheetId="5" hidden="1">#REF!</definedName>
    <definedName name="BExBA69ASGYRZW1G1DYIS9QRRTBN" localSheetId="8" hidden="1">#REF!</definedName>
    <definedName name="BExBA69ASGYRZW1G1DYIS9QRRTBN" localSheetId="6" hidden="1">#REF!</definedName>
    <definedName name="BExBA69ASGYRZW1G1DYIS9QRRTBN" localSheetId="7" hidden="1">#REF!</definedName>
    <definedName name="BExBA69ASGYRZW1G1DYIS9QRRTBN" hidden="1">#REF!</definedName>
    <definedName name="BExBA6K42582A14WFFWQ3Q8QQWB6" localSheetId="11" hidden="1">#REF!</definedName>
    <definedName name="BExBA6K42582A14WFFWQ3Q8QQWB6" localSheetId="5" hidden="1">#REF!</definedName>
    <definedName name="BExBA6K42582A14WFFWQ3Q8QQWB6" localSheetId="8" hidden="1">#REF!</definedName>
    <definedName name="BExBA6K42582A14WFFWQ3Q8QQWB6" localSheetId="6" hidden="1">#REF!</definedName>
    <definedName name="BExBA6K42582A14WFFWQ3Q8QQWB6" localSheetId="7" hidden="1">#REF!</definedName>
    <definedName name="BExBA6K42582A14WFFWQ3Q8QQWB6" hidden="1">#REF!</definedName>
    <definedName name="BExBA8I5D4R8R2PYQ1K16TWGTOEP" localSheetId="11" hidden="1">#REF!</definedName>
    <definedName name="BExBA8I5D4R8R2PYQ1K16TWGTOEP" localSheetId="5" hidden="1">#REF!</definedName>
    <definedName name="BExBA8I5D4R8R2PYQ1K16TWGTOEP" localSheetId="8" hidden="1">#REF!</definedName>
    <definedName name="BExBA8I5D4R8R2PYQ1K16TWGTOEP" localSheetId="6" hidden="1">#REF!</definedName>
    <definedName name="BExBA8I5D4R8R2PYQ1K16TWGTOEP" localSheetId="7" hidden="1">#REF!</definedName>
    <definedName name="BExBA8I5D4R8R2PYQ1K16TWGTOEP" hidden="1">#REF!</definedName>
    <definedName name="BExBA93PE0DGUUTA7LLSIGBIXWE5" localSheetId="11" hidden="1">#REF!</definedName>
    <definedName name="BExBA93PE0DGUUTA7LLSIGBIXWE5" localSheetId="5" hidden="1">#REF!</definedName>
    <definedName name="BExBA93PE0DGUUTA7LLSIGBIXWE5" localSheetId="8" hidden="1">#REF!</definedName>
    <definedName name="BExBA93PE0DGUUTA7LLSIGBIXWE5" localSheetId="6" hidden="1">#REF!</definedName>
    <definedName name="BExBA93PE0DGUUTA7LLSIGBIXWE5" localSheetId="7" hidden="1">#REF!</definedName>
    <definedName name="BExBA93PE0DGUUTA7LLSIGBIXWE5" hidden="1">#REF!</definedName>
    <definedName name="BExBABCQMR685CQ1SC8CECO7GTGB" localSheetId="11" hidden="1">#REF!</definedName>
    <definedName name="BExBABCQMR685CQ1SC8CECO7GTGB" localSheetId="5" hidden="1">#REF!</definedName>
    <definedName name="BExBABCQMR685CQ1SC8CECO7GTGB" localSheetId="8" hidden="1">#REF!</definedName>
    <definedName name="BExBABCQMR685CQ1SC8CECO7GTGB" localSheetId="6" hidden="1">#REF!</definedName>
    <definedName name="BExBABCQMR685CQ1SC8CECO7GTGB" localSheetId="7" hidden="1">#REF!</definedName>
    <definedName name="BExBABCQMR685CQ1SC8CECO7GTGB" hidden="1">#REF!</definedName>
    <definedName name="BExBAI8X0FKDQJ6YZJQDTTG4ZCWY" localSheetId="11" hidden="1">#REF!</definedName>
    <definedName name="BExBAI8X0FKDQJ6YZJQDTTG4ZCWY" localSheetId="5" hidden="1">#REF!</definedName>
    <definedName name="BExBAI8X0FKDQJ6YZJQDTTG4ZCWY" localSheetId="8" hidden="1">#REF!</definedName>
    <definedName name="BExBAI8X0FKDQJ6YZJQDTTG4ZCWY" localSheetId="6" hidden="1">#REF!</definedName>
    <definedName name="BExBAI8X0FKDQJ6YZJQDTTG4ZCWY" localSheetId="7" hidden="1">#REF!</definedName>
    <definedName name="BExBAI8X0FKDQJ6YZJQDTTG4ZCWY" hidden="1">#REF!</definedName>
    <definedName name="BExBAKN7XIBAXCF9PCNVS038PCQO" localSheetId="11" hidden="1">#REF!</definedName>
    <definedName name="BExBAKN7XIBAXCF9PCNVS038PCQO" localSheetId="5" hidden="1">#REF!</definedName>
    <definedName name="BExBAKN7XIBAXCF9PCNVS038PCQO" localSheetId="8" hidden="1">#REF!</definedName>
    <definedName name="BExBAKN7XIBAXCF9PCNVS038PCQO" localSheetId="6" hidden="1">#REF!</definedName>
    <definedName name="BExBAKN7XIBAXCF9PCNVS038PCQO" localSheetId="7" hidden="1">#REF!</definedName>
    <definedName name="BExBAKN7XIBAXCF9PCNVS038PCQO" hidden="1">#REF!</definedName>
    <definedName name="BExBAKXZ7PBW3DDKKA5MWC1ZUC7O" localSheetId="11" hidden="1">#REF!</definedName>
    <definedName name="BExBAKXZ7PBW3DDKKA5MWC1ZUC7O" localSheetId="5" hidden="1">#REF!</definedName>
    <definedName name="BExBAKXZ7PBW3DDKKA5MWC1ZUC7O" localSheetId="8" hidden="1">#REF!</definedName>
    <definedName name="BExBAKXZ7PBW3DDKKA5MWC1ZUC7O" localSheetId="6" hidden="1">#REF!</definedName>
    <definedName name="BExBAKXZ7PBW3DDKKA5MWC1ZUC7O" localSheetId="7" hidden="1">#REF!</definedName>
    <definedName name="BExBAKXZ7PBW3DDKKA5MWC1ZUC7O" hidden="1">#REF!</definedName>
    <definedName name="BExBAO8NLXZXHO6KCIECSFCH3RR0" localSheetId="11" hidden="1">#REF!</definedName>
    <definedName name="BExBAO8NLXZXHO6KCIECSFCH3RR0" localSheetId="5" hidden="1">#REF!</definedName>
    <definedName name="BExBAO8NLXZXHO6KCIECSFCH3RR0" localSheetId="8" hidden="1">#REF!</definedName>
    <definedName name="BExBAO8NLXZXHO6KCIECSFCH3RR0" localSheetId="6" hidden="1">#REF!</definedName>
    <definedName name="BExBAO8NLXZXHO6KCIECSFCH3RR0" localSheetId="7" hidden="1">#REF!</definedName>
    <definedName name="BExBAO8NLXZXHO6KCIECSFCH3RR0" hidden="1">#REF!</definedName>
    <definedName name="BExBAOOT1KBSIEISN1ADL4RMY879" localSheetId="11" hidden="1">#REF!</definedName>
    <definedName name="BExBAOOT1KBSIEISN1ADL4RMY879" localSheetId="5" hidden="1">#REF!</definedName>
    <definedName name="BExBAOOT1KBSIEISN1ADL4RMY879" localSheetId="8" hidden="1">#REF!</definedName>
    <definedName name="BExBAOOT1KBSIEISN1ADL4RMY879" localSheetId="6" hidden="1">#REF!</definedName>
    <definedName name="BExBAOOT1KBSIEISN1ADL4RMY879" localSheetId="7" hidden="1">#REF!</definedName>
    <definedName name="BExBAOOT1KBSIEISN1ADL4RMY879" hidden="1">#REF!</definedName>
    <definedName name="BExBAVKX8Q09370X1GCZWJ4E91YJ" localSheetId="11" hidden="1">#REF!</definedName>
    <definedName name="BExBAVKX8Q09370X1GCZWJ4E91YJ" localSheetId="5" hidden="1">#REF!</definedName>
    <definedName name="BExBAVKX8Q09370X1GCZWJ4E91YJ" localSheetId="8" hidden="1">#REF!</definedName>
    <definedName name="BExBAVKX8Q09370X1GCZWJ4E91YJ" localSheetId="6" hidden="1">#REF!</definedName>
    <definedName name="BExBAVKX8Q09370X1GCZWJ4E91YJ" localSheetId="7" hidden="1">#REF!</definedName>
    <definedName name="BExBAVKX8Q09370X1GCZWJ4E91YJ" hidden="1">#REF!</definedName>
    <definedName name="BExBAX2X2ENJYO4QTR5VAIQ86L7B" localSheetId="11" hidden="1">#REF!</definedName>
    <definedName name="BExBAX2X2ENJYO4QTR5VAIQ86L7B" localSheetId="5" hidden="1">#REF!</definedName>
    <definedName name="BExBAX2X2ENJYO4QTR5VAIQ86L7B" localSheetId="8" hidden="1">#REF!</definedName>
    <definedName name="BExBAX2X2ENJYO4QTR5VAIQ86L7B" localSheetId="6" hidden="1">#REF!</definedName>
    <definedName name="BExBAX2X2ENJYO4QTR5VAIQ86L7B" localSheetId="7" hidden="1">#REF!</definedName>
    <definedName name="BExBAX2X2ENJYO4QTR5VAIQ86L7B" hidden="1">#REF!</definedName>
    <definedName name="BExBAZ13D3F1DVJQ6YJ8JGUYEYJE" localSheetId="11" hidden="1">#REF!</definedName>
    <definedName name="BExBAZ13D3F1DVJQ6YJ8JGUYEYJE" localSheetId="5" hidden="1">#REF!</definedName>
    <definedName name="BExBAZ13D3F1DVJQ6YJ8JGUYEYJE" localSheetId="8" hidden="1">#REF!</definedName>
    <definedName name="BExBAZ13D3F1DVJQ6YJ8JGUYEYJE" localSheetId="6" hidden="1">#REF!</definedName>
    <definedName name="BExBAZ13D3F1DVJQ6YJ8JGUYEYJE" localSheetId="7" hidden="1">#REF!</definedName>
    <definedName name="BExBAZ13D3F1DVJQ6YJ8JGUYEYJE" hidden="1">#REF!</definedName>
    <definedName name="BExBBMPCB1QOZY8WWEX4J21JDE6U" localSheetId="11" hidden="1">#REF!</definedName>
    <definedName name="BExBBMPCB1QOZY8WWEX4J21JDE6U" localSheetId="5" hidden="1">#REF!</definedName>
    <definedName name="BExBBMPCB1QOZY8WWEX4J21JDE6U" localSheetId="8" hidden="1">#REF!</definedName>
    <definedName name="BExBBMPCB1QOZY8WWEX4J21JDE6U" localSheetId="6" hidden="1">#REF!</definedName>
    <definedName name="BExBBMPCB1QOZY8WWEX4J21JDE6U" localSheetId="7" hidden="1">#REF!</definedName>
    <definedName name="BExBBMPCB1QOZY8WWEX4J21JDE6U" hidden="1">#REF!</definedName>
    <definedName name="BExBBU1QQWUE0YFG7O1TN0RFLSSG" localSheetId="11" hidden="1">#REF!</definedName>
    <definedName name="BExBBU1QQWUE0YFG7O1TN0RFLSSG" localSheetId="5" hidden="1">#REF!</definedName>
    <definedName name="BExBBU1QQWUE0YFG7O1TN0RFLSSG" localSheetId="8" hidden="1">#REF!</definedName>
    <definedName name="BExBBU1QQWUE0YFG7O1TN0RFLSSG" localSheetId="6" hidden="1">#REF!</definedName>
    <definedName name="BExBBU1QQWUE0YFG7O1TN0RFLSSG" localSheetId="7" hidden="1">#REF!</definedName>
    <definedName name="BExBBU1QQWUE0YFG7O1TN0RFLSSG" hidden="1">#REF!</definedName>
    <definedName name="BExBBUCJQRR74Q7GPWDEZXYK2KJL" localSheetId="11" hidden="1">#REF!</definedName>
    <definedName name="BExBBUCJQRR74Q7GPWDEZXYK2KJL" localSheetId="5" hidden="1">#REF!</definedName>
    <definedName name="BExBBUCJQRR74Q7GPWDEZXYK2KJL" localSheetId="8" hidden="1">#REF!</definedName>
    <definedName name="BExBBUCJQRR74Q7GPWDEZXYK2KJL" localSheetId="6" hidden="1">#REF!</definedName>
    <definedName name="BExBBUCJQRR74Q7GPWDEZXYK2KJL" localSheetId="7" hidden="1">#REF!</definedName>
    <definedName name="BExBBUCJQRR74Q7GPWDEZXYK2KJL" hidden="1">#REF!</definedName>
    <definedName name="BExBBV8XVMD9CKZY711T0BN7H3PM" localSheetId="11" hidden="1">#REF!</definedName>
    <definedName name="BExBBV8XVMD9CKZY711T0BN7H3PM" localSheetId="5" hidden="1">#REF!</definedName>
    <definedName name="BExBBV8XVMD9CKZY711T0BN7H3PM" localSheetId="8" hidden="1">#REF!</definedName>
    <definedName name="BExBBV8XVMD9CKZY711T0BN7H3PM" localSheetId="6" hidden="1">#REF!</definedName>
    <definedName name="BExBBV8XVMD9CKZY711T0BN7H3PM" localSheetId="7" hidden="1">#REF!</definedName>
    <definedName name="BExBBV8XVMD9CKZY711T0BN7H3PM" hidden="1">#REF!</definedName>
    <definedName name="BExBC78HXWXHO3XAB6E8NVTBGLJS" localSheetId="11" hidden="1">#REF!</definedName>
    <definedName name="BExBC78HXWXHO3XAB6E8NVTBGLJS" localSheetId="5" hidden="1">#REF!</definedName>
    <definedName name="BExBC78HXWXHO3XAB6E8NVTBGLJS" localSheetId="8" hidden="1">#REF!</definedName>
    <definedName name="BExBC78HXWXHO3XAB6E8NVTBGLJS" localSheetId="6" hidden="1">#REF!</definedName>
    <definedName name="BExBC78HXWXHO3XAB6E8NVTBGLJS" localSheetId="7" hidden="1">#REF!</definedName>
    <definedName name="BExBC78HXWXHO3XAB6E8NVTBGLJS" hidden="1">#REF!</definedName>
    <definedName name="BExBCFH3SMGZ2IPHFB6BCM9O3W0H" localSheetId="11" hidden="1">#REF!</definedName>
    <definedName name="BExBCFH3SMGZ2IPHFB6BCM9O3W0H" localSheetId="5" hidden="1">#REF!</definedName>
    <definedName name="BExBCFH3SMGZ2IPHFB6BCM9O3W0H" localSheetId="8" hidden="1">#REF!</definedName>
    <definedName name="BExBCFH3SMGZ2IPHFB6BCM9O3W0H" localSheetId="6" hidden="1">#REF!</definedName>
    <definedName name="BExBCFH3SMGZ2IPHFB6BCM9O3W0H" localSheetId="7" hidden="1">#REF!</definedName>
    <definedName name="BExBCFH3SMGZ2IPHFB6BCM9O3W0H" hidden="1">#REF!</definedName>
    <definedName name="BExBCK9SCAABKOT9IP6TEPRR7YDT" localSheetId="11" hidden="1">#REF!</definedName>
    <definedName name="BExBCK9SCAABKOT9IP6TEPRR7YDT" localSheetId="5" hidden="1">#REF!</definedName>
    <definedName name="BExBCK9SCAABKOT9IP6TEPRR7YDT" localSheetId="8" hidden="1">#REF!</definedName>
    <definedName name="BExBCK9SCAABKOT9IP6TEPRR7YDT" localSheetId="6" hidden="1">#REF!</definedName>
    <definedName name="BExBCK9SCAABKOT9IP6TEPRR7YDT" localSheetId="7" hidden="1">#REF!</definedName>
    <definedName name="BExBCK9SCAABKOT9IP6TEPRR7YDT" hidden="1">#REF!</definedName>
    <definedName name="BExBCKKJFFT2RP50WNPKBT7X8PJ3" localSheetId="11" hidden="1">#REF!</definedName>
    <definedName name="BExBCKKJFFT2RP50WNPKBT7X8PJ3" localSheetId="5" hidden="1">#REF!</definedName>
    <definedName name="BExBCKKJFFT2RP50WNPKBT7X8PJ3" localSheetId="8" hidden="1">#REF!</definedName>
    <definedName name="BExBCKKJFFT2RP50WNPKBT7X8PJ3" localSheetId="6" hidden="1">#REF!</definedName>
    <definedName name="BExBCKKJFFT2RP50WNPKBT7X8PJ3" localSheetId="7" hidden="1">#REF!</definedName>
    <definedName name="BExBCKKJFFT2RP50WNPKBT7X8PJ3" hidden="1">#REF!</definedName>
    <definedName name="BExBCKKJTIRKC1RZJRTK65HHLX4W" localSheetId="11" hidden="1">#REF!</definedName>
    <definedName name="BExBCKKJTIRKC1RZJRTK65HHLX4W" localSheetId="5" hidden="1">#REF!</definedName>
    <definedName name="BExBCKKJTIRKC1RZJRTK65HHLX4W" localSheetId="8" hidden="1">#REF!</definedName>
    <definedName name="BExBCKKJTIRKC1RZJRTK65HHLX4W" localSheetId="6" hidden="1">#REF!</definedName>
    <definedName name="BExBCKKJTIRKC1RZJRTK65HHLX4W" localSheetId="7" hidden="1">#REF!</definedName>
    <definedName name="BExBCKKJTIRKC1RZJRTK65HHLX4W" hidden="1">#REF!</definedName>
    <definedName name="BExBCLMEPAN3XXX174TU8SS0627Q" localSheetId="11" hidden="1">#REF!</definedName>
    <definedName name="BExBCLMEPAN3XXX174TU8SS0627Q" localSheetId="5" hidden="1">#REF!</definedName>
    <definedName name="BExBCLMEPAN3XXX174TU8SS0627Q" localSheetId="8" hidden="1">#REF!</definedName>
    <definedName name="BExBCLMEPAN3XXX174TU8SS0627Q" localSheetId="6" hidden="1">#REF!</definedName>
    <definedName name="BExBCLMEPAN3XXX174TU8SS0627Q" localSheetId="7" hidden="1">#REF!</definedName>
    <definedName name="BExBCLMEPAN3XXX174TU8SS0627Q" hidden="1">#REF!</definedName>
    <definedName name="BExBCRBEYR2KZ8FAQFZ2NHY13WIY" localSheetId="11" hidden="1">#REF!</definedName>
    <definedName name="BExBCRBEYR2KZ8FAQFZ2NHY13WIY" localSheetId="5" hidden="1">#REF!</definedName>
    <definedName name="BExBCRBEYR2KZ8FAQFZ2NHY13WIY" localSheetId="8" hidden="1">#REF!</definedName>
    <definedName name="BExBCRBEYR2KZ8FAQFZ2NHY13WIY" localSheetId="6" hidden="1">#REF!</definedName>
    <definedName name="BExBCRBEYR2KZ8FAQFZ2NHY13WIY" localSheetId="7" hidden="1">#REF!</definedName>
    <definedName name="BExBCRBEYR2KZ8FAQFZ2NHY13WIY" hidden="1">#REF!</definedName>
    <definedName name="BExBD4I559NXSV6J07Q343TKYMVJ" localSheetId="11" hidden="1">#REF!</definedName>
    <definedName name="BExBD4I559NXSV6J07Q343TKYMVJ" localSheetId="5" hidden="1">#REF!</definedName>
    <definedName name="BExBD4I559NXSV6J07Q343TKYMVJ" localSheetId="8" hidden="1">#REF!</definedName>
    <definedName name="BExBD4I559NXSV6J07Q343TKYMVJ" localSheetId="6" hidden="1">#REF!</definedName>
    <definedName name="BExBD4I559NXSV6J07Q343TKYMVJ" localSheetId="7" hidden="1">#REF!</definedName>
    <definedName name="BExBD4I559NXSV6J07Q343TKYMVJ" hidden="1">#REF!</definedName>
    <definedName name="BExBD9W8C0W9N6L1AFL18JP4H94W" localSheetId="11" hidden="1">#REF!</definedName>
    <definedName name="BExBD9W8C0W9N6L1AFL18JP4H94W" localSheetId="5" hidden="1">#REF!</definedName>
    <definedName name="BExBD9W8C0W9N6L1AFL18JP4H94W" localSheetId="8" hidden="1">#REF!</definedName>
    <definedName name="BExBD9W8C0W9N6L1AFL18JP4H94W" localSheetId="6" hidden="1">#REF!</definedName>
    <definedName name="BExBD9W8C0W9N6L1AFL18JP4H94W" localSheetId="7" hidden="1">#REF!</definedName>
    <definedName name="BExBD9W8C0W9N6L1AFL18JP4H94W" hidden="1">#REF!</definedName>
    <definedName name="BExBDBZQLTX3OGFYGULQFK5WEZU5" localSheetId="11" hidden="1">#REF!</definedName>
    <definedName name="BExBDBZQLTX3OGFYGULQFK5WEZU5" localSheetId="5" hidden="1">#REF!</definedName>
    <definedName name="BExBDBZQLTX3OGFYGULQFK5WEZU5" localSheetId="8" hidden="1">#REF!</definedName>
    <definedName name="BExBDBZQLTX3OGFYGULQFK5WEZU5" localSheetId="6" hidden="1">#REF!</definedName>
    <definedName name="BExBDBZQLTX3OGFYGULQFK5WEZU5" localSheetId="7" hidden="1">#REF!</definedName>
    <definedName name="BExBDBZQLTX3OGFYGULQFK5WEZU5" hidden="1">#REF!</definedName>
    <definedName name="BExBDJS9TUEU8Z84IV59E5V4T8K6" localSheetId="11" hidden="1">#REF!</definedName>
    <definedName name="BExBDJS9TUEU8Z84IV59E5V4T8K6" localSheetId="5" hidden="1">#REF!</definedName>
    <definedName name="BExBDJS9TUEU8Z84IV59E5V4T8K6" localSheetId="8" hidden="1">#REF!</definedName>
    <definedName name="BExBDJS9TUEU8Z84IV59E5V4T8K6" localSheetId="6" hidden="1">#REF!</definedName>
    <definedName name="BExBDJS9TUEU8Z84IV59E5V4T8K6" localSheetId="7" hidden="1">#REF!</definedName>
    <definedName name="BExBDJS9TUEU8Z84IV59E5V4T8K6" hidden="1">#REF!</definedName>
    <definedName name="BExBDKOMSVH4XMH52CFJ3F028I9R" localSheetId="11" hidden="1">#REF!</definedName>
    <definedName name="BExBDKOMSVH4XMH52CFJ3F028I9R" localSheetId="5" hidden="1">#REF!</definedName>
    <definedName name="BExBDKOMSVH4XMH52CFJ3F028I9R" localSheetId="8" hidden="1">#REF!</definedName>
    <definedName name="BExBDKOMSVH4XMH52CFJ3F028I9R" localSheetId="6" hidden="1">#REF!</definedName>
    <definedName name="BExBDKOMSVH4XMH52CFJ3F028I9R" localSheetId="7" hidden="1">#REF!</definedName>
    <definedName name="BExBDKOMSVH4XMH52CFJ3F028I9R" hidden="1">#REF!</definedName>
    <definedName name="BExBDSRXVZQ0W5WXQMP5XD00GRRL" localSheetId="11" hidden="1">#REF!</definedName>
    <definedName name="BExBDSRXVZQ0W5WXQMP5XD00GRRL" localSheetId="5" hidden="1">#REF!</definedName>
    <definedName name="BExBDSRXVZQ0W5WXQMP5XD00GRRL" localSheetId="8" hidden="1">#REF!</definedName>
    <definedName name="BExBDSRXVZQ0W5WXQMP5XD00GRRL" localSheetId="6" hidden="1">#REF!</definedName>
    <definedName name="BExBDSRXVZQ0W5WXQMP5XD00GRRL" localSheetId="7" hidden="1">#REF!</definedName>
    <definedName name="BExBDSRXVZQ0W5WXQMP5XD00GRRL" hidden="1">#REF!</definedName>
    <definedName name="BExBDTJ0J7XEHB9OATXFF5I8FZBJ" localSheetId="11" hidden="1">#REF!</definedName>
    <definedName name="BExBDTJ0J7XEHB9OATXFF5I8FZBJ" localSheetId="5" hidden="1">#REF!</definedName>
    <definedName name="BExBDTJ0J7XEHB9OATXFF5I8FZBJ" localSheetId="8" hidden="1">#REF!</definedName>
    <definedName name="BExBDTJ0J7XEHB9OATXFF5I8FZBJ" localSheetId="6" hidden="1">#REF!</definedName>
    <definedName name="BExBDTJ0J7XEHB9OATXFF5I8FZBJ" localSheetId="7" hidden="1">#REF!</definedName>
    <definedName name="BExBDTJ0J7XEHB9OATXFF5I8FZBJ" hidden="1">#REF!</definedName>
    <definedName name="BExBDUVGK3E1J4JY9ZYTS7V14BLY" localSheetId="11" hidden="1">#REF!</definedName>
    <definedName name="BExBDUVGK3E1J4JY9ZYTS7V14BLY" localSheetId="5" hidden="1">#REF!</definedName>
    <definedName name="BExBDUVGK3E1J4JY9ZYTS7V14BLY" localSheetId="8" hidden="1">#REF!</definedName>
    <definedName name="BExBDUVGK3E1J4JY9ZYTS7V14BLY" localSheetId="6" hidden="1">#REF!</definedName>
    <definedName name="BExBDUVGK3E1J4JY9ZYTS7V14BLY" localSheetId="7" hidden="1">#REF!</definedName>
    <definedName name="BExBDUVGK3E1J4JY9ZYTS7V14BLY" hidden="1">#REF!</definedName>
    <definedName name="BExBE0KGY14GSWOGPU4HSJRLD2UD" localSheetId="11" hidden="1">#REF!</definedName>
    <definedName name="BExBE0KGY14GSWOGPU4HSJRLD2UD" localSheetId="5" hidden="1">#REF!</definedName>
    <definedName name="BExBE0KGY14GSWOGPU4HSJRLD2UD" localSheetId="8" hidden="1">#REF!</definedName>
    <definedName name="BExBE0KGY14GSWOGPU4HSJRLD2UD" localSheetId="6" hidden="1">#REF!</definedName>
    <definedName name="BExBE0KGY14GSWOGPU4HSJRLD2UD" localSheetId="7" hidden="1">#REF!</definedName>
    <definedName name="BExBE0KGY14GSWOGPU4HSJRLD2UD" hidden="1">#REF!</definedName>
    <definedName name="BExBE162OSBKD30I7T1DKKPT3I9I" localSheetId="11" hidden="1">#REF!</definedName>
    <definedName name="BExBE162OSBKD30I7T1DKKPT3I9I" localSheetId="5" hidden="1">#REF!</definedName>
    <definedName name="BExBE162OSBKD30I7T1DKKPT3I9I" localSheetId="8" hidden="1">#REF!</definedName>
    <definedName name="BExBE162OSBKD30I7T1DKKPT3I9I" localSheetId="6" hidden="1">#REF!</definedName>
    <definedName name="BExBE162OSBKD30I7T1DKKPT3I9I" localSheetId="7" hidden="1">#REF!</definedName>
    <definedName name="BExBE162OSBKD30I7T1DKKPT3I9I" hidden="1">#REF!</definedName>
    <definedName name="BExBEC9ATLQZF86W1M3APSM4HEOH" localSheetId="11" hidden="1">#REF!</definedName>
    <definedName name="BExBEC9ATLQZF86W1M3APSM4HEOH" localSheetId="5" hidden="1">#REF!</definedName>
    <definedName name="BExBEC9ATLQZF86W1M3APSM4HEOH" localSheetId="8" hidden="1">#REF!</definedName>
    <definedName name="BExBEC9ATLQZF86W1M3APSM4HEOH" localSheetId="6" hidden="1">#REF!</definedName>
    <definedName name="BExBEC9ATLQZF86W1M3APSM4HEOH" localSheetId="7" hidden="1">#REF!</definedName>
    <definedName name="BExBEC9ATLQZF86W1M3APSM4HEOH" hidden="1">#REF!</definedName>
    <definedName name="BExBEXU4CFCM1P5CTZ4NE14PBGDA" localSheetId="11" hidden="1">#REF!</definedName>
    <definedName name="BExBEXU4CFCM1P5CTZ4NE14PBGDA" localSheetId="5" hidden="1">#REF!</definedName>
    <definedName name="BExBEXU4CFCM1P5CTZ4NE14PBGDA" localSheetId="8" hidden="1">#REF!</definedName>
    <definedName name="BExBEXU4CFCM1P5CTZ4NE14PBGDA" localSheetId="6" hidden="1">#REF!</definedName>
    <definedName name="BExBEXU4CFCM1P5CTZ4NE14PBGDA" localSheetId="7" hidden="1">#REF!</definedName>
    <definedName name="BExBEXU4CFCM1P5CTZ4NE14PBGDA" hidden="1">#REF!</definedName>
    <definedName name="BExBEYFQJE9YK12A6JBMRFKEC7RN" localSheetId="11" hidden="1">#REF!</definedName>
    <definedName name="BExBEYFQJE9YK12A6JBMRFKEC7RN" localSheetId="5" hidden="1">#REF!</definedName>
    <definedName name="BExBEYFQJE9YK12A6JBMRFKEC7RN" localSheetId="8" hidden="1">#REF!</definedName>
    <definedName name="BExBEYFQJE9YK12A6JBMRFKEC7RN" localSheetId="6" hidden="1">#REF!</definedName>
    <definedName name="BExBEYFQJE9YK12A6JBMRFKEC7RN" localSheetId="7" hidden="1">#REF!</definedName>
    <definedName name="BExBEYFQJE9YK12A6JBMRFKEC7RN" hidden="1">#REF!</definedName>
    <definedName name="BExBG1ED81J2O4A2S5F5Y3BPHMCR" localSheetId="11" hidden="1">#REF!</definedName>
    <definedName name="BExBG1ED81J2O4A2S5F5Y3BPHMCR" localSheetId="5" hidden="1">#REF!</definedName>
    <definedName name="BExBG1ED81J2O4A2S5F5Y3BPHMCR" localSheetId="8" hidden="1">#REF!</definedName>
    <definedName name="BExBG1ED81J2O4A2S5F5Y3BPHMCR" localSheetId="6" hidden="1">#REF!</definedName>
    <definedName name="BExBG1ED81J2O4A2S5F5Y3BPHMCR" localSheetId="7" hidden="1">#REF!</definedName>
    <definedName name="BExBG1ED81J2O4A2S5F5Y3BPHMCR" hidden="1">#REF!</definedName>
    <definedName name="BExCRK0K58VDM9V35DGI6VK8C92V" localSheetId="11" hidden="1">#REF!</definedName>
    <definedName name="BExCRK0K58VDM9V35DGI6VK8C92V" localSheetId="5" hidden="1">#REF!</definedName>
    <definedName name="BExCRK0K58VDM9V35DGI6VK8C92V" localSheetId="8" hidden="1">#REF!</definedName>
    <definedName name="BExCRK0K58VDM9V35DGI6VK8C92V" localSheetId="6" hidden="1">#REF!</definedName>
    <definedName name="BExCRK0K58VDM9V35DGI6VK8C92V" localSheetId="7" hidden="1">#REF!</definedName>
    <definedName name="BExCRK0K58VDM9V35DGI6VK8C92V" hidden="1">#REF!</definedName>
    <definedName name="BExCRLIHS7466WFJ3RPIUGGXYESZ" localSheetId="11" hidden="1">#REF!</definedName>
    <definedName name="BExCRLIHS7466WFJ3RPIUGGXYESZ" localSheetId="5" hidden="1">#REF!</definedName>
    <definedName name="BExCRLIHS7466WFJ3RPIUGGXYESZ" localSheetId="8" hidden="1">#REF!</definedName>
    <definedName name="BExCRLIHS7466WFJ3RPIUGGXYESZ" localSheetId="6" hidden="1">#REF!</definedName>
    <definedName name="BExCRLIHS7466WFJ3RPIUGGXYESZ" localSheetId="7" hidden="1">#REF!</definedName>
    <definedName name="BExCRLIHS7466WFJ3RPIUGGXYESZ" hidden="1">#REF!</definedName>
    <definedName name="BExCRXSXMF4LHAQZHN64FXJPMVZ7" localSheetId="11" hidden="1">#REF!</definedName>
    <definedName name="BExCRXSXMF4LHAQZHN64FXJPMVZ7" localSheetId="5" hidden="1">#REF!</definedName>
    <definedName name="BExCRXSXMF4LHAQZHN64FXJPMVZ7" localSheetId="8" hidden="1">#REF!</definedName>
    <definedName name="BExCRXSXMF4LHAQZHN64FXJPMVZ7" localSheetId="6" hidden="1">#REF!</definedName>
    <definedName name="BExCRXSXMF4LHAQZHN64FXJPMVZ7" localSheetId="7" hidden="1">#REF!</definedName>
    <definedName name="BExCRXSXMF4LHAQZHN64FXJPMVZ7" hidden="1">#REF!</definedName>
    <definedName name="BExCS1EDDUEAEWHVYXHIP9I1WCJH" localSheetId="11" hidden="1">#REF!</definedName>
    <definedName name="BExCS1EDDUEAEWHVYXHIP9I1WCJH" localSheetId="5" hidden="1">#REF!</definedName>
    <definedName name="BExCS1EDDUEAEWHVYXHIP9I1WCJH" localSheetId="8" hidden="1">#REF!</definedName>
    <definedName name="BExCS1EDDUEAEWHVYXHIP9I1WCJH" localSheetId="6" hidden="1">#REF!</definedName>
    <definedName name="BExCS1EDDUEAEWHVYXHIP9I1WCJH" localSheetId="7" hidden="1">#REF!</definedName>
    <definedName name="BExCS1EDDUEAEWHVYXHIP9I1WCJH" hidden="1">#REF!</definedName>
    <definedName name="BExCS1P5QG0X3OTHKX07RALOE5T5" localSheetId="11" hidden="1">#REF!</definedName>
    <definedName name="BExCS1P5QG0X3OTHKX07RALOE5T5" localSheetId="5" hidden="1">#REF!</definedName>
    <definedName name="BExCS1P5QG0X3OTHKX07RALOE5T5" localSheetId="8" hidden="1">#REF!</definedName>
    <definedName name="BExCS1P5QG0X3OTHKX07RALOE5T5" localSheetId="6" hidden="1">#REF!</definedName>
    <definedName name="BExCS1P5QG0X3OTHKX07RALOE5T5" localSheetId="7" hidden="1">#REF!</definedName>
    <definedName name="BExCS1P5QG0X3OTHKX07RALOE5T5" hidden="1">#REF!</definedName>
    <definedName name="BExCS7ZPMHFJ4UJDAL8CQOLSZ13B" localSheetId="11" hidden="1">#REF!</definedName>
    <definedName name="BExCS7ZPMHFJ4UJDAL8CQOLSZ13B" localSheetId="5" hidden="1">#REF!</definedName>
    <definedName name="BExCS7ZPMHFJ4UJDAL8CQOLSZ13B" localSheetId="8" hidden="1">#REF!</definedName>
    <definedName name="BExCS7ZPMHFJ4UJDAL8CQOLSZ13B" localSheetId="6" hidden="1">#REF!</definedName>
    <definedName name="BExCS7ZPMHFJ4UJDAL8CQOLSZ13B" localSheetId="7" hidden="1">#REF!</definedName>
    <definedName name="BExCS7ZPMHFJ4UJDAL8CQOLSZ13B" hidden="1">#REF!</definedName>
    <definedName name="BExCS8W4NJUZH9S1CYB6XSDLEPBW" localSheetId="11" hidden="1">#REF!</definedName>
    <definedName name="BExCS8W4NJUZH9S1CYB6XSDLEPBW" localSheetId="5" hidden="1">#REF!</definedName>
    <definedName name="BExCS8W4NJUZH9S1CYB6XSDLEPBW" localSheetId="8" hidden="1">#REF!</definedName>
    <definedName name="BExCS8W4NJUZH9S1CYB6XSDLEPBW" localSheetId="6" hidden="1">#REF!</definedName>
    <definedName name="BExCS8W4NJUZH9S1CYB6XSDLEPBW" localSheetId="7" hidden="1">#REF!</definedName>
    <definedName name="BExCS8W4NJUZH9S1CYB6XSDLEPBW" hidden="1">#REF!</definedName>
    <definedName name="BExCSAE1M6G20R41J0Y24YNN0YC1" localSheetId="11" hidden="1">#REF!</definedName>
    <definedName name="BExCSAE1M6G20R41J0Y24YNN0YC1" localSheetId="5" hidden="1">#REF!</definedName>
    <definedName name="BExCSAE1M6G20R41J0Y24YNN0YC1" localSheetId="8" hidden="1">#REF!</definedName>
    <definedName name="BExCSAE1M6G20R41J0Y24YNN0YC1" localSheetId="6" hidden="1">#REF!</definedName>
    <definedName name="BExCSAE1M6G20R41J0Y24YNN0YC1" localSheetId="7" hidden="1">#REF!</definedName>
    <definedName name="BExCSAE1M6G20R41J0Y24YNN0YC1" hidden="1">#REF!</definedName>
    <definedName name="BExCSAOUZOYKHN7HV511TO8VDJ02" localSheetId="11" hidden="1">#REF!</definedName>
    <definedName name="BExCSAOUZOYKHN7HV511TO8VDJ02" localSheetId="5" hidden="1">#REF!</definedName>
    <definedName name="BExCSAOUZOYKHN7HV511TO8VDJ02" localSheetId="8" hidden="1">#REF!</definedName>
    <definedName name="BExCSAOUZOYKHN7HV511TO8VDJ02" localSheetId="6" hidden="1">#REF!</definedName>
    <definedName name="BExCSAOUZOYKHN7HV511TO8VDJ02" localSheetId="7" hidden="1">#REF!</definedName>
    <definedName name="BExCSAOUZOYKHN7HV511TO8VDJ02" hidden="1">#REF!</definedName>
    <definedName name="BExCSJ2XVKHN6ULCF7JML0TCRKEO" localSheetId="11" hidden="1">#REF!</definedName>
    <definedName name="BExCSJ2XVKHN6ULCF7JML0TCRKEO" localSheetId="5" hidden="1">#REF!</definedName>
    <definedName name="BExCSJ2XVKHN6ULCF7JML0TCRKEO" localSheetId="8" hidden="1">#REF!</definedName>
    <definedName name="BExCSJ2XVKHN6ULCF7JML0TCRKEO" localSheetId="6" hidden="1">#REF!</definedName>
    <definedName name="BExCSJ2XVKHN6ULCF7JML0TCRKEO" localSheetId="7" hidden="1">#REF!</definedName>
    <definedName name="BExCSJ2XVKHN6ULCF7JML0TCRKEO" hidden="1">#REF!</definedName>
    <definedName name="BExCSMOFTXSUEC1T46LR1UPYRCX5" localSheetId="11" hidden="1">#REF!</definedName>
    <definedName name="BExCSMOFTXSUEC1T46LR1UPYRCX5" localSheetId="5" hidden="1">#REF!</definedName>
    <definedName name="BExCSMOFTXSUEC1T46LR1UPYRCX5" localSheetId="8" hidden="1">#REF!</definedName>
    <definedName name="BExCSMOFTXSUEC1T46LR1UPYRCX5" localSheetId="6" hidden="1">#REF!</definedName>
    <definedName name="BExCSMOFTXSUEC1T46LR1UPYRCX5" localSheetId="7" hidden="1">#REF!</definedName>
    <definedName name="BExCSMOFTXSUEC1T46LR1UPYRCX5" hidden="1">#REF!</definedName>
    <definedName name="BExCSSDG3TM6TPKS19E9QYJEELZ6" localSheetId="11" hidden="1">#REF!</definedName>
    <definedName name="BExCSSDG3TM6TPKS19E9QYJEELZ6" localSheetId="5" hidden="1">#REF!</definedName>
    <definedName name="BExCSSDG3TM6TPKS19E9QYJEELZ6" localSheetId="8" hidden="1">#REF!</definedName>
    <definedName name="BExCSSDG3TM6TPKS19E9QYJEELZ6" localSheetId="6" hidden="1">#REF!</definedName>
    <definedName name="BExCSSDG3TM6TPKS19E9QYJEELZ6" localSheetId="7" hidden="1">#REF!</definedName>
    <definedName name="BExCSSDG3TM6TPKS19E9QYJEELZ6" hidden="1">#REF!</definedName>
    <definedName name="BExCSZV7U67UWXL2HKJNM5W1E4OO" localSheetId="11" hidden="1">#REF!</definedName>
    <definedName name="BExCSZV7U67UWXL2HKJNM5W1E4OO" localSheetId="5" hidden="1">#REF!</definedName>
    <definedName name="BExCSZV7U67UWXL2HKJNM5W1E4OO" localSheetId="8" hidden="1">#REF!</definedName>
    <definedName name="BExCSZV7U67UWXL2HKJNM5W1E4OO" localSheetId="6" hidden="1">#REF!</definedName>
    <definedName name="BExCSZV7U67UWXL2HKJNM5W1E4OO" localSheetId="7" hidden="1">#REF!</definedName>
    <definedName name="BExCSZV7U67UWXL2HKJNM5W1E4OO" hidden="1">#REF!</definedName>
    <definedName name="BExCT4NSDT61OCH04Y2QIFIOP75H" localSheetId="11" hidden="1">#REF!</definedName>
    <definedName name="BExCT4NSDT61OCH04Y2QIFIOP75H" localSheetId="5" hidden="1">#REF!</definedName>
    <definedName name="BExCT4NSDT61OCH04Y2QIFIOP75H" localSheetId="8" hidden="1">#REF!</definedName>
    <definedName name="BExCT4NSDT61OCH04Y2QIFIOP75H" localSheetId="6" hidden="1">#REF!</definedName>
    <definedName name="BExCT4NSDT61OCH04Y2QIFIOP75H" localSheetId="7" hidden="1">#REF!</definedName>
    <definedName name="BExCT4NSDT61OCH04Y2QIFIOP75H" hidden="1">#REF!</definedName>
    <definedName name="BExCTHZWIPJVLE56GATEFKPIKLK2" localSheetId="11" hidden="1">#REF!</definedName>
    <definedName name="BExCTHZWIPJVLE56GATEFKPIKLK2" localSheetId="5" hidden="1">#REF!</definedName>
    <definedName name="BExCTHZWIPJVLE56GATEFKPIKLK2" localSheetId="8" hidden="1">#REF!</definedName>
    <definedName name="BExCTHZWIPJVLE56GATEFKPIKLK2" localSheetId="6" hidden="1">#REF!</definedName>
    <definedName name="BExCTHZWIPJVLE56GATEFKPIKLK2" localSheetId="7" hidden="1">#REF!</definedName>
    <definedName name="BExCTHZWIPJVLE56GATEFKPIKLK2" hidden="1">#REF!</definedName>
    <definedName name="BExCTW8G3VCZ55S09HTUGXKB1P2M" localSheetId="11" hidden="1">#REF!</definedName>
    <definedName name="BExCTW8G3VCZ55S09HTUGXKB1P2M" localSheetId="5" hidden="1">#REF!</definedName>
    <definedName name="BExCTW8G3VCZ55S09HTUGXKB1P2M" localSheetId="8" hidden="1">#REF!</definedName>
    <definedName name="BExCTW8G3VCZ55S09HTUGXKB1P2M" localSheetId="6" hidden="1">#REF!</definedName>
    <definedName name="BExCTW8G3VCZ55S09HTUGXKB1P2M" localSheetId="7" hidden="1">#REF!</definedName>
    <definedName name="BExCTW8G3VCZ55S09HTUGXKB1P2M" hidden="1">#REF!</definedName>
    <definedName name="BExCTYS2KX0QANOLT8LGZ9WV3S3T" localSheetId="11" hidden="1">#REF!</definedName>
    <definedName name="BExCTYS2KX0QANOLT8LGZ9WV3S3T" localSheetId="5" hidden="1">#REF!</definedName>
    <definedName name="BExCTYS2KX0QANOLT8LGZ9WV3S3T" localSheetId="8" hidden="1">#REF!</definedName>
    <definedName name="BExCTYS2KX0QANOLT8LGZ9WV3S3T" localSheetId="6" hidden="1">#REF!</definedName>
    <definedName name="BExCTYS2KX0QANOLT8LGZ9WV3S3T" localSheetId="7" hidden="1">#REF!</definedName>
    <definedName name="BExCTYS2KX0QANOLT8LGZ9WV3S3T" hidden="1">#REF!</definedName>
    <definedName name="BExCTZ2V6H9TT6LFGK3SADZ2TIGQ" localSheetId="11" hidden="1">#REF!</definedName>
    <definedName name="BExCTZ2V6H9TT6LFGK3SADZ2TIGQ" localSheetId="5" hidden="1">#REF!</definedName>
    <definedName name="BExCTZ2V6H9TT6LFGK3SADZ2TIGQ" localSheetId="8" hidden="1">#REF!</definedName>
    <definedName name="BExCTZ2V6H9TT6LFGK3SADZ2TIGQ" localSheetId="6" hidden="1">#REF!</definedName>
    <definedName name="BExCTZ2V6H9TT6LFGK3SADZ2TIGQ" localSheetId="7" hidden="1">#REF!</definedName>
    <definedName name="BExCTZ2V6H9TT6LFGK3SADZ2TIGQ" hidden="1">#REF!</definedName>
    <definedName name="BExCTZZ9JNES4EDHW97NP0EGQALX" localSheetId="11" hidden="1">#REF!</definedName>
    <definedName name="BExCTZZ9JNES4EDHW97NP0EGQALX" localSheetId="5" hidden="1">#REF!</definedName>
    <definedName name="BExCTZZ9JNES4EDHW97NP0EGQALX" localSheetId="8" hidden="1">#REF!</definedName>
    <definedName name="BExCTZZ9JNES4EDHW97NP0EGQALX" localSheetId="6" hidden="1">#REF!</definedName>
    <definedName name="BExCTZZ9JNES4EDHW97NP0EGQALX" localSheetId="7" hidden="1">#REF!</definedName>
    <definedName name="BExCTZZ9JNES4EDHW97NP0EGQALX" hidden="1">#REF!</definedName>
    <definedName name="BExCU0A1V6NMZQ9ASYJ8QIVQ5UR2" localSheetId="11" hidden="1">#REF!</definedName>
    <definedName name="BExCU0A1V6NMZQ9ASYJ8QIVQ5UR2" localSheetId="5" hidden="1">#REF!</definedName>
    <definedName name="BExCU0A1V6NMZQ9ASYJ8QIVQ5UR2" localSheetId="8" hidden="1">#REF!</definedName>
    <definedName name="BExCU0A1V6NMZQ9ASYJ8QIVQ5UR2" localSheetId="6" hidden="1">#REF!</definedName>
    <definedName name="BExCU0A1V6NMZQ9ASYJ8QIVQ5UR2" localSheetId="7" hidden="1">#REF!</definedName>
    <definedName name="BExCU0A1V6NMZQ9ASYJ8QIVQ5UR2" hidden="1">#REF!</definedName>
    <definedName name="BExCU2834920JBHSPCRC4UF80OLL" localSheetId="11" hidden="1">#REF!</definedName>
    <definedName name="BExCU2834920JBHSPCRC4UF80OLL" localSheetId="5" hidden="1">#REF!</definedName>
    <definedName name="BExCU2834920JBHSPCRC4UF80OLL" localSheetId="8" hidden="1">#REF!</definedName>
    <definedName name="BExCU2834920JBHSPCRC4UF80OLL" localSheetId="6" hidden="1">#REF!</definedName>
    <definedName name="BExCU2834920JBHSPCRC4UF80OLL" localSheetId="7" hidden="1">#REF!</definedName>
    <definedName name="BExCU2834920JBHSPCRC4UF80OLL" hidden="1">#REF!</definedName>
    <definedName name="BExCU8O54I3P3WRYWY1CRP3S78QY" localSheetId="11" hidden="1">#REF!</definedName>
    <definedName name="BExCU8O54I3P3WRYWY1CRP3S78QY" localSheetId="5" hidden="1">#REF!</definedName>
    <definedName name="BExCU8O54I3P3WRYWY1CRP3S78QY" localSheetId="8" hidden="1">#REF!</definedName>
    <definedName name="BExCU8O54I3P3WRYWY1CRP3S78QY" localSheetId="6" hidden="1">#REF!</definedName>
    <definedName name="BExCU8O54I3P3WRYWY1CRP3S78QY" localSheetId="7" hidden="1">#REF!</definedName>
    <definedName name="BExCU8O54I3P3WRYWY1CRP3S78QY" hidden="1">#REF!</definedName>
    <definedName name="BExCUDRJO23YOKT8GPWOVQ4XEHF5" localSheetId="11" hidden="1">#REF!</definedName>
    <definedName name="BExCUDRJO23YOKT8GPWOVQ4XEHF5" localSheetId="5" hidden="1">#REF!</definedName>
    <definedName name="BExCUDRJO23YOKT8GPWOVQ4XEHF5" localSheetId="8" hidden="1">#REF!</definedName>
    <definedName name="BExCUDRJO23YOKT8GPWOVQ4XEHF5" localSheetId="6" hidden="1">#REF!</definedName>
    <definedName name="BExCUDRJO23YOKT8GPWOVQ4XEHF5" localSheetId="7" hidden="1">#REF!</definedName>
    <definedName name="BExCUDRJO23YOKT8GPWOVQ4XEHF5" hidden="1">#REF!</definedName>
    <definedName name="BExCULEOALM7SEHVMQC4B4N25MRM" localSheetId="11" hidden="1">#REF!</definedName>
    <definedName name="BExCULEOALM7SEHVMQC4B4N25MRM" localSheetId="5" hidden="1">#REF!</definedName>
    <definedName name="BExCULEOALM7SEHVMQC4B4N25MRM" localSheetId="8" hidden="1">#REF!</definedName>
    <definedName name="BExCULEOALM7SEHVMQC4B4N25MRM" localSheetId="6" hidden="1">#REF!</definedName>
    <definedName name="BExCULEOALM7SEHVMQC4B4N25MRM" localSheetId="7" hidden="1">#REF!</definedName>
    <definedName name="BExCULEOALM7SEHVMQC4B4N25MRM" hidden="1">#REF!</definedName>
    <definedName name="BExCUPAXFR16YMWL30ME3F3BSRDZ" localSheetId="11" hidden="1">#REF!</definedName>
    <definedName name="BExCUPAXFR16YMWL30ME3F3BSRDZ" localSheetId="5" hidden="1">#REF!</definedName>
    <definedName name="BExCUPAXFR16YMWL30ME3F3BSRDZ" localSheetId="8" hidden="1">#REF!</definedName>
    <definedName name="BExCUPAXFR16YMWL30ME3F3BSRDZ" localSheetId="6" hidden="1">#REF!</definedName>
    <definedName name="BExCUPAXFR16YMWL30ME3F3BSRDZ" localSheetId="7" hidden="1">#REF!</definedName>
    <definedName name="BExCUPAXFR16YMWL30ME3F3BSRDZ" hidden="1">#REF!</definedName>
    <definedName name="BExCUR94DHCE47PUUWEMT5QZOYR2" localSheetId="11" hidden="1">#REF!</definedName>
    <definedName name="BExCUR94DHCE47PUUWEMT5QZOYR2" localSheetId="5" hidden="1">#REF!</definedName>
    <definedName name="BExCUR94DHCE47PUUWEMT5QZOYR2" localSheetId="8" hidden="1">#REF!</definedName>
    <definedName name="BExCUR94DHCE47PUUWEMT5QZOYR2" localSheetId="6" hidden="1">#REF!</definedName>
    <definedName name="BExCUR94DHCE47PUUWEMT5QZOYR2" localSheetId="7" hidden="1">#REF!</definedName>
    <definedName name="BExCUR94DHCE47PUUWEMT5QZOYR2" hidden="1">#REF!</definedName>
    <definedName name="BExCV5HJSTBNPQZVGYJY9AZ4IJ26" localSheetId="11" hidden="1">#REF!</definedName>
    <definedName name="BExCV5HJSTBNPQZVGYJY9AZ4IJ26" localSheetId="5" hidden="1">#REF!</definedName>
    <definedName name="BExCV5HJSTBNPQZVGYJY9AZ4IJ26" localSheetId="8" hidden="1">#REF!</definedName>
    <definedName name="BExCV5HJSTBNPQZVGYJY9AZ4IJ26" localSheetId="6" hidden="1">#REF!</definedName>
    <definedName name="BExCV5HJSTBNPQZVGYJY9AZ4IJ26" localSheetId="7" hidden="1">#REF!</definedName>
    <definedName name="BExCV5HJSTBNPQZVGYJY9AZ4IJ26" hidden="1">#REF!</definedName>
    <definedName name="BExCV634L7SVHGB0UDDTRRQ2Q72H" localSheetId="11" hidden="1">#REF!</definedName>
    <definedName name="BExCV634L7SVHGB0UDDTRRQ2Q72H" localSheetId="5" hidden="1">#REF!</definedName>
    <definedName name="BExCV634L7SVHGB0UDDTRRQ2Q72H" localSheetId="8" hidden="1">#REF!</definedName>
    <definedName name="BExCV634L7SVHGB0UDDTRRQ2Q72H" localSheetId="6" hidden="1">#REF!</definedName>
    <definedName name="BExCV634L7SVHGB0UDDTRRQ2Q72H" localSheetId="7" hidden="1">#REF!</definedName>
    <definedName name="BExCV634L7SVHGB0UDDTRRQ2Q72H" hidden="1">#REF!</definedName>
    <definedName name="BExCVBXGSXT9FWJRG62PX9S1RK83" localSheetId="11" hidden="1">#REF!</definedName>
    <definedName name="BExCVBXGSXT9FWJRG62PX9S1RK83" localSheetId="5" hidden="1">#REF!</definedName>
    <definedName name="BExCVBXGSXT9FWJRG62PX9S1RK83" localSheetId="8" hidden="1">#REF!</definedName>
    <definedName name="BExCVBXGSXT9FWJRG62PX9S1RK83" localSheetId="6" hidden="1">#REF!</definedName>
    <definedName name="BExCVBXGSXT9FWJRG62PX9S1RK83" localSheetId="7" hidden="1">#REF!</definedName>
    <definedName name="BExCVBXGSXT9FWJRG62PX9S1RK83" hidden="1">#REF!</definedName>
    <definedName name="BExCVHBNLOHNFS0JAV3I1XGPNH9W" localSheetId="11" hidden="1">#REF!</definedName>
    <definedName name="BExCVHBNLOHNFS0JAV3I1XGPNH9W" localSheetId="5" hidden="1">#REF!</definedName>
    <definedName name="BExCVHBNLOHNFS0JAV3I1XGPNH9W" localSheetId="8" hidden="1">#REF!</definedName>
    <definedName name="BExCVHBNLOHNFS0JAV3I1XGPNH9W" localSheetId="6" hidden="1">#REF!</definedName>
    <definedName name="BExCVHBNLOHNFS0JAV3I1XGPNH9W" localSheetId="7" hidden="1">#REF!</definedName>
    <definedName name="BExCVHBNLOHNFS0JAV3I1XGPNH9W" hidden="1">#REF!</definedName>
    <definedName name="BExCVI86R31A2IOZIEBY1FJLVILD" localSheetId="11" hidden="1">#REF!</definedName>
    <definedName name="BExCVI86R31A2IOZIEBY1FJLVILD" localSheetId="5" hidden="1">#REF!</definedName>
    <definedName name="BExCVI86R31A2IOZIEBY1FJLVILD" localSheetId="8" hidden="1">#REF!</definedName>
    <definedName name="BExCVI86R31A2IOZIEBY1FJLVILD" localSheetId="6" hidden="1">#REF!</definedName>
    <definedName name="BExCVI86R31A2IOZIEBY1FJLVILD" localSheetId="7" hidden="1">#REF!</definedName>
    <definedName name="BExCVI86R31A2IOZIEBY1FJLVILD" hidden="1">#REF!</definedName>
    <definedName name="BExCVKGZXE0I9EIXKBZVSGSEY2RR" localSheetId="11" hidden="1">#REF!</definedName>
    <definedName name="BExCVKGZXE0I9EIXKBZVSGSEY2RR" localSheetId="5" hidden="1">#REF!</definedName>
    <definedName name="BExCVKGZXE0I9EIXKBZVSGSEY2RR" localSheetId="8" hidden="1">#REF!</definedName>
    <definedName name="BExCVKGZXE0I9EIXKBZVSGSEY2RR" localSheetId="6" hidden="1">#REF!</definedName>
    <definedName name="BExCVKGZXE0I9EIXKBZVSGSEY2RR" localSheetId="7" hidden="1">#REF!</definedName>
    <definedName name="BExCVKGZXE0I9EIXKBZVSGSEY2RR" hidden="1">#REF!</definedName>
    <definedName name="BExCVNROVORCSNX9HKHKPHY0URS3" localSheetId="11" hidden="1">#REF!</definedName>
    <definedName name="BExCVNROVORCSNX9HKHKPHY0URS3" localSheetId="5" hidden="1">#REF!</definedName>
    <definedName name="BExCVNROVORCSNX9HKHKPHY0URS3" localSheetId="8" hidden="1">#REF!</definedName>
    <definedName name="BExCVNROVORCSNX9HKHKPHY0URS3" localSheetId="6" hidden="1">#REF!</definedName>
    <definedName name="BExCVNROVORCSNX9HKHKPHY0URS3" localSheetId="7" hidden="1">#REF!</definedName>
    <definedName name="BExCVNROVORCSNX9HKHKPHY0URS3" hidden="1">#REF!</definedName>
    <definedName name="BExCVPEZON7VV6NOWII8VZMONPCJ" localSheetId="11" hidden="1">#REF!</definedName>
    <definedName name="BExCVPEZON7VV6NOWII8VZMONPCJ" localSheetId="5" hidden="1">#REF!</definedName>
    <definedName name="BExCVPEZON7VV6NOWII8VZMONPCJ" localSheetId="8" hidden="1">#REF!</definedName>
    <definedName name="BExCVPEZON7VV6NOWII8VZMONPCJ" localSheetId="6" hidden="1">#REF!</definedName>
    <definedName name="BExCVPEZON7VV6NOWII8VZMONPCJ" localSheetId="7" hidden="1">#REF!</definedName>
    <definedName name="BExCVPEZON7VV6NOWII8VZMONPCJ" hidden="1">#REF!</definedName>
    <definedName name="BExCVV44WY5807WGMTGKPW0GT256" localSheetId="11" hidden="1">#REF!</definedName>
    <definedName name="BExCVV44WY5807WGMTGKPW0GT256" localSheetId="5" hidden="1">#REF!</definedName>
    <definedName name="BExCVV44WY5807WGMTGKPW0GT256" localSheetId="8" hidden="1">#REF!</definedName>
    <definedName name="BExCVV44WY5807WGMTGKPW0GT256" localSheetId="6" hidden="1">#REF!</definedName>
    <definedName name="BExCVV44WY5807WGMTGKPW0GT256" localSheetId="7" hidden="1">#REF!</definedName>
    <definedName name="BExCVV44WY5807WGMTGKPW0GT256" hidden="1">#REF!</definedName>
    <definedName name="BExCVZ5PN4V6MRBZ04PZJW3GEF8S" localSheetId="11" hidden="1">#REF!</definedName>
    <definedName name="BExCVZ5PN4V6MRBZ04PZJW3GEF8S" localSheetId="5" hidden="1">#REF!</definedName>
    <definedName name="BExCVZ5PN4V6MRBZ04PZJW3GEF8S" localSheetId="8" hidden="1">#REF!</definedName>
    <definedName name="BExCVZ5PN4V6MRBZ04PZJW3GEF8S" localSheetId="6" hidden="1">#REF!</definedName>
    <definedName name="BExCVZ5PN4V6MRBZ04PZJW3GEF8S" localSheetId="7" hidden="1">#REF!</definedName>
    <definedName name="BExCVZ5PN4V6MRBZ04PZJW3GEF8S" hidden="1">#REF!</definedName>
    <definedName name="BExCW13R0GWJYGXZBNCPAHQN4NR2" localSheetId="11" hidden="1">#REF!</definedName>
    <definedName name="BExCW13R0GWJYGXZBNCPAHQN4NR2" localSheetId="5" hidden="1">#REF!</definedName>
    <definedName name="BExCW13R0GWJYGXZBNCPAHQN4NR2" localSheetId="8" hidden="1">#REF!</definedName>
    <definedName name="BExCW13R0GWJYGXZBNCPAHQN4NR2" localSheetId="6" hidden="1">#REF!</definedName>
    <definedName name="BExCW13R0GWJYGXZBNCPAHQN4NR2" localSheetId="7" hidden="1">#REF!</definedName>
    <definedName name="BExCW13R0GWJYGXZBNCPAHQN4NR2" hidden="1">#REF!</definedName>
    <definedName name="BExCW9Y5HWU4RJTNX74O6L24VGCK" localSheetId="11" hidden="1">#REF!</definedName>
    <definedName name="BExCW9Y5HWU4RJTNX74O6L24VGCK" localSheetId="5" hidden="1">#REF!</definedName>
    <definedName name="BExCW9Y5HWU4RJTNX74O6L24VGCK" localSheetId="8" hidden="1">#REF!</definedName>
    <definedName name="BExCW9Y5HWU4RJTNX74O6L24VGCK" localSheetId="6" hidden="1">#REF!</definedName>
    <definedName name="BExCW9Y5HWU4RJTNX74O6L24VGCK" localSheetId="7" hidden="1">#REF!</definedName>
    <definedName name="BExCW9Y5HWU4RJTNX74O6L24VGCK" hidden="1">#REF!</definedName>
    <definedName name="BExCWHADQJRXWFDGV2KMANWIY1YN" localSheetId="11" hidden="1">#REF!</definedName>
    <definedName name="BExCWHADQJRXWFDGV2KMANWIY1YN" localSheetId="5" hidden="1">#REF!</definedName>
    <definedName name="BExCWHADQJRXWFDGV2KMANWIY1YN" localSheetId="8" hidden="1">#REF!</definedName>
    <definedName name="BExCWHADQJRXWFDGV2KMANWIY1YN" localSheetId="6" hidden="1">#REF!</definedName>
    <definedName name="BExCWHADQJRXWFDGV2KMANWIY1YN" localSheetId="7" hidden="1">#REF!</definedName>
    <definedName name="BExCWHADQJRXWFDGV2KMANWIY1YN" hidden="1">#REF!</definedName>
    <definedName name="BExCWPDPESGZS07QGBLSBWDNVJLZ" localSheetId="11" hidden="1">#REF!</definedName>
    <definedName name="BExCWPDPESGZS07QGBLSBWDNVJLZ" localSheetId="5" hidden="1">#REF!</definedName>
    <definedName name="BExCWPDPESGZS07QGBLSBWDNVJLZ" localSheetId="8" hidden="1">#REF!</definedName>
    <definedName name="BExCWPDPESGZS07QGBLSBWDNVJLZ" localSheetId="6" hidden="1">#REF!</definedName>
    <definedName name="BExCWPDPESGZS07QGBLSBWDNVJLZ" localSheetId="7" hidden="1">#REF!</definedName>
    <definedName name="BExCWPDPESGZS07QGBLSBWDNVJLZ" hidden="1">#REF!</definedName>
    <definedName name="BExCWTVKHIVCRHF8GC39KI58YM5K" localSheetId="11" hidden="1">#REF!</definedName>
    <definedName name="BExCWTVKHIVCRHF8GC39KI58YM5K" localSheetId="5" hidden="1">#REF!</definedName>
    <definedName name="BExCWTVKHIVCRHF8GC39KI58YM5K" localSheetId="8" hidden="1">#REF!</definedName>
    <definedName name="BExCWTVKHIVCRHF8GC39KI58YM5K" localSheetId="6" hidden="1">#REF!</definedName>
    <definedName name="BExCWTVKHIVCRHF8GC39KI58YM5K" localSheetId="7" hidden="1">#REF!</definedName>
    <definedName name="BExCWTVKHIVCRHF8GC39KI58YM5K" hidden="1">#REF!</definedName>
    <definedName name="BExCX2KGRZBRVLZNM8SUSIE6A0RL" localSheetId="11" hidden="1">#REF!</definedName>
    <definedName name="BExCX2KGRZBRVLZNM8SUSIE6A0RL" localSheetId="5" hidden="1">#REF!</definedName>
    <definedName name="BExCX2KGRZBRVLZNM8SUSIE6A0RL" localSheetId="8" hidden="1">#REF!</definedName>
    <definedName name="BExCX2KGRZBRVLZNM8SUSIE6A0RL" localSheetId="6" hidden="1">#REF!</definedName>
    <definedName name="BExCX2KGRZBRVLZNM8SUSIE6A0RL" localSheetId="7" hidden="1">#REF!</definedName>
    <definedName name="BExCX2KGRZBRVLZNM8SUSIE6A0RL" hidden="1">#REF!</definedName>
    <definedName name="BExCX3X451T70LZ1VF95L7W4Y4TM" localSheetId="11" hidden="1">#REF!</definedName>
    <definedName name="BExCX3X451T70LZ1VF95L7W4Y4TM" localSheetId="5" hidden="1">#REF!</definedName>
    <definedName name="BExCX3X451T70LZ1VF95L7W4Y4TM" localSheetId="8" hidden="1">#REF!</definedName>
    <definedName name="BExCX3X451T70LZ1VF95L7W4Y4TM" localSheetId="6" hidden="1">#REF!</definedName>
    <definedName name="BExCX3X451T70LZ1VF95L7W4Y4TM" localSheetId="7" hidden="1">#REF!</definedName>
    <definedName name="BExCX3X451T70LZ1VF95L7W4Y4TM" hidden="1">#REF!</definedName>
    <definedName name="BExCX4NZ2N1OUGXM7EV0U7VULJMM" localSheetId="11" hidden="1">#REF!</definedName>
    <definedName name="BExCX4NZ2N1OUGXM7EV0U7VULJMM" localSheetId="5" hidden="1">#REF!</definedName>
    <definedName name="BExCX4NZ2N1OUGXM7EV0U7VULJMM" localSheetId="8" hidden="1">#REF!</definedName>
    <definedName name="BExCX4NZ2N1OUGXM7EV0U7VULJMM" localSheetId="6" hidden="1">#REF!</definedName>
    <definedName name="BExCX4NZ2N1OUGXM7EV0U7VULJMM" localSheetId="7" hidden="1">#REF!</definedName>
    <definedName name="BExCX4NZ2N1OUGXM7EV0U7VULJMM" hidden="1">#REF!</definedName>
    <definedName name="BExCXILMURGYMAH6N5LF5DV6K3GM" localSheetId="11" hidden="1">#REF!</definedName>
    <definedName name="BExCXILMURGYMAH6N5LF5DV6K3GM" localSheetId="5" hidden="1">#REF!</definedName>
    <definedName name="BExCXILMURGYMAH6N5LF5DV6K3GM" localSheetId="8" hidden="1">#REF!</definedName>
    <definedName name="BExCXILMURGYMAH6N5LF5DV6K3GM" localSheetId="6" hidden="1">#REF!</definedName>
    <definedName name="BExCXILMURGYMAH6N5LF5DV6K3GM" localSheetId="7" hidden="1">#REF!</definedName>
    <definedName name="BExCXILMURGYMAH6N5LF5DV6K3GM" hidden="1">#REF!</definedName>
    <definedName name="BExCXQUFBMXQ1650735H48B1AZT3" localSheetId="11" hidden="1">#REF!</definedName>
    <definedName name="BExCXQUFBMXQ1650735H48B1AZT3" localSheetId="5" hidden="1">#REF!</definedName>
    <definedName name="BExCXQUFBMXQ1650735H48B1AZT3" localSheetId="8" hidden="1">#REF!</definedName>
    <definedName name="BExCXQUFBMXQ1650735H48B1AZT3" localSheetId="6" hidden="1">#REF!</definedName>
    <definedName name="BExCXQUFBMXQ1650735H48B1AZT3" localSheetId="7" hidden="1">#REF!</definedName>
    <definedName name="BExCXQUFBMXQ1650735H48B1AZT3" hidden="1">#REF!</definedName>
    <definedName name="BExCXYSBKJ9SZQD7XS2WUS6SVBJO" localSheetId="11" hidden="1">#REF!</definedName>
    <definedName name="BExCXYSBKJ9SZQD7XS2WUS6SVBJO" localSheetId="5" hidden="1">#REF!</definedName>
    <definedName name="BExCXYSBKJ9SZQD7XS2WUS6SVBJO" localSheetId="8" hidden="1">#REF!</definedName>
    <definedName name="BExCXYSBKJ9SZQD7XS2WUS6SVBJO" localSheetId="6" hidden="1">#REF!</definedName>
    <definedName name="BExCXYSBKJ9SZQD7XS2WUS6SVBJO" localSheetId="7" hidden="1">#REF!</definedName>
    <definedName name="BExCXYSBKJ9SZQD7XS2WUS6SVBJO" hidden="1">#REF!</definedName>
    <definedName name="BExCXZ8DGK5ZE8467LFEHX6JNQHJ" localSheetId="11" hidden="1">#REF!</definedName>
    <definedName name="BExCXZ8DGK5ZE8467LFEHX6JNQHJ" localSheetId="5" hidden="1">#REF!</definedName>
    <definedName name="BExCXZ8DGK5ZE8467LFEHX6JNQHJ" localSheetId="8" hidden="1">#REF!</definedName>
    <definedName name="BExCXZ8DGK5ZE8467LFEHX6JNQHJ" localSheetId="6" hidden="1">#REF!</definedName>
    <definedName name="BExCXZ8DGK5ZE8467LFEHX6JNQHJ" localSheetId="7" hidden="1">#REF!</definedName>
    <definedName name="BExCXZ8DGK5ZE8467LFEHX6JNQHJ" hidden="1">#REF!</definedName>
    <definedName name="BExCY2DQO9VLA77Q7EG3T0XNXX4F" localSheetId="11" hidden="1">#REF!</definedName>
    <definedName name="BExCY2DQO9VLA77Q7EG3T0XNXX4F" localSheetId="5" hidden="1">#REF!</definedName>
    <definedName name="BExCY2DQO9VLA77Q7EG3T0XNXX4F" localSheetId="8" hidden="1">#REF!</definedName>
    <definedName name="BExCY2DQO9VLA77Q7EG3T0XNXX4F" localSheetId="6" hidden="1">#REF!</definedName>
    <definedName name="BExCY2DQO9VLA77Q7EG3T0XNXX4F" localSheetId="7" hidden="1">#REF!</definedName>
    <definedName name="BExCY2DQO9VLA77Q7EG3T0XNXX4F" hidden="1">#REF!</definedName>
    <definedName name="BExCY5Z7X93Z8XUOEASK50W08S36" localSheetId="11" hidden="1">#REF!</definedName>
    <definedName name="BExCY5Z7X93Z8XUOEASK50W08S36" localSheetId="5" hidden="1">#REF!</definedName>
    <definedName name="BExCY5Z7X93Z8XUOEASK50W08S36" localSheetId="8" hidden="1">#REF!</definedName>
    <definedName name="BExCY5Z7X93Z8XUOEASK50W08S36" localSheetId="6" hidden="1">#REF!</definedName>
    <definedName name="BExCY5Z7X93Z8XUOEASK50W08S36" localSheetId="7" hidden="1">#REF!</definedName>
    <definedName name="BExCY5Z7X93Z8XUOEASK50W08S36" hidden="1">#REF!</definedName>
    <definedName name="BExCY6VMJ68MX3C981R5Q0BX5791" localSheetId="11" hidden="1">#REF!</definedName>
    <definedName name="BExCY6VMJ68MX3C981R5Q0BX5791" localSheetId="5" hidden="1">#REF!</definedName>
    <definedName name="BExCY6VMJ68MX3C981R5Q0BX5791" localSheetId="8" hidden="1">#REF!</definedName>
    <definedName name="BExCY6VMJ68MX3C981R5Q0BX5791" localSheetId="6" hidden="1">#REF!</definedName>
    <definedName name="BExCY6VMJ68MX3C981R5Q0BX5791" localSheetId="7" hidden="1">#REF!</definedName>
    <definedName name="BExCY6VMJ68MX3C981R5Q0BX5791" hidden="1">#REF!</definedName>
    <definedName name="BExCYAH2SAZCPW6XCB7V7PMMCAWO" localSheetId="11" hidden="1">#REF!</definedName>
    <definedName name="BExCYAH2SAZCPW6XCB7V7PMMCAWO" localSheetId="5" hidden="1">#REF!</definedName>
    <definedName name="BExCYAH2SAZCPW6XCB7V7PMMCAWO" localSheetId="8" hidden="1">#REF!</definedName>
    <definedName name="BExCYAH2SAZCPW6XCB7V7PMMCAWO" localSheetId="6" hidden="1">#REF!</definedName>
    <definedName name="BExCYAH2SAZCPW6XCB7V7PMMCAWO" localSheetId="7" hidden="1">#REF!</definedName>
    <definedName name="BExCYAH2SAZCPW6XCB7V7PMMCAWO" hidden="1">#REF!</definedName>
    <definedName name="BExCYDGYM1UGUNTB331L2E4L5F34" localSheetId="11" hidden="1">#REF!</definedName>
    <definedName name="BExCYDGYM1UGUNTB331L2E4L5F34" localSheetId="5" hidden="1">#REF!</definedName>
    <definedName name="BExCYDGYM1UGUNTB331L2E4L5F34" localSheetId="8" hidden="1">#REF!</definedName>
    <definedName name="BExCYDGYM1UGUNTB331L2E4L5F34" localSheetId="6" hidden="1">#REF!</definedName>
    <definedName name="BExCYDGYM1UGUNTB331L2E4L5F34" localSheetId="7" hidden="1">#REF!</definedName>
    <definedName name="BExCYDGYM1UGUNTB331L2E4L5F34" hidden="1">#REF!</definedName>
    <definedName name="BExCYN7KCKU1F6EXMNPQPTKNOT6A" localSheetId="11" hidden="1">#REF!</definedName>
    <definedName name="BExCYN7KCKU1F6EXMNPQPTKNOT6A" localSheetId="5" hidden="1">#REF!</definedName>
    <definedName name="BExCYN7KCKU1F6EXMNPQPTKNOT6A" localSheetId="8" hidden="1">#REF!</definedName>
    <definedName name="BExCYN7KCKU1F6EXMNPQPTKNOT6A" localSheetId="6" hidden="1">#REF!</definedName>
    <definedName name="BExCYN7KCKU1F6EXMNPQPTKNOT6A" localSheetId="7" hidden="1">#REF!</definedName>
    <definedName name="BExCYN7KCKU1F6EXMNPQPTKNOT6A" hidden="1">#REF!</definedName>
    <definedName name="BExCYPRC5HJE6N2XQTHCT6NXGP8N" localSheetId="11" hidden="1">#REF!</definedName>
    <definedName name="BExCYPRC5HJE6N2XQTHCT6NXGP8N" localSheetId="5" hidden="1">#REF!</definedName>
    <definedName name="BExCYPRC5HJE6N2XQTHCT6NXGP8N" localSheetId="8" hidden="1">#REF!</definedName>
    <definedName name="BExCYPRC5HJE6N2XQTHCT6NXGP8N" localSheetId="6" hidden="1">#REF!</definedName>
    <definedName name="BExCYPRC5HJE6N2XQTHCT6NXGP8N" localSheetId="7" hidden="1">#REF!</definedName>
    <definedName name="BExCYPRC5HJE6N2XQTHCT6NXGP8N" hidden="1">#REF!</definedName>
    <definedName name="BExCYQCX9ES8ZWW2L35B12WDNT73" localSheetId="11" hidden="1">#REF!</definedName>
    <definedName name="BExCYQCX9ES8ZWW2L35B12WDNT73" localSheetId="5" hidden="1">#REF!</definedName>
    <definedName name="BExCYQCX9ES8ZWW2L35B12WDNT73" localSheetId="8" hidden="1">#REF!</definedName>
    <definedName name="BExCYQCX9ES8ZWW2L35B12WDNT73" localSheetId="6" hidden="1">#REF!</definedName>
    <definedName name="BExCYQCX9ES8ZWW2L35B12WDNT73" localSheetId="7" hidden="1">#REF!</definedName>
    <definedName name="BExCYQCX9ES8ZWW2L35B12WDNT73" hidden="1">#REF!</definedName>
    <definedName name="BExCYSLQY2CYU7DQ3QI07UGGS6OW" localSheetId="11" hidden="1">#REF!</definedName>
    <definedName name="BExCYSLQY2CYU7DQ3QI07UGGS6OW" localSheetId="5" hidden="1">#REF!</definedName>
    <definedName name="BExCYSLQY2CYU7DQ3QI07UGGS6OW" localSheetId="8" hidden="1">#REF!</definedName>
    <definedName name="BExCYSLQY2CYU7DQ3QI07UGGS6OW" localSheetId="6" hidden="1">#REF!</definedName>
    <definedName name="BExCYSLQY2CYU7DQ3QI07UGGS6OW" localSheetId="7" hidden="1">#REF!</definedName>
    <definedName name="BExCYSLQY2CYU7DQ3QI07UGGS6OW" hidden="1">#REF!</definedName>
    <definedName name="BExCYUK0I3UEXZNFDW71G6Z6D8XR" localSheetId="11" hidden="1">#REF!</definedName>
    <definedName name="BExCYUK0I3UEXZNFDW71G6Z6D8XR" localSheetId="5" hidden="1">#REF!</definedName>
    <definedName name="BExCYUK0I3UEXZNFDW71G6Z6D8XR" localSheetId="8" hidden="1">#REF!</definedName>
    <definedName name="BExCYUK0I3UEXZNFDW71G6Z6D8XR" localSheetId="6" hidden="1">#REF!</definedName>
    <definedName name="BExCYUK0I3UEXZNFDW71G6Z6D8XR" localSheetId="7" hidden="1">#REF!</definedName>
    <definedName name="BExCYUK0I3UEXZNFDW71G6Z6D8XR" hidden="1">#REF!</definedName>
    <definedName name="BExCZFZCXMLY5DWESYJ9NGTJYQ8M" localSheetId="11" hidden="1">#REF!</definedName>
    <definedName name="BExCZFZCXMLY5DWESYJ9NGTJYQ8M" localSheetId="5" hidden="1">#REF!</definedName>
    <definedName name="BExCZFZCXMLY5DWESYJ9NGTJYQ8M" localSheetId="8" hidden="1">#REF!</definedName>
    <definedName name="BExCZFZCXMLY5DWESYJ9NGTJYQ8M" localSheetId="6" hidden="1">#REF!</definedName>
    <definedName name="BExCZFZCXMLY5DWESYJ9NGTJYQ8M" localSheetId="7" hidden="1">#REF!</definedName>
    <definedName name="BExCZFZCXMLY5DWESYJ9NGTJYQ8M" hidden="1">#REF!</definedName>
    <definedName name="BExCZJ4P8WS0BDT31WDXI0ROE7D6" localSheetId="11" hidden="1">#REF!</definedName>
    <definedName name="BExCZJ4P8WS0BDT31WDXI0ROE7D6" localSheetId="5" hidden="1">#REF!</definedName>
    <definedName name="BExCZJ4P8WS0BDT31WDXI0ROE7D6" localSheetId="8" hidden="1">#REF!</definedName>
    <definedName name="BExCZJ4P8WS0BDT31WDXI0ROE7D6" localSheetId="6" hidden="1">#REF!</definedName>
    <definedName name="BExCZJ4P8WS0BDT31WDXI0ROE7D6" localSheetId="7" hidden="1">#REF!</definedName>
    <definedName name="BExCZJ4P8WS0BDT31WDXI0ROE7D6" hidden="1">#REF!</definedName>
    <definedName name="BExCZKH6NI0EE02L995IFVBD1J59" localSheetId="11" hidden="1">#REF!</definedName>
    <definedName name="BExCZKH6NI0EE02L995IFVBD1J59" localSheetId="5" hidden="1">#REF!</definedName>
    <definedName name="BExCZKH6NI0EE02L995IFVBD1J59" localSheetId="8" hidden="1">#REF!</definedName>
    <definedName name="BExCZKH6NI0EE02L995IFVBD1J59" localSheetId="6" hidden="1">#REF!</definedName>
    <definedName name="BExCZKH6NI0EE02L995IFVBD1J59" localSheetId="7" hidden="1">#REF!</definedName>
    <definedName name="BExCZKH6NI0EE02L995IFVBD1J59" hidden="1">#REF!</definedName>
    <definedName name="BExCZNRWARGGHWLSC1PEDZFLF3JV" localSheetId="11" hidden="1">#REF!</definedName>
    <definedName name="BExCZNRWARGGHWLSC1PEDZFLF3JV" localSheetId="5" hidden="1">#REF!</definedName>
    <definedName name="BExCZNRWARGGHWLSC1PEDZFLF3JV" localSheetId="8" hidden="1">#REF!</definedName>
    <definedName name="BExCZNRWARGGHWLSC1PEDZFLF3JV" localSheetId="6" hidden="1">#REF!</definedName>
    <definedName name="BExCZNRWARGGHWLSC1PEDZFLF3JV" localSheetId="7" hidden="1">#REF!</definedName>
    <definedName name="BExCZNRWARGGHWLSC1PEDZFLF3JV" hidden="1">#REF!</definedName>
    <definedName name="BExCZP9TBB61HISZ2U5QMQSO2LBE" localSheetId="11" hidden="1">#REF!</definedName>
    <definedName name="BExCZP9TBB61HISZ2U5QMQSO2LBE" localSheetId="5" hidden="1">#REF!</definedName>
    <definedName name="BExCZP9TBB61HISZ2U5QMQSO2LBE" localSheetId="8" hidden="1">#REF!</definedName>
    <definedName name="BExCZP9TBB61HISZ2U5QMQSO2LBE" localSheetId="6" hidden="1">#REF!</definedName>
    <definedName name="BExCZP9TBB61HISZ2U5QMQSO2LBE" localSheetId="7" hidden="1">#REF!</definedName>
    <definedName name="BExCZP9TBB61HISZ2U5QMQSO2LBE" hidden="1">#REF!</definedName>
    <definedName name="BExCZUD9FEOJBKDJ51Z3JON9LKJ8" localSheetId="11" hidden="1">#REF!</definedName>
    <definedName name="BExCZUD9FEOJBKDJ51Z3JON9LKJ8" localSheetId="5" hidden="1">#REF!</definedName>
    <definedName name="BExCZUD9FEOJBKDJ51Z3JON9LKJ8" localSheetId="8" hidden="1">#REF!</definedName>
    <definedName name="BExCZUD9FEOJBKDJ51Z3JON9LKJ8" localSheetId="6" hidden="1">#REF!</definedName>
    <definedName name="BExCZUD9FEOJBKDJ51Z3JON9LKJ8" localSheetId="7" hidden="1">#REF!</definedName>
    <definedName name="BExCZUD9FEOJBKDJ51Z3JON9LKJ8" hidden="1">#REF!</definedName>
    <definedName name="BExD0AUOVQT3UL53T2KUVJNGD0QF" localSheetId="11" hidden="1">#REF!</definedName>
    <definedName name="BExD0AUOVQT3UL53T2KUVJNGD0QF" localSheetId="5" hidden="1">#REF!</definedName>
    <definedName name="BExD0AUOVQT3UL53T2KUVJNGD0QF" localSheetId="8" hidden="1">#REF!</definedName>
    <definedName name="BExD0AUOVQT3UL53T2KUVJNGD0QF" localSheetId="6" hidden="1">#REF!</definedName>
    <definedName name="BExD0AUOVQT3UL53T2KUVJNGD0QF" localSheetId="7" hidden="1">#REF!</definedName>
    <definedName name="BExD0AUOVQT3UL53T2KUVJNGD0QF" hidden="1">#REF!</definedName>
    <definedName name="BExD0HALIN0JR4JTPGDEVAEE5EX5" localSheetId="11" hidden="1">#REF!</definedName>
    <definedName name="BExD0HALIN0JR4JTPGDEVAEE5EX5" localSheetId="5" hidden="1">#REF!</definedName>
    <definedName name="BExD0HALIN0JR4JTPGDEVAEE5EX5" localSheetId="8" hidden="1">#REF!</definedName>
    <definedName name="BExD0HALIN0JR4JTPGDEVAEE5EX5" localSheetId="6" hidden="1">#REF!</definedName>
    <definedName name="BExD0HALIN0JR4JTPGDEVAEE5EX5" localSheetId="7" hidden="1">#REF!</definedName>
    <definedName name="BExD0HALIN0JR4JTPGDEVAEE5EX5" hidden="1">#REF!</definedName>
    <definedName name="BExD0LCCDPG16YLY5WQSZF1XI5DA" localSheetId="11" hidden="1">#REF!</definedName>
    <definedName name="BExD0LCCDPG16YLY5WQSZF1XI5DA" localSheetId="5" hidden="1">#REF!</definedName>
    <definedName name="BExD0LCCDPG16YLY5WQSZF1XI5DA" localSheetId="8" hidden="1">#REF!</definedName>
    <definedName name="BExD0LCCDPG16YLY5WQSZF1XI5DA" localSheetId="6" hidden="1">#REF!</definedName>
    <definedName name="BExD0LCCDPG16YLY5WQSZF1XI5DA" localSheetId="7" hidden="1">#REF!</definedName>
    <definedName name="BExD0LCCDPG16YLY5WQSZF1XI5DA" hidden="1">#REF!</definedName>
    <definedName name="BExD0RMWSB4TRECEHTH6NN4K9DFZ" localSheetId="11" hidden="1">#REF!</definedName>
    <definedName name="BExD0RMWSB4TRECEHTH6NN4K9DFZ" localSheetId="5" hidden="1">#REF!</definedName>
    <definedName name="BExD0RMWSB4TRECEHTH6NN4K9DFZ" localSheetId="8" hidden="1">#REF!</definedName>
    <definedName name="BExD0RMWSB4TRECEHTH6NN4K9DFZ" localSheetId="6" hidden="1">#REF!</definedName>
    <definedName name="BExD0RMWSB4TRECEHTH6NN4K9DFZ" localSheetId="7" hidden="1">#REF!</definedName>
    <definedName name="BExD0RMWSB4TRECEHTH6NN4K9DFZ" hidden="1">#REF!</definedName>
    <definedName name="BExD0U6KG10QGVDI1XSHK0J10A2V" localSheetId="11" hidden="1">#REF!</definedName>
    <definedName name="BExD0U6KG10QGVDI1XSHK0J10A2V" localSheetId="5" hidden="1">#REF!</definedName>
    <definedName name="BExD0U6KG10QGVDI1XSHK0J10A2V" localSheetId="8" hidden="1">#REF!</definedName>
    <definedName name="BExD0U6KG10QGVDI1XSHK0J10A2V" localSheetId="6" hidden="1">#REF!</definedName>
    <definedName name="BExD0U6KG10QGVDI1XSHK0J10A2V" localSheetId="7" hidden="1">#REF!</definedName>
    <definedName name="BExD0U6KG10QGVDI1XSHK0J10A2V" hidden="1">#REF!</definedName>
    <definedName name="BExD0WQ6EQ2G82IAJI3FDQKGZH18" localSheetId="11" hidden="1">#REF!</definedName>
    <definedName name="BExD0WQ6EQ2G82IAJI3FDQKGZH18" localSheetId="5" hidden="1">#REF!</definedName>
    <definedName name="BExD0WQ6EQ2G82IAJI3FDQKGZH18" localSheetId="8" hidden="1">#REF!</definedName>
    <definedName name="BExD0WQ6EQ2G82IAJI3FDQKGZH18" localSheetId="6" hidden="1">#REF!</definedName>
    <definedName name="BExD0WQ6EQ2G82IAJI3FDQKGZH18" localSheetId="7" hidden="1">#REF!</definedName>
    <definedName name="BExD0WQ6EQ2G82IAJI3FDQKGZH18" hidden="1">#REF!</definedName>
    <definedName name="BExD13RUIBGRXDL4QDZ305UKUR12" localSheetId="11" hidden="1">#REF!</definedName>
    <definedName name="BExD13RUIBGRXDL4QDZ305UKUR12" localSheetId="5" hidden="1">#REF!</definedName>
    <definedName name="BExD13RUIBGRXDL4QDZ305UKUR12" localSheetId="8" hidden="1">#REF!</definedName>
    <definedName name="BExD13RUIBGRXDL4QDZ305UKUR12" localSheetId="6" hidden="1">#REF!</definedName>
    <definedName name="BExD13RUIBGRXDL4QDZ305UKUR12" localSheetId="7" hidden="1">#REF!</definedName>
    <definedName name="BExD13RUIBGRXDL4QDZ305UKUR12" hidden="1">#REF!</definedName>
    <definedName name="BExD14DETV5R4OOTMAXD5NAKWRO3" localSheetId="11" hidden="1">#REF!</definedName>
    <definedName name="BExD14DETV5R4OOTMAXD5NAKWRO3" localSheetId="5" hidden="1">#REF!</definedName>
    <definedName name="BExD14DETV5R4OOTMAXD5NAKWRO3" localSheetId="8" hidden="1">#REF!</definedName>
    <definedName name="BExD14DETV5R4OOTMAXD5NAKWRO3" localSheetId="6" hidden="1">#REF!</definedName>
    <definedName name="BExD14DETV5R4OOTMAXD5NAKWRO3" localSheetId="7" hidden="1">#REF!</definedName>
    <definedName name="BExD14DETV5R4OOTMAXD5NAKWRO3" hidden="1">#REF!</definedName>
    <definedName name="BExD1MI40YRCBI7KT4S9YHQJUO06" localSheetId="11" hidden="1">#REF!</definedName>
    <definedName name="BExD1MI40YRCBI7KT4S9YHQJUO06" localSheetId="5" hidden="1">#REF!</definedName>
    <definedName name="BExD1MI40YRCBI7KT4S9YHQJUO06" localSheetId="8" hidden="1">#REF!</definedName>
    <definedName name="BExD1MI40YRCBI7KT4S9YHQJUO06" localSheetId="6" hidden="1">#REF!</definedName>
    <definedName name="BExD1MI40YRCBI7KT4S9YHQJUO06" localSheetId="7" hidden="1">#REF!</definedName>
    <definedName name="BExD1MI40YRCBI7KT4S9YHQJUO06" hidden="1">#REF!</definedName>
    <definedName name="BExD1OAU9OXQAZA4D70HP72CU6GB" localSheetId="11" hidden="1">#REF!</definedName>
    <definedName name="BExD1OAU9OXQAZA4D70HP72CU6GB" localSheetId="5" hidden="1">#REF!</definedName>
    <definedName name="BExD1OAU9OXQAZA4D70HP72CU6GB" localSheetId="8" hidden="1">#REF!</definedName>
    <definedName name="BExD1OAU9OXQAZA4D70HP72CU6GB" localSheetId="6" hidden="1">#REF!</definedName>
    <definedName name="BExD1OAU9OXQAZA4D70HP72CU6GB" localSheetId="7" hidden="1">#REF!</definedName>
    <definedName name="BExD1OAU9OXQAZA4D70HP72CU6GB" hidden="1">#REF!</definedName>
    <definedName name="BExD1T8WPV0G6YOX7WMAIZD8XNBK" localSheetId="11" hidden="1">#REF!</definedName>
    <definedName name="BExD1T8WPV0G6YOX7WMAIZD8XNBK" localSheetId="5" hidden="1">#REF!</definedName>
    <definedName name="BExD1T8WPV0G6YOX7WMAIZD8XNBK" localSheetId="8" hidden="1">#REF!</definedName>
    <definedName name="BExD1T8WPV0G6YOX7WMAIZD8XNBK" localSheetId="6" hidden="1">#REF!</definedName>
    <definedName name="BExD1T8WPV0G6YOX7WMAIZD8XNBK" localSheetId="7" hidden="1">#REF!</definedName>
    <definedName name="BExD1T8WPV0G6YOX7WMAIZD8XNBK" hidden="1">#REF!</definedName>
    <definedName name="BExD1Y1JV61416YA1XRQHKWPZIE7" localSheetId="11" hidden="1">#REF!</definedName>
    <definedName name="BExD1Y1JV61416YA1XRQHKWPZIE7" localSheetId="5" hidden="1">#REF!</definedName>
    <definedName name="BExD1Y1JV61416YA1XRQHKWPZIE7" localSheetId="8" hidden="1">#REF!</definedName>
    <definedName name="BExD1Y1JV61416YA1XRQHKWPZIE7" localSheetId="6" hidden="1">#REF!</definedName>
    <definedName name="BExD1Y1JV61416YA1XRQHKWPZIE7" localSheetId="7" hidden="1">#REF!</definedName>
    <definedName name="BExD1Y1JV61416YA1XRQHKWPZIE7" hidden="1">#REF!</definedName>
    <definedName name="BExD2CFHIRMBKN5KXE5QP4XXEWFS" localSheetId="11" hidden="1">#REF!</definedName>
    <definedName name="BExD2CFHIRMBKN5KXE5QP4XXEWFS" localSheetId="5" hidden="1">#REF!</definedName>
    <definedName name="BExD2CFHIRMBKN5KXE5QP4XXEWFS" localSheetId="8" hidden="1">#REF!</definedName>
    <definedName name="BExD2CFHIRMBKN5KXE5QP4XXEWFS" localSheetId="6" hidden="1">#REF!</definedName>
    <definedName name="BExD2CFHIRMBKN5KXE5QP4XXEWFS" localSheetId="7" hidden="1">#REF!</definedName>
    <definedName name="BExD2CFHIRMBKN5KXE5QP4XXEWFS" hidden="1">#REF!</definedName>
    <definedName name="BExD2DMHH1HWXQ9W0YYMDP8AAX8Q" localSheetId="11" hidden="1">#REF!</definedName>
    <definedName name="BExD2DMHH1HWXQ9W0YYMDP8AAX8Q" localSheetId="5" hidden="1">#REF!</definedName>
    <definedName name="BExD2DMHH1HWXQ9W0YYMDP8AAX8Q" localSheetId="8" hidden="1">#REF!</definedName>
    <definedName name="BExD2DMHH1HWXQ9W0YYMDP8AAX8Q" localSheetId="6" hidden="1">#REF!</definedName>
    <definedName name="BExD2DMHH1HWXQ9W0YYMDP8AAX8Q" localSheetId="7" hidden="1">#REF!</definedName>
    <definedName name="BExD2DMHH1HWXQ9W0YYMDP8AAX8Q" hidden="1">#REF!</definedName>
    <definedName name="BExD2HTPC7IWBAU6OSQ67MQA8BYZ" localSheetId="11" hidden="1">#REF!</definedName>
    <definedName name="BExD2HTPC7IWBAU6OSQ67MQA8BYZ" localSheetId="5" hidden="1">#REF!</definedName>
    <definedName name="BExD2HTPC7IWBAU6OSQ67MQA8BYZ" localSheetId="8" hidden="1">#REF!</definedName>
    <definedName name="BExD2HTPC7IWBAU6OSQ67MQA8BYZ" localSheetId="6" hidden="1">#REF!</definedName>
    <definedName name="BExD2HTPC7IWBAU6OSQ67MQA8BYZ" localSheetId="7" hidden="1">#REF!</definedName>
    <definedName name="BExD2HTPC7IWBAU6OSQ67MQA8BYZ" hidden="1">#REF!</definedName>
    <definedName name="BExD2PWTVQ2CXNG6B7UDL8FIMXBH" localSheetId="11" hidden="1">#REF!</definedName>
    <definedName name="BExD2PWTVQ2CXNG6B7UDL8FIMXBH" localSheetId="5" hidden="1">#REF!</definedName>
    <definedName name="BExD2PWTVQ2CXNG6B7UDL8FIMXBH" localSheetId="8" hidden="1">#REF!</definedName>
    <definedName name="BExD2PWTVQ2CXNG6B7UDL8FIMXBH" localSheetId="6" hidden="1">#REF!</definedName>
    <definedName name="BExD2PWTVQ2CXNG6B7UDL8FIMXBH" localSheetId="7" hidden="1">#REF!</definedName>
    <definedName name="BExD2PWTVQ2CXNG6B7UDL8FIMXBH" hidden="1">#REF!</definedName>
    <definedName name="BExD2X9AQ03EX1AVVX44CXLXRPTI" localSheetId="11" hidden="1">#REF!</definedName>
    <definedName name="BExD2X9AQ03EX1AVVX44CXLXRPTI" localSheetId="5" hidden="1">#REF!</definedName>
    <definedName name="BExD2X9AQ03EX1AVVX44CXLXRPTI" localSheetId="8" hidden="1">#REF!</definedName>
    <definedName name="BExD2X9AQ03EX1AVVX44CXLXRPTI" localSheetId="6" hidden="1">#REF!</definedName>
    <definedName name="BExD2X9AQ03EX1AVVX44CXLXRPTI" localSheetId="7" hidden="1">#REF!</definedName>
    <definedName name="BExD2X9AQ03EX1AVVX44CXLXRPTI" hidden="1">#REF!</definedName>
    <definedName name="BExD2ZNL9MWJOEL2575KJZBDP2A6" localSheetId="11" hidden="1">#REF!</definedName>
    <definedName name="BExD2ZNL9MWJOEL2575KJZBDP2A6" localSheetId="5" hidden="1">#REF!</definedName>
    <definedName name="BExD2ZNL9MWJOEL2575KJZBDP2A6" localSheetId="8" hidden="1">#REF!</definedName>
    <definedName name="BExD2ZNL9MWJOEL2575KJZBDP2A6" localSheetId="6" hidden="1">#REF!</definedName>
    <definedName name="BExD2ZNL9MWJOEL2575KJZBDP2A6" localSheetId="7" hidden="1">#REF!</definedName>
    <definedName name="BExD2ZNL9MWJOEL2575KJZBDP2A6" hidden="1">#REF!</definedName>
    <definedName name="BExD34G79JRMB8BZRVN81P1H9MSB" localSheetId="11" hidden="1">#REF!</definedName>
    <definedName name="BExD34G79JRMB8BZRVN81P1H9MSB" localSheetId="5" hidden="1">#REF!</definedName>
    <definedName name="BExD34G79JRMB8BZRVN81P1H9MSB" localSheetId="8" hidden="1">#REF!</definedName>
    <definedName name="BExD34G79JRMB8BZRVN81P1H9MSB" localSheetId="6" hidden="1">#REF!</definedName>
    <definedName name="BExD34G79JRMB8BZRVN81P1H9MSB" localSheetId="7" hidden="1">#REF!</definedName>
    <definedName name="BExD34G79JRMB8BZRVN81P1H9MSB" hidden="1">#REF!</definedName>
    <definedName name="BExD35CL2NULPPEHAM954ETQIJA2" localSheetId="11" hidden="1">#REF!</definedName>
    <definedName name="BExD35CL2NULPPEHAM954ETQIJA2" localSheetId="5" hidden="1">#REF!</definedName>
    <definedName name="BExD35CL2NULPPEHAM954ETQIJA2" localSheetId="8" hidden="1">#REF!</definedName>
    <definedName name="BExD35CL2NULPPEHAM954ETQIJA2" localSheetId="6" hidden="1">#REF!</definedName>
    <definedName name="BExD35CL2NULPPEHAM954ETQIJA2" localSheetId="7" hidden="1">#REF!</definedName>
    <definedName name="BExD35CL2NULPPEHAM954ETQIJA2" hidden="1">#REF!</definedName>
    <definedName name="BExD363H2VGFIQUCE6LS4AC5J0ZT" localSheetId="11" hidden="1">#REF!</definedName>
    <definedName name="BExD363H2VGFIQUCE6LS4AC5J0ZT" localSheetId="5" hidden="1">#REF!</definedName>
    <definedName name="BExD363H2VGFIQUCE6LS4AC5J0ZT" localSheetId="8" hidden="1">#REF!</definedName>
    <definedName name="BExD363H2VGFIQUCE6LS4AC5J0ZT" localSheetId="6" hidden="1">#REF!</definedName>
    <definedName name="BExD363H2VGFIQUCE6LS4AC5J0ZT" localSheetId="7" hidden="1">#REF!</definedName>
    <definedName name="BExD363H2VGFIQUCE6LS4AC5J0ZT" hidden="1">#REF!</definedName>
    <definedName name="BExD3A588E939V61P1XEW0FI5Q0S" localSheetId="11" hidden="1">#REF!</definedName>
    <definedName name="BExD3A588E939V61P1XEW0FI5Q0S" localSheetId="5" hidden="1">#REF!</definedName>
    <definedName name="BExD3A588E939V61P1XEW0FI5Q0S" localSheetId="8" hidden="1">#REF!</definedName>
    <definedName name="BExD3A588E939V61P1XEW0FI5Q0S" localSheetId="6" hidden="1">#REF!</definedName>
    <definedName name="BExD3A588E939V61P1XEW0FI5Q0S" localSheetId="7" hidden="1">#REF!</definedName>
    <definedName name="BExD3A588E939V61P1XEW0FI5Q0S" hidden="1">#REF!</definedName>
    <definedName name="BExD3CJJDKVR9M18XI3WDZH80WL6" localSheetId="11" hidden="1">#REF!</definedName>
    <definedName name="BExD3CJJDKVR9M18XI3WDZH80WL6" localSheetId="5" hidden="1">#REF!</definedName>
    <definedName name="BExD3CJJDKVR9M18XI3WDZH80WL6" localSheetId="8" hidden="1">#REF!</definedName>
    <definedName name="BExD3CJJDKVR9M18XI3WDZH80WL6" localSheetId="6" hidden="1">#REF!</definedName>
    <definedName name="BExD3CJJDKVR9M18XI3WDZH80WL6" localSheetId="7" hidden="1">#REF!</definedName>
    <definedName name="BExD3CJJDKVR9M18XI3WDZH80WL6" hidden="1">#REF!</definedName>
    <definedName name="BExD3ESD9WYJIB3TRDPJ1CKXRAVL" localSheetId="11" hidden="1">#REF!</definedName>
    <definedName name="BExD3ESD9WYJIB3TRDPJ1CKXRAVL" localSheetId="5" hidden="1">#REF!</definedName>
    <definedName name="BExD3ESD9WYJIB3TRDPJ1CKXRAVL" localSheetId="8" hidden="1">#REF!</definedName>
    <definedName name="BExD3ESD9WYJIB3TRDPJ1CKXRAVL" localSheetId="6" hidden="1">#REF!</definedName>
    <definedName name="BExD3ESD9WYJIB3TRDPJ1CKXRAVL" localSheetId="7" hidden="1">#REF!</definedName>
    <definedName name="BExD3ESD9WYJIB3TRDPJ1CKXRAVL" hidden="1">#REF!</definedName>
    <definedName name="BExD3F368X5S25MWSUNIV57RDB57" localSheetId="11" hidden="1">#REF!</definedName>
    <definedName name="BExD3F368X5S25MWSUNIV57RDB57" localSheetId="5" hidden="1">#REF!</definedName>
    <definedName name="BExD3F368X5S25MWSUNIV57RDB57" localSheetId="8" hidden="1">#REF!</definedName>
    <definedName name="BExD3F368X5S25MWSUNIV57RDB57" localSheetId="6" hidden="1">#REF!</definedName>
    <definedName name="BExD3F368X5S25MWSUNIV57RDB57" localSheetId="7" hidden="1">#REF!</definedName>
    <definedName name="BExD3F368X5S25MWSUNIV57RDB57" hidden="1">#REF!</definedName>
    <definedName name="BExD3I8JTNF4LTMFY6GRVDJ6VLGG" localSheetId="11" hidden="1">#REF!</definedName>
    <definedName name="BExD3I8JTNF4LTMFY6GRVDJ6VLGG" localSheetId="5" hidden="1">#REF!</definedName>
    <definedName name="BExD3I8JTNF4LTMFY6GRVDJ6VLGG" localSheetId="8" hidden="1">#REF!</definedName>
    <definedName name="BExD3I8JTNF4LTMFY6GRVDJ6VLGG" localSheetId="6" hidden="1">#REF!</definedName>
    <definedName name="BExD3I8JTNF4LTMFY6GRVDJ6VLGG" localSheetId="7" hidden="1">#REF!</definedName>
    <definedName name="BExD3I8JTNF4LTMFY6GRVDJ6VLGG" hidden="1">#REF!</definedName>
    <definedName name="BExD3IJ5IT335SOSNV9L85WKAOSI" localSheetId="11" hidden="1">#REF!</definedName>
    <definedName name="BExD3IJ5IT335SOSNV9L85WKAOSI" localSheetId="5" hidden="1">#REF!</definedName>
    <definedName name="BExD3IJ5IT335SOSNV9L85WKAOSI" localSheetId="8" hidden="1">#REF!</definedName>
    <definedName name="BExD3IJ5IT335SOSNV9L85WKAOSI" localSheetId="6" hidden="1">#REF!</definedName>
    <definedName name="BExD3IJ5IT335SOSNV9L85WKAOSI" localSheetId="7" hidden="1">#REF!</definedName>
    <definedName name="BExD3IJ5IT335SOSNV9L85WKAOSI" hidden="1">#REF!</definedName>
    <definedName name="BExD3KBVUY57GMMQTOFEU6S6G1AY" localSheetId="11" hidden="1">#REF!</definedName>
    <definedName name="BExD3KBVUY57GMMQTOFEU6S6G1AY" localSheetId="5" hidden="1">#REF!</definedName>
    <definedName name="BExD3KBVUY57GMMQTOFEU6S6G1AY" localSheetId="8" hidden="1">#REF!</definedName>
    <definedName name="BExD3KBVUY57GMMQTOFEU6S6G1AY" localSheetId="6" hidden="1">#REF!</definedName>
    <definedName name="BExD3KBVUY57GMMQTOFEU6S6G1AY" localSheetId="7" hidden="1">#REF!</definedName>
    <definedName name="BExD3KBVUY57GMMQTOFEU6S6G1AY" hidden="1">#REF!</definedName>
    <definedName name="BExD3NMR7AW2Z6V8SC79VQR37NA6" localSheetId="11" hidden="1">#REF!</definedName>
    <definedName name="BExD3NMR7AW2Z6V8SC79VQR37NA6" localSheetId="5" hidden="1">#REF!</definedName>
    <definedName name="BExD3NMR7AW2Z6V8SC79VQR37NA6" localSheetId="8" hidden="1">#REF!</definedName>
    <definedName name="BExD3NMR7AW2Z6V8SC79VQR37NA6" localSheetId="6" hidden="1">#REF!</definedName>
    <definedName name="BExD3NMR7AW2Z6V8SC79VQR37NA6" localSheetId="7" hidden="1">#REF!</definedName>
    <definedName name="BExD3NMR7AW2Z6V8SC79VQR37NA6" hidden="1">#REF!</definedName>
    <definedName name="BExD3QXA2UQ2W4N7NYLUEOG40BZB" localSheetId="11" hidden="1">#REF!</definedName>
    <definedName name="BExD3QXA2UQ2W4N7NYLUEOG40BZB" localSheetId="5" hidden="1">#REF!</definedName>
    <definedName name="BExD3QXA2UQ2W4N7NYLUEOG40BZB" localSheetId="8" hidden="1">#REF!</definedName>
    <definedName name="BExD3QXA2UQ2W4N7NYLUEOG40BZB" localSheetId="6" hidden="1">#REF!</definedName>
    <definedName name="BExD3QXA2UQ2W4N7NYLUEOG40BZB" localSheetId="7" hidden="1">#REF!</definedName>
    <definedName name="BExD3QXA2UQ2W4N7NYLUEOG40BZB" hidden="1">#REF!</definedName>
    <definedName name="BExD3U2N041TEJ7GCN005UTPHNXY" localSheetId="11" hidden="1">#REF!</definedName>
    <definedName name="BExD3U2N041TEJ7GCN005UTPHNXY" localSheetId="5" hidden="1">#REF!</definedName>
    <definedName name="BExD3U2N041TEJ7GCN005UTPHNXY" localSheetId="8" hidden="1">#REF!</definedName>
    <definedName name="BExD3U2N041TEJ7GCN005UTPHNXY" localSheetId="6" hidden="1">#REF!</definedName>
    <definedName name="BExD3U2N041TEJ7GCN005UTPHNXY" localSheetId="7" hidden="1">#REF!</definedName>
    <definedName name="BExD3U2N041TEJ7GCN005UTPHNXY" hidden="1">#REF!</definedName>
    <definedName name="BExD3VPY5VEI1LLQ4I16T16251DT" localSheetId="11" hidden="1">#REF!</definedName>
    <definedName name="BExD3VPY5VEI1LLQ4I16T16251DT" localSheetId="5" hidden="1">#REF!</definedName>
    <definedName name="BExD3VPY5VEI1LLQ4I16T16251DT" localSheetId="8" hidden="1">#REF!</definedName>
    <definedName name="BExD3VPY5VEI1LLQ4I16T16251DT" localSheetId="6" hidden="1">#REF!</definedName>
    <definedName name="BExD3VPY5VEI1LLQ4I16T16251DT" localSheetId="7" hidden="1">#REF!</definedName>
    <definedName name="BExD3VPY5VEI1LLQ4I16T16251DT" hidden="1">#REF!</definedName>
    <definedName name="BExD3XIUEZZ1KIHV7CPS7DKUGIN8" localSheetId="11" hidden="1">#REF!</definedName>
    <definedName name="BExD3XIUEZZ1KIHV7CPS7DKUGIN8" localSheetId="5" hidden="1">#REF!</definedName>
    <definedName name="BExD3XIUEZZ1KIHV7CPS7DKUGIN8" localSheetId="8" hidden="1">#REF!</definedName>
    <definedName name="BExD3XIUEZZ1KIHV7CPS7DKUGIN8" localSheetId="6" hidden="1">#REF!</definedName>
    <definedName name="BExD3XIUEZZ1KIHV7CPS7DKUGIN8" localSheetId="7" hidden="1">#REF!</definedName>
    <definedName name="BExD3XIUEZZ1KIHV7CPS7DKUGIN8" hidden="1">#REF!</definedName>
    <definedName name="BExD40O0CFTNJFOFMMM1KH0P7BUI" localSheetId="11" hidden="1">#REF!</definedName>
    <definedName name="BExD40O0CFTNJFOFMMM1KH0P7BUI" localSheetId="5" hidden="1">#REF!</definedName>
    <definedName name="BExD40O0CFTNJFOFMMM1KH0P7BUI" localSheetId="8" hidden="1">#REF!</definedName>
    <definedName name="BExD40O0CFTNJFOFMMM1KH0P7BUI" localSheetId="6" hidden="1">#REF!</definedName>
    <definedName name="BExD40O0CFTNJFOFMMM1KH0P7BUI" localSheetId="7" hidden="1">#REF!</definedName>
    <definedName name="BExD40O0CFTNJFOFMMM1KH0P7BUI" hidden="1">#REF!</definedName>
    <definedName name="BExD47UYINTJY1PDIW2S1FZ8ZMIO" localSheetId="11" hidden="1">#REF!</definedName>
    <definedName name="BExD47UYINTJY1PDIW2S1FZ8ZMIO" localSheetId="5" hidden="1">#REF!</definedName>
    <definedName name="BExD47UYINTJY1PDIW2S1FZ8ZMIO" localSheetId="8" hidden="1">#REF!</definedName>
    <definedName name="BExD47UYINTJY1PDIW2S1FZ8ZMIO" localSheetId="6" hidden="1">#REF!</definedName>
    <definedName name="BExD47UYINTJY1PDIW2S1FZ8ZMIO" localSheetId="7" hidden="1">#REF!</definedName>
    <definedName name="BExD47UYINTJY1PDIW2S1FZ8ZMIO" hidden="1">#REF!</definedName>
    <definedName name="BExD4BR9HJ3MWWZ5KLVZWX9FJAUS" localSheetId="11" hidden="1">#REF!</definedName>
    <definedName name="BExD4BR9HJ3MWWZ5KLVZWX9FJAUS" localSheetId="5" hidden="1">#REF!</definedName>
    <definedName name="BExD4BR9HJ3MWWZ5KLVZWX9FJAUS" localSheetId="8" hidden="1">#REF!</definedName>
    <definedName name="BExD4BR9HJ3MWWZ5KLVZWX9FJAUS" localSheetId="6" hidden="1">#REF!</definedName>
    <definedName name="BExD4BR9HJ3MWWZ5KLVZWX9FJAUS" localSheetId="7" hidden="1">#REF!</definedName>
    <definedName name="BExD4BR9HJ3MWWZ5KLVZWX9FJAUS" hidden="1">#REF!</definedName>
    <definedName name="BExD4F1WTKT3H0N9MF4H1LX7MBSY" localSheetId="11" hidden="1">#REF!</definedName>
    <definedName name="BExD4F1WTKT3H0N9MF4H1LX7MBSY" localSheetId="5" hidden="1">#REF!</definedName>
    <definedName name="BExD4F1WTKT3H0N9MF4H1LX7MBSY" localSheetId="8" hidden="1">#REF!</definedName>
    <definedName name="BExD4F1WTKT3H0N9MF4H1LX7MBSY" localSheetId="6" hidden="1">#REF!</definedName>
    <definedName name="BExD4F1WTKT3H0N9MF4H1LX7MBSY" localSheetId="7" hidden="1">#REF!</definedName>
    <definedName name="BExD4F1WTKT3H0N9MF4H1LX7MBSY" hidden="1">#REF!</definedName>
    <definedName name="BExD4H5GQWXBS6LUL3TSP36DVO38" localSheetId="11" hidden="1">#REF!</definedName>
    <definedName name="BExD4H5GQWXBS6LUL3TSP36DVO38" localSheetId="5" hidden="1">#REF!</definedName>
    <definedName name="BExD4H5GQWXBS6LUL3TSP36DVO38" localSheetId="8" hidden="1">#REF!</definedName>
    <definedName name="BExD4H5GQWXBS6LUL3TSP36DVO38" localSheetId="6" hidden="1">#REF!</definedName>
    <definedName name="BExD4H5GQWXBS6LUL3TSP36DVO38" localSheetId="7" hidden="1">#REF!</definedName>
    <definedName name="BExD4H5GQWXBS6LUL3TSP36DVO38" hidden="1">#REF!</definedName>
    <definedName name="BExD4JJSS3QDBLABCJCHD45SRNPI" localSheetId="11" hidden="1">#REF!</definedName>
    <definedName name="BExD4JJSS3QDBLABCJCHD45SRNPI" localSheetId="5" hidden="1">#REF!</definedName>
    <definedName name="BExD4JJSS3QDBLABCJCHD45SRNPI" localSheetId="8" hidden="1">#REF!</definedName>
    <definedName name="BExD4JJSS3QDBLABCJCHD45SRNPI" localSheetId="6" hidden="1">#REF!</definedName>
    <definedName name="BExD4JJSS3QDBLABCJCHD45SRNPI" localSheetId="7" hidden="1">#REF!</definedName>
    <definedName name="BExD4JJSS3QDBLABCJCHD45SRNPI" hidden="1">#REF!</definedName>
    <definedName name="BExD4QQQ7V9LH5WWBJA3HKJXLVP6" localSheetId="11" hidden="1">#REF!</definedName>
    <definedName name="BExD4QQQ7V9LH5WWBJA3HKJXLVP6" localSheetId="5" hidden="1">#REF!</definedName>
    <definedName name="BExD4QQQ7V9LH5WWBJA3HKJXLVP6" localSheetId="8" hidden="1">#REF!</definedName>
    <definedName name="BExD4QQQ7V9LH5WWBJA3HKJXLVP6" localSheetId="6" hidden="1">#REF!</definedName>
    <definedName name="BExD4QQQ7V9LH5WWBJA3HKJXLVP6" localSheetId="7" hidden="1">#REF!</definedName>
    <definedName name="BExD4QQQ7V9LH5WWBJA3HKJXLVP6" hidden="1">#REF!</definedName>
    <definedName name="BExD4R1I0MKF033I5LPUYIMTZ6E8" localSheetId="11" hidden="1">#REF!</definedName>
    <definedName name="BExD4R1I0MKF033I5LPUYIMTZ6E8" localSheetId="5" hidden="1">#REF!</definedName>
    <definedName name="BExD4R1I0MKF033I5LPUYIMTZ6E8" localSheetId="8" hidden="1">#REF!</definedName>
    <definedName name="BExD4R1I0MKF033I5LPUYIMTZ6E8" localSheetId="6" hidden="1">#REF!</definedName>
    <definedName name="BExD4R1I0MKF033I5LPUYIMTZ6E8" localSheetId="7" hidden="1">#REF!</definedName>
    <definedName name="BExD4R1I0MKF033I5LPUYIMTZ6E8" hidden="1">#REF!</definedName>
    <definedName name="BExD50MT3M6XZLNUP9JL93EG6D9R" localSheetId="11" hidden="1">#REF!</definedName>
    <definedName name="BExD50MT3M6XZLNUP9JL93EG6D9R" localSheetId="5" hidden="1">#REF!</definedName>
    <definedName name="BExD50MT3M6XZLNUP9JL93EG6D9R" localSheetId="8" hidden="1">#REF!</definedName>
    <definedName name="BExD50MT3M6XZLNUP9JL93EG6D9R" localSheetId="6" hidden="1">#REF!</definedName>
    <definedName name="BExD50MT3M6XZLNUP9JL93EG6D9R" localSheetId="7" hidden="1">#REF!</definedName>
    <definedName name="BExD50MT3M6XZLNUP9JL93EG6D9R" hidden="1">#REF!</definedName>
    <definedName name="BExD5EV7KDSVF1CJT38M4IBPFLPY" localSheetId="11" hidden="1">#REF!</definedName>
    <definedName name="BExD5EV7KDSVF1CJT38M4IBPFLPY" localSheetId="5" hidden="1">#REF!</definedName>
    <definedName name="BExD5EV7KDSVF1CJT38M4IBPFLPY" localSheetId="8" hidden="1">#REF!</definedName>
    <definedName name="BExD5EV7KDSVF1CJT38M4IBPFLPY" localSheetId="6" hidden="1">#REF!</definedName>
    <definedName name="BExD5EV7KDSVF1CJT38M4IBPFLPY" localSheetId="7" hidden="1">#REF!</definedName>
    <definedName name="BExD5EV7KDSVF1CJT38M4IBPFLPY" hidden="1">#REF!</definedName>
    <definedName name="BExD5FRK547OESJRYAW574DZEZ7J" localSheetId="11" hidden="1">#REF!</definedName>
    <definedName name="BExD5FRK547OESJRYAW574DZEZ7J" localSheetId="5" hidden="1">#REF!</definedName>
    <definedName name="BExD5FRK547OESJRYAW574DZEZ7J" localSheetId="8" hidden="1">#REF!</definedName>
    <definedName name="BExD5FRK547OESJRYAW574DZEZ7J" localSheetId="6" hidden="1">#REF!</definedName>
    <definedName name="BExD5FRK547OESJRYAW574DZEZ7J" localSheetId="7" hidden="1">#REF!</definedName>
    <definedName name="BExD5FRK547OESJRYAW574DZEZ7J" hidden="1">#REF!</definedName>
    <definedName name="BExD5I5X2YA2YNCTCDSMEL4CWF4N" localSheetId="11" hidden="1">#REF!</definedName>
    <definedName name="BExD5I5X2YA2YNCTCDSMEL4CWF4N" localSheetId="5" hidden="1">#REF!</definedName>
    <definedName name="BExD5I5X2YA2YNCTCDSMEL4CWF4N" localSheetId="8" hidden="1">#REF!</definedName>
    <definedName name="BExD5I5X2YA2YNCTCDSMEL4CWF4N" localSheetId="6" hidden="1">#REF!</definedName>
    <definedName name="BExD5I5X2YA2YNCTCDSMEL4CWF4N" localSheetId="7" hidden="1">#REF!</definedName>
    <definedName name="BExD5I5X2YA2YNCTCDSMEL4CWF4N" hidden="1">#REF!</definedName>
    <definedName name="BExD5QUSRFJWRQ1ZM50WYLCF74DF" localSheetId="11" hidden="1">#REF!</definedName>
    <definedName name="BExD5QUSRFJWRQ1ZM50WYLCF74DF" localSheetId="5" hidden="1">#REF!</definedName>
    <definedName name="BExD5QUSRFJWRQ1ZM50WYLCF74DF" localSheetId="8" hidden="1">#REF!</definedName>
    <definedName name="BExD5QUSRFJWRQ1ZM50WYLCF74DF" localSheetId="6" hidden="1">#REF!</definedName>
    <definedName name="BExD5QUSRFJWRQ1ZM50WYLCF74DF" localSheetId="7" hidden="1">#REF!</definedName>
    <definedName name="BExD5QUSRFJWRQ1ZM50WYLCF74DF" hidden="1">#REF!</definedName>
    <definedName name="BExD5SSUIF6AJQHBHK8PNMFBPRYB" localSheetId="11" hidden="1">#REF!</definedName>
    <definedName name="BExD5SSUIF6AJQHBHK8PNMFBPRYB" localSheetId="5" hidden="1">#REF!</definedName>
    <definedName name="BExD5SSUIF6AJQHBHK8PNMFBPRYB" localSheetId="8" hidden="1">#REF!</definedName>
    <definedName name="BExD5SSUIF6AJQHBHK8PNMFBPRYB" localSheetId="6" hidden="1">#REF!</definedName>
    <definedName name="BExD5SSUIF6AJQHBHK8PNMFBPRYB" localSheetId="7" hidden="1">#REF!</definedName>
    <definedName name="BExD5SSUIF6AJQHBHK8PNMFBPRYB" hidden="1">#REF!</definedName>
    <definedName name="BExD623C9LRX18BE0W2V6SZLQUXX" localSheetId="11" hidden="1">#REF!</definedName>
    <definedName name="BExD623C9LRX18BE0W2V6SZLQUXX" localSheetId="5" hidden="1">#REF!</definedName>
    <definedName name="BExD623C9LRX18BE0W2V6SZLQUXX" localSheetId="8" hidden="1">#REF!</definedName>
    <definedName name="BExD623C9LRX18BE0W2V6SZLQUXX" localSheetId="6" hidden="1">#REF!</definedName>
    <definedName name="BExD623C9LRX18BE0W2V6SZLQUXX" localSheetId="7" hidden="1">#REF!</definedName>
    <definedName name="BExD623C9LRX18BE0W2V6SZLQUXX" hidden="1">#REF!</definedName>
    <definedName name="BExD6CQA7UMJBXV7AIFAIHUF2ICX" localSheetId="11" hidden="1">#REF!</definedName>
    <definedName name="BExD6CQA7UMJBXV7AIFAIHUF2ICX" localSheetId="5" hidden="1">#REF!</definedName>
    <definedName name="BExD6CQA7UMJBXV7AIFAIHUF2ICX" localSheetId="8" hidden="1">#REF!</definedName>
    <definedName name="BExD6CQA7UMJBXV7AIFAIHUF2ICX" localSheetId="6" hidden="1">#REF!</definedName>
    <definedName name="BExD6CQA7UMJBXV7AIFAIHUF2ICX" localSheetId="7" hidden="1">#REF!</definedName>
    <definedName name="BExD6CQA7UMJBXV7AIFAIHUF2ICX" hidden="1">#REF!</definedName>
    <definedName name="BExD6D18MCF5R8YJMPG21WE3GPJQ" localSheetId="11" hidden="1">#REF!</definedName>
    <definedName name="BExD6D18MCF5R8YJMPG21WE3GPJQ" localSheetId="5" hidden="1">#REF!</definedName>
    <definedName name="BExD6D18MCF5R8YJMPG21WE3GPJQ" localSheetId="8" hidden="1">#REF!</definedName>
    <definedName name="BExD6D18MCF5R8YJMPG21WE3GPJQ" localSheetId="6" hidden="1">#REF!</definedName>
    <definedName name="BExD6D18MCF5R8YJMPG21WE3GPJQ" localSheetId="7" hidden="1">#REF!</definedName>
    <definedName name="BExD6D18MCF5R8YJMPG21WE3GPJQ" hidden="1">#REF!</definedName>
    <definedName name="BExD6FKVK8WJWNYPVENR7Q8Q30PK" localSheetId="11" hidden="1">#REF!</definedName>
    <definedName name="BExD6FKVK8WJWNYPVENR7Q8Q30PK" localSheetId="5" hidden="1">#REF!</definedName>
    <definedName name="BExD6FKVK8WJWNYPVENR7Q8Q30PK" localSheetId="8" hidden="1">#REF!</definedName>
    <definedName name="BExD6FKVK8WJWNYPVENR7Q8Q30PK" localSheetId="6" hidden="1">#REF!</definedName>
    <definedName name="BExD6FKVK8WJWNYPVENR7Q8Q30PK" localSheetId="7" hidden="1">#REF!</definedName>
    <definedName name="BExD6FKVK8WJWNYPVENR7Q8Q30PK" hidden="1">#REF!</definedName>
    <definedName name="BExD6GMP0LK8WKVWMIT1NNH8CHLF" localSheetId="11" hidden="1">#REF!</definedName>
    <definedName name="BExD6GMP0LK8WKVWMIT1NNH8CHLF" localSheetId="5" hidden="1">#REF!</definedName>
    <definedName name="BExD6GMP0LK8WKVWMIT1NNH8CHLF" localSheetId="8" hidden="1">#REF!</definedName>
    <definedName name="BExD6GMP0LK8WKVWMIT1NNH8CHLF" localSheetId="6" hidden="1">#REF!</definedName>
    <definedName name="BExD6GMP0LK8WKVWMIT1NNH8CHLF" localSheetId="7" hidden="1">#REF!</definedName>
    <definedName name="BExD6GMP0LK8WKVWMIT1NNH8CHLF" hidden="1">#REF!</definedName>
    <definedName name="BExD6H2TE0WWAUIWVSSCLPZ6B88N" localSheetId="11" hidden="1">#REF!</definedName>
    <definedName name="BExD6H2TE0WWAUIWVSSCLPZ6B88N" localSheetId="5" hidden="1">#REF!</definedName>
    <definedName name="BExD6H2TE0WWAUIWVSSCLPZ6B88N" localSheetId="8" hidden="1">#REF!</definedName>
    <definedName name="BExD6H2TE0WWAUIWVSSCLPZ6B88N" localSheetId="6" hidden="1">#REF!</definedName>
    <definedName name="BExD6H2TE0WWAUIWVSSCLPZ6B88N" localSheetId="7" hidden="1">#REF!</definedName>
    <definedName name="BExD6H2TE0WWAUIWVSSCLPZ6B88N" hidden="1">#REF!</definedName>
    <definedName name="BExD71LTOE015TV5RSAHM8NT8GVW" localSheetId="11" hidden="1">#REF!</definedName>
    <definedName name="BExD71LTOE015TV5RSAHM8NT8GVW" localSheetId="5" hidden="1">#REF!</definedName>
    <definedName name="BExD71LTOE015TV5RSAHM8NT8GVW" localSheetId="8" hidden="1">#REF!</definedName>
    <definedName name="BExD71LTOE015TV5RSAHM8NT8GVW" localSheetId="6" hidden="1">#REF!</definedName>
    <definedName name="BExD71LTOE015TV5RSAHM8NT8GVW" localSheetId="7" hidden="1">#REF!</definedName>
    <definedName name="BExD71LTOE015TV5RSAHM8NT8GVW" hidden="1">#REF!</definedName>
    <definedName name="BExD73USXVADC7EHGHVTQNCT06ZA" localSheetId="11" hidden="1">#REF!</definedName>
    <definedName name="BExD73USXVADC7EHGHVTQNCT06ZA" localSheetId="5" hidden="1">#REF!</definedName>
    <definedName name="BExD73USXVADC7EHGHVTQNCT06ZA" localSheetId="8" hidden="1">#REF!</definedName>
    <definedName name="BExD73USXVADC7EHGHVTQNCT06ZA" localSheetId="6" hidden="1">#REF!</definedName>
    <definedName name="BExD73USXVADC7EHGHVTQNCT06ZA" localSheetId="7" hidden="1">#REF!</definedName>
    <definedName name="BExD73USXVADC7EHGHVTQNCT06ZA" hidden="1">#REF!</definedName>
    <definedName name="BExD7GAIGULTB3YHM1OS9RBQOTEC" localSheetId="11" hidden="1">#REF!</definedName>
    <definedName name="BExD7GAIGULTB3YHM1OS9RBQOTEC" localSheetId="5" hidden="1">#REF!</definedName>
    <definedName name="BExD7GAIGULTB3YHM1OS9RBQOTEC" localSheetId="8" hidden="1">#REF!</definedName>
    <definedName name="BExD7GAIGULTB3YHM1OS9RBQOTEC" localSheetId="6" hidden="1">#REF!</definedName>
    <definedName name="BExD7GAIGULTB3YHM1OS9RBQOTEC" localSheetId="7" hidden="1">#REF!</definedName>
    <definedName name="BExD7GAIGULTB3YHM1OS9RBQOTEC" hidden="1">#REF!</definedName>
    <definedName name="BExD7IE1DHIS52UFDCTSKPJQNRD5" localSheetId="11" hidden="1">#REF!</definedName>
    <definedName name="BExD7IE1DHIS52UFDCTSKPJQNRD5" localSheetId="5" hidden="1">#REF!</definedName>
    <definedName name="BExD7IE1DHIS52UFDCTSKPJQNRD5" localSheetId="8" hidden="1">#REF!</definedName>
    <definedName name="BExD7IE1DHIS52UFDCTSKPJQNRD5" localSheetId="6" hidden="1">#REF!</definedName>
    <definedName name="BExD7IE1DHIS52UFDCTSKPJQNRD5" localSheetId="7" hidden="1">#REF!</definedName>
    <definedName name="BExD7IE1DHIS52UFDCTSKPJQNRD5" hidden="1">#REF!</definedName>
    <definedName name="BExD7IUBGUWHYC9UNZ1IY5XFYKQN" localSheetId="11" hidden="1">#REF!</definedName>
    <definedName name="BExD7IUBGUWHYC9UNZ1IY5XFYKQN" localSheetId="5" hidden="1">#REF!</definedName>
    <definedName name="BExD7IUBGUWHYC9UNZ1IY5XFYKQN" localSheetId="8" hidden="1">#REF!</definedName>
    <definedName name="BExD7IUBGUWHYC9UNZ1IY5XFYKQN" localSheetId="6" hidden="1">#REF!</definedName>
    <definedName name="BExD7IUBGUWHYC9UNZ1IY5XFYKQN" localSheetId="7" hidden="1">#REF!</definedName>
    <definedName name="BExD7IUBGUWHYC9UNZ1IY5XFYKQN" hidden="1">#REF!</definedName>
    <definedName name="BExD7JQOJ35HGL8U2OCEI2P2JT7I" localSheetId="11" hidden="1">#REF!</definedName>
    <definedName name="BExD7JQOJ35HGL8U2OCEI2P2JT7I" localSheetId="5" hidden="1">#REF!</definedName>
    <definedName name="BExD7JQOJ35HGL8U2OCEI2P2JT7I" localSheetId="8" hidden="1">#REF!</definedName>
    <definedName name="BExD7JQOJ35HGL8U2OCEI2P2JT7I" localSheetId="6" hidden="1">#REF!</definedName>
    <definedName name="BExD7JQOJ35HGL8U2OCEI2P2JT7I" localSheetId="7" hidden="1">#REF!</definedName>
    <definedName name="BExD7JQOJ35HGL8U2OCEI2P2JT7I" hidden="1">#REF!</definedName>
    <definedName name="BExD7KSDKNDNH95NDT3S7GM3MUU2" localSheetId="11" hidden="1">#REF!</definedName>
    <definedName name="BExD7KSDKNDNH95NDT3S7GM3MUU2" localSheetId="5" hidden="1">#REF!</definedName>
    <definedName name="BExD7KSDKNDNH95NDT3S7GM3MUU2" localSheetId="8" hidden="1">#REF!</definedName>
    <definedName name="BExD7KSDKNDNH95NDT3S7GM3MUU2" localSheetId="6" hidden="1">#REF!</definedName>
    <definedName name="BExD7KSDKNDNH95NDT3S7GM3MUU2" localSheetId="7" hidden="1">#REF!</definedName>
    <definedName name="BExD7KSDKNDNH95NDT3S7GM3MUU2" hidden="1">#REF!</definedName>
    <definedName name="BExD8H5O087KQVWIVPUUID5VMGMS" localSheetId="11" hidden="1">#REF!</definedName>
    <definedName name="BExD8H5O087KQVWIVPUUID5VMGMS" localSheetId="5" hidden="1">#REF!</definedName>
    <definedName name="BExD8H5O087KQVWIVPUUID5VMGMS" localSheetId="8" hidden="1">#REF!</definedName>
    <definedName name="BExD8H5O087KQVWIVPUUID5VMGMS" localSheetId="6" hidden="1">#REF!</definedName>
    <definedName name="BExD8H5O087KQVWIVPUUID5VMGMS" localSheetId="7" hidden="1">#REF!</definedName>
    <definedName name="BExD8H5O087KQVWIVPUUID5VMGMS" hidden="1">#REF!</definedName>
    <definedName name="BExD8HLWJHFK6566YQLGOAPIWD7G" localSheetId="11" hidden="1">#REF!</definedName>
    <definedName name="BExD8HLWJHFK6566YQLGOAPIWD7G" localSheetId="5" hidden="1">#REF!</definedName>
    <definedName name="BExD8HLWJHFK6566YQLGOAPIWD7G" localSheetId="8" hidden="1">#REF!</definedName>
    <definedName name="BExD8HLWJHFK6566YQLGOAPIWD7G" localSheetId="6" hidden="1">#REF!</definedName>
    <definedName name="BExD8HLWJHFK6566YQLGOAPIWD7G" localSheetId="7" hidden="1">#REF!</definedName>
    <definedName name="BExD8HLWJHFK6566YQLGOAPIWD7G" hidden="1">#REF!</definedName>
    <definedName name="BExD8OCLZMFN5K3VZYI4Q4ITVKUA" localSheetId="11" hidden="1">#REF!</definedName>
    <definedName name="BExD8OCLZMFN5K3VZYI4Q4ITVKUA" localSheetId="5" hidden="1">#REF!</definedName>
    <definedName name="BExD8OCLZMFN5K3VZYI4Q4ITVKUA" localSheetId="8" hidden="1">#REF!</definedName>
    <definedName name="BExD8OCLZMFN5K3VZYI4Q4ITVKUA" localSheetId="6" hidden="1">#REF!</definedName>
    <definedName name="BExD8OCLZMFN5K3VZYI4Q4ITVKUA" localSheetId="7" hidden="1">#REF!</definedName>
    <definedName name="BExD8OCLZMFN5K3VZYI4Q4ITVKUA" hidden="1">#REF!</definedName>
    <definedName name="BExD93C1R6LC0631ECHVFYH0R0PD" localSheetId="11" hidden="1">#REF!</definedName>
    <definedName name="BExD93C1R6LC0631ECHVFYH0R0PD" localSheetId="5" hidden="1">#REF!</definedName>
    <definedName name="BExD93C1R6LC0631ECHVFYH0R0PD" localSheetId="8" hidden="1">#REF!</definedName>
    <definedName name="BExD93C1R6LC0631ECHVFYH0R0PD" localSheetId="6" hidden="1">#REF!</definedName>
    <definedName name="BExD93C1R6LC0631ECHVFYH0R0PD" localSheetId="7" hidden="1">#REF!</definedName>
    <definedName name="BExD93C1R6LC0631ECHVFYH0R0PD" hidden="1">#REF!</definedName>
    <definedName name="BExD97TXIO0COVNN4OH3DEJ33YLM" localSheetId="11" hidden="1">#REF!</definedName>
    <definedName name="BExD97TXIO0COVNN4OH3DEJ33YLM" localSheetId="5" hidden="1">#REF!</definedName>
    <definedName name="BExD97TXIO0COVNN4OH3DEJ33YLM" localSheetId="8" hidden="1">#REF!</definedName>
    <definedName name="BExD97TXIO0COVNN4OH3DEJ33YLM" localSheetId="6" hidden="1">#REF!</definedName>
    <definedName name="BExD97TXIO0COVNN4OH3DEJ33YLM" localSheetId="7" hidden="1">#REF!</definedName>
    <definedName name="BExD97TXIO0COVNN4OH3DEJ33YLM" hidden="1">#REF!</definedName>
    <definedName name="BExD99RZ1RFIMK6O1ZHSPJ68X9Y5" localSheetId="11" hidden="1">#REF!</definedName>
    <definedName name="BExD99RZ1RFIMK6O1ZHSPJ68X9Y5" localSheetId="5" hidden="1">#REF!</definedName>
    <definedName name="BExD99RZ1RFIMK6O1ZHSPJ68X9Y5" localSheetId="8" hidden="1">#REF!</definedName>
    <definedName name="BExD99RZ1RFIMK6O1ZHSPJ68X9Y5" localSheetId="6" hidden="1">#REF!</definedName>
    <definedName name="BExD99RZ1RFIMK6O1ZHSPJ68X9Y5" localSheetId="7" hidden="1">#REF!</definedName>
    <definedName name="BExD99RZ1RFIMK6O1ZHSPJ68X9Y5" hidden="1">#REF!</definedName>
    <definedName name="BExD9ATSNNU6SJVYYUCUG2AFS57W" localSheetId="11" hidden="1">#REF!</definedName>
    <definedName name="BExD9ATSNNU6SJVYYUCUG2AFS57W" localSheetId="5" hidden="1">#REF!</definedName>
    <definedName name="BExD9ATSNNU6SJVYYUCUG2AFS57W" localSheetId="8" hidden="1">#REF!</definedName>
    <definedName name="BExD9ATSNNU6SJVYYUCUG2AFS57W" localSheetId="6" hidden="1">#REF!</definedName>
    <definedName name="BExD9ATSNNU6SJVYYUCUG2AFS57W" localSheetId="7" hidden="1">#REF!</definedName>
    <definedName name="BExD9ATSNNU6SJVYYUCUG2AFS57W" hidden="1">#REF!</definedName>
    <definedName name="BExD9JO1QOKHUKL6DOEKDLUBPPKZ" localSheetId="11" hidden="1">#REF!</definedName>
    <definedName name="BExD9JO1QOKHUKL6DOEKDLUBPPKZ" localSheetId="5" hidden="1">#REF!</definedName>
    <definedName name="BExD9JO1QOKHUKL6DOEKDLUBPPKZ" localSheetId="8" hidden="1">#REF!</definedName>
    <definedName name="BExD9JO1QOKHUKL6DOEKDLUBPPKZ" localSheetId="6" hidden="1">#REF!</definedName>
    <definedName name="BExD9JO1QOKHUKL6DOEKDLUBPPKZ" localSheetId="7" hidden="1">#REF!</definedName>
    <definedName name="BExD9JO1QOKHUKL6DOEKDLUBPPKZ" hidden="1">#REF!</definedName>
    <definedName name="BExD9L0ID3VSOU609GKWYTA5BFMA" localSheetId="11" hidden="1">#REF!</definedName>
    <definedName name="BExD9L0ID3VSOU609GKWYTA5BFMA" localSheetId="5" hidden="1">#REF!</definedName>
    <definedName name="BExD9L0ID3VSOU609GKWYTA5BFMA" localSheetId="8" hidden="1">#REF!</definedName>
    <definedName name="BExD9L0ID3VSOU609GKWYTA5BFMA" localSheetId="6" hidden="1">#REF!</definedName>
    <definedName name="BExD9L0ID3VSOU609GKWYTA5BFMA" localSheetId="7" hidden="1">#REF!</definedName>
    <definedName name="BExD9L0ID3VSOU609GKWYTA5BFMA" hidden="1">#REF!</definedName>
    <definedName name="BExD9M7SEMG0JK2FUTTZXWIEBTKB" localSheetId="11" hidden="1">#REF!</definedName>
    <definedName name="BExD9M7SEMG0JK2FUTTZXWIEBTKB" localSheetId="5" hidden="1">#REF!</definedName>
    <definedName name="BExD9M7SEMG0JK2FUTTZXWIEBTKB" localSheetId="8" hidden="1">#REF!</definedName>
    <definedName name="BExD9M7SEMG0JK2FUTTZXWIEBTKB" localSheetId="6" hidden="1">#REF!</definedName>
    <definedName name="BExD9M7SEMG0JK2FUTTZXWIEBTKB" localSheetId="7" hidden="1">#REF!</definedName>
    <definedName name="BExD9M7SEMG0JK2FUTTZXWIEBTKB" hidden="1">#REF!</definedName>
    <definedName name="BExD9MNYBYB1AICQL5165G472IE2" localSheetId="11" hidden="1">#REF!</definedName>
    <definedName name="BExD9MNYBYB1AICQL5165G472IE2" localSheetId="5" hidden="1">#REF!</definedName>
    <definedName name="BExD9MNYBYB1AICQL5165G472IE2" localSheetId="8" hidden="1">#REF!</definedName>
    <definedName name="BExD9MNYBYB1AICQL5165G472IE2" localSheetId="6" hidden="1">#REF!</definedName>
    <definedName name="BExD9MNYBYB1AICQL5165G472IE2" localSheetId="7" hidden="1">#REF!</definedName>
    <definedName name="BExD9MNYBYB1AICQL5165G472IE2" hidden="1">#REF!</definedName>
    <definedName name="BExD9PNSYT7GASEGUVL48MUQ02WO" localSheetId="11" hidden="1">#REF!</definedName>
    <definedName name="BExD9PNSYT7GASEGUVL48MUQ02WO" localSheetId="5" hidden="1">#REF!</definedName>
    <definedName name="BExD9PNSYT7GASEGUVL48MUQ02WO" localSheetId="8" hidden="1">#REF!</definedName>
    <definedName name="BExD9PNSYT7GASEGUVL48MUQ02WO" localSheetId="6" hidden="1">#REF!</definedName>
    <definedName name="BExD9PNSYT7GASEGUVL48MUQ02WO" localSheetId="7" hidden="1">#REF!</definedName>
    <definedName name="BExD9PNSYT7GASEGUVL48MUQ02WO" hidden="1">#REF!</definedName>
    <definedName name="BExD9TK2MIWFH5SKUYU9ZKF4NPHQ" localSheetId="11" hidden="1">#REF!</definedName>
    <definedName name="BExD9TK2MIWFH5SKUYU9ZKF4NPHQ" localSheetId="5" hidden="1">#REF!</definedName>
    <definedName name="BExD9TK2MIWFH5SKUYU9ZKF4NPHQ" localSheetId="8" hidden="1">#REF!</definedName>
    <definedName name="BExD9TK2MIWFH5SKUYU9ZKF4NPHQ" localSheetId="6" hidden="1">#REF!</definedName>
    <definedName name="BExD9TK2MIWFH5SKUYU9ZKF4NPHQ" localSheetId="7" hidden="1">#REF!</definedName>
    <definedName name="BExD9TK2MIWFH5SKUYU9ZKF4NPHQ" hidden="1">#REF!</definedName>
    <definedName name="BExDA23J1UL1EN1K0BLX2TKAX4U0" localSheetId="11" hidden="1">#REF!</definedName>
    <definedName name="BExDA23J1UL1EN1K0BLX2TKAX4U0" localSheetId="5" hidden="1">#REF!</definedName>
    <definedName name="BExDA23J1UL1EN1K0BLX2TKAX4U0" localSheetId="8" hidden="1">#REF!</definedName>
    <definedName name="BExDA23J1UL1EN1K0BLX2TKAX4U0" localSheetId="6" hidden="1">#REF!</definedName>
    <definedName name="BExDA23J1UL1EN1K0BLX2TKAX4U0" localSheetId="7" hidden="1">#REF!</definedName>
    <definedName name="BExDA23J1UL1EN1K0BLX2TKAX4U0" hidden="1">#REF!</definedName>
    <definedName name="BExDA6594R2INH5X2F55YRZSKRND" localSheetId="11" hidden="1">#REF!</definedName>
    <definedName name="BExDA6594R2INH5X2F55YRZSKRND" localSheetId="5" hidden="1">#REF!</definedName>
    <definedName name="BExDA6594R2INH5X2F55YRZSKRND" localSheetId="8" hidden="1">#REF!</definedName>
    <definedName name="BExDA6594R2INH5X2F55YRZSKRND" localSheetId="6" hidden="1">#REF!</definedName>
    <definedName name="BExDA6594R2INH5X2F55YRZSKRND" localSheetId="7" hidden="1">#REF!</definedName>
    <definedName name="BExDA6594R2INH5X2F55YRZSKRND" hidden="1">#REF!</definedName>
    <definedName name="BExDA6LD9061UULVKUUI4QP8SK13" localSheetId="11" hidden="1">#REF!</definedName>
    <definedName name="BExDA6LD9061UULVKUUI4QP8SK13" localSheetId="5" hidden="1">#REF!</definedName>
    <definedName name="BExDA6LD9061UULVKUUI4QP8SK13" localSheetId="8" hidden="1">#REF!</definedName>
    <definedName name="BExDA6LD9061UULVKUUI4QP8SK13" localSheetId="6" hidden="1">#REF!</definedName>
    <definedName name="BExDA6LD9061UULVKUUI4QP8SK13" localSheetId="7" hidden="1">#REF!</definedName>
    <definedName name="BExDA6LD9061UULVKUUI4QP8SK13" hidden="1">#REF!</definedName>
    <definedName name="BExDAGMVMNLQ6QXASB9R6D8DIT12" localSheetId="11" hidden="1">#REF!</definedName>
    <definedName name="BExDAGMVMNLQ6QXASB9R6D8DIT12" localSheetId="5" hidden="1">#REF!</definedName>
    <definedName name="BExDAGMVMNLQ6QXASB9R6D8DIT12" localSheetId="8" hidden="1">#REF!</definedName>
    <definedName name="BExDAGMVMNLQ6QXASB9R6D8DIT12" localSheetId="6" hidden="1">#REF!</definedName>
    <definedName name="BExDAGMVMNLQ6QXASB9R6D8DIT12" localSheetId="7" hidden="1">#REF!</definedName>
    <definedName name="BExDAGMVMNLQ6QXASB9R6D8DIT12" hidden="1">#REF!</definedName>
    <definedName name="BExDAYBHU9ADLXI8VRC7F608RVGM" localSheetId="11" hidden="1">#REF!</definedName>
    <definedName name="BExDAYBHU9ADLXI8VRC7F608RVGM" localSheetId="5" hidden="1">#REF!</definedName>
    <definedName name="BExDAYBHU9ADLXI8VRC7F608RVGM" localSheetId="8" hidden="1">#REF!</definedName>
    <definedName name="BExDAYBHU9ADLXI8VRC7F608RVGM" localSheetId="6" hidden="1">#REF!</definedName>
    <definedName name="BExDAYBHU9ADLXI8VRC7F608RVGM" localSheetId="7" hidden="1">#REF!</definedName>
    <definedName name="BExDAYBHU9ADLXI8VRC7F608RVGM" hidden="1">#REF!</definedName>
    <definedName name="BExDBDR1XR0FV0CYUCB2OJ7CJCZU" localSheetId="11" hidden="1">#REF!</definedName>
    <definedName name="BExDBDR1XR0FV0CYUCB2OJ7CJCZU" localSheetId="5" hidden="1">#REF!</definedName>
    <definedName name="BExDBDR1XR0FV0CYUCB2OJ7CJCZU" localSheetId="8" hidden="1">#REF!</definedName>
    <definedName name="BExDBDR1XR0FV0CYUCB2OJ7CJCZU" localSheetId="6" hidden="1">#REF!</definedName>
    <definedName name="BExDBDR1XR0FV0CYUCB2OJ7CJCZU" localSheetId="7" hidden="1">#REF!</definedName>
    <definedName name="BExDBDR1XR0FV0CYUCB2OJ7CJCZU" hidden="1">#REF!</definedName>
    <definedName name="BExDC7F818VN0S18ID7XRCRVYPJ4" localSheetId="11" hidden="1">#REF!</definedName>
    <definedName name="BExDC7F818VN0S18ID7XRCRVYPJ4" localSheetId="5" hidden="1">#REF!</definedName>
    <definedName name="BExDC7F818VN0S18ID7XRCRVYPJ4" localSheetId="8" hidden="1">#REF!</definedName>
    <definedName name="BExDC7F818VN0S18ID7XRCRVYPJ4" localSheetId="6" hidden="1">#REF!</definedName>
    <definedName name="BExDC7F818VN0S18ID7XRCRVYPJ4" localSheetId="7" hidden="1">#REF!</definedName>
    <definedName name="BExDC7F818VN0S18ID7XRCRVYPJ4" hidden="1">#REF!</definedName>
    <definedName name="BExDCL7K96PC9VZYB70ZW3QPVIJE" localSheetId="11" hidden="1">#REF!</definedName>
    <definedName name="BExDCL7K96PC9VZYB70ZW3QPVIJE" localSheetId="5" hidden="1">#REF!</definedName>
    <definedName name="BExDCL7K96PC9VZYB70ZW3QPVIJE" localSheetId="8" hidden="1">#REF!</definedName>
    <definedName name="BExDCL7K96PC9VZYB70ZW3QPVIJE" localSheetId="6" hidden="1">#REF!</definedName>
    <definedName name="BExDCL7K96PC9VZYB70ZW3QPVIJE" localSheetId="7" hidden="1">#REF!</definedName>
    <definedName name="BExDCL7K96PC9VZYB70ZW3QPVIJE" hidden="1">#REF!</definedName>
    <definedName name="BExDCP3UZ3C2O4C1F7KMU0Z9U32N" localSheetId="11" hidden="1">#REF!</definedName>
    <definedName name="BExDCP3UZ3C2O4C1F7KMU0Z9U32N" localSheetId="5" hidden="1">#REF!</definedName>
    <definedName name="BExDCP3UZ3C2O4C1F7KMU0Z9U32N" localSheetId="8" hidden="1">#REF!</definedName>
    <definedName name="BExDCP3UZ3C2O4C1F7KMU0Z9U32N" localSheetId="6" hidden="1">#REF!</definedName>
    <definedName name="BExDCP3UZ3C2O4C1F7KMU0Z9U32N" localSheetId="7" hidden="1">#REF!</definedName>
    <definedName name="BExDCP3UZ3C2O4C1F7KMU0Z9U32N" hidden="1">#REF!</definedName>
    <definedName name="BExENU8ISP26W97JG63CN1XT9KB4" localSheetId="11" hidden="1">#REF!</definedName>
    <definedName name="BExENU8ISP26W97JG63CN1XT9KB4" localSheetId="5" hidden="1">#REF!</definedName>
    <definedName name="BExENU8ISP26W97JG63CN1XT9KB4" localSheetId="8" hidden="1">#REF!</definedName>
    <definedName name="BExENU8ISP26W97JG63CN1XT9KB4" localSheetId="6" hidden="1">#REF!</definedName>
    <definedName name="BExENU8ISP26W97JG63CN1XT9KB4" localSheetId="7" hidden="1">#REF!</definedName>
    <definedName name="BExENU8ISP26W97JG63CN1XT9KB4" hidden="1">#REF!</definedName>
    <definedName name="BExEO14OTKLVDBTNB2ONGZ4YB20H" localSheetId="11" hidden="1">#REF!</definedName>
    <definedName name="BExEO14OTKLVDBTNB2ONGZ4YB20H" localSheetId="5" hidden="1">#REF!</definedName>
    <definedName name="BExEO14OTKLVDBTNB2ONGZ4YB20H" localSheetId="8" hidden="1">#REF!</definedName>
    <definedName name="BExEO14OTKLVDBTNB2ONGZ4YB20H" localSheetId="6" hidden="1">#REF!</definedName>
    <definedName name="BExEO14OTKLVDBTNB2ONGZ4YB20H" localSheetId="7" hidden="1">#REF!</definedName>
    <definedName name="BExEO14OTKLVDBTNB2ONGZ4YB20H" hidden="1">#REF!</definedName>
    <definedName name="BExEO80UUNTK4DX33Z5TYLM8NYZM" localSheetId="11" hidden="1">#REF!</definedName>
    <definedName name="BExEO80UUNTK4DX33Z5TYLM8NYZM" localSheetId="5" hidden="1">#REF!</definedName>
    <definedName name="BExEO80UUNTK4DX33Z5TYLM8NYZM" localSheetId="8" hidden="1">#REF!</definedName>
    <definedName name="BExEO80UUNTK4DX33Z5TYLM8NYZM" localSheetId="6" hidden="1">#REF!</definedName>
    <definedName name="BExEO80UUNTK4DX33Z5TYLM8NYZM" localSheetId="7" hidden="1">#REF!</definedName>
    <definedName name="BExEO80UUNTK4DX33Z5TYLM8NYZM" hidden="1">#REF!</definedName>
    <definedName name="BExEOBX3WECDMYCV9RLN49APTXMM" localSheetId="11" hidden="1">#REF!</definedName>
    <definedName name="BExEOBX3WECDMYCV9RLN49APTXMM" localSheetId="5" hidden="1">#REF!</definedName>
    <definedName name="BExEOBX3WECDMYCV9RLN49APTXMM" localSheetId="8" hidden="1">#REF!</definedName>
    <definedName name="BExEOBX3WECDMYCV9RLN49APTXMM" localSheetId="6" hidden="1">#REF!</definedName>
    <definedName name="BExEOBX3WECDMYCV9RLN49APTXMM" localSheetId="7" hidden="1">#REF!</definedName>
    <definedName name="BExEOBX3WECDMYCV9RLN49APTXMM" hidden="1">#REF!</definedName>
    <definedName name="BExEPN9VIYI0FVL0HLZQXJFO6TT0" localSheetId="11" hidden="1">#REF!</definedName>
    <definedName name="BExEPN9VIYI0FVL0HLZQXJFO6TT0" localSheetId="5" hidden="1">#REF!</definedName>
    <definedName name="BExEPN9VIYI0FVL0HLZQXJFO6TT0" localSheetId="8" hidden="1">#REF!</definedName>
    <definedName name="BExEPN9VIYI0FVL0HLZQXJFO6TT0" localSheetId="6" hidden="1">#REF!</definedName>
    <definedName name="BExEPN9VIYI0FVL0HLZQXJFO6TT0" localSheetId="7" hidden="1">#REF!</definedName>
    <definedName name="BExEPN9VIYI0FVL0HLZQXJFO6TT0" hidden="1">#REF!</definedName>
    <definedName name="BExEPQPUOD4B6H60DKEB9159F7DR" localSheetId="11" hidden="1">#REF!</definedName>
    <definedName name="BExEPQPUOD4B6H60DKEB9159F7DR" localSheetId="5" hidden="1">#REF!</definedName>
    <definedName name="BExEPQPUOD4B6H60DKEB9159F7DR" localSheetId="8" hidden="1">#REF!</definedName>
    <definedName name="BExEPQPUOD4B6H60DKEB9159F7DR" localSheetId="6" hidden="1">#REF!</definedName>
    <definedName name="BExEPQPUOD4B6H60DKEB9159F7DR" localSheetId="7" hidden="1">#REF!</definedName>
    <definedName name="BExEPQPUOD4B6H60DKEB9159F7DR" hidden="1">#REF!</definedName>
    <definedName name="BExEPYT6VDSMR8MU2341Q5GM2Y9V" localSheetId="11" hidden="1">#REF!</definedName>
    <definedName name="BExEPYT6VDSMR8MU2341Q5GM2Y9V" localSheetId="5" hidden="1">#REF!</definedName>
    <definedName name="BExEPYT6VDSMR8MU2341Q5GM2Y9V" localSheetId="8" hidden="1">#REF!</definedName>
    <definedName name="BExEPYT6VDSMR8MU2341Q5GM2Y9V" localSheetId="6" hidden="1">#REF!</definedName>
    <definedName name="BExEPYT6VDSMR8MU2341Q5GM2Y9V" localSheetId="7" hidden="1">#REF!</definedName>
    <definedName name="BExEPYT6VDSMR8MU2341Q5GM2Y9V" hidden="1">#REF!</definedName>
    <definedName name="BExEQ2ENYLMY8K1796XBB31CJHNN" localSheetId="11" hidden="1">#REF!</definedName>
    <definedName name="BExEQ2ENYLMY8K1796XBB31CJHNN" localSheetId="5" hidden="1">#REF!</definedName>
    <definedName name="BExEQ2ENYLMY8K1796XBB31CJHNN" localSheetId="8" hidden="1">#REF!</definedName>
    <definedName name="BExEQ2ENYLMY8K1796XBB31CJHNN" localSheetId="6" hidden="1">#REF!</definedName>
    <definedName name="BExEQ2ENYLMY8K1796XBB31CJHNN" localSheetId="7" hidden="1">#REF!</definedName>
    <definedName name="BExEQ2ENYLMY8K1796XBB31CJHNN" hidden="1">#REF!</definedName>
    <definedName name="BExEQ2PFE4N40LEPGDPS90WDL6BN" localSheetId="11" hidden="1">#REF!</definedName>
    <definedName name="BExEQ2PFE4N40LEPGDPS90WDL6BN" localSheetId="5" hidden="1">#REF!</definedName>
    <definedName name="BExEQ2PFE4N40LEPGDPS90WDL6BN" localSheetId="8" hidden="1">#REF!</definedName>
    <definedName name="BExEQ2PFE4N40LEPGDPS90WDL6BN" localSheetId="6" hidden="1">#REF!</definedName>
    <definedName name="BExEQ2PFE4N40LEPGDPS90WDL6BN" localSheetId="7" hidden="1">#REF!</definedName>
    <definedName name="BExEQ2PFE4N40LEPGDPS90WDL6BN" hidden="1">#REF!</definedName>
    <definedName name="BExEQ2PFURT24NQYGYVE8NKX1EGA" localSheetId="11" hidden="1">#REF!</definedName>
    <definedName name="BExEQ2PFURT24NQYGYVE8NKX1EGA" localSheetId="5" hidden="1">#REF!</definedName>
    <definedName name="BExEQ2PFURT24NQYGYVE8NKX1EGA" localSheetId="8" hidden="1">#REF!</definedName>
    <definedName name="BExEQ2PFURT24NQYGYVE8NKX1EGA" localSheetId="6" hidden="1">#REF!</definedName>
    <definedName name="BExEQ2PFURT24NQYGYVE8NKX1EGA" localSheetId="7" hidden="1">#REF!</definedName>
    <definedName name="BExEQ2PFURT24NQYGYVE8NKX1EGA" hidden="1">#REF!</definedName>
    <definedName name="BExEQB8ZWXO6IIGOEPWTLOJGE2NR" localSheetId="11" hidden="1">#REF!</definedName>
    <definedName name="BExEQB8ZWXO6IIGOEPWTLOJGE2NR" localSheetId="5" hidden="1">#REF!</definedName>
    <definedName name="BExEQB8ZWXO6IIGOEPWTLOJGE2NR" localSheetId="8" hidden="1">#REF!</definedName>
    <definedName name="BExEQB8ZWXO6IIGOEPWTLOJGE2NR" localSheetId="6" hidden="1">#REF!</definedName>
    <definedName name="BExEQB8ZWXO6IIGOEPWTLOJGE2NR" localSheetId="7" hidden="1">#REF!</definedName>
    <definedName name="BExEQB8ZWXO6IIGOEPWTLOJGE2NR" hidden="1">#REF!</definedName>
    <definedName name="BExEQBZX0EL6LIKPY01197ACK65H" localSheetId="11" hidden="1">#REF!</definedName>
    <definedName name="BExEQBZX0EL6LIKPY01197ACK65H" localSheetId="5" hidden="1">#REF!</definedName>
    <definedName name="BExEQBZX0EL6LIKPY01197ACK65H" localSheetId="8" hidden="1">#REF!</definedName>
    <definedName name="BExEQBZX0EL6LIKPY01197ACK65H" localSheetId="6" hidden="1">#REF!</definedName>
    <definedName name="BExEQBZX0EL6LIKPY01197ACK65H" localSheetId="7" hidden="1">#REF!</definedName>
    <definedName name="BExEQBZX0EL6LIKPY01197ACK65H" hidden="1">#REF!</definedName>
    <definedName name="BExEQDXZALJLD4OBF74IKZBR13SR" localSheetId="11" hidden="1">#REF!</definedName>
    <definedName name="BExEQDXZALJLD4OBF74IKZBR13SR" localSheetId="5" hidden="1">#REF!</definedName>
    <definedName name="BExEQDXZALJLD4OBF74IKZBR13SR" localSheetId="8" hidden="1">#REF!</definedName>
    <definedName name="BExEQDXZALJLD4OBF74IKZBR13SR" localSheetId="6" hidden="1">#REF!</definedName>
    <definedName name="BExEQDXZALJLD4OBF74IKZBR13SR" localSheetId="7" hidden="1">#REF!</definedName>
    <definedName name="BExEQDXZALJLD4OBF74IKZBR13SR" hidden="1">#REF!</definedName>
    <definedName name="BExEQFLE2RPWGMWQAI4JMKUEFRPT" localSheetId="11" hidden="1">#REF!</definedName>
    <definedName name="BExEQFLE2RPWGMWQAI4JMKUEFRPT" localSheetId="5" hidden="1">#REF!</definedName>
    <definedName name="BExEQFLE2RPWGMWQAI4JMKUEFRPT" localSheetId="8" hidden="1">#REF!</definedName>
    <definedName name="BExEQFLE2RPWGMWQAI4JMKUEFRPT" localSheetId="6" hidden="1">#REF!</definedName>
    <definedName name="BExEQFLE2RPWGMWQAI4JMKUEFRPT" localSheetId="7" hidden="1">#REF!</definedName>
    <definedName name="BExEQFLE2RPWGMWQAI4JMKUEFRPT" hidden="1">#REF!</definedName>
    <definedName name="BExEQJHNJV9U65F5VGIGX0VM02VF" localSheetId="11" hidden="1">#REF!</definedName>
    <definedName name="BExEQJHNJV9U65F5VGIGX0VM02VF" localSheetId="5" hidden="1">#REF!</definedName>
    <definedName name="BExEQJHNJV9U65F5VGIGX0VM02VF" localSheetId="8" hidden="1">#REF!</definedName>
    <definedName name="BExEQJHNJV9U65F5VGIGX0VM02VF" localSheetId="6" hidden="1">#REF!</definedName>
    <definedName name="BExEQJHNJV9U65F5VGIGX0VM02VF" localSheetId="7" hidden="1">#REF!</definedName>
    <definedName name="BExEQJHNJV9U65F5VGIGX0VM02VF" hidden="1">#REF!</definedName>
    <definedName name="BExEQTZAP8R69U31W4LKGTKKGKQE" localSheetId="11" hidden="1">#REF!</definedName>
    <definedName name="BExEQTZAP8R69U31W4LKGTKKGKQE" localSheetId="5" hidden="1">#REF!</definedName>
    <definedName name="BExEQTZAP8R69U31W4LKGTKKGKQE" localSheetId="8" hidden="1">#REF!</definedName>
    <definedName name="BExEQTZAP8R69U31W4LKGTKKGKQE" localSheetId="6" hidden="1">#REF!</definedName>
    <definedName name="BExEQTZAP8R69U31W4LKGTKKGKQE" localSheetId="7" hidden="1">#REF!</definedName>
    <definedName name="BExEQTZAP8R69U31W4LKGTKKGKQE" hidden="1">#REF!</definedName>
    <definedName name="BExER2O72H1F9WV6S1J04C15PXX7" localSheetId="11" hidden="1">#REF!</definedName>
    <definedName name="BExER2O72H1F9WV6S1J04C15PXX7" localSheetId="5" hidden="1">#REF!</definedName>
    <definedName name="BExER2O72H1F9WV6S1J04C15PXX7" localSheetId="8" hidden="1">#REF!</definedName>
    <definedName name="BExER2O72H1F9WV6S1J04C15PXX7" localSheetId="6" hidden="1">#REF!</definedName>
    <definedName name="BExER2O72H1F9WV6S1J04C15PXX7" localSheetId="7" hidden="1">#REF!</definedName>
    <definedName name="BExER2O72H1F9WV6S1J04C15PXX7" hidden="1">#REF!</definedName>
    <definedName name="BExERIPCI7N2NW7JRL59DVT0TTSU" localSheetId="11" hidden="1">#REF!</definedName>
    <definedName name="BExERIPCI7N2NW7JRL59DVT0TTSU" localSheetId="5" hidden="1">#REF!</definedName>
    <definedName name="BExERIPCI7N2NW7JRL59DVT0TTSU" localSheetId="8" hidden="1">#REF!</definedName>
    <definedName name="BExERIPCI7N2NW7JRL59DVT0TTSU" localSheetId="6" hidden="1">#REF!</definedName>
    <definedName name="BExERIPCI7N2NW7JRL59DVT0TTSU" localSheetId="7" hidden="1">#REF!</definedName>
    <definedName name="BExERIPCI7N2NW7JRL59DVT0TTSU" hidden="1">#REF!</definedName>
    <definedName name="BExERRUIKIOATPZ9U4HQ0V52RJAU" localSheetId="11" hidden="1">#REF!</definedName>
    <definedName name="BExERRUIKIOATPZ9U4HQ0V52RJAU" localSheetId="5" hidden="1">#REF!</definedName>
    <definedName name="BExERRUIKIOATPZ9U4HQ0V52RJAU" localSheetId="8" hidden="1">#REF!</definedName>
    <definedName name="BExERRUIKIOATPZ9U4HQ0V52RJAU" localSheetId="6" hidden="1">#REF!</definedName>
    <definedName name="BExERRUIKIOATPZ9U4HQ0V52RJAU" localSheetId="7" hidden="1">#REF!</definedName>
    <definedName name="BExERRUIKIOATPZ9U4HQ0V52RJAU" hidden="1">#REF!</definedName>
    <definedName name="BExERSANFNM1O7T65PC5MJ301YET" localSheetId="11" hidden="1">#REF!</definedName>
    <definedName name="BExERSANFNM1O7T65PC5MJ301YET" localSheetId="5" hidden="1">#REF!</definedName>
    <definedName name="BExERSANFNM1O7T65PC5MJ301YET" localSheetId="8" hidden="1">#REF!</definedName>
    <definedName name="BExERSANFNM1O7T65PC5MJ301YET" localSheetId="6" hidden="1">#REF!</definedName>
    <definedName name="BExERSANFNM1O7T65PC5MJ301YET" localSheetId="7" hidden="1">#REF!</definedName>
    <definedName name="BExERSANFNM1O7T65PC5MJ301YET" hidden="1">#REF!</definedName>
    <definedName name="BExERU8P606C6QQZZL55U0ZQYQF1" localSheetId="11" hidden="1">#REF!</definedName>
    <definedName name="BExERU8P606C6QQZZL55U0ZQYQF1" localSheetId="5" hidden="1">#REF!</definedName>
    <definedName name="BExERU8P606C6QQZZL55U0ZQYQF1" localSheetId="8" hidden="1">#REF!</definedName>
    <definedName name="BExERU8P606C6QQZZL55U0ZQYQF1" localSheetId="6" hidden="1">#REF!</definedName>
    <definedName name="BExERU8P606C6QQZZL55U0ZQYQF1" localSheetId="7" hidden="1">#REF!</definedName>
    <definedName name="BExERU8P606C6QQZZL55U0ZQYQF1" hidden="1">#REF!</definedName>
    <definedName name="BExERWCEBKQRYWRQLYJ4UCMMKTHG" localSheetId="11" hidden="1">[48]ZZCOOM_M03_Q004!#REF!</definedName>
    <definedName name="BExERWCEBKQRYWRQLYJ4UCMMKTHG" localSheetId="5" hidden="1">[48]ZZCOOM_M03_Q004!#REF!</definedName>
    <definedName name="BExERWCEBKQRYWRQLYJ4UCMMKTHG" localSheetId="8" hidden="1">[49]ZZCOOM_M03_Q005!#REF!</definedName>
    <definedName name="BExERWCEBKQRYWRQLYJ4UCMMKTHG" localSheetId="6" hidden="1">[48]ZZCOOM_M03_Q004!#REF!</definedName>
    <definedName name="BExERWCEBKQRYWRQLYJ4UCMMKTHG" localSheetId="7" hidden="1">#REF!</definedName>
    <definedName name="BExERWCEBKQRYWRQLYJ4UCMMKTHG" hidden="1">[48]ZZCOOM_M03_Q004!#REF!</definedName>
    <definedName name="BExERXE1QW042A2T25RI4DVUU59O" localSheetId="11" hidden="1">#REF!</definedName>
    <definedName name="BExERXE1QW042A2T25RI4DVUU59O" localSheetId="5" hidden="1">#REF!</definedName>
    <definedName name="BExERXE1QW042A2T25RI4DVUU59O" localSheetId="8" hidden="1">#REF!</definedName>
    <definedName name="BExERXE1QW042A2T25RI4DVUU59O" localSheetId="6" hidden="1">#REF!</definedName>
    <definedName name="BExERXE1QW042A2T25RI4DVUU59O" localSheetId="7" hidden="1">#REF!</definedName>
    <definedName name="BExERXE1QW042A2T25RI4DVUU59O" hidden="1">#REF!</definedName>
    <definedName name="BExES44RHHDL3V7FLV6M20834WF1" localSheetId="11" hidden="1">#REF!</definedName>
    <definedName name="BExES44RHHDL3V7FLV6M20834WF1" localSheetId="5" hidden="1">#REF!</definedName>
    <definedName name="BExES44RHHDL3V7FLV6M20834WF1" localSheetId="8" hidden="1">#REF!</definedName>
    <definedName name="BExES44RHHDL3V7FLV6M20834WF1" localSheetId="6" hidden="1">#REF!</definedName>
    <definedName name="BExES44RHHDL3V7FLV6M20834WF1" localSheetId="7" hidden="1">#REF!</definedName>
    <definedName name="BExES44RHHDL3V7FLV6M20834WF1" hidden="1">#REF!</definedName>
    <definedName name="BExES4A7VE2X3RYYTVRLKZD4I7WU" localSheetId="11" hidden="1">#REF!</definedName>
    <definedName name="BExES4A7VE2X3RYYTVRLKZD4I7WU" localSheetId="5" hidden="1">#REF!</definedName>
    <definedName name="BExES4A7VE2X3RYYTVRLKZD4I7WU" localSheetId="8" hidden="1">#REF!</definedName>
    <definedName name="BExES4A7VE2X3RYYTVRLKZD4I7WU" localSheetId="6" hidden="1">#REF!</definedName>
    <definedName name="BExES4A7VE2X3RYYTVRLKZD4I7WU" localSheetId="7" hidden="1">#REF!</definedName>
    <definedName name="BExES4A7VE2X3RYYTVRLKZD4I7WU" hidden="1">#REF!</definedName>
    <definedName name="BExESLYUFDACMPARVY264HKBCXLX" localSheetId="11" hidden="1">#REF!</definedName>
    <definedName name="BExESLYUFDACMPARVY264HKBCXLX" localSheetId="5" hidden="1">#REF!</definedName>
    <definedName name="BExESLYUFDACMPARVY264HKBCXLX" localSheetId="8" hidden="1">#REF!</definedName>
    <definedName name="BExESLYUFDACMPARVY264HKBCXLX" localSheetId="6" hidden="1">#REF!</definedName>
    <definedName name="BExESLYUFDACMPARVY264HKBCXLX" localSheetId="7" hidden="1">#REF!</definedName>
    <definedName name="BExESLYUFDACMPARVY264HKBCXLX" hidden="1">#REF!</definedName>
    <definedName name="BExESMKD95A649M0WRSG6CXXP326" localSheetId="11" hidden="1">#REF!</definedName>
    <definedName name="BExESMKD95A649M0WRSG6CXXP326" localSheetId="5" hidden="1">#REF!</definedName>
    <definedName name="BExESMKD95A649M0WRSG6CXXP326" localSheetId="8" hidden="1">#REF!</definedName>
    <definedName name="BExESMKD95A649M0WRSG6CXXP326" localSheetId="6" hidden="1">#REF!</definedName>
    <definedName name="BExESMKD95A649M0WRSG6CXXP326" localSheetId="7" hidden="1">#REF!</definedName>
    <definedName name="BExESMKD95A649M0WRSG6CXXP326" hidden="1">#REF!</definedName>
    <definedName name="BExESR27ZXJG5VMY4PR9D940VS7T" localSheetId="11" hidden="1">#REF!</definedName>
    <definedName name="BExESR27ZXJG5VMY4PR9D940VS7T" localSheetId="5" hidden="1">#REF!</definedName>
    <definedName name="BExESR27ZXJG5VMY4PR9D940VS7T" localSheetId="8" hidden="1">#REF!</definedName>
    <definedName name="BExESR27ZXJG5VMY4PR9D940VS7T" localSheetId="6" hidden="1">#REF!</definedName>
    <definedName name="BExESR27ZXJG5VMY4PR9D940VS7T" localSheetId="7" hidden="1">#REF!</definedName>
    <definedName name="BExESR27ZXJG5VMY4PR9D940VS7T" hidden="1">#REF!</definedName>
    <definedName name="BExESVK1YRJM6UG6FBYOF9CNX29X" localSheetId="11" hidden="1">#REF!</definedName>
    <definedName name="BExESVK1YRJM6UG6FBYOF9CNX29X" localSheetId="5" hidden="1">#REF!</definedName>
    <definedName name="BExESVK1YRJM6UG6FBYOF9CNX29X" localSheetId="8" hidden="1">#REF!</definedName>
    <definedName name="BExESVK1YRJM6UG6FBYOF9CNX29X" localSheetId="6" hidden="1">#REF!</definedName>
    <definedName name="BExESVK1YRJM6UG6FBYOF9CNX29X" localSheetId="7" hidden="1">#REF!</definedName>
    <definedName name="BExESVK1YRJM6UG6FBYOF9CNX29X" hidden="1">#REF!</definedName>
    <definedName name="BExESZ03KXL8DQ2591HLR56ZML94" localSheetId="11" hidden="1">#REF!</definedName>
    <definedName name="BExESZ03KXL8DQ2591HLR56ZML94" localSheetId="5" hidden="1">#REF!</definedName>
    <definedName name="BExESZ03KXL8DQ2591HLR56ZML94" localSheetId="8" hidden="1">#REF!</definedName>
    <definedName name="BExESZ03KXL8DQ2591HLR56ZML94" localSheetId="6" hidden="1">#REF!</definedName>
    <definedName name="BExESZ03KXL8DQ2591HLR56ZML94" localSheetId="7" hidden="1">#REF!</definedName>
    <definedName name="BExESZ03KXL8DQ2591HLR56ZML94" hidden="1">#REF!</definedName>
    <definedName name="BExESZAW5N443NRTKIP59OEI1CR6" localSheetId="11" hidden="1">#REF!</definedName>
    <definedName name="BExESZAW5N443NRTKIP59OEI1CR6" localSheetId="5" hidden="1">#REF!</definedName>
    <definedName name="BExESZAW5N443NRTKIP59OEI1CR6" localSheetId="8" hidden="1">#REF!</definedName>
    <definedName name="BExESZAW5N443NRTKIP59OEI1CR6" localSheetId="6" hidden="1">#REF!</definedName>
    <definedName name="BExESZAW5N443NRTKIP59OEI1CR6" localSheetId="7" hidden="1">#REF!</definedName>
    <definedName name="BExESZAW5N443NRTKIP59OEI1CR6" hidden="1">#REF!</definedName>
    <definedName name="BExET3HXQ60A4O2OLKX8QNXRI6LQ" localSheetId="11" hidden="1">#REF!</definedName>
    <definedName name="BExET3HXQ60A4O2OLKX8QNXRI6LQ" localSheetId="5" hidden="1">#REF!</definedName>
    <definedName name="BExET3HXQ60A4O2OLKX8QNXRI6LQ" localSheetId="8" hidden="1">#REF!</definedName>
    <definedName name="BExET3HXQ60A4O2OLKX8QNXRI6LQ" localSheetId="6" hidden="1">#REF!</definedName>
    <definedName name="BExET3HXQ60A4O2OLKX8QNXRI6LQ" localSheetId="7" hidden="1">#REF!</definedName>
    <definedName name="BExET3HXQ60A4O2OLKX8QNXRI6LQ" hidden="1">#REF!</definedName>
    <definedName name="BExET4EAH366GROMVVMDCSUI1018" localSheetId="11" hidden="1">#REF!</definedName>
    <definedName name="BExET4EAH366GROMVVMDCSUI1018" localSheetId="5" hidden="1">#REF!</definedName>
    <definedName name="BExET4EAH366GROMVVMDCSUI1018" localSheetId="8" hidden="1">#REF!</definedName>
    <definedName name="BExET4EAH366GROMVVMDCSUI1018" localSheetId="6" hidden="1">#REF!</definedName>
    <definedName name="BExET4EAH366GROMVVMDCSUI1018" localSheetId="7" hidden="1">#REF!</definedName>
    <definedName name="BExET4EAH366GROMVVMDCSUI1018" hidden="1">#REF!</definedName>
    <definedName name="BExETA3B1FCIOA80H94K90FWXQKE" localSheetId="11" hidden="1">#REF!</definedName>
    <definedName name="BExETA3B1FCIOA80H94K90FWXQKE" localSheetId="5" hidden="1">#REF!</definedName>
    <definedName name="BExETA3B1FCIOA80H94K90FWXQKE" localSheetId="8" hidden="1">#REF!</definedName>
    <definedName name="BExETA3B1FCIOA80H94K90FWXQKE" localSheetId="6" hidden="1">#REF!</definedName>
    <definedName name="BExETA3B1FCIOA80H94K90FWXQKE" localSheetId="7" hidden="1">#REF!</definedName>
    <definedName name="BExETA3B1FCIOA80H94K90FWXQKE" hidden="1">#REF!</definedName>
    <definedName name="BExETAZOYT4CJIT8RRKC9F2HJG1D" localSheetId="11" hidden="1">#REF!</definedName>
    <definedName name="BExETAZOYT4CJIT8RRKC9F2HJG1D" localSheetId="5" hidden="1">#REF!</definedName>
    <definedName name="BExETAZOYT4CJIT8RRKC9F2HJG1D" localSheetId="8" hidden="1">#REF!</definedName>
    <definedName name="BExETAZOYT4CJIT8RRKC9F2HJG1D" localSheetId="6" hidden="1">#REF!</definedName>
    <definedName name="BExETAZOYT4CJIT8RRKC9F2HJG1D" localSheetId="7" hidden="1">#REF!</definedName>
    <definedName name="BExETAZOYT4CJIT8RRKC9F2HJG1D" hidden="1">#REF!</definedName>
    <definedName name="BExETB55BNG40G9YOI2H6UHIR9WU" localSheetId="11" hidden="1">#REF!</definedName>
    <definedName name="BExETB55BNG40G9YOI2H6UHIR9WU" localSheetId="5" hidden="1">#REF!</definedName>
    <definedName name="BExETB55BNG40G9YOI2H6UHIR9WU" localSheetId="8" hidden="1">#REF!</definedName>
    <definedName name="BExETB55BNG40G9YOI2H6UHIR9WU" localSheetId="6" hidden="1">#REF!</definedName>
    <definedName name="BExETB55BNG40G9YOI2H6UHIR9WU" localSheetId="7" hidden="1">#REF!</definedName>
    <definedName name="BExETB55BNG40G9YOI2H6UHIR9WU" hidden="1">#REF!</definedName>
    <definedName name="BExETF6QD5A9GEINE1KZRRC2LXWM" localSheetId="11" hidden="1">#REF!</definedName>
    <definedName name="BExETF6QD5A9GEINE1KZRRC2LXWM" localSheetId="5" hidden="1">#REF!</definedName>
    <definedName name="BExETF6QD5A9GEINE1KZRRC2LXWM" localSheetId="8" hidden="1">#REF!</definedName>
    <definedName name="BExETF6QD5A9GEINE1KZRRC2LXWM" localSheetId="6" hidden="1">#REF!</definedName>
    <definedName name="BExETF6QD5A9GEINE1KZRRC2LXWM" localSheetId="7" hidden="1">#REF!</definedName>
    <definedName name="BExETF6QD5A9GEINE1KZRRC2LXWM" hidden="1">#REF!</definedName>
    <definedName name="BExETQ9XRXLUACN82805SPSPNKHI" localSheetId="11" hidden="1">#REF!</definedName>
    <definedName name="BExETQ9XRXLUACN82805SPSPNKHI" localSheetId="5" hidden="1">#REF!</definedName>
    <definedName name="BExETQ9XRXLUACN82805SPSPNKHI" localSheetId="8" hidden="1">#REF!</definedName>
    <definedName name="BExETQ9XRXLUACN82805SPSPNKHI" localSheetId="6" hidden="1">#REF!</definedName>
    <definedName name="BExETQ9XRXLUACN82805SPSPNKHI" localSheetId="7" hidden="1">#REF!</definedName>
    <definedName name="BExETQ9XRXLUACN82805SPSPNKHI" hidden="1">#REF!</definedName>
    <definedName name="BExETR0YRMOR63E6DHLEHV9QVVON" localSheetId="11" hidden="1">#REF!</definedName>
    <definedName name="BExETR0YRMOR63E6DHLEHV9QVVON" localSheetId="5" hidden="1">#REF!</definedName>
    <definedName name="BExETR0YRMOR63E6DHLEHV9QVVON" localSheetId="8" hidden="1">#REF!</definedName>
    <definedName name="BExETR0YRMOR63E6DHLEHV9QVVON" localSheetId="6" hidden="1">#REF!</definedName>
    <definedName name="BExETR0YRMOR63E6DHLEHV9QVVON" localSheetId="7" hidden="1">#REF!</definedName>
    <definedName name="BExETR0YRMOR63E6DHLEHV9QVVON" hidden="1">#REF!</definedName>
    <definedName name="BExETVO51BGF7GGNGB21UD7OIF15" localSheetId="11" hidden="1">#REF!</definedName>
    <definedName name="BExETVO51BGF7GGNGB21UD7OIF15" localSheetId="5" hidden="1">#REF!</definedName>
    <definedName name="BExETVO51BGF7GGNGB21UD7OIF15" localSheetId="8" hidden="1">#REF!</definedName>
    <definedName name="BExETVO51BGF7GGNGB21UD7OIF15" localSheetId="6" hidden="1">#REF!</definedName>
    <definedName name="BExETVO51BGF7GGNGB21UD7OIF15" localSheetId="7" hidden="1">#REF!</definedName>
    <definedName name="BExETVO51BGF7GGNGB21UD7OIF15" hidden="1">#REF!</definedName>
    <definedName name="BExETVTGY38YXYYF7N73OYN6FYY3" localSheetId="11" hidden="1">#REF!</definedName>
    <definedName name="BExETVTGY38YXYYF7N73OYN6FYY3" localSheetId="5" hidden="1">#REF!</definedName>
    <definedName name="BExETVTGY38YXYYF7N73OYN6FYY3" localSheetId="8" hidden="1">#REF!</definedName>
    <definedName name="BExETVTGY38YXYYF7N73OYN6FYY3" localSheetId="6" hidden="1">#REF!</definedName>
    <definedName name="BExETVTGY38YXYYF7N73OYN6FYY3" localSheetId="7" hidden="1">#REF!</definedName>
    <definedName name="BExETVTGY38YXYYF7N73OYN6FYY3" hidden="1">#REF!</definedName>
    <definedName name="BExETVTH8RADW05P2XUUV7V44TWW" localSheetId="11" hidden="1">#REF!</definedName>
    <definedName name="BExETVTH8RADW05P2XUUV7V44TWW" localSheetId="5" hidden="1">#REF!</definedName>
    <definedName name="BExETVTH8RADW05P2XUUV7V44TWW" localSheetId="8" hidden="1">#REF!</definedName>
    <definedName name="BExETVTH8RADW05P2XUUV7V44TWW" localSheetId="6" hidden="1">#REF!</definedName>
    <definedName name="BExETVTH8RADW05P2XUUV7V44TWW" localSheetId="7" hidden="1">#REF!</definedName>
    <definedName name="BExETVTH8RADW05P2XUUV7V44TWW" hidden="1">#REF!</definedName>
    <definedName name="BExETW9PYUAV5QY6A4VCYZRIOUX4" localSheetId="11" hidden="1">#REF!</definedName>
    <definedName name="BExETW9PYUAV5QY6A4VCYZRIOUX4" localSheetId="5" hidden="1">#REF!</definedName>
    <definedName name="BExETW9PYUAV5QY6A4VCYZRIOUX4" localSheetId="8" hidden="1">#REF!</definedName>
    <definedName name="BExETW9PYUAV5QY6A4VCYZRIOUX4" localSheetId="6" hidden="1">#REF!</definedName>
    <definedName name="BExETW9PYUAV5QY6A4VCYZRIOUX4" localSheetId="7" hidden="1">#REF!</definedName>
    <definedName name="BExETW9PYUAV5QY6A4VCYZRIOUX4" hidden="1">#REF!</definedName>
    <definedName name="BExEUGNELLVZ7K2PYWP2TG8T65XQ" localSheetId="11" hidden="1">#REF!</definedName>
    <definedName name="BExEUGNELLVZ7K2PYWP2TG8T65XQ" localSheetId="5" hidden="1">#REF!</definedName>
    <definedName name="BExEUGNELLVZ7K2PYWP2TG8T65XQ" localSheetId="8" hidden="1">#REF!</definedName>
    <definedName name="BExEUGNELLVZ7K2PYWP2TG8T65XQ" localSheetId="6" hidden="1">#REF!</definedName>
    <definedName name="BExEUGNELLVZ7K2PYWP2TG8T65XQ" localSheetId="7" hidden="1">#REF!</definedName>
    <definedName name="BExEUGNELLVZ7K2PYWP2TG8T65XQ" hidden="1">#REF!</definedName>
    <definedName name="BExEUHUG1NGJGB6F1UH5IKFZ9B9M" localSheetId="11" hidden="1">#REF!</definedName>
    <definedName name="BExEUHUG1NGJGB6F1UH5IKFZ9B9M" localSheetId="5" hidden="1">#REF!</definedName>
    <definedName name="BExEUHUG1NGJGB6F1UH5IKFZ9B9M" localSheetId="8" hidden="1">#REF!</definedName>
    <definedName name="BExEUHUG1NGJGB6F1UH5IKFZ9B9M" localSheetId="6" hidden="1">#REF!</definedName>
    <definedName name="BExEUHUG1NGJGB6F1UH5IKFZ9B9M" localSheetId="7" hidden="1">#REF!</definedName>
    <definedName name="BExEUHUG1NGJGB6F1UH5IKFZ9B9M" hidden="1">#REF!</definedName>
    <definedName name="BExEUNE4T242Y59C6MS28MXEUGCP" localSheetId="11" hidden="1">#REF!</definedName>
    <definedName name="BExEUNE4T242Y59C6MS28MXEUGCP" localSheetId="5" hidden="1">#REF!</definedName>
    <definedName name="BExEUNE4T242Y59C6MS28MXEUGCP" localSheetId="8" hidden="1">#REF!</definedName>
    <definedName name="BExEUNE4T242Y59C6MS28MXEUGCP" localSheetId="6" hidden="1">#REF!</definedName>
    <definedName name="BExEUNE4T242Y59C6MS28MXEUGCP" localSheetId="7" hidden="1">#REF!</definedName>
    <definedName name="BExEUNE4T242Y59C6MS28MXEUGCP" hidden="1">#REF!</definedName>
    <definedName name="BExEUNU7FYVTR4DD1D31SS7PNXX2" localSheetId="11" hidden="1">#REF!</definedName>
    <definedName name="BExEUNU7FYVTR4DD1D31SS7PNXX2" localSheetId="5" hidden="1">#REF!</definedName>
    <definedName name="BExEUNU7FYVTR4DD1D31SS7PNXX2" localSheetId="8" hidden="1">#REF!</definedName>
    <definedName name="BExEUNU7FYVTR4DD1D31SS7PNXX2" localSheetId="6" hidden="1">#REF!</definedName>
    <definedName name="BExEUNU7FYVTR4DD1D31SS7PNXX2" localSheetId="7" hidden="1">#REF!</definedName>
    <definedName name="BExEUNU7FYVTR4DD1D31SS7PNXX2" hidden="1">#REF!</definedName>
    <definedName name="BExEUOAHB0OT3BACAHNZ3B905C0P" localSheetId="11" hidden="1">#REF!</definedName>
    <definedName name="BExEUOAHB0OT3BACAHNZ3B905C0P" localSheetId="5" hidden="1">#REF!</definedName>
    <definedName name="BExEUOAHB0OT3BACAHNZ3B905C0P" localSheetId="8" hidden="1">#REF!</definedName>
    <definedName name="BExEUOAHB0OT3BACAHNZ3B905C0P" localSheetId="6" hidden="1">#REF!</definedName>
    <definedName name="BExEUOAHB0OT3BACAHNZ3B905C0P" localSheetId="7" hidden="1">#REF!</definedName>
    <definedName name="BExEUOAHB0OT3BACAHNZ3B905C0P" hidden="1">#REF!</definedName>
    <definedName name="BExEV2TP7NA3ZR6RJGH5ER370OUM" localSheetId="11" hidden="1">#REF!</definedName>
    <definedName name="BExEV2TP7NA3ZR6RJGH5ER370OUM" localSheetId="5" hidden="1">#REF!</definedName>
    <definedName name="BExEV2TP7NA3ZR6RJGH5ER370OUM" localSheetId="8" hidden="1">#REF!</definedName>
    <definedName name="BExEV2TP7NA3ZR6RJGH5ER370OUM" localSheetId="6" hidden="1">#REF!</definedName>
    <definedName name="BExEV2TP7NA3ZR6RJGH5ER370OUM" localSheetId="7" hidden="1">#REF!</definedName>
    <definedName name="BExEV2TP7NA3ZR6RJGH5ER370OUM" hidden="1">#REF!</definedName>
    <definedName name="BExEV3Q7M5YTX3CY3QCP1SUIEP2E" localSheetId="11" hidden="1">#REF!</definedName>
    <definedName name="BExEV3Q7M5YTX3CY3QCP1SUIEP2E" localSheetId="5" hidden="1">#REF!</definedName>
    <definedName name="BExEV3Q7M5YTX3CY3QCP1SUIEP2E" localSheetId="8" hidden="1">#REF!</definedName>
    <definedName name="BExEV3Q7M5YTX3CY3QCP1SUIEP2E" localSheetId="6" hidden="1">#REF!</definedName>
    <definedName name="BExEV3Q7M5YTX3CY3QCP1SUIEP2E" localSheetId="7" hidden="1">#REF!</definedName>
    <definedName name="BExEV3Q7M5YTX3CY3QCP1SUIEP2E" hidden="1">#REF!</definedName>
    <definedName name="BExEV69USLNYO2QRJRC0J92XUF00" localSheetId="11" hidden="1">#REF!</definedName>
    <definedName name="BExEV69USLNYO2QRJRC0J92XUF00" localSheetId="5" hidden="1">#REF!</definedName>
    <definedName name="BExEV69USLNYO2QRJRC0J92XUF00" localSheetId="8" hidden="1">#REF!</definedName>
    <definedName name="BExEV69USLNYO2QRJRC0J92XUF00" localSheetId="6" hidden="1">#REF!</definedName>
    <definedName name="BExEV69USLNYO2QRJRC0J92XUF00" localSheetId="7" hidden="1">#REF!</definedName>
    <definedName name="BExEV69USLNYO2QRJRC0J92XUF00" hidden="1">#REF!</definedName>
    <definedName name="BExEV6KNTQOCFD7GV726XQEVQ7R6" localSheetId="11" hidden="1">#REF!</definedName>
    <definedName name="BExEV6KNTQOCFD7GV726XQEVQ7R6" localSheetId="5" hidden="1">#REF!</definedName>
    <definedName name="BExEV6KNTQOCFD7GV726XQEVQ7R6" localSheetId="8" hidden="1">#REF!</definedName>
    <definedName name="BExEV6KNTQOCFD7GV726XQEVQ7R6" localSheetId="6" hidden="1">#REF!</definedName>
    <definedName name="BExEV6KNTQOCFD7GV726XQEVQ7R6" localSheetId="7" hidden="1">#REF!</definedName>
    <definedName name="BExEV6KNTQOCFD7GV726XQEVQ7R6" hidden="1">#REF!</definedName>
    <definedName name="BExEV6VGM4POO9QT9KH3QA3VYCWM" localSheetId="11" hidden="1">#REF!</definedName>
    <definedName name="BExEV6VGM4POO9QT9KH3QA3VYCWM" localSheetId="5" hidden="1">#REF!</definedName>
    <definedName name="BExEV6VGM4POO9QT9KH3QA3VYCWM" localSheetId="8" hidden="1">#REF!</definedName>
    <definedName name="BExEV6VGM4POO9QT9KH3QA3VYCWM" localSheetId="6" hidden="1">#REF!</definedName>
    <definedName name="BExEV6VGM4POO9QT9KH3QA3VYCWM" localSheetId="7" hidden="1">#REF!</definedName>
    <definedName name="BExEV6VGM4POO9QT9KH3QA3VYCWM" hidden="1">#REF!</definedName>
    <definedName name="BExEVCEYMOI0PGO7HAEOS9CVMU2O" localSheetId="11" hidden="1">#REF!</definedName>
    <definedName name="BExEVCEYMOI0PGO7HAEOS9CVMU2O" localSheetId="5" hidden="1">#REF!</definedName>
    <definedName name="BExEVCEYMOI0PGO7HAEOS9CVMU2O" localSheetId="8" hidden="1">#REF!</definedName>
    <definedName name="BExEVCEYMOI0PGO7HAEOS9CVMU2O" localSheetId="6" hidden="1">#REF!</definedName>
    <definedName name="BExEVCEYMOI0PGO7HAEOS9CVMU2O" localSheetId="7" hidden="1">#REF!</definedName>
    <definedName name="BExEVCEYMOI0PGO7HAEOS9CVMU2O" hidden="1">#REF!</definedName>
    <definedName name="BExEVET98G3FU6QBF9LHYWSAMV0O" localSheetId="11" hidden="1">#REF!</definedName>
    <definedName name="BExEVET98G3FU6QBF9LHYWSAMV0O" localSheetId="5" hidden="1">#REF!</definedName>
    <definedName name="BExEVET98G3FU6QBF9LHYWSAMV0O" localSheetId="8" hidden="1">#REF!</definedName>
    <definedName name="BExEVET98G3FU6QBF9LHYWSAMV0O" localSheetId="6" hidden="1">#REF!</definedName>
    <definedName name="BExEVET98G3FU6QBF9LHYWSAMV0O" localSheetId="7" hidden="1">#REF!</definedName>
    <definedName name="BExEVET98G3FU6QBF9LHYWSAMV0O" hidden="1">#REF!</definedName>
    <definedName name="BExEVNCUT0PDUYNJH7G6BSEWZOT2" localSheetId="11" hidden="1">#REF!</definedName>
    <definedName name="BExEVNCUT0PDUYNJH7G6BSEWZOT2" localSheetId="5" hidden="1">#REF!</definedName>
    <definedName name="BExEVNCUT0PDUYNJH7G6BSEWZOT2" localSheetId="8" hidden="1">#REF!</definedName>
    <definedName name="BExEVNCUT0PDUYNJH7G6BSEWZOT2" localSheetId="6" hidden="1">#REF!</definedName>
    <definedName name="BExEVNCUT0PDUYNJH7G6BSEWZOT2" localSheetId="7" hidden="1">#REF!</definedName>
    <definedName name="BExEVNCUT0PDUYNJH7G6BSEWZOT2" hidden="1">#REF!</definedName>
    <definedName name="BExEVPGF4V5J0WQRZKUM8F9TTKZJ" localSheetId="11" hidden="1">#REF!</definedName>
    <definedName name="BExEVPGF4V5J0WQRZKUM8F9TTKZJ" localSheetId="5" hidden="1">#REF!</definedName>
    <definedName name="BExEVPGF4V5J0WQRZKUM8F9TTKZJ" localSheetId="8" hidden="1">#REF!</definedName>
    <definedName name="BExEVPGF4V5J0WQRZKUM8F9TTKZJ" localSheetId="6" hidden="1">#REF!</definedName>
    <definedName name="BExEVPGF4V5J0WQRZKUM8F9TTKZJ" localSheetId="7" hidden="1">#REF!</definedName>
    <definedName name="BExEVPGF4V5J0WQRZKUM8F9TTKZJ" hidden="1">#REF!</definedName>
    <definedName name="BExEVVLIEVWYRF2UUC1H0H5QU1CP" localSheetId="11" hidden="1">#REF!</definedName>
    <definedName name="BExEVVLIEVWYRF2UUC1H0H5QU1CP" localSheetId="5" hidden="1">#REF!</definedName>
    <definedName name="BExEVVLIEVWYRF2UUC1H0H5QU1CP" localSheetId="8" hidden="1">#REF!</definedName>
    <definedName name="BExEVVLIEVWYRF2UUC1H0H5QU1CP" localSheetId="6" hidden="1">#REF!</definedName>
    <definedName name="BExEVVLIEVWYRF2UUC1H0H5QU1CP" localSheetId="7" hidden="1">#REF!</definedName>
    <definedName name="BExEVVLIEVWYRF2UUC1H0H5QU1CP" hidden="1">#REF!</definedName>
    <definedName name="BExEVWCKO8T84GW9Z3X47915XKSH" localSheetId="11" hidden="1">#REF!</definedName>
    <definedName name="BExEVWCKO8T84GW9Z3X47915XKSH" localSheetId="5" hidden="1">#REF!</definedName>
    <definedName name="BExEVWCKO8T84GW9Z3X47915XKSH" localSheetId="8" hidden="1">#REF!</definedName>
    <definedName name="BExEVWCKO8T84GW9Z3X47915XKSH" localSheetId="6" hidden="1">#REF!</definedName>
    <definedName name="BExEVWCKO8T84GW9Z3X47915XKSH" localSheetId="7" hidden="1">#REF!</definedName>
    <definedName name="BExEVWCKO8T84GW9Z3X47915XKSH" hidden="1">#REF!</definedName>
    <definedName name="BExEVZSJWMZ5L2ZE7AZC57CXKW6T" localSheetId="11" hidden="1">#REF!</definedName>
    <definedName name="BExEVZSJWMZ5L2ZE7AZC57CXKW6T" localSheetId="5" hidden="1">#REF!</definedName>
    <definedName name="BExEVZSJWMZ5L2ZE7AZC57CXKW6T" localSheetId="8" hidden="1">#REF!</definedName>
    <definedName name="BExEVZSJWMZ5L2ZE7AZC57CXKW6T" localSheetId="6" hidden="1">#REF!</definedName>
    <definedName name="BExEVZSJWMZ5L2ZE7AZC57CXKW6T" localSheetId="7" hidden="1">#REF!</definedName>
    <definedName name="BExEVZSJWMZ5L2ZE7AZC57CXKW6T" hidden="1">#REF!</definedName>
    <definedName name="BExEW0JL1GFFCXMDGW54CI7Y8FZN" localSheetId="11" hidden="1">#REF!</definedName>
    <definedName name="BExEW0JL1GFFCXMDGW54CI7Y8FZN" localSheetId="5" hidden="1">#REF!</definedName>
    <definedName name="BExEW0JL1GFFCXMDGW54CI7Y8FZN" localSheetId="8" hidden="1">#REF!</definedName>
    <definedName name="BExEW0JL1GFFCXMDGW54CI7Y8FZN" localSheetId="6" hidden="1">#REF!</definedName>
    <definedName name="BExEW0JL1GFFCXMDGW54CI7Y8FZN" localSheetId="7" hidden="1">#REF!</definedName>
    <definedName name="BExEW0JL1GFFCXMDGW54CI7Y8FZN" hidden="1">#REF!</definedName>
    <definedName name="BExEW68M9WL8214QH9C7VCK7BN08" localSheetId="11" hidden="1">#REF!</definedName>
    <definedName name="BExEW68M9WL8214QH9C7VCK7BN08" localSheetId="5" hidden="1">#REF!</definedName>
    <definedName name="BExEW68M9WL8214QH9C7VCK7BN08" localSheetId="8" hidden="1">#REF!</definedName>
    <definedName name="BExEW68M9WL8214QH9C7VCK7BN08" localSheetId="6" hidden="1">#REF!</definedName>
    <definedName name="BExEW68M9WL8214QH9C7VCK7BN08" localSheetId="7" hidden="1">#REF!</definedName>
    <definedName name="BExEW68M9WL8214QH9C7VCK7BN08" hidden="1">#REF!</definedName>
    <definedName name="BExEW8HFKH6F47KIHYBDRUEFZ2ZZ" localSheetId="11" hidden="1">#REF!</definedName>
    <definedName name="BExEW8HFKH6F47KIHYBDRUEFZ2ZZ" localSheetId="5" hidden="1">#REF!</definedName>
    <definedName name="BExEW8HFKH6F47KIHYBDRUEFZ2ZZ" localSheetId="8" hidden="1">#REF!</definedName>
    <definedName name="BExEW8HFKH6F47KIHYBDRUEFZ2ZZ" localSheetId="6" hidden="1">#REF!</definedName>
    <definedName name="BExEW8HFKH6F47KIHYBDRUEFZ2ZZ" localSheetId="7" hidden="1">#REF!</definedName>
    <definedName name="BExEW8HFKH6F47KIHYBDRUEFZ2ZZ" hidden="1">#REF!</definedName>
    <definedName name="BExEWB6JHMITZPXHB6JATOCLLKLJ" localSheetId="11" hidden="1">#REF!</definedName>
    <definedName name="BExEWB6JHMITZPXHB6JATOCLLKLJ" localSheetId="5" hidden="1">#REF!</definedName>
    <definedName name="BExEWB6JHMITZPXHB6JATOCLLKLJ" localSheetId="8" hidden="1">#REF!</definedName>
    <definedName name="BExEWB6JHMITZPXHB6JATOCLLKLJ" localSheetId="6" hidden="1">#REF!</definedName>
    <definedName name="BExEWB6JHMITZPXHB6JATOCLLKLJ" localSheetId="7" hidden="1">#REF!</definedName>
    <definedName name="BExEWB6JHMITZPXHB6JATOCLLKLJ" hidden="1">#REF!</definedName>
    <definedName name="BExEWNBGQS1U2LW3W84T4LSJ9K00" localSheetId="11" hidden="1">#REF!</definedName>
    <definedName name="BExEWNBGQS1U2LW3W84T4LSJ9K00" localSheetId="5" hidden="1">#REF!</definedName>
    <definedName name="BExEWNBGQS1U2LW3W84T4LSJ9K00" localSheetId="8" hidden="1">#REF!</definedName>
    <definedName name="BExEWNBGQS1U2LW3W84T4LSJ9K00" localSheetId="6" hidden="1">#REF!</definedName>
    <definedName name="BExEWNBGQS1U2LW3W84T4LSJ9K00" localSheetId="7" hidden="1">#REF!</definedName>
    <definedName name="BExEWNBGQS1U2LW3W84T4LSJ9K00" hidden="1">#REF!</definedName>
    <definedName name="BExEWO7STL7HNZSTY8VQBPTX1WK6" localSheetId="11" hidden="1">#REF!</definedName>
    <definedName name="BExEWO7STL7HNZSTY8VQBPTX1WK6" localSheetId="5" hidden="1">#REF!</definedName>
    <definedName name="BExEWO7STL7HNZSTY8VQBPTX1WK6" localSheetId="8" hidden="1">#REF!</definedName>
    <definedName name="BExEWO7STL7HNZSTY8VQBPTX1WK6" localSheetId="6" hidden="1">#REF!</definedName>
    <definedName name="BExEWO7STL7HNZSTY8VQBPTX1WK6" localSheetId="7" hidden="1">#REF!</definedName>
    <definedName name="BExEWO7STL7HNZSTY8VQBPTX1WK6" hidden="1">#REF!</definedName>
    <definedName name="BExEWQ0M1N3KMKTDJ73H10QSG4W1" localSheetId="11" hidden="1">#REF!</definedName>
    <definedName name="BExEWQ0M1N3KMKTDJ73H10QSG4W1" localSheetId="5" hidden="1">#REF!</definedName>
    <definedName name="BExEWQ0M1N3KMKTDJ73H10QSG4W1" localSheetId="8" hidden="1">#REF!</definedName>
    <definedName name="BExEWQ0M1N3KMKTDJ73H10QSG4W1" localSheetId="6" hidden="1">#REF!</definedName>
    <definedName name="BExEWQ0M1N3KMKTDJ73H10QSG4W1" localSheetId="7" hidden="1">#REF!</definedName>
    <definedName name="BExEWQ0M1N3KMKTDJ73H10QSG4W1" hidden="1">#REF!</definedName>
    <definedName name="BExEX43OR6NH8GF32YY2ZB6Y8WGP" localSheetId="11" hidden="1">#REF!</definedName>
    <definedName name="BExEX43OR6NH8GF32YY2ZB6Y8WGP" localSheetId="5" hidden="1">#REF!</definedName>
    <definedName name="BExEX43OR6NH8GF32YY2ZB6Y8WGP" localSheetId="8" hidden="1">#REF!</definedName>
    <definedName name="BExEX43OR6NH8GF32YY2ZB6Y8WGP" localSheetId="6" hidden="1">#REF!</definedName>
    <definedName name="BExEX43OR6NH8GF32YY2ZB6Y8WGP" localSheetId="7" hidden="1">#REF!</definedName>
    <definedName name="BExEX43OR6NH8GF32YY2ZB6Y8WGP" hidden="1">#REF!</definedName>
    <definedName name="BExEX85F3OSW8NSCYGYPS9372Z1Q" localSheetId="11" hidden="1">#REF!</definedName>
    <definedName name="BExEX85F3OSW8NSCYGYPS9372Z1Q" localSheetId="5" hidden="1">#REF!</definedName>
    <definedName name="BExEX85F3OSW8NSCYGYPS9372Z1Q" localSheetId="8" hidden="1">#REF!</definedName>
    <definedName name="BExEX85F3OSW8NSCYGYPS9372Z1Q" localSheetId="6" hidden="1">#REF!</definedName>
    <definedName name="BExEX85F3OSW8NSCYGYPS9372Z1Q" localSheetId="7" hidden="1">#REF!</definedName>
    <definedName name="BExEX85F3OSW8NSCYGYPS9372Z1Q" hidden="1">#REF!</definedName>
    <definedName name="BExEX9HWY2G6928ZVVVQF77QCM2C" localSheetId="11" hidden="1">#REF!</definedName>
    <definedName name="BExEX9HWY2G6928ZVVVQF77QCM2C" localSheetId="5" hidden="1">#REF!</definedName>
    <definedName name="BExEX9HWY2G6928ZVVVQF77QCM2C" localSheetId="8" hidden="1">#REF!</definedName>
    <definedName name="BExEX9HWY2G6928ZVVVQF77QCM2C" localSheetId="6" hidden="1">#REF!</definedName>
    <definedName name="BExEX9HWY2G6928ZVVVQF77QCM2C" localSheetId="7" hidden="1">#REF!</definedName>
    <definedName name="BExEX9HWY2G6928ZVVVQF77QCM2C" hidden="1">#REF!</definedName>
    <definedName name="BExEXBQWAYKMVBRJRHB8PFCSYFVN" localSheetId="11" hidden="1">#REF!</definedName>
    <definedName name="BExEXBQWAYKMVBRJRHB8PFCSYFVN" localSheetId="5" hidden="1">#REF!</definedName>
    <definedName name="BExEXBQWAYKMVBRJRHB8PFCSYFVN" localSheetId="8" hidden="1">#REF!</definedName>
    <definedName name="BExEXBQWAYKMVBRJRHB8PFCSYFVN" localSheetId="6" hidden="1">#REF!</definedName>
    <definedName name="BExEXBQWAYKMVBRJRHB8PFCSYFVN" localSheetId="7" hidden="1">#REF!</definedName>
    <definedName name="BExEXBQWAYKMVBRJRHB8PFCSYFVN" hidden="1">#REF!</definedName>
    <definedName name="BExEXGE2TE9MQWLQVHL7XGQWL102" localSheetId="11" hidden="1">#REF!</definedName>
    <definedName name="BExEXGE2TE9MQWLQVHL7XGQWL102" localSheetId="5" hidden="1">#REF!</definedName>
    <definedName name="BExEXGE2TE9MQWLQVHL7XGQWL102" localSheetId="8" hidden="1">#REF!</definedName>
    <definedName name="BExEXGE2TE9MQWLQVHL7XGQWL102" localSheetId="6" hidden="1">#REF!</definedName>
    <definedName name="BExEXGE2TE9MQWLQVHL7XGQWL102" localSheetId="7" hidden="1">#REF!</definedName>
    <definedName name="BExEXGE2TE9MQWLQVHL7XGQWL102" hidden="1">#REF!</definedName>
    <definedName name="BExEXRBZ0DI9E2UFLLKYWGN66B61" localSheetId="11" hidden="1">#REF!</definedName>
    <definedName name="BExEXRBZ0DI9E2UFLLKYWGN66B61" localSheetId="5" hidden="1">#REF!</definedName>
    <definedName name="BExEXRBZ0DI9E2UFLLKYWGN66B61" localSheetId="8" hidden="1">#REF!</definedName>
    <definedName name="BExEXRBZ0DI9E2UFLLKYWGN66B61" localSheetId="6" hidden="1">#REF!</definedName>
    <definedName name="BExEXRBZ0DI9E2UFLLKYWGN66B61" localSheetId="7" hidden="1">#REF!</definedName>
    <definedName name="BExEXRBZ0DI9E2UFLLKYWGN66B61" hidden="1">#REF!</definedName>
    <definedName name="BExEXW4FSOZ9C2SZSQIAA3W82I5K" localSheetId="11" hidden="1">#REF!</definedName>
    <definedName name="BExEXW4FSOZ9C2SZSQIAA3W82I5K" localSheetId="5" hidden="1">#REF!</definedName>
    <definedName name="BExEXW4FSOZ9C2SZSQIAA3W82I5K" localSheetId="8" hidden="1">#REF!</definedName>
    <definedName name="BExEXW4FSOZ9C2SZSQIAA3W82I5K" localSheetId="6" hidden="1">#REF!</definedName>
    <definedName name="BExEXW4FSOZ9C2SZSQIAA3W82I5K" localSheetId="7" hidden="1">#REF!</definedName>
    <definedName name="BExEXW4FSOZ9C2SZSQIAA3W82I5K" hidden="1">#REF!</definedName>
    <definedName name="BExEXZ4H2ZUNEW5I6I74GK08QAQC" localSheetId="11" hidden="1">#REF!</definedName>
    <definedName name="BExEXZ4H2ZUNEW5I6I74GK08QAQC" localSheetId="5" hidden="1">#REF!</definedName>
    <definedName name="BExEXZ4H2ZUNEW5I6I74GK08QAQC" localSheetId="8" hidden="1">#REF!</definedName>
    <definedName name="BExEXZ4H2ZUNEW5I6I74GK08QAQC" localSheetId="6" hidden="1">#REF!</definedName>
    <definedName name="BExEXZ4H2ZUNEW5I6I74GK08QAQC" localSheetId="7" hidden="1">#REF!</definedName>
    <definedName name="BExEXZ4H2ZUNEW5I6I74GK08QAQC" hidden="1">#REF!</definedName>
    <definedName name="BExEY42GK80HA9M84NTZ3NV9K2VI" localSheetId="11" hidden="1">#REF!</definedName>
    <definedName name="BExEY42GK80HA9M84NTZ3NV9K2VI" localSheetId="5" hidden="1">#REF!</definedName>
    <definedName name="BExEY42GK80HA9M84NTZ3NV9K2VI" localSheetId="8" hidden="1">#REF!</definedName>
    <definedName name="BExEY42GK80HA9M84NTZ3NV9K2VI" localSheetId="6" hidden="1">#REF!</definedName>
    <definedName name="BExEY42GK80HA9M84NTZ3NV9K2VI" localSheetId="7" hidden="1">#REF!</definedName>
    <definedName name="BExEY42GK80HA9M84NTZ3NV9K2VI" hidden="1">#REF!</definedName>
    <definedName name="BExEYLG9FL9V1JPPNZ3FUDNSEJ4V" localSheetId="11" hidden="1">#REF!</definedName>
    <definedName name="BExEYLG9FL9V1JPPNZ3FUDNSEJ4V" localSheetId="5" hidden="1">#REF!</definedName>
    <definedName name="BExEYLG9FL9V1JPPNZ3FUDNSEJ4V" localSheetId="8" hidden="1">#REF!</definedName>
    <definedName name="BExEYLG9FL9V1JPPNZ3FUDNSEJ4V" localSheetId="6" hidden="1">#REF!</definedName>
    <definedName name="BExEYLG9FL9V1JPPNZ3FUDNSEJ4V" localSheetId="7" hidden="1">#REF!</definedName>
    <definedName name="BExEYLG9FL9V1JPPNZ3FUDNSEJ4V" hidden="1">#REF!</definedName>
    <definedName name="BExEYOW8C1B3OUUCIGEC7L8OOW1Z" localSheetId="11" hidden="1">#REF!</definedName>
    <definedName name="BExEYOW8C1B3OUUCIGEC7L8OOW1Z" localSheetId="5" hidden="1">#REF!</definedName>
    <definedName name="BExEYOW8C1B3OUUCIGEC7L8OOW1Z" localSheetId="8" hidden="1">#REF!</definedName>
    <definedName name="BExEYOW8C1B3OUUCIGEC7L8OOW1Z" localSheetId="6" hidden="1">#REF!</definedName>
    <definedName name="BExEYOW8C1B3OUUCIGEC7L8OOW1Z" localSheetId="7" hidden="1">#REF!</definedName>
    <definedName name="BExEYOW8C1B3OUUCIGEC7L8OOW1Z" hidden="1">#REF!</definedName>
    <definedName name="BExEYPCI2LT224YS4M3T50V85FAG" localSheetId="11" hidden="1">#REF!</definedName>
    <definedName name="BExEYPCI2LT224YS4M3T50V85FAG" localSheetId="5" hidden="1">#REF!</definedName>
    <definedName name="BExEYPCI2LT224YS4M3T50V85FAG" localSheetId="8" hidden="1">#REF!</definedName>
    <definedName name="BExEYPCI2LT224YS4M3T50V85FAG" localSheetId="6" hidden="1">#REF!</definedName>
    <definedName name="BExEYPCI2LT224YS4M3T50V85FAG" localSheetId="7" hidden="1">#REF!</definedName>
    <definedName name="BExEYPCI2LT224YS4M3T50V85FAG" hidden="1">#REF!</definedName>
    <definedName name="BExEYUQJXZT6N5HJH8ACJF6SRWEE" localSheetId="11" hidden="1">#REF!</definedName>
    <definedName name="BExEYUQJXZT6N5HJH8ACJF6SRWEE" localSheetId="5" hidden="1">#REF!</definedName>
    <definedName name="BExEYUQJXZT6N5HJH8ACJF6SRWEE" localSheetId="8" hidden="1">#REF!</definedName>
    <definedName name="BExEYUQJXZT6N5HJH8ACJF6SRWEE" localSheetId="6" hidden="1">#REF!</definedName>
    <definedName name="BExEYUQJXZT6N5HJH8ACJF6SRWEE" localSheetId="7" hidden="1">#REF!</definedName>
    <definedName name="BExEYUQJXZT6N5HJH8ACJF6SRWEE" hidden="1">#REF!</definedName>
    <definedName name="BExEYYC7KLO4XJQW9GMGVVJQXF4C" localSheetId="11" hidden="1">#REF!</definedName>
    <definedName name="BExEYYC7KLO4XJQW9GMGVVJQXF4C" localSheetId="5" hidden="1">#REF!</definedName>
    <definedName name="BExEYYC7KLO4XJQW9GMGVVJQXF4C" localSheetId="8" hidden="1">#REF!</definedName>
    <definedName name="BExEYYC7KLO4XJQW9GMGVVJQXF4C" localSheetId="6" hidden="1">#REF!</definedName>
    <definedName name="BExEYYC7KLO4XJQW9GMGVVJQXF4C" localSheetId="7" hidden="1">#REF!</definedName>
    <definedName name="BExEYYC7KLO4XJQW9GMGVVJQXF4C" hidden="1">#REF!</definedName>
    <definedName name="BExEZ1S6VZCG01ZPLBSS9Z1SBOJ2" localSheetId="11" hidden="1">#REF!</definedName>
    <definedName name="BExEZ1S6VZCG01ZPLBSS9Z1SBOJ2" localSheetId="5" hidden="1">#REF!</definedName>
    <definedName name="BExEZ1S6VZCG01ZPLBSS9Z1SBOJ2" localSheetId="8" hidden="1">#REF!</definedName>
    <definedName name="BExEZ1S6VZCG01ZPLBSS9Z1SBOJ2" localSheetId="6" hidden="1">#REF!</definedName>
    <definedName name="BExEZ1S6VZCG01ZPLBSS9Z1SBOJ2" localSheetId="7" hidden="1">#REF!</definedName>
    <definedName name="BExEZ1S6VZCG01ZPLBSS9Z1SBOJ2" hidden="1">#REF!</definedName>
    <definedName name="BExEZ6KV8TDKOO0Y66LSH9DCFW5M" localSheetId="11" hidden="1">#REF!</definedName>
    <definedName name="BExEZ6KV8TDKOO0Y66LSH9DCFW5M" localSheetId="5" hidden="1">#REF!</definedName>
    <definedName name="BExEZ6KV8TDKOO0Y66LSH9DCFW5M" localSheetId="8" hidden="1">#REF!</definedName>
    <definedName name="BExEZ6KV8TDKOO0Y66LSH9DCFW5M" localSheetId="6" hidden="1">#REF!</definedName>
    <definedName name="BExEZ6KV8TDKOO0Y66LSH9DCFW5M" localSheetId="7" hidden="1">#REF!</definedName>
    <definedName name="BExEZ6KV8TDKOO0Y66LSH9DCFW5M" hidden="1">#REF!</definedName>
    <definedName name="BExEZGBFNJR8DLPN0V11AU22L6WY" localSheetId="11" hidden="1">#REF!</definedName>
    <definedName name="BExEZGBFNJR8DLPN0V11AU22L6WY" localSheetId="5" hidden="1">#REF!</definedName>
    <definedName name="BExEZGBFNJR8DLPN0V11AU22L6WY" localSheetId="8" hidden="1">#REF!</definedName>
    <definedName name="BExEZGBFNJR8DLPN0V11AU22L6WY" localSheetId="6" hidden="1">#REF!</definedName>
    <definedName name="BExEZGBFNJR8DLPN0V11AU22L6WY" localSheetId="7" hidden="1">#REF!</definedName>
    <definedName name="BExEZGBFNJR8DLPN0V11AU22L6WY" hidden="1">#REF!</definedName>
    <definedName name="BExEZVR61GWO1ZM3XHWUKRJJMQXV" localSheetId="11" hidden="1">#REF!</definedName>
    <definedName name="BExEZVR61GWO1ZM3XHWUKRJJMQXV" localSheetId="5" hidden="1">#REF!</definedName>
    <definedName name="BExEZVR61GWO1ZM3XHWUKRJJMQXV" localSheetId="8" hidden="1">#REF!</definedName>
    <definedName name="BExEZVR61GWO1ZM3XHWUKRJJMQXV" localSheetId="6" hidden="1">#REF!</definedName>
    <definedName name="BExEZVR61GWO1ZM3XHWUKRJJMQXV" localSheetId="7" hidden="1">#REF!</definedName>
    <definedName name="BExEZVR61GWO1ZM3XHWUKRJJMQXV" hidden="1">#REF!</definedName>
    <definedName name="BExF02Y3V3QEPO2XLDSK47APK9XJ" localSheetId="11" hidden="1">#REF!</definedName>
    <definedName name="BExF02Y3V3QEPO2XLDSK47APK9XJ" localSheetId="5" hidden="1">#REF!</definedName>
    <definedName name="BExF02Y3V3QEPO2XLDSK47APK9XJ" localSheetId="8" hidden="1">#REF!</definedName>
    <definedName name="BExF02Y3V3QEPO2XLDSK47APK9XJ" localSheetId="6" hidden="1">#REF!</definedName>
    <definedName name="BExF02Y3V3QEPO2XLDSK47APK9XJ" localSheetId="7" hidden="1">#REF!</definedName>
    <definedName name="BExF02Y3V3QEPO2XLDSK47APK9XJ" hidden="1">#REF!</definedName>
    <definedName name="BExF03E824NHBODFUZ3PZ5HLF85X" localSheetId="11" hidden="1">#REF!</definedName>
    <definedName name="BExF03E824NHBODFUZ3PZ5HLF85X" localSheetId="5" hidden="1">#REF!</definedName>
    <definedName name="BExF03E824NHBODFUZ3PZ5HLF85X" localSheetId="8" hidden="1">#REF!</definedName>
    <definedName name="BExF03E824NHBODFUZ3PZ5HLF85X" localSheetId="6" hidden="1">#REF!</definedName>
    <definedName name="BExF03E824NHBODFUZ3PZ5HLF85X" localSheetId="7" hidden="1">#REF!</definedName>
    <definedName name="BExF03E824NHBODFUZ3PZ5HLF85X" hidden="1">#REF!</definedName>
    <definedName name="BExF09OS91RT7N7IW8JLMZ121ZP3" localSheetId="11" hidden="1">#REF!</definedName>
    <definedName name="BExF09OS91RT7N7IW8JLMZ121ZP3" localSheetId="5" hidden="1">#REF!</definedName>
    <definedName name="BExF09OS91RT7N7IW8JLMZ121ZP3" localSheetId="8" hidden="1">#REF!</definedName>
    <definedName name="BExF09OS91RT7N7IW8JLMZ121ZP3" localSheetId="6" hidden="1">#REF!</definedName>
    <definedName name="BExF09OS91RT7N7IW8JLMZ121ZP3" localSheetId="7" hidden="1">#REF!</definedName>
    <definedName name="BExF09OS91RT7N7IW8JLMZ121ZP3" hidden="1">#REF!</definedName>
    <definedName name="BExF0D4SEQ7RRCAER8UQKUJ4HH0Q" localSheetId="11" hidden="1">#REF!</definedName>
    <definedName name="BExF0D4SEQ7RRCAER8UQKUJ4HH0Q" localSheetId="5" hidden="1">#REF!</definedName>
    <definedName name="BExF0D4SEQ7RRCAER8UQKUJ4HH0Q" localSheetId="8" hidden="1">#REF!</definedName>
    <definedName name="BExF0D4SEQ7RRCAER8UQKUJ4HH0Q" localSheetId="6" hidden="1">#REF!</definedName>
    <definedName name="BExF0D4SEQ7RRCAER8UQKUJ4HH0Q" localSheetId="7" hidden="1">#REF!</definedName>
    <definedName name="BExF0D4SEQ7RRCAER8UQKUJ4HH0Q" hidden="1">#REF!</definedName>
    <definedName name="BExF0D4Z97PCG5JI9CC2TFB553AX" localSheetId="11" hidden="1">#REF!</definedName>
    <definedName name="BExF0D4Z97PCG5JI9CC2TFB553AX" localSheetId="5" hidden="1">#REF!</definedName>
    <definedName name="BExF0D4Z97PCG5JI9CC2TFB553AX" localSheetId="8" hidden="1">#REF!</definedName>
    <definedName name="BExF0D4Z97PCG5JI9CC2TFB553AX" localSheetId="6" hidden="1">#REF!</definedName>
    <definedName name="BExF0D4Z97PCG5JI9CC2TFB553AX" localSheetId="7" hidden="1">#REF!</definedName>
    <definedName name="BExF0D4Z97PCG5JI9CC2TFB553AX" hidden="1">#REF!</definedName>
    <definedName name="BExF0DAB1PUE0V936NFEK68CCKTJ" localSheetId="11" hidden="1">#REF!</definedName>
    <definedName name="BExF0DAB1PUE0V936NFEK68CCKTJ" localSheetId="5" hidden="1">#REF!</definedName>
    <definedName name="BExF0DAB1PUE0V936NFEK68CCKTJ" localSheetId="8" hidden="1">#REF!</definedName>
    <definedName name="BExF0DAB1PUE0V936NFEK68CCKTJ" localSheetId="6" hidden="1">#REF!</definedName>
    <definedName name="BExF0DAB1PUE0V936NFEK68CCKTJ" localSheetId="7" hidden="1">#REF!</definedName>
    <definedName name="BExF0DAB1PUE0V936NFEK68CCKTJ" hidden="1">#REF!</definedName>
    <definedName name="BExF0LOEHV42P2DV7QL8O7HOQ3N9" localSheetId="11" hidden="1">#REF!</definedName>
    <definedName name="BExF0LOEHV42P2DV7QL8O7HOQ3N9" localSheetId="5" hidden="1">#REF!</definedName>
    <definedName name="BExF0LOEHV42P2DV7QL8O7HOQ3N9" localSheetId="8" hidden="1">#REF!</definedName>
    <definedName name="BExF0LOEHV42P2DV7QL8O7HOQ3N9" localSheetId="6" hidden="1">#REF!</definedName>
    <definedName name="BExF0LOEHV42P2DV7QL8O7HOQ3N9" localSheetId="7" hidden="1">#REF!</definedName>
    <definedName name="BExF0LOEHV42P2DV7QL8O7HOQ3N9" hidden="1">#REF!</definedName>
    <definedName name="BExF0QRT0ZP2578DKKC9SRW40F5L" localSheetId="11" hidden="1">#REF!</definedName>
    <definedName name="BExF0QRT0ZP2578DKKC9SRW40F5L" localSheetId="5" hidden="1">#REF!</definedName>
    <definedName name="BExF0QRT0ZP2578DKKC9SRW40F5L" localSheetId="8" hidden="1">#REF!</definedName>
    <definedName name="BExF0QRT0ZP2578DKKC9SRW40F5L" localSheetId="6" hidden="1">#REF!</definedName>
    <definedName name="BExF0QRT0ZP2578DKKC9SRW40F5L" localSheetId="7" hidden="1">#REF!</definedName>
    <definedName name="BExF0QRT0ZP2578DKKC9SRW40F5L" hidden="1">#REF!</definedName>
    <definedName name="BExF0WRM9VO25RLSO03ZOCE8H7K5" localSheetId="11" hidden="1">#REF!</definedName>
    <definedName name="BExF0WRM9VO25RLSO03ZOCE8H7K5" localSheetId="5" hidden="1">#REF!</definedName>
    <definedName name="BExF0WRM9VO25RLSO03ZOCE8H7K5" localSheetId="8" hidden="1">#REF!</definedName>
    <definedName name="BExF0WRM9VO25RLSO03ZOCE8H7K5" localSheetId="6" hidden="1">#REF!</definedName>
    <definedName name="BExF0WRM9VO25RLSO03ZOCE8H7K5" localSheetId="7" hidden="1">#REF!</definedName>
    <definedName name="BExF0WRM9VO25RLSO03ZOCE8H7K5" hidden="1">#REF!</definedName>
    <definedName name="BExF0ZRI7W4RSLIDLHTSM0AWXO3S" localSheetId="11" hidden="1">#REF!</definedName>
    <definedName name="BExF0ZRI7W4RSLIDLHTSM0AWXO3S" localSheetId="5" hidden="1">#REF!</definedName>
    <definedName name="BExF0ZRI7W4RSLIDLHTSM0AWXO3S" localSheetId="8" hidden="1">#REF!</definedName>
    <definedName name="BExF0ZRI7W4RSLIDLHTSM0AWXO3S" localSheetId="6" hidden="1">#REF!</definedName>
    <definedName name="BExF0ZRI7W4RSLIDLHTSM0AWXO3S" localSheetId="7" hidden="1">#REF!</definedName>
    <definedName name="BExF0ZRI7W4RSLIDLHTSM0AWXO3S" hidden="1">#REF!</definedName>
    <definedName name="BExF19CT3MMZZ2T5EWMDNG3UOJ01" localSheetId="11" hidden="1">#REF!</definedName>
    <definedName name="BExF19CT3MMZZ2T5EWMDNG3UOJ01" localSheetId="5" hidden="1">#REF!</definedName>
    <definedName name="BExF19CT3MMZZ2T5EWMDNG3UOJ01" localSheetId="8" hidden="1">#REF!</definedName>
    <definedName name="BExF19CT3MMZZ2T5EWMDNG3UOJ01" localSheetId="6" hidden="1">#REF!</definedName>
    <definedName name="BExF19CT3MMZZ2T5EWMDNG3UOJ01" localSheetId="7" hidden="1">#REF!</definedName>
    <definedName name="BExF19CT3MMZZ2T5EWMDNG3UOJ01" hidden="1">#REF!</definedName>
    <definedName name="BExF1C1VNHJBRW2XQKVSL1KSLFZ8" localSheetId="11" hidden="1">#REF!</definedName>
    <definedName name="BExF1C1VNHJBRW2XQKVSL1KSLFZ8" localSheetId="5" hidden="1">#REF!</definedName>
    <definedName name="BExF1C1VNHJBRW2XQKVSL1KSLFZ8" localSheetId="8" hidden="1">#REF!</definedName>
    <definedName name="BExF1C1VNHJBRW2XQKVSL1KSLFZ8" localSheetId="6" hidden="1">#REF!</definedName>
    <definedName name="BExF1C1VNHJBRW2XQKVSL1KSLFZ8" localSheetId="7" hidden="1">#REF!</definedName>
    <definedName name="BExF1C1VNHJBRW2XQKVSL1KSLFZ8" hidden="1">#REF!</definedName>
    <definedName name="BExF1M38U6NX17YJA8YU359B5Z4M" localSheetId="11" hidden="1">#REF!</definedName>
    <definedName name="BExF1M38U6NX17YJA8YU359B5Z4M" localSheetId="5" hidden="1">#REF!</definedName>
    <definedName name="BExF1M38U6NX17YJA8YU359B5Z4M" localSheetId="8" hidden="1">#REF!</definedName>
    <definedName name="BExF1M38U6NX17YJA8YU359B5Z4M" localSheetId="6" hidden="1">#REF!</definedName>
    <definedName name="BExF1M38U6NX17YJA8YU359B5Z4M" localSheetId="7" hidden="1">#REF!</definedName>
    <definedName name="BExF1M38U6NX17YJA8YU359B5Z4M" hidden="1">#REF!</definedName>
    <definedName name="BExF1MU4W3NPEY0OHRDWP5IANCBB" localSheetId="11" hidden="1">#REF!</definedName>
    <definedName name="BExF1MU4W3NPEY0OHRDWP5IANCBB" localSheetId="5" hidden="1">#REF!</definedName>
    <definedName name="BExF1MU4W3NPEY0OHRDWP5IANCBB" localSheetId="8" hidden="1">#REF!</definedName>
    <definedName name="BExF1MU4W3NPEY0OHRDWP5IANCBB" localSheetId="6" hidden="1">#REF!</definedName>
    <definedName name="BExF1MU4W3NPEY0OHRDWP5IANCBB" localSheetId="7" hidden="1">#REF!</definedName>
    <definedName name="BExF1MU4W3NPEY0OHRDWP5IANCBB" hidden="1">#REF!</definedName>
    <definedName name="BExF1MZN8MWMOKOARHJ1QAF9HPGT" localSheetId="11" hidden="1">#REF!</definedName>
    <definedName name="BExF1MZN8MWMOKOARHJ1QAF9HPGT" localSheetId="5" hidden="1">#REF!</definedName>
    <definedName name="BExF1MZN8MWMOKOARHJ1QAF9HPGT" localSheetId="8" hidden="1">#REF!</definedName>
    <definedName name="BExF1MZN8MWMOKOARHJ1QAF9HPGT" localSheetId="6" hidden="1">#REF!</definedName>
    <definedName name="BExF1MZN8MWMOKOARHJ1QAF9HPGT" localSheetId="7" hidden="1">#REF!</definedName>
    <definedName name="BExF1MZN8MWMOKOARHJ1QAF9HPGT" hidden="1">#REF!</definedName>
    <definedName name="BExF1US4ZIQYSU5LBFYNRA9N0K2O" localSheetId="11" hidden="1">#REF!</definedName>
    <definedName name="BExF1US4ZIQYSU5LBFYNRA9N0K2O" localSheetId="5" hidden="1">#REF!</definedName>
    <definedName name="BExF1US4ZIQYSU5LBFYNRA9N0K2O" localSheetId="8" hidden="1">#REF!</definedName>
    <definedName name="BExF1US4ZIQYSU5LBFYNRA9N0K2O" localSheetId="6" hidden="1">#REF!</definedName>
    <definedName name="BExF1US4ZIQYSU5LBFYNRA9N0K2O" localSheetId="7" hidden="1">#REF!</definedName>
    <definedName name="BExF1US4ZIQYSU5LBFYNRA9N0K2O" hidden="1">#REF!</definedName>
    <definedName name="BExF272JNPJCK1XLBG016XXBVFO8" localSheetId="11" hidden="1">#REF!</definedName>
    <definedName name="BExF272JNPJCK1XLBG016XXBVFO8" localSheetId="5" hidden="1">#REF!</definedName>
    <definedName name="BExF272JNPJCK1XLBG016XXBVFO8" localSheetId="8" hidden="1">#REF!</definedName>
    <definedName name="BExF272JNPJCK1XLBG016XXBVFO8" localSheetId="6" hidden="1">#REF!</definedName>
    <definedName name="BExF272JNPJCK1XLBG016XXBVFO8" localSheetId="7" hidden="1">#REF!</definedName>
    <definedName name="BExF272JNPJCK1XLBG016XXBVFO8" hidden="1">#REF!</definedName>
    <definedName name="BExF2CWZN6E87RGTBMD4YQI2QT7R" localSheetId="11" hidden="1">#REF!</definedName>
    <definedName name="BExF2CWZN6E87RGTBMD4YQI2QT7R" localSheetId="5" hidden="1">#REF!</definedName>
    <definedName name="BExF2CWZN6E87RGTBMD4YQI2QT7R" localSheetId="8" hidden="1">#REF!</definedName>
    <definedName name="BExF2CWZN6E87RGTBMD4YQI2QT7R" localSheetId="6" hidden="1">#REF!</definedName>
    <definedName name="BExF2CWZN6E87RGTBMD4YQI2QT7R" localSheetId="7" hidden="1">#REF!</definedName>
    <definedName name="BExF2CWZN6E87RGTBMD4YQI2QT7R" hidden="1">#REF!</definedName>
    <definedName name="BExF2DYO1WQ7GMXSTAQRDBW1NSFG" localSheetId="11" hidden="1">#REF!</definedName>
    <definedName name="BExF2DYO1WQ7GMXSTAQRDBW1NSFG" localSheetId="5" hidden="1">#REF!</definedName>
    <definedName name="BExF2DYO1WQ7GMXSTAQRDBW1NSFG" localSheetId="8" hidden="1">#REF!</definedName>
    <definedName name="BExF2DYO1WQ7GMXSTAQRDBW1NSFG" localSheetId="6" hidden="1">#REF!</definedName>
    <definedName name="BExF2DYO1WQ7GMXSTAQRDBW1NSFG" localSheetId="7" hidden="1">#REF!</definedName>
    <definedName name="BExF2DYO1WQ7GMXSTAQRDBW1NSFG" hidden="1">#REF!</definedName>
    <definedName name="BExF2H9D3MC9XKLPZ6VIP4F7G4YN" localSheetId="11" hidden="1">#REF!</definedName>
    <definedName name="BExF2H9D3MC9XKLPZ6VIP4F7G4YN" localSheetId="5" hidden="1">#REF!</definedName>
    <definedName name="BExF2H9D3MC9XKLPZ6VIP4F7G4YN" localSheetId="8" hidden="1">#REF!</definedName>
    <definedName name="BExF2H9D3MC9XKLPZ6VIP4F7G4YN" localSheetId="6" hidden="1">#REF!</definedName>
    <definedName name="BExF2H9D3MC9XKLPZ6VIP4F7G4YN" localSheetId="7" hidden="1">#REF!</definedName>
    <definedName name="BExF2H9D3MC9XKLPZ6VIP4F7G4YN" hidden="1">#REF!</definedName>
    <definedName name="BExF2MSWNUY9Z6BZJQZ538PPTION" localSheetId="11" hidden="1">#REF!</definedName>
    <definedName name="BExF2MSWNUY9Z6BZJQZ538PPTION" localSheetId="5" hidden="1">#REF!</definedName>
    <definedName name="BExF2MSWNUY9Z6BZJQZ538PPTION" localSheetId="8" hidden="1">#REF!</definedName>
    <definedName name="BExF2MSWNUY9Z6BZJQZ538PPTION" localSheetId="6" hidden="1">#REF!</definedName>
    <definedName name="BExF2MSWNUY9Z6BZJQZ538PPTION" localSheetId="7" hidden="1">#REF!</definedName>
    <definedName name="BExF2MSWNUY9Z6BZJQZ538PPTION" hidden="1">#REF!</definedName>
    <definedName name="BExF2QZYWHTYGUTTXR15CKCV3LS7" localSheetId="11" hidden="1">#REF!</definedName>
    <definedName name="BExF2QZYWHTYGUTTXR15CKCV3LS7" localSheetId="5" hidden="1">#REF!</definedName>
    <definedName name="BExF2QZYWHTYGUTTXR15CKCV3LS7" localSheetId="8" hidden="1">#REF!</definedName>
    <definedName name="BExF2QZYWHTYGUTTXR15CKCV3LS7" localSheetId="6" hidden="1">#REF!</definedName>
    <definedName name="BExF2QZYWHTYGUTTXR15CKCV3LS7" localSheetId="7" hidden="1">#REF!</definedName>
    <definedName name="BExF2QZYWHTYGUTTXR15CKCV3LS7" hidden="1">#REF!</definedName>
    <definedName name="BExF2T8Y6TSJ74RMSZOA9CEH4OZ6" localSheetId="11" hidden="1">#REF!</definedName>
    <definedName name="BExF2T8Y6TSJ74RMSZOA9CEH4OZ6" localSheetId="5" hidden="1">#REF!</definedName>
    <definedName name="BExF2T8Y6TSJ74RMSZOA9CEH4OZ6" localSheetId="8" hidden="1">#REF!</definedName>
    <definedName name="BExF2T8Y6TSJ74RMSZOA9CEH4OZ6" localSheetId="6" hidden="1">#REF!</definedName>
    <definedName name="BExF2T8Y6TSJ74RMSZOA9CEH4OZ6" localSheetId="7" hidden="1">#REF!</definedName>
    <definedName name="BExF2T8Y6TSJ74RMSZOA9CEH4OZ6" hidden="1">#REF!</definedName>
    <definedName name="BExF31N3YM4F37EOOY8M8VI1KXN8" localSheetId="11" hidden="1">#REF!</definedName>
    <definedName name="BExF31N3YM4F37EOOY8M8VI1KXN8" localSheetId="5" hidden="1">#REF!</definedName>
    <definedName name="BExF31N3YM4F37EOOY8M8VI1KXN8" localSheetId="8" hidden="1">#REF!</definedName>
    <definedName name="BExF31N3YM4F37EOOY8M8VI1KXN8" localSheetId="6" hidden="1">#REF!</definedName>
    <definedName name="BExF31N3YM4F37EOOY8M8VI1KXN8" localSheetId="7" hidden="1">#REF!</definedName>
    <definedName name="BExF31N3YM4F37EOOY8M8VI1KXN8" hidden="1">#REF!</definedName>
    <definedName name="BExF37C1YKBT79Z9SOJAG5MXQGTU" localSheetId="11" hidden="1">#REF!</definedName>
    <definedName name="BExF37C1YKBT79Z9SOJAG5MXQGTU" localSheetId="5" hidden="1">#REF!</definedName>
    <definedName name="BExF37C1YKBT79Z9SOJAG5MXQGTU" localSheetId="8" hidden="1">#REF!</definedName>
    <definedName name="BExF37C1YKBT79Z9SOJAG5MXQGTU" localSheetId="6" hidden="1">#REF!</definedName>
    <definedName name="BExF37C1YKBT79Z9SOJAG5MXQGTU" localSheetId="7" hidden="1">#REF!</definedName>
    <definedName name="BExF37C1YKBT79Z9SOJAG5MXQGTU" hidden="1">#REF!</definedName>
    <definedName name="BExF3A6HPA6DGYALZNHHJPMCUYZR" localSheetId="11" hidden="1">#REF!</definedName>
    <definedName name="BExF3A6HPA6DGYALZNHHJPMCUYZR" localSheetId="5" hidden="1">#REF!</definedName>
    <definedName name="BExF3A6HPA6DGYALZNHHJPMCUYZR" localSheetId="8" hidden="1">#REF!</definedName>
    <definedName name="BExF3A6HPA6DGYALZNHHJPMCUYZR" localSheetId="6" hidden="1">#REF!</definedName>
    <definedName name="BExF3A6HPA6DGYALZNHHJPMCUYZR" localSheetId="7" hidden="1">#REF!</definedName>
    <definedName name="BExF3A6HPA6DGYALZNHHJPMCUYZR" hidden="1">#REF!</definedName>
    <definedName name="BExF3GMJW5D7066GYKTMM3CVH1HE" localSheetId="11" hidden="1">#REF!</definedName>
    <definedName name="BExF3GMJW5D7066GYKTMM3CVH1HE" localSheetId="5" hidden="1">#REF!</definedName>
    <definedName name="BExF3GMJW5D7066GYKTMM3CVH1HE" localSheetId="8" hidden="1">#REF!</definedName>
    <definedName name="BExF3GMJW5D7066GYKTMM3CVH1HE" localSheetId="6" hidden="1">#REF!</definedName>
    <definedName name="BExF3GMJW5D7066GYKTMM3CVH1HE" localSheetId="7" hidden="1">#REF!</definedName>
    <definedName name="BExF3GMJW5D7066GYKTMM3CVH1HE" hidden="1">#REF!</definedName>
    <definedName name="BExF3I9T44X7DV9HHV51DVDDPPZG" localSheetId="11" hidden="1">#REF!</definedName>
    <definedName name="BExF3I9T44X7DV9HHV51DVDDPPZG" localSheetId="5" hidden="1">#REF!</definedName>
    <definedName name="BExF3I9T44X7DV9HHV51DVDDPPZG" localSheetId="8" hidden="1">#REF!</definedName>
    <definedName name="BExF3I9T44X7DV9HHV51DVDDPPZG" localSheetId="6" hidden="1">#REF!</definedName>
    <definedName name="BExF3I9T44X7DV9HHV51DVDDPPZG" localSheetId="7" hidden="1">#REF!</definedName>
    <definedName name="BExF3I9T44X7DV9HHV51DVDDPPZG" hidden="1">#REF!</definedName>
    <definedName name="BExF3IKLZ35F2D4DI7R7P7NZLVC3" localSheetId="11" hidden="1">#REF!</definedName>
    <definedName name="BExF3IKLZ35F2D4DI7R7P7NZLVC3" localSheetId="5" hidden="1">#REF!</definedName>
    <definedName name="BExF3IKLZ35F2D4DI7R7P7NZLVC3" localSheetId="8" hidden="1">#REF!</definedName>
    <definedName name="BExF3IKLZ35F2D4DI7R7P7NZLVC3" localSheetId="6" hidden="1">#REF!</definedName>
    <definedName name="BExF3IKLZ35F2D4DI7R7P7NZLVC3" localSheetId="7" hidden="1">#REF!</definedName>
    <definedName name="BExF3IKLZ35F2D4DI7R7P7NZLVC3" hidden="1">#REF!</definedName>
    <definedName name="BExF3JMFX5DILOIFUDIO1HZUK875" localSheetId="11" hidden="1">#REF!</definedName>
    <definedName name="BExF3JMFX5DILOIFUDIO1HZUK875" localSheetId="5" hidden="1">#REF!</definedName>
    <definedName name="BExF3JMFX5DILOIFUDIO1HZUK875" localSheetId="8" hidden="1">#REF!</definedName>
    <definedName name="BExF3JMFX5DILOIFUDIO1HZUK875" localSheetId="6" hidden="1">#REF!</definedName>
    <definedName name="BExF3JMFX5DILOIFUDIO1HZUK875" localSheetId="7" hidden="1">#REF!</definedName>
    <definedName name="BExF3JMFX5DILOIFUDIO1HZUK875" hidden="1">#REF!</definedName>
    <definedName name="BExF3KIO2G9LJYXZ61H8PJJ6OQXV" localSheetId="11" hidden="1">#REF!</definedName>
    <definedName name="BExF3KIO2G9LJYXZ61H8PJJ6OQXV" localSheetId="5" hidden="1">#REF!</definedName>
    <definedName name="BExF3KIO2G9LJYXZ61H8PJJ6OQXV" localSheetId="8" hidden="1">#REF!</definedName>
    <definedName name="BExF3KIO2G9LJYXZ61H8PJJ6OQXV" localSheetId="6" hidden="1">#REF!</definedName>
    <definedName name="BExF3KIO2G9LJYXZ61H8PJJ6OQXV" localSheetId="7" hidden="1">#REF!</definedName>
    <definedName name="BExF3KIO2G9LJYXZ61H8PJJ6OQXV" hidden="1">#REF!</definedName>
    <definedName name="BExF3MGVCZHXDAUDZAGUYESZ3RC8" localSheetId="11" hidden="1">#REF!</definedName>
    <definedName name="BExF3MGVCZHXDAUDZAGUYESZ3RC8" localSheetId="5" hidden="1">#REF!</definedName>
    <definedName name="BExF3MGVCZHXDAUDZAGUYESZ3RC8" localSheetId="8" hidden="1">#REF!</definedName>
    <definedName name="BExF3MGVCZHXDAUDZAGUYESZ3RC8" localSheetId="6" hidden="1">#REF!</definedName>
    <definedName name="BExF3MGVCZHXDAUDZAGUYESZ3RC8" localSheetId="7" hidden="1">#REF!</definedName>
    <definedName name="BExF3MGVCZHXDAUDZAGUYESZ3RC8" hidden="1">#REF!</definedName>
    <definedName name="BExF3NTC4BGZEM6B87TCFX277QCS" localSheetId="11" hidden="1">#REF!</definedName>
    <definedName name="BExF3NTC4BGZEM6B87TCFX277QCS" localSheetId="5" hidden="1">#REF!</definedName>
    <definedName name="BExF3NTC4BGZEM6B87TCFX277QCS" localSheetId="8" hidden="1">#REF!</definedName>
    <definedName name="BExF3NTC4BGZEM6B87TCFX277QCS" localSheetId="6" hidden="1">#REF!</definedName>
    <definedName name="BExF3NTC4BGZEM6B87TCFX277QCS" localSheetId="7" hidden="1">#REF!</definedName>
    <definedName name="BExF3NTC4BGZEM6B87TCFX277QCS" hidden="1">#REF!</definedName>
    <definedName name="BExF3Q2DOSQI9SIAXB522CN0WBZ7" localSheetId="11" hidden="1">#REF!</definedName>
    <definedName name="BExF3Q2DOSQI9SIAXB522CN0WBZ7" localSheetId="5" hidden="1">#REF!</definedName>
    <definedName name="BExF3Q2DOSQI9SIAXB522CN0WBZ7" localSheetId="8" hidden="1">#REF!</definedName>
    <definedName name="BExF3Q2DOSQI9SIAXB522CN0WBZ7" localSheetId="6" hidden="1">#REF!</definedName>
    <definedName name="BExF3Q2DOSQI9SIAXB522CN0WBZ7" localSheetId="7" hidden="1">#REF!</definedName>
    <definedName name="BExF3Q2DOSQI9SIAXB522CN0WBZ7" hidden="1">#REF!</definedName>
    <definedName name="BExF3Q7NI90WT31QHYSJDIG0LLLJ" localSheetId="11" hidden="1">#REF!</definedName>
    <definedName name="BExF3Q7NI90WT31QHYSJDIG0LLLJ" localSheetId="5" hidden="1">#REF!</definedName>
    <definedName name="BExF3Q7NI90WT31QHYSJDIG0LLLJ" localSheetId="8" hidden="1">#REF!</definedName>
    <definedName name="BExF3Q7NI90WT31QHYSJDIG0LLLJ" localSheetId="6" hidden="1">#REF!</definedName>
    <definedName name="BExF3Q7NI90WT31QHYSJDIG0LLLJ" localSheetId="7" hidden="1">#REF!</definedName>
    <definedName name="BExF3Q7NI90WT31QHYSJDIG0LLLJ" hidden="1">#REF!</definedName>
    <definedName name="BExF3QD55TIY1MSBSRK9TUJKBEWO" localSheetId="11" hidden="1">#REF!</definedName>
    <definedName name="BExF3QD55TIY1MSBSRK9TUJKBEWO" localSheetId="5" hidden="1">#REF!</definedName>
    <definedName name="BExF3QD55TIY1MSBSRK9TUJKBEWO" localSheetId="8" hidden="1">#REF!</definedName>
    <definedName name="BExF3QD55TIY1MSBSRK9TUJKBEWO" localSheetId="6" hidden="1">#REF!</definedName>
    <definedName name="BExF3QD55TIY1MSBSRK9TUJKBEWO" localSheetId="7" hidden="1">#REF!</definedName>
    <definedName name="BExF3QD55TIY1MSBSRK9TUJKBEWO" hidden="1">#REF!</definedName>
    <definedName name="BExF3QT8J6RIF1L3R700MBSKIOKW" localSheetId="11" hidden="1">#REF!</definedName>
    <definedName name="BExF3QT8J6RIF1L3R700MBSKIOKW" localSheetId="5" hidden="1">#REF!</definedName>
    <definedName name="BExF3QT8J6RIF1L3R700MBSKIOKW" localSheetId="8" hidden="1">#REF!</definedName>
    <definedName name="BExF3QT8J6RIF1L3R700MBSKIOKW" localSheetId="6" hidden="1">#REF!</definedName>
    <definedName name="BExF3QT8J6RIF1L3R700MBSKIOKW" localSheetId="7" hidden="1">#REF!</definedName>
    <definedName name="BExF3QT8J6RIF1L3R700MBSKIOKW" hidden="1">#REF!</definedName>
    <definedName name="BExF42SSBVPMLK2UB3B7FPEIY9TU" localSheetId="11" hidden="1">#REF!</definedName>
    <definedName name="BExF42SSBVPMLK2UB3B7FPEIY9TU" localSheetId="5" hidden="1">#REF!</definedName>
    <definedName name="BExF42SSBVPMLK2UB3B7FPEIY9TU" localSheetId="8" hidden="1">#REF!</definedName>
    <definedName name="BExF42SSBVPMLK2UB3B7FPEIY9TU" localSheetId="6" hidden="1">#REF!</definedName>
    <definedName name="BExF42SSBVPMLK2UB3B7FPEIY9TU" localSheetId="7" hidden="1">#REF!</definedName>
    <definedName name="BExF42SSBVPMLK2UB3B7FPEIY9TU" hidden="1">#REF!</definedName>
    <definedName name="BExF4HXSWB50BKYPWA0HTT8W56H6" localSheetId="11" hidden="1">#REF!</definedName>
    <definedName name="BExF4HXSWB50BKYPWA0HTT8W56H6" localSheetId="5" hidden="1">#REF!</definedName>
    <definedName name="BExF4HXSWB50BKYPWA0HTT8W56H6" localSheetId="8" hidden="1">#REF!</definedName>
    <definedName name="BExF4HXSWB50BKYPWA0HTT8W56H6" localSheetId="6" hidden="1">#REF!</definedName>
    <definedName name="BExF4HXSWB50BKYPWA0HTT8W56H6" localSheetId="7" hidden="1">#REF!</definedName>
    <definedName name="BExF4HXSWB50BKYPWA0HTT8W56H6" hidden="1">#REF!</definedName>
    <definedName name="BExF4J4Y60OUA8GY6YN8XVRUX80A" localSheetId="11" hidden="1">#REF!</definedName>
    <definedName name="BExF4J4Y60OUA8GY6YN8XVRUX80A" localSheetId="5" hidden="1">#REF!</definedName>
    <definedName name="BExF4J4Y60OUA8GY6YN8XVRUX80A" localSheetId="8" hidden="1">#REF!</definedName>
    <definedName name="BExF4J4Y60OUA8GY6YN8XVRUX80A" localSheetId="6" hidden="1">#REF!</definedName>
    <definedName name="BExF4J4Y60OUA8GY6YN8XVRUX80A" localSheetId="7" hidden="1">#REF!</definedName>
    <definedName name="BExF4J4Y60OUA8GY6YN8XVRUX80A" hidden="1">#REF!</definedName>
    <definedName name="BExF4KHF04IWW4LQ95FHQPFE4Y9K" localSheetId="11" hidden="1">#REF!</definedName>
    <definedName name="BExF4KHF04IWW4LQ95FHQPFE4Y9K" localSheetId="5" hidden="1">#REF!</definedName>
    <definedName name="BExF4KHF04IWW4LQ95FHQPFE4Y9K" localSheetId="8" hidden="1">#REF!</definedName>
    <definedName name="BExF4KHF04IWW4LQ95FHQPFE4Y9K" localSheetId="6" hidden="1">#REF!</definedName>
    <definedName name="BExF4KHF04IWW4LQ95FHQPFE4Y9K" localSheetId="7" hidden="1">#REF!</definedName>
    <definedName name="BExF4KHF04IWW4LQ95FHQPFE4Y9K" hidden="1">#REF!</definedName>
    <definedName name="BExF4MVQM5Y0QRDLDFSKWWTF709C" localSheetId="11" hidden="1">#REF!</definedName>
    <definedName name="BExF4MVQM5Y0QRDLDFSKWWTF709C" localSheetId="5" hidden="1">#REF!</definedName>
    <definedName name="BExF4MVQM5Y0QRDLDFSKWWTF709C" localSheetId="8" hidden="1">#REF!</definedName>
    <definedName name="BExF4MVQM5Y0QRDLDFSKWWTF709C" localSheetId="6" hidden="1">#REF!</definedName>
    <definedName name="BExF4MVQM5Y0QRDLDFSKWWTF709C" localSheetId="7" hidden="1">#REF!</definedName>
    <definedName name="BExF4MVQM5Y0QRDLDFSKWWTF709C" hidden="1">#REF!</definedName>
    <definedName name="BExF4PVMZYV36E8HOYY06J81AMBI" localSheetId="11" hidden="1">#REF!</definedName>
    <definedName name="BExF4PVMZYV36E8HOYY06J81AMBI" localSheetId="5" hidden="1">#REF!</definedName>
    <definedName name="BExF4PVMZYV36E8HOYY06J81AMBI" localSheetId="8" hidden="1">#REF!</definedName>
    <definedName name="BExF4PVMZYV36E8HOYY06J81AMBI" localSheetId="6" hidden="1">#REF!</definedName>
    <definedName name="BExF4PVMZYV36E8HOYY06J81AMBI" localSheetId="7" hidden="1">#REF!</definedName>
    <definedName name="BExF4PVMZYV36E8HOYY06J81AMBI" hidden="1">#REF!</definedName>
    <definedName name="BExF4SF9NEX1FZE9N8EXT89PM54D" localSheetId="11" hidden="1">#REF!</definedName>
    <definedName name="BExF4SF9NEX1FZE9N8EXT89PM54D" localSheetId="5" hidden="1">#REF!</definedName>
    <definedName name="BExF4SF9NEX1FZE9N8EXT89PM54D" localSheetId="8" hidden="1">#REF!</definedName>
    <definedName name="BExF4SF9NEX1FZE9N8EXT89PM54D" localSheetId="6" hidden="1">#REF!</definedName>
    <definedName name="BExF4SF9NEX1FZE9N8EXT89PM54D" localSheetId="7" hidden="1">#REF!</definedName>
    <definedName name="BExF4SF9NEX1FZE9N8EXT89PM54D" hidden="1">#REF!</definedName>
    <definedName name="BExF52GTGP8MHGII4KJ8TJGR8W8U" localSheetId="11" hidden="1">#REF!</definedName>
    <definedName name="BExF52GTGP8MHGII4KJ8TJGR8W8U" localSheetId="5" hidden="1">#REF!</definedName>
    <definedName name="BExF52GTGP8MHGII4KJ8TJGR8W8U" localSheetId="8" hidden="1">#REF!</definedName>
    <definedName name="BExF52GTGP8MHGII4KJ8TJGR8W8U" localSheetId="6" hidden="1">#REF!</definedName>
    <definedName name="BExF52GTGP8MHGII4KJ8TJGR8W8U" localSheetId="7" hidden="1">#REF!</definedName>
    <definedName name="BExF52GTGP8MHGII4KJ8TJGR8W8U" hidden="1">#REF!</definedName>
    <definedName name="BExF57K7L3UC1I2FSAWURR4SN0UN" localSheetId="11" hidden="1">#REF!</definedName>
    <definedName name="BExF57K7L3UC1I2FSAWURR4SN0UN" localSheetId="5" hidden="1">#REF!</definedName>
    <definedName name="BExF57K7L3UC1I2FSAWURR4SN0UN" localSheetId="8" hidden="1">#REF!</definedName>
    <definedName name="BExF57K7L3UC1I2FSAWURR4SN0UN" localSheetId="6" hidden="1">#REF!</definedName>
    <definedName name="BExF57K7L3UC1I2FSAWURR4SN0UN" localSheetId="7" hidden="1">#REF!</definedName>
    <definedName name="BExF57K7L3UC1I2FSAWURR4SN0UN" hidden="1">#REF!</definedName>
    <definedName name="BExF5HR2GFV7O8LKG9SJ4BY78LYA" localSheetId="11" hidden="1">#REF!</definedName>
    <definedName name="BExF5HR2GFV7O8LKG9SJ4BY78LYA" localSheetId="5" hidden="1">#REF!</definedName>
    <definedName name="BExF5HR2GFV7O8LKG9SJ4BY78LYA" localSheetId="8" hidden="1">#REF!</definedName>
    <definedName name="BExF5HR2GFV7O8LKG9SJ4BY78LYA" localSheetId="6" hidden="1">#REF!</definedName>
    <definedName name="BExF5HR2GFV7O8LKG9SJ4BY78LYA" localSheetId="7" hidden="1">#REF!</definedName>
    <definedName name="BExF5HR2GFV7O8LKG9SJ4BY78LYA" hidden="1">#REF!</definedName>
    <definedName name="BExF5ZFO2A29GHWR5ES64Z9OS16J" localSheetId="11" hidden="1">#REF!</definedName>
    <definedName name="BExF5ZFO2A29GHWR5ES64Z9OS16J" localSheetId="5" hidden="1">#REF!</definedName>
    <definedName name="BExF5ZFO2A29GHWR5ES64Z9OS16J" localSheetId="8" hidden="1">#REF!</definedName>
    <definedName name="BExF5ZFO2A29GHWR5ES64Z9OS16J" localSheetId="6" hidden="1">#REF!</definedName>
    <definedName name="BExF5ZFO2A29GHWR5ES64Z9OS16J" localSheetId="7" hidden="1">#REF!</definedName>
    <definedName name="BExF5ZFO2A29GHWR5ES64Z9OS16J" hidden="1">#REF!</definedName>
    <definedName name="BExF63S045JO7H2ZJCBTBVH3SUIF" localSheetId="11" hidden="1">#REF!</definedName>
    <definedName name="BExF63S045JO7H2ZJCBTBVH3SUIF" localSheetId="5" hidden="1">#REF!</definedName>
    <definedName name="BExF63S045JO7H2ZJCBTBVH3SUIF" localSheetId="8" hidden="1">#REF!</definedName>
    <definedName name="BExF63S045JO7H2ZJCBTBVH3SUIF" localSheetId="6" hidden="1">#REF!</definedName>
    <definedName name="BExF63S045JO7H2ZJCBTBVH3SUIF" localSheetId="7" hidden="1">#REF!</definedName>
    <definedName name="BExF63S045JO7H2ZJCBTBVH3SUIF" hidden="1">#REF!</definedName>
    <definedName name="BExF642TEGTXCI9A61ZOONJCB0U1" localSheetId="11" hidden="1">#REF!</definedName>
    <definedName name="BExF642TEGTXCI9A61ZOONJCB0U1" localSheetId="5" hidden="1">#REF!</definedName>
    <definedName name="BExF642TEGTXCI9A61ZOONJCB0U1" localSheetId="8" hidden="1">#REF!</definedName>
    <definedName name="BExF642TEGTXCI9A61ZOONJCB0U1" localSheetId="6" hidden="1">#REF!</definedName>
    <definedName name="BExF642TEGTXCI9A61ZOONJCB0U1" localSheetId="7" hidden="1">#REF!</definedName>
    <definedName name="BExF642TEGTXCI9A61ZOONJCB0U1" hidden="1">#REF!</definedName>
    <definedName name="BExF67O951CF8UJF3KBDNR0E83C1" localSheetId="11" hidden="1">#REF!</definedName>
    <definedName name="BExF67O951CF8UJF3KBDNR0E83C1" localSheetId="5" hidden="1">#REF!</definedName>
    <definedName name="BExF67O951CF8UJF3KBDNR0E83C1" localSheetId="8" hidden="1">#REF!</definedName>
    <definedName name="BExF67O951CF8UJF3KBDNR0E83C1" localSheetId="6" hidden="1">#REF!</definedName>
    <definedName name="BExF67O951CF8UJF3KBDNR0E83C1" localSheetId="7" hidden="1">#REF!</definedName>
    <definedName name="BExF67O951CF8UJF3KBDNR0E83C1" hidden="1">#REF!</definedName>
    <definedName name="BExF6EV7I35NVMIJGYTB6E24YVPA" localSheetId="11" hidden="1">#REF!</definedName>
    <definedName name="BExF6EV7I35NVMIJGYTB6E24YVPA" localSheetId="5" hidden="1">#REF!</definedName>
    <definedName name="BExF6EV7I35NVMIJGYTB6E24YVPA" localSheetId="8" hidden="1">#REF!</definedName>
    <definedName name="BExF6EV7I35NVMIJGYTB6E24YVPA" localSheetId="6" hidden="1">#REF!</definedName>
    <definedName name="BExF6EV7I35NVMIJGYTB6E24YVPA" localSheetId="7" hidden="1">#REF!</definedName>
    <definedName name="BExF6EV7I35NVMIJGYTB6E24YVPA" hidden="1">#REF!</definedName>
    <definedName name="BExF6FGUF393KTMBT40S5BYAFG00" localSheetId="11" hidden="1">#REF!</definedName>
    <definedName name="BExF6FGUF393KTMBT40S5BYAFG00" localSheetId="5" hidden="1">#REF!</definedName>
    <definedName name="BExF6FGUF393KTMBT40S5BYAFG00" localSheetId="8" hidden="1">#REF!</definedName>
    <definedName name="BExF6FGUF393KTMBT40S5BYAFG00" localSheetId="6" hidden="1">#REF!</definedName>
    <definedName name="BExF6FGUF393KTMBT40S5BYAFG00" localSheetId="7" hidden="1">#REF!</definedName>
    <definedName name="BExF6FGUF393KTMBT40S5BYAFG00" hidden="1">#REF!</definedName>
    <definedName name="BExF6GNYXWY8A0SY4PW1B6KJMMTM" localSheetId="11" hidden="1">#REF!</definedName>
    <definedName name="BExF6GNYXWY8A0SY4PW1B6KJMMTM" localSheetId="5" hidden="1">#REF!</definedName>
    <definedName name="BExF6GNYXWY8A0SY4PW1B6KJMMTM" localSheetId="8" hidden="1">#REF!</definedName>
    <definedName name="BExF6GNYXWY8A0SY4PW1B6KJMMTM" localSheetId="6" hidden="1">#REF!</definedName>
    <definedName name="BExF6GNYXWY8A0SY4PW1B6KJMMTM" localSheetId="7" hidden="1">#REF!</definedName>
    <definedName name="BExF6GNYXWY8A0SY4PW1B6KJMMTM" hidden="1">#REF!</definedName>
    <definedName name="BExF6IB8K74Z0AFT05GPOKKZW7C9" localSheetId="11" hidden="1">#REF!</definedName>
    <definedName name="BExF6IB8K74Z0AFT05GPOKKZW7C9" localSheetId="5" hidden="1">#REF!</definedName>
    <definedName name="BExF6IB8K74Z0AFT05GPOKKZW7C9" localSheetId="8" hidden="1">#REF!</definedName>
    <definedName name="BExF6IB8K74Z0AFT05GPOKKZW7C9" localSheetId="6" hidden="1">#REF!</definedName>
    <definedName name="BExF6IB8K74Z0AFT05GPOKKZW7C9" localSheetId="7" hidden="1">#REF!</definedName>
    <definedName name="BExF6IB8K74Z0AFT05GPOKKZW7C9" hidden="1">#REF!</definedName>
    <definedName name="BExF6NUXJI11W2IAZNAM1QWC0459" localSheetId="11" hidden="1">#REF!</definedName>
    <definedName name="BExF6NUXJI11W2IAZNAM1QWC0459" localSheetId="5" hidden="1">#REF!</definedName>
    <definedName name="BExF6NUXJI11W2IAZNAM1QWC0459" localSheetId="8" hidden="1">#REF!</definedName>
    <definedName name="BExF6NUXJI11W2IAZNAM1QWC0459" localSheetId="6" hidden="1">#REF!</definedName>
    <definedName name="BExF6NUXJI11W2IAZNAM1QWC0459" localSheetId="7" hidden="1">#REF!</definedName>
    <definedName name="BExF6NUXJI11W2IAZNAM1QWC0459" hidden="1">#REF!</definedName>
    <definedName name="BExF6RR76KNVIXGJOVFO8GDILKGZ" localSheetId="11" hidden="1">#REF!</definedName>
    <definedName name="BExF6RR76KNVIXGJOVFO8GDILKGZ" localSheetId="5" hidden="1">#REF!</definedName>
    <definedName name="BExF6RR76KNVIXGJOVFO8GDILKGZ" localSheetId="8" hidden="1">#REF!</definedName>
    <definedName name="BExF6RR76KNVIXGJOVFO8GDILKGZ" localSheetId="6" hidden="1">#REF!</definedName>
    <definedName name="BExF6RR76KNVIXGJOVFO8GDILKGZ" localSheetId="7" hidden="1">#REF!</definedName>
    <definedName name="BExF6RR76KNVIXGJOVFO8GDILKGZ" hidden="1">#REF!</definedName>
    <definedName name="BExF6ZE8D5CMPJPRWT6S4HM56LPF" localSheetId="11" hidden="1">#REF!</definedName>
    <definedName name="BExF6ZE8D5CMPJPRWT6S4HM56LPF" localSheetId="5" hidden="1">#REF!</definedName>
    <definedName name="BExF6ZE8D5CMPJPRWT6S4HM56LPF" localSheetId="8" hidden="1">#REF!</definedName>
    <definedName name="BExF6ZE8D5CMPJPRWT6S4HM56LPF" localSheetId="6" hidden="1">#REF!</definedName>
    <definedName name="BExF6ZE8D5CMPJPRWT6S4HM56LPF" localSheetId="7" hidden="1">#REF!</definedName>
    <definedName name="BExF6ZE8D5CMPJPRWT6S4HM56LPF" hidden="1">#REF!</definedName>
    <definedName name="BExF76FV8SF7AJK7B35AL7VTZF6D" localSheetId="11" hidden="1">#REF!</definedName>
    <definedName name="BExF76FV8SF7AJK7B35AL7VTZF6D" localSheetId="5" hidden="1">#REF!</definedName>
    <definedName name="BExF76FV8SF7AJK7B35AL7VTZF6D" localSheetId="8" hidden="1">#REF!</definedName>
    <definedName name="BExF76FV8SF7AJK7B35AL7VTZF6D" localSheetId="6" hidden="1">#REF!</definedName>
    <definedName name="BExF76FV8SF7AJK7B35AL7VTZF6D" localSheetId="7" hidden="1">#REF!</definedName>
    <definedName name="BExF76FV8SF7AJK7B35AL7VTZF6D" hidden="1">#REF!</definedName>
    <definedName name="BExF7EOIMC1OYL1N7835KGOI0FIZ" localSheetId="11" hidden="1">#REF!</definedName>
    <definedName name="BExF7EOIMC1OYL1N7835KGOI0FIZ" localSheetId="5" hidden="1">#REF!</definedName>
    <definedName name="BExF7EOIMC1OYL1N7835KGOI0FIZ" localSheetId="8" hidden="1">#REF!</definedName>
    <definedName name="BExF7EOIMC1OYL1N7835KGOI0FIZ" localSheetId="6" hidden="1">#REF!</definedName>
    <definedName name="BExF7EOIMC1OYL1N7835KGOI0FIZ" localSheetId="7" hidden="1">#REF!</definedName>
    <definedName name="BExF7EOIMC1OYL1N7835KGOI0FIZ" hidden="1">#REF!</definedName>
    <definedName name="BExF7K88K7ASGV6RAOAGH52G04VR" localSheetId="11" hidden="1">#REF!</definedName>
    <definedName name="BExF7K88K7ASGV6RAOAGH52G04VR" localSheetId="5" hidden="1">#REF!</definedName>
    <definedName name="BExF7K88K7ASGV6RAOAGH52G04VR" localSheetId="8" hidden="1">#REF!</definedName>
    <definedName name="BExF7K88K7ASGV6RAOAGH52G04VR" localSheetId="6" hidden="1">#REF!</definedName>
    <definedName name="BExF7K88K7ASGV6RAOAGH52G04VR" localSheetId="7" hidden="1">#REF!</definedName>
    <definedName name="BExF7K88K7ASGV6RAOAGH52G04VR" hidden="1">#REF!</definedName>
    <definedName name="BExF7OVDRP3LHNAF2CX4V84CKKIR" localSheetId="11" hidden="1">#REF!</definedName>
    <definedName name="BExF7OVDRP3LHNAF2CX4V84CKKIR" localSheetId="5" hidden="1">#REF!</definedName>
    <definedName name="BExF7OVDRP3LHNAF2CX4V84CKKIR" localSheetId="8" hidden="1">#REF!</definedName>
    <definedName name="BExF7OVDRP3LHNAF2CX4V84CKKIR" localSheetId="6" hidden="1">#REF!</definedName>
    <definedName name="BExF7OVDRP3LHNAF2CX4V84CKKIR" localSheetId="7" hidden="1">#REF!</definedName>
    <definedName name="BExF7OVDRP3LHNAF2CX4V84CKKIR" hidden="1">#REF!</definedName>
    <definedName name="BExF7QO41X2A2SL8UXDNP99GY7U9" localSheetId="11" hidden="1">#REF!</definedName>
    <definedName name="BExF7QO41X2A2SL8UXDNP99GY7U9" localSheetId="5" hidden="1">#REF!</definedName>
    <definedName name="BExF7QO41X2A2SL8UXDNP99GY7U9" localSheetId="8" hidden="1">#REF!</definedName>
    <definedName name="BExF7QO41X2A2SL8UXDNP99GY7U9" localSheetId="6" hidden="1">#REF!</definedName>
    <definedName name="BExF7QO41X2A2SL8UXDNP99GY7U9" localSheetId="7" hidden="1">#REF!</definedName>
    <definedName name="BExF7QO41X2A2SL8UXDNP99GY7U9" hidden="1">#REF!</definedName>
    <definedName name="BExF7QYWRJ8S4SID84VVXH3TN7X8" localSheetId="11" hidden="1">#REF!</definedName>
    <definedName name="BExF7QYWRJ8S4SID84VVXH3TN7X8" localSheetId="5" hidden="1">#REF!</definedName>
    <definedName name="BExF7QYWRJ8S4SID84VVXH3TN7X8" localSheetId="8" hidden="1">#REF!</definedName>
    <definedName name="BExF7QYWRJ8S4SID84VVXH3TN7X8" localSheetId="6" hidden="1">#REF!</definedName>
    <definedName name="BExF7QYWRJ8S4SID84VVXH3TN7X8" localSheetId="7" hidden="1">#REF!</definedName>
    <definedName name="BExF7QYWRJ8S4SID84VVXH3TN7X8" hidden="1">#REF!</definedName>
    <definedName name="BExF81GI8B8WBHXFTET68A9358BR" localSheetId="11" hidden="1">#REF!</definedName>
    <definedName name="BExF81GI8B8WBHXFTET68A9358BR" localSheetId="5" hidden="1">#REF!</definedName>
    <definedName name="BExF81GI8B8WBHXFTET68A9358BR" localSheetId="8" hidden="1">#REF!</definedName>
    <definedName name="BExF81GI8B8WBHXFTET68A9358BR" localSheetId="6" hidden="1">#REF!</definedName>
    <definedName name="BExF81GI8B8WBHXFTET68A9358BR" localSheetId="7" hidden="1">#REF!</definedName>
    <definedName name="BExF81GI8B8WBHXFTET68A9358BR" hidden="1">#REF!</definedName>
    <definedName name="BExGKN1EUJWHOYSSFY4XX6T9QVV5" localSheetId="11" hidden="1">#REF!</definedName>
    <definedName name="BExGKN1EUJWHOYSSFY4XX6T9QVV5" localSheetId="5" hidden="1">#REF!</definedName>
    <definedName name="BExGKN1EUJWHOYSSFY4XX6T9QVV5" localSheetId="8" hidden="1">#REF!</definedName>
    <definedName name="BExGKN1EUJWHOYSSFY4XX6T9QVV5" localSheetId="6" hidden="1">#REF!</definedName>
    <definedName name="BExGKN1EUJWHOYSSFY4XX6T9QVV5" localSheetId="7" hidden="1">#REF!</definedName>
    <definedName name="BExGKN1EUJWHOYSSFY4XX6T9QVV5" hidden="1">#REF!</definedName>
    <definedName name="BExGL97US0Y3KXXASUTVR26XLT70" localSheetId="11" hidden="1">#REF!</definedName>
    <definedName name="BExGL97US0Y3KXXASUTVR26XLT70" localSheetId="5" hidden="1">#REF!</definedName>
    <definedName name="BExGL97US0Y3KXXASUTVR26XLT70" localSheetId="8" hidden="1">#REF!</definedName>
    <definedName name="BExGL97US0Y3KXXASUTVR26XLT70" localSheetId="6" hidden="1">#REF!</definedName>
    <definedName name="BExGL97US0Y3KXXASUTVR26XLT70" localSheetId="7" hidden="1">#REF!</definedName>
    <definedName name="BExGL97US0Y3KXXASUTVR26XLT70" hidden="1">#REF!</definedName>
    <definedName name="BExGL9TEJAX73AMCXKXTMRO9T6QA" localSheetId="11" hidden="1">#REF!</definedName>
    <definedName name="BExGL9TEJAX73AMCXKXTMRO9T6QA" localSheetId="5" hidden="1">#REF!</definedName>
    <definedName name="BExGL9TEJAX73AMCXKXTMRO9T6QA" localSheetId="8" hidden="1">#REF!</definedName>
    <definedName name="BExGL9TEJAX73AMCXKXTMRO9T6QA" localSheetId="6" hidden="1">#REF!</definedName>
    <definedName name="BExGL9TEJAX73AMCXKXTMRO9T6QA" localSheetId="7" hidden="1">#REF!</definedName>
    <definedName name="BExGL9TEJAX73AMCXKXTMRO9T6QA" hidden="1">#REF!</definedName>
    <definedName name="BExGLBM5GKGBJDTZSMMBZBAVQ7N1" localSheetId="11" hidden="1">#REF!</definedName>
    <definedName name="BExGLBM5GKGBJDTZSMMBZBAVQ7N1" localSheetId="5" hidden="1">#REF!</definedName>
    <definedName name="BExGLBM5GKGBJDTZSMMBZBAVQ7N1" localSheetId="8" hidden="1">#REF!</definedName>
    <definedName name="BExGLBM5GKGBJDTZSMMBZBAVQ7N1" localSheetId="6" hidden="1">#REF!</definedName>
    <definedName name="BExGLBM5GKGBJDTZSMMBZBAVQ7N1" localSheetId="7" hidden="1">#REF!</definedName>
    <definedName name="BExGLBM5GKGBJDTZSMMBZBAVQ7N1" hidden="1">#REF!</definedName>
    <definedName name="BExGLC7R4C33RO0PID97ZPPVCW4M" localSheetId="11" hidden="1">#REF!</definedName>
    <definedName name="BExGLC7R4C33RO0PID97ZPPVCW4M" localSheetId="5" hidden="1">#REF!</definedName>
    <definedName name="BExGLC7R4C33RO0PID97ZPPVCW4M" localSheetId="8" hidden="1">#REF!</definedName>
    <definedName name="BExGLC7R4C33RO0PID97ZPPVCW4M" localSheetId="6" hidden="1">#REF!</definedName>
    <definedName name="BExGLC7R4C33RO0PID97ZPPVCW4M" localSheetId="7" hidden="1">#REF!</definedName>
    <definedName name="BExGLC7R4C33RO0PID97ZPPVCW4M" hidden="1">#REF!</definedName>
    <definedName name="BExGLFIF7HCFSHNQHKEV6RY0WCO3" localSheetId="11" hidden="1">#REF!</definedName>
    <definedName name="BExGLFIF7HCFSHNQHKEV6RY0WCO3" localSheetId="5" hidden="1">#REF!</definedName>
    <definedName name="BExGLFIF7HCFSHNQHKEV6RY0WCO3" localSheetId="8" hidden="1">#REF!</definedName>
    <definedName name="BExGLFIF7HCFSHNQHKEV6RY0WCO3" localSheetId="6" hidden="1">#REF!</definedName>
    <definedName name="BExGLFIF7HCFSHNQHKEV6RY0WCO3" localSheetId="7" hidden="1">#REF!</definedName>
    <definedName name="BExGLFIF7HCFSHNQHKEV6RY0WCO3" hidden="1">#REF!</definedName>
    <definedName name="BExGLPP9Z6SH15N8AV0F7H58S14K" localSheetId="11" hidden="1">#REF!</definedName>
    <definedName name="BExGLPP9Z6SH15N8AV0F7H58S14K" localSheetId="5" hidden="1">#REF!</definedName>
    <definedName name="BExGLPP9Z6SH15N8AV0F7H58S14K" localSheetId="8" hidden="1">#REF!</definedName>
    <definedName name="BExGLPP9Z6SH15N8AV0F7H58S14K" localSheetId="6" hidden="1">#REF!</definedName>
    <definedName name="BExGLPP9Z6SH15N8AV0F7H58S14K" localSheetId="7" hidden="1">#REF!</definedName>
    <definedName name="BExGLPP9Z6SH15N8AV0F7H58S14K" hidden="1">#REF!</definedName>
    <definedName name="BExGLQATG820J44V2O4JEICPUUTR" localSheetId="11" hidden="1">#REF!</definedName>
    <definedName name="BExGLQATG820J44V2O4JEICPUUTR" localSheetId="5" hidden="1">#REF!</definedName>
    <definedName name="BExGLQATG820J44V2O4JEICPUUTR" localSheetId="8" hidden="1">#REF!</definedName>
    <definedName name="BExGLQATG820J44V2O4JEICPUUTR" localSheetId="6" hidden="1">#REF!</definedName>
    <definedName name="BExGLQATG820J44V2O4JEICPUUTR" localSheetId="7" hidden="1">#REF!</definedName>
    <definedName name="BExGLQATG820J44V2O4JEICPUUTR" hidden="1">#REF!</definedName>
    <definedName name="BExGLTARRL0J772UD2TXEYAVPY6E" localSheetId="11" hidden="1">#REF!</definedName>
    <definedName name="BExGLTARRL0J772UD2TXEYAVPY6E" localSheetId="5" hidden="1">#REF!</definedName>
    <definedName name="BExGLTARRL0J772UD2TXEYAVPY6E" localSheetId="8" hidden="1">#REF!</definedName>
    <definedName name="BExGLTARRL0J772UD2TXEYAVPY6E" localSheetId="6" hidden="1">#REF!</definedName>
    <definedName name="BExGLTARRL0J772UD2TXEYAVPY6E" localSheetId="7" hidden="1">#REF!</definedName>
    <definedName name="BExGLTARRL0J772UD2TXEYAVPY6E" hidden="1">#REF!</definedName>
    <definedName name="BExGLYE6RZTAAWHJBG2QFJPTDS2Q" localSheetId="11" hidden="1">#REF!</definedName>
    <definedName name="BExGLYE6RZTAAWHJBG2QFJPTDS2Q" localSheetId="5" hidden="1">#REF!</definedName>
    <definedName name="BExGLYE6RZTAAWHJBG2QFJPTDS2Q" localSheetId="8" hidden="1">#REF!</definedName>
    <definedName name="BExGLYE6RZTAAWHJBG2QFJPTDS2Q" localSheetId="6" hidden="1">#REF!</definedName>
    <definedName name="BExGLYE6RZTAAWHJBG2QFJPTDS2Q" localSheetId="7" hidden="1">#REF!</definedName>
    <definedName name="BExGLYE6RZTAAWHJBG2QFJPTDS2Q" hidden="1">#REF!</definedName>
    <definedName name="BExGM4DZ65OAQP7MA4LN6QMYZOFF" localSheetId="11" hidden="1">#REF!</definedName>
    <definedName name="BExGM4DZ65OAQP7MA4LN6QMYZOFF" localSheetId="5" hidden="1">#REF!</definedName>
    <definedName name="BExGM4DZ65OAQP7MA4LN6QMYZOFF" localSheetId="8" hidden="1">#REF!</definedName>
    <definedName name="BExGM4DZ65OAQP7MA4LN6QMYZOFF" localSheetId="6" hidden="1">#REF!</definedName>
    <definedName name="BExGM4DZ65OAQP7MA4LN6QMYZOFF" localSheetId="7" hidden="1">#REF!</definedName>
    <definedName name="BExGM4DZ65OAQP7MA4LN6QMYZOFF" hidden="1">#REF!</definedName>
    <definedName name="BExGMCXCWEC9XNUOEMZ61TMI6CUO" localSheetId="11" hidden="1">#REF!</definedName>
    <definedName name="BExGMCXCWEC9XNUOEMZ61TMI6CUO" localSheetId="5" hidden="1">#REF!</definedName>
    <definedName name="BExGMCXCWEC9XNUOEMZ61TMI6CUO" localSheetId="8" hidden="1">#REF!</definedName>
    <definedName name="BExGMCXCWEC9XNUOEMZ61TMI6CUO" localSheetId="6" hidden="1">#REF!</definedName>
    <definedName name="BExGMCXCWEC9XNUOEMZ61TMI6CUO" localSheetId="7" hidden="1">#REF!</definedName>
    <definedName name="BExGMCXCWEC9XNUOEMZ61TMI6CUO" hidden="1">#REF!</definedName>
    <definedName name="BExGMJDGIH0MEPC2TUSFUCY2ROTB" localSheetId="11" hidden="1">#REF!</definedName>
    <definedName name="BExGMJDGIH0MEPC2TUSFUCY2ROTB" localSheetId="5" hidden="1">#REF!</definedName>
    <definedName name="BExGMJDGIH0MEPC2TUSFUCY2ROTB" localSheetId="8" hidden="1">#REF!</definedName>
    <definedName name="BExGMJDGIH0MEPC2TUSFUCY2ROTB" localSheetId="6" hidden="1">#REF!</definedName>
    <definedName name="BExGMJDGIH0MEPC2TUSFUCY2ROTB" localSheetId="7" hidden="1">#REF!</definedName>
    <definedName name="BExGMJDGIH0MEPC2TUSFUCY2ROTB" hidden="1">#REF!</definedName>
    <definedName name="BExGMKPW2HPKN0M0XKF3AZ8YP0D6" localSheetId="11" hidden="1">#REF!</definedName>
    <definedName name="BExGMKPW2HPKN0M0XKF3AZ8YP0D6" localSheetId="5" hidden="1">#REF!</definedName>
    <definedName name="BExGMKPW2HPKN0M0XKF3AZ8YP0D6" localSheetId="8" hidden="1">#REF!</definedName>
    <definedName name="BExGMKPW2HPKN0M0XKF3AZ8YP0D6" localSheetId="6" hidden="1">#REF!</definedName>
    <definedName name="BExGMKPW2HPKN0M0XKF3AZ8YP0D6" localSheetId="7" hidden="1">#REF!</definedName>
    <definedName name="BExGMKPW2HPKN0M0XKF3AZ8YP0D6" hidden="1">#REF!</definedName>
    <definedName name="BExGMOGUOL3NATNV0TIZH2J6DLLD" localSheetId="11" hidden="1">#REF!</definedName>
    <definedName name="BExGMOGUOL3NATNV0TIZH2J6DLLD" localSheetId="5" hidden="1">#REF!</definedName>
    <definedName name="BExGMOGUOL3NATNV0TIZH2J6DLLD" localSheetId="8" hidden="1">#REF!</definedName>
    <definedName name="BExGMOGUOL3NATNV0TIZH2J6DLLD" localSheetId="6" hidden="1">#REF!</definedName>
    <definedName name="BExGMOGUOL3NATNV0TIZH2J6DLLD" localSheetId="7" hidden="1">#REF!</definedName>
    <definedName name="BExGMOGUOL3NATNV0TIZH2J6DLLD" hidden="1">#REF!</definedName>
    <definedName name="BExGMP2F175LGL6QVSJGP6GKYHHA" localSheetId="11" hidden="1">#REF!</definedName>
    <definedName name="BExGMP2F175LGL6QVSJGP6GKYHHA" localSheetId="5" hidden="1">#REF!</definedName>
    <definedName name="BExGMP2F175LGL6QVSJGP6GKYHHA" localSheetId="8" hidden="1">#REF!</definedName>
    <definedName name="BExGMP2F175LGL6QVSJGP6GKYHHA" localSheetId="6" hidden="1">#REF!</definedName>
    <definedName name="BExGMP2F175LGL6QVSJGP6GKYHHA" localSheetId="7" hidden="1">#REF!</definedName>
    <definedName name="BExGMP2F175LGL6QVSJGP6GKYHHA" hidden="1">#REF!</definedName>
    <definedName name="BExGMPIIP8GKML2VVA8OEFL43NCS" localSheetId="11" hidden="1">#REF!</definedName>
    <definedName name="BExGMPIIP8GKML2VVA8OEFL43NCS" localSheetId="5" hidden="1">#REF!</definedName>
    <definedName name="BExGMPIIP8GKML2VVA8OEFL43NCS" localSheetId="8" hidden="1">#REF!</definedName>
    <definedName name="BExGMPIIP8GKML2VVA8OEFL43NCS" localSheetId="6" hidden="1">#REF!</definedName>
    <definedName name="BExGMPIIP8GKML2VVA8OEFL43NCS" localSheetId="7" hidden="1">#REF!</definedName>
    <definedName name="BExGMPIIP8GKML2VVA8OEFL43NCS" hidden="1">#REF!</definedName>
    <definedName name="BExGMZ3SRIXLXMWBVOXXV3M4U4YL" localSheetId="11" hidden="1">#REF!</definedName>
    <definedName name="BExGMZ3SRIXLXMWBVOXXV3M4U4YL" localSheetId="5" hidden="1">#REF!</definedName>
    <definedName name="BExGMZ3SRIXLXMWBVOXXV3M4U4YL" localSheetId="8" hidden="1">#REF!</definedName>
    <definedName name="BExGMZ3SRIXLXMWBVOXXV3M4U4YL" localSheetId="6" hidden="1">#REF!</definedName>
    <definedName name="BExGMZ3SRIXLXMWBVOXXV3M4U4YL" localSheetId="7" hidden="1">#REF!</definedName>
    <definedName name="BExGMZ3SRIXLXMWBVOXXV3M4U4YL" hidden="1">#REF!</definedName>
    <definedName name="BExGMZ3UBN48IXU1ZEFYECEMZ1IM" localSheetId="11" hidden="1">#REF!</definedName>
    <definedName name="BExGMZ3UBN48IXU1ZEFYECEMZ1IM" localSheetId="5" hidden="1">#REF!</definedName>
    <definedName name="BExGMZ3UBN48IXU1ZEFYECEMZ1IM" localSheetId="8" hidden="1">#REF!</definedName>
    <definedName name="BExGMZ3UBN48IXU1ZEFYECEMZ1IM" localSheetId="6" hidden="1">#REF!</definedName>
    <definedName name="BExGMZ3UBN48IXU1ZEFYECEMZ1IM" localSheetId="7" hidden="1">#REF!</definedName>
    <definedName name="BExGMZ3UBN48IXU1ZEFYECEMZ1IM" hidden="1">#REF!</definedName>
    <definedName name="BExGN4I0QATXNZCLZJM1KH1OIJQH" localSheetId="11" hidden="1">#REF!</definedName>
    <definedName name="BExGN4I0QATXNZCLZJM1KH1OIJQH" localSheetId="5" hidden="1">#REF!</definedName>
    <definedName name="BExGN4I0QATXNZCLZJM1KH1OIJQH" localSheetId="8" hidden="1">#REF!</definedName>
    <definedName name="BExGN4I0QATXNZCLZJM1KH1OIJQH" localSheetId="6" hidden="1">#REF!</definedName>
    <definedName name="BExGN4I0QATXNZCLZJM1KH1OIJQH" localSheetId="7" hidden="1">#REF!</definedName>
    <definedName name="BExGN4I0QATXNZCLZJM1KH1OIJQH" hidden="1">#REF!</definedName>
    <definedName name="BExGN9FZ2RWCMSY1YOBJKZMNIM9R" localSheetId="11" hidden="1">#REF!</definedName>
    <definedName name="BExGN9FZ2RWCMSY1YOBJKZMNIM9R" localSheetId="5" hidden="1">#REF!</definedName>
    <definedName name="BExGN9FZ2RWCMSY1YOBJKZMNIM9R" localSheetId="8" hidden="1">#REF!</definedName>
    <definedName name="BExGN9FZ2RWCMSY1YOBJKZMNIM9R" localSheetId="6" hidden="1">#REF!</definedName>
    <definedName name="BExGN9FZ2RWCMSY1YOBJKZMNIM9R" localSheetId="7" hidden="1">#REF!</definedName>
    <definedName name="BExGN9FZ2RWCMSY1YOBJKZMNIM9R" hidden="1">#REF!</definedName>
    <definedName name="BExGNDSIMTHOCXXG6QOGR6DA8SGG" localSheetId="11" hidden="1">#REF!</definedName>
    <definedName name="BExGNDSIMTHOCXXG6QOGR6DA8SGG" localSheetId="5" hidden="1">#REF!</definedName>
    <definedName name="BExGNDSIMTHOCXXG6QOGR6DA8SGG" localSheetId="8" hidden="1">#REF!</definedName>
    <definedName name="BExGNDSIMTHOCXXG6QOGR6DA8SGG" localSheetId="6" hidden="1">#REF!</definedName>
    <definedName name="BExGNDSIMTHOCXXG6QOGR6DA8SGG" localSheetId="7" hidden="1">#REF!</definedName>
    <definedName name="BExGNDSIMTHOCXXG6QOGR6DA8SGG" hidden="1">#REF!</definedName>
    <definedName name="BExGNHOS7RBERG1J2M2HVGSRZL5G" localSheetId="11" hidden="1">#REF!</definedName>
    <definedName name="BExGNHOS7RBERG1J2M2HVGSRZL5G" localSheetId="5" hidden="1">#REF!</definedName>
    <definedName name="BExGNHOS7RBERG1J2M2HVGSRZL5G" localSheetId="8" hidden="1">#REF!</definedName>
    <definedName name="BExGNHOS7RBERG1J2M2HVGSRZL5G" localSheetId="6" hidden="1">#REF!</definedName>
    <definedName name="BExGNHOS7RBERG1J2M2HVGSRZL5G" localSheetId="7" hidden="1">#REF!</definedName>
    <definedName name="BExGNHOS7RBERG1J2M2HVGSRZL5G" hidden="1">#REF!</definedName>
    <definedName name="BExGNJ18W3Q55XAXY8XTFB80IVMV" localSheetId="11" hidden="1">#REF!</definedName>
    <definedName name="BExGNJ18W3Q55XAXY8XTFB80IVMV" localSheetId="5" hidden="1">#REF!</definedName>
    <definedName name="BExGNJ18W3Q55XAXY8XTFB80IVMV" localSheetId="8" hidden="1">#REF!</definedName>
    <definedName name="BExGNJ18W3Q55XAXY8XTFB80IVMV" localSheetId="6" hidden="1">#REF!</definedName>
    <definedName name="BExGNJ18W3Q55XAXY8XTFB80IVMV" localSheetId="7" hidden="1">#REF!</definedName>
    <definedName name="BExGNJ18W3Q55XAXY8XTFB80IVMV" hidden="1">#REF!</definedName>
    <definedName name="BExGNN2YQ9BDAZXT2GLCSAPXKIM7" localSheetId="11" hidden="1">#REF!</definedName>
    <definedName name="BExGNN2YQ9BDAZXT2GLCSAPXKIM7" localSheetId="5" hidden="1">#REF!</definedName>
    <definedName name="BExGNN2YQ9BDAZXT2GLCSAPXKIM7" localSheetId="8" hidden="1">#REF!</definedName>
    <definedName name="BExGNN2YQ9BDAZXT2GLCSAPXKIM7" localSheetId="6" hidden="1">#REF!</definedName>
    <definedName name="BExGNN2YQ9BDAZXT2GLCSAPXKIM7" localSheetId="7" hidden="1">#REF!</definedName>
    <definedName name="BExGNN2YQ9BDAZXT2GLCSAPXKIM7" hidden="1">#REF!</definedName>
    <definedName name="BExGNP6INLF5NZFP5ME6K7C9Y0NH" localSheetId="11" hidden="1">#REF!</definedName>
    <definedName name="BExGNP6INLF5NZFP5ME6K7C9Y0NH" localSheetId="5" hidden="1">#REF!</definedName>
    <definedName name="BExGNP6INLF5NZFP5ME6K7C9Y0NH" localSheetId="8" hidden="1">#REF!</definedName>
    <definedName name="BExGNP6INLF5NZFP5ME6K7C9Y0NH" localSheetId="6" hidden="1">#REF!</definedName>
    <definedName name="BExGNP6INLF5NZFP5ME6K7C9Y0NH" localSheetId="7" hidden="1">#REF!</definedName>
    <definedName name="BExGNP6INLF5NZFP5ME6K7C9Y0NH" hidden="1">#REF!</definedName>
    <definedName name="BExGNSS0CKRPKHO25R3TDBEL2NHX" localSheetId="11" hidden="1">#REF!</definedName>
    <definedName name="BExGNSS0CKRPKHO25R3TDBEL2NHX" localSheetId="5" hidden="1">#REF!</definedName>
    <definedName name="BExGNSS0CKRPKHO25R3TDBEL2NHX" localSheetId="8" hidden="1">#REF!</definedName>
    <definedName name="BExGNSS0CKRPKHO25R3TDBEL2NHX" localSheetId="6" hidden="1">#REF!</definedName>
    <definedName name="BExGNSS0CKRPKHO25R3TDBEL2NHX" localSheetId="7" hidden="1">#REF!</definedName>
    <definedName name="BExGNSS0CKRPKHO25R3TDBEL2NHX" hidden="1">#REF!</definedName>
    <definedName name="BExGNYH0MO8NOVS85L15G0RWX4GW" localSheetId="11" hidden="1">#REF!</definedName>
    <definedName name="BExGNYH0MO8NOVS85L15G0RWX4GW" localSheetId="5" hidden="1">#REF!</definedName>
    <definedName name="BExGNYH0MO8NOVS85L15G0RWX4GW" localSheetId="8" hidden="1">#REF!</definedName>
    <definedName name="BExGNYH0MO8NOVS85L15G0RWX4GW" localSheetId="6" hidden="1">#REF!</definedName>
    <definedName name="BExGNYH0MO8NOVS85L15G0RWX4GW" localSheetId="7" hidden="1">#REF!</definedName>
    <definedName name="BExGNYH0MO8NOVS85L15G0RWX4GW" hidden="1">#REF!</definedName>
    <definedName name="BExGNZO44DEG8CGIDYSEGDUQ531R" localSheetId="11" hidden="1">#REF!</definedName>
    <definedName name="BExGNZO44DEG8CGIDYSEGDUQ531R" localSheetId="5" hidden="1">#REF!</definedName>
    <definedName name="BExGNZO44DEG8CGIDYSEGDUQ531R" localSheetId="8" hidden="1">#REF!</definedName>
    <definedName name="BExGNZO44DEG8CGIDYSEGDUQ531R" localSheetId="6" hidden="1">#REF!</definedName>
    <definedName name="BExGNZO44DEG8CGIDYSEGDUQ531R" localSheetId="7" hidden="1">#REF!</definedName>
    <definedName name="BExGNZO44DEG8CGIDYSEGDUQ531R" hidden="1">#REF!</definedName>
    <definedName name="BExGO22GMMPZVQY9RQ8MDKZDP5G3" localSheetId="11" hidden="1">#REF!</definedName>
    <definedName name="BExGO22GMMPZVQY9RQ8MDKZDP5G3" localSheetId="5" hidden="1">#REF!</definedName>
    <definedName name="BExGO22GMMPZVQY9RQ8MDKZDP5G3" localSheetId="8" hidden="1">#REF!</definedName>
    <definedName name="BExGO22GMMPZVQY9RQ8MDKZDP5G3" localSheetId="6" hidden="1">#REF!</definedName>
    <definedName name="BExGO22GMMPZVQY9RQ8MDKZDP5G3" localSheetId="7" hidden="1">#REF!</definedName>
    <definedName name="BExGO22GMMPZVQY9RQ8MDKZDP5G3" hidden="1">#REF!</definedName>
    <definedName name="BExGO2O0V6UYDY26AX8OSN72F77N" localSheetId="11" hidden="1">#REF!</definedName>
    <definedName name="BExGO2O0V6UYDY26AX8OSN72F77N" localSheetId="5" hidden="1">#REF!</definedName>
    <definedName name="BExGO2O0V6UYDY26AX8OSN72F77N" localSheetId="8" hidden="1">#REF!</definedName>
    <definedName name="BExGO2O0V6UYDY26AX8OSN72F77N" localSheetId="6" hidden="1">#REF!</definedName>
    <definedName name="BExGO2O0V6UYDY26AX8OSN72F77N" localSheetId="7" hidden="1">#REF!</definedName>
    <definedName name="BExGO2O0V6UYDY26AX8OSN72F77N" hidden="1">#REF!</definedName>
    <definedName name="BExGO2YUBOVLYHY1QSIHRE1KLAFV" localSheetId="11" hidden="1">#REF!</definedName>
    <definedName name="BExGO2YUBOVLYHY1QSIHRE1KLAFV" localSheetId="5" hidden="1">#REF!</definedName>
    <definedName name="BExGO2YUBOVLYHY1QSIHRE1KLAFV" localSheetId="8" hidden="1">#REF!</definedName>
    <definedName name="BExGO2YUBOVLYHY1QSIHRE1KLAFV" localSheetId="6" hidden="1">#REF!</definedName>
    <definedName name="BExGO2YUBOVLYHY1QSIHRE1KLAFV" localSheetId="7" hidden="1">#REF!</definedName>
    <definedName name="BExGO2YUBOVLYHY1QSIHRE1KLAFV" hidden="1">#REF!</definedName>
    <definedName name="BExGO70E2O70LF46V8T26YFPL4V8" localSheetId="11" hidden="1">#REF!</definedName>
    <definedName name="BExGO70E2O70LF46V8T26YFPL4V8" localSheetId="5" hidden="1">#REF!</definedName>
    <definedName name="BExGO70E2O70LF46V8T26YFPL4V8" localSheetId="8" hidden="1">#REF!</definedName>
    <definedName name="BExGO70E2O70LF46V8T26YFPL4V8" localSheetId="6" hidden="1">#REF!</definedName>
    <definedName name="BExGO70E2O70LF46V8T26YFPL4V8" localSheetId="7" hidden="1">#REF!</definedName>
    <definedName name="BExGO70E2O70LF46V8T26YFPL4V8" hidden="1">#REF!</definedName>
    <definedName name="BExGOB25QJMQCQE76MRW9X58OIOO" localSheetId="11" hidden="1">#REF!</definedName>
    <definedName name="BExGOB25QJMQCQE76MRW9X58OIOO" localSheetId="5" hidden="1">#REF!</definedName>
    <definedName name="BExGOB25QJMQCQE76MRW9X58OIOO" localSheetId="8" hidden="1">#REF!</definedName>
    <definedName name="BExGOB25QJMQCQE76MRW9X58OIOO" localSheetId="6" hidden="1">#REF!</definedName>
    <definedName name="BExGOB25QJMQCQE76MRW9X58OIOO" localSheetId="7" hidden="1">#REF!</definedName>
    <definedName name="BExGOB25QJMQCQE76MRW9X58OIOO" hidden="1">#REF!</definedName>
    <definedName name="BExGODAZKJ9EXMQZNQR5YDBSS525" localSheetId="11" hidden="1">#REF!</definedName>
    <definedName name="BExGODAZKJ9EXMQZNQR5YDBSS525" localSheetId="5" hidden="1">#REF!</definedName>
    <definedName name="BExGODAZKJ9EXMQZNQR5YDBSS525" localSheetId="8" hidden="1">#REF!</definedName>
    <definedName name="BExGODAZKJ9EXMQZNQR5YDBSS525" localSheetId="6" hidden="1">#REF!</definedName>
    <definedName name="BExGODAZKJ9EXMQZNQR5YDBSS525" localSheetId="7" hidden="1">#REF!</definedName>
    <definedName name="BExGODAZKJ9EXMQZNQR5YDBSS525" hidden="1">#REF!</definedName>
    <definedName name="BExGODR8ZSMUC11I56QHSZ686XV5" localSheetId="11" hidden="1">#REF!</definedName>
    <definedName name="BExGODR8ZSMUC11I56QHSZ686XV5" localSheetId="5" hidden="1">#REF!</definedName>
    <definedName name="BExGODR8ZSMUC11I56QHSZ686XV5" localSheetId="8" hidden="1">#REF!</definedName>
    <definedName name="BExGODR8ZSMUC11I56QHSZ686XV5" localSheetId="6" hidden="1">#REF!</definedName>
    <definedName name="BExGODR8ZSMUC11I56QHSZ686XV5" localSheetId="7" hidden="1">#REF!</definedName>
    <definedName name="BExGODR8ZSMUC11I56QHSZ686XV5" hidden="1">#REF!</definedName>
    <definedName name="BExGOXJDHUDPDT8I8IVGVW9J0R5Q" localSheetId="11" hidden="1">#REF!</definedName>
    <definedName name="BExGOXJDHUDPDT8I8IVGVW9J0R5Q" localSheetId="5" hidden="1">#REF!</definedName>
    <definedName name="BExGOXJDHUDPDT8I8IVGVW9J0R5Q" localSheetId="8" hidden="1">#REF!</definedName>
    <definedName name="BExGOXJDHUDPDT8I8IVGVW9J0R5Q" localSheetId="6" hidden="1">#REF!</definedName>
    <definedName name="BExGOXJDHUDPDT8I8IVGVW9J0R5Q" localSheetId="7" hidden="1">#REF!</definedName>
    <definedName name="BExGOXJDHUDPDT8I8IVGVW9J0R5Q" hidden="1">#REF!</definedName>
    <definedName name="BExGPAPYI1N5W3IH8H485BHSVOY3" localSheetId="11" hidden="1">#REF!</definedName>
    <definedName name="BExGPAPYI1N5W3IH8H485BHSVOY3" localSheetId="5" hidden="1">#REF!</definedName>
    <definedName name="BExGPAPYI1N5W3IH8H485BHSVOY3" localSheetId="8" hidden="1">#REF!</definedName>
    <definedName name="BExGPAPYI1N5W3IH8H485BHSVOY3" localSheetId="6" hidden="1">#REF!</definedName>
    <definedName name="BExGPAPYI1N5W3IH8H485BHSVOY3" localSheetId="7" hidden="1">#REF!</definedName>
    <definedName name="BExGPAPYI1N5W3IH8H485BHSVOY3" hidden="1">#REF!</definedName>
    <definedName name="BExGPFO3GOKYO2922Y91GMQRCMOA" localSheetId="11" hidden="1">#REF!</definedName>
    <definedName name="BExGPFO3GOKYO2922Y91GMQRCMOA" localSheetId="5" hidden="1">#REF!</definedName>
    <definedName name="BExGPFO3GOKYO2922Y91GMQRCMOA" localSheetId="8" hidden="1">#REF!</definedName>
    <definedName name="BExGPFO3GOKYO2922Y91GMQRCMOA" localSheetId="6" hidden="1">#REF!</definedName>
    <definedName name="BExGPFO3GOKYO2922Y91GMQRCMOA" localSheetId="7" hidden="1">#REF!</definedName>
    <definedName name="BExGPFO3GOKYO2922Y91GMQRCMOA" hidden="1">#REF!</definedName>
    <definedName name="BExGPHGT5KDOCMV2EFS4OVKTWBRD" localSheetId="11" hidden="1">#REF!</definedName>
    <definedName name="BExGPHGT5KDOCMV2EFS4OVKTWBRD" localSheetId="5" hidden="1">#REF!</definedName>
    <definedName name="BExGPHGT5KDOCMV2EFS4OVKTWBRD" localSheetId="8" hidden="1">#REF!</definedName>
    <definedName name="BExGPHGT5KDOCMV2EFS4OVKTWBRD" localSheetId="6" hidden="1">#REF!</definedName>
    <definedName name="BExGPHGT5KDOCMV2EFS4OVKTWBRD" localSheetId="7" hidden="1">#REF!</definedName>
    <definedName name="BExGPHGT5KDOCMV2EFS4OVKTWBRD" hidden="1">#REF!</definedName>
    <definedName name="BExGPID72Y4Y619LWASUQZKZHJNC" localSheetId="11" hidden="1">#REF!</definedName>
    <definedName name="BExGPID72Y4Y619LWASUQZKZHJNC" localSheetId="5" hidden="1">#REF!</definedName>
    <definedName name="BExGPID72Y4Y619LWASUQZKZHJNC" localSheetId="8" hidden="1">#REF!</definedName>
    <definedName name="BExGPID72Y4Y619LWASUQZKZHJNC" localSheetId="6" hidden="1">#REF!</definedName>
    <definedName name="BExGPID72Y4Y619LWASUQZKZHJNC" localSheetId="7" hidden="1">#REF!</definedName>
    <definedName name="BExGPID72Y4Y619LWASUQZKZHJNC" hidden="1">#REF!</definedName>
    <definedName name="BExGPPENQIANVGLVQJ77DK5JPRTB" localSheetId="11" hidden="1">#REF!</definedName>
    <definedName name="BExGPPENQIANVGLVQJ77DK5JPRTB" localSheetId="5" hidden="1">#REF!</definedName>
    <definedName name="BExGPPENQIANVGLVQJ77DK5JPRTB" localSheetId="8" hidden="1">#REF!</definedName>
    <definedName name="BExGPPENQIANVGLVQJ77DK5JPRTB" localSheetId="6" hidden="1">#REF!</definedName>
    <definedName name="BExGPPENQIANVGLVQJ77DK5JPRTB" localSheetId="7" hidden="1">#REF!</definedName>
    <definedName name="BExGPPENQIANVGLVQJ77DK5JPRTB" hidden="1">#REF!</definedName>
    <definedName name="BExGPSUUG7TL5F5PTYU6G4HPJV1B" localSheetId="11" hidden="1">#REF!</definedName>
    <definedName name="BExGPSUUG7TL5F5PTYU6G4HPJV1B" localSheetId="5" hidden="1">#REF!</definedName>
    <definedName name="BExGPSUUG7TL5F5PTYU6G4HPJV1B" localSheetId="8" hidden="1">#REF!</definedName>
    <definedName name="BExGPSUUG7TL5F5PTYU6G4HPJV1B" localSheetId="6" hidden="1">#REF!</definedName>
    <definedName name="BExGPSUUG7TL5F5PTYU6G4HPJV1B" localSheetId="7" hidden="1">#REF!</definedName>
    <definedName name="BExGPSUUG7TL5F5PTYU6G4HPJV1B" hidden="1">#REF!</definedName>
    <definedName name="BExGQ1E950UYXYWQ84EZEQPWHVYY" localSheetId="11" hidden="1">#REF!</definedName>
    <definedName name="BExGQ1E950UYXYWQ84EZEQPWHVYY" localSheetId="5" hidden="1">#REF!</definedName>
    <definedName name="BExGQ1E950UYXYWQ84EZEQPWHVYY" localSheetId="8" hidden="1">#REF!</definedName>
    <definedName name="BExGQ1E950UYXYWQ84EZEQPWHVYY" localSheetId="6" hidden="1">#REF!</definedName>
    <definedName name="BExGQ1E950UYXYWQ84EZEQPWHVYY" localSheetId="7" hidden="1">#REF!</definedName>
    <definedName name="BExGQ1E950UYXYWQ84EZEQPWHVYY" hidden="1">#REF!</definedName>
    <definedName name="BExGQ1ZU4967P72AHF4V1D0FOL5C" localSheetId="11" hidden="1">#REF!</definedName>
    <definedName name="BExGQ1ZU4967P72AHF4V1D0FOL5C" localSheetId="5" hidden="1">#REF!</definedName>
    <definedName name="BExGQ1ZU4967P72AHF4V1D0FOL5C" localSheetId="8" hidden="1">#REF!</definedName>
    <definedName name="BExGQ1ZU4967P72AHF4V1D0FOL5C" localSheetId="6" hidden="1">#REF!</definedName>
    <definedName name="BExGQ1ZU4967P72AHF4V1D0FOL5C" localSheetId="7" hidden="1">#REF!</definedName>
    <definedName name="BExGQ1ZU4967P72AHF4V1D0FOL5C" hidden="1">#REF!</definedName>
    <definedName name="BExGQ36ZOMR9GV8T05M605MMOY3Y" localSheetId="11" hidden="1">#REF!</definedName>
    <definedName name="BExGQ36ZOMR9GV8T05M605MMOY3Y" localSheetId="5" hidden="1">#REF!</definedName>
    <definedName name="BExGQ36ZOMR9GV8T05M605MMOY3Y" localSheetId="8" hidden="1">#REF!</definedName>
    <definedName name="BExGQ36ZOMR9GV8T05M605MMOY3Y" localSheetId="6" hidden="1">#REF!</definedName>
    <definedName name="BExGQ36ZOMR9GV8T05M605MMOY3Y" localSheetId="7" hidden="1">#REF!</definedName>
    <definedName name="BExGQ36ZOMR9GV8T05M605MMOY3Y" hidden="1">#REF!</definedName>
    <definedName name="BExGQ4ZP0PPMLDNVBUG12W9FFVI9" localSheetId="11" hidden="1">#REF!</definedName>
    <definedName name="BExGQ4ZP0PPMLDNVBUG12W9FFVI9" localSheetId="5" hidden="1">#REF!</definedName>
    <definedName name="BExGQ4ZP0PPMLDNVBUG12W9FFVI9" localSheetId="8" hidden="1">#REF!</definedName>
    <definedName name="BExGQ4ZP0PPMLDNVBUG12W9FFVI9" localSheetId="6" hidden="1">#REF!</definedName>
    <definedName name="BExGQ4ZP0PPMLDNVBUG12W9FFVI9" localSheetId="7" hidden="1">#REF!</definedName>
    <definedName name="BExGQ4ZP0PPMLDNVBUG12W9FFVI9" hidden="1">#REF!</definedName>
    <definedName name="BExGQ61DTJ0SBFMDFBAK3XZ9O0ZO" localSheetId="11" hidden="1">#REF!</definedName>
    <definedName name="BExGQ61DTJ0SBFMDFBAK3XZ9O0ZO" localSheetId="5" hidden="1">#REF!</definedName>
    <definedName name="BExGQ61DTJ0SBFMDFBAK3XZ9O0ZO" localSheetId="8" hidden="1">#REF!</definedName>
    <definedName name="BExGQ61DTJ0SBFMDFBAK3XZ9O0ZO" localSheetId="6" hidden="1">#REF!</definedName>
    <definedName name="BExGQ61DTJ0SBFMDFBAK3XZ9O0ZO" localSheetId="7" hidden="1">#REF!</definedName>
    <definedName name="BExGQ61DTJ0SBFMDFBAK3XZ9O0ZO" hidden="1">#REF!</definedName>
    <definedName name="BExGQ6SG9XEOD0VMBAR22YPZWSTA" localSheetId="11" hidden="1">#REF!</definedName>
    <definedName name="BExGQ6SG9XEOD0VMBAR22YPZWSTA" localSheetId="5" hidden="1">#REF!</definedName>
    <definedName name="BExGQ6SG9XEOD0VMBAR22YPZWSTA" localSheetId="8" hidden="1">#REF!</definedName>
    <definedName name="BExGQ6SG9XEOD0VMBAR22YPZWSTA" localSheetId="6" hidden="1">#REF!</definedName>
    <definedName name="BExGQ6SG9XEOD0VMBAR22YPZWSTA" localSheetId="7" hidden="1">#REF!</definedName>
    <definedName name="BExGQ6SG9XEOD0VMBAR22YPZWSTA" hidden="1">#REF!</definedName>
    <definedName name="BExGQ8FQN3FRAGH5H2V74848P5JX" localSheetId="11" hidden="1">#REF!</definedName>
    <definedName name="BExGQ8FQN3FRAGH5H2V74848P5JX" localSheetId="5" hidden="1">#REF!</definedName>
    <definedName name="BExGQ8FQN3FRAGH5H2V74848P5JX" localSheetId="8" hidden="1">#REF!</definedName>
    <definedName name="BExGQ8FQN3FRAGH5H2V74848P5JX" localSheetId="6" hidden="1">#REF!</definedName>
    <definedName name="BExGQ8FQN3FRAGH5H2V74848P5JX" localSheetId="7" hidden="1">#REF!</definedName>
    <definedName name="BExGQ8FQN3FRAGH5H2V74848P5JX" hidden="1">#REF!</definedName>
    <definedName name="BExGQGJ1A7LNZUS8QSMOG8UNGLMK" localSheetId="11" hidden="1">#REF!</definedName>
    <definedName name="BExGQGJ1A7LNZUS8QSMOG8UNGLMK" localSheetId="5" hidden="1">#REF!</definedName>
    <definedName name="BExGQGJ1A7LNZUS8QSMOG8UNGLMK" localSheetId="8" hidden="1">#REF!</definedName>
    <definedName name="BExGQGJ1A7LNZUS8QSMOG8UNGLMK" localSheetId="6" hidden="1">#REF!</definedName>
    <definedName name="BExGQGJ1A7LNZUS8QSMOG8UNGLMK" localSheetId="7" hidden="1">#REF!</definedName>
    <definedName name="BExGQGJ1A7LNZUS8QSMOG8UNGLMK" hidden="1">#REF!</definedName>
    <definedName name="BExGQLBNZ35IK2VK33HJUAE4ADX2" localSheetId="11" hidden="1">#REF!</definedName>
    <definedName name="BExGQLBNZ35IK2VK33HJUAE4ADX2" localSheetId="5" hidden="1">#REF!</definedName>
    <definedName name="BExGQLBNZ35IK2VK33HJUAE4ADX2" localSheetId="8" hidden="1">#REF!</definedName>
    <definedName name="BExGQLBNZ35IK2VK33HJUAE4ADX2" localSheetId="6" hidden="1">#REF!</definedName>
    <definedName name="BExGQLBNZ35IK2VK33HJUAE4ADX2" localSheetId="7" hidden="1">#REF!</definedName>
    <definedName name="BExGQLBNZ35IK2VK33HJUAE4ADX2" hidden="1">#REF!</definedName>
    <definedName name="BExGQPO7ENFEQC0NC6MC9OZR2LHY" localSheetId="11" hidden="1">#REF!</definedName>
    <definedName name="BExGQPO7ENFEQC0NC6MC9OZR2LHY" localSheetId="5" hidden="1">#REF!</definedName>
    <definedName name="BExGQPO7ENFEQC0NC6MC9OZR2LHY" localSheetId="8" hidden="1">#REF!</definedName>
    <definedName name="BExGQPO7ENFEQC0NC6MC9OZR2LHY" localSheetId="6" hidden="1">#REF!</definedName>
    <definedName name="BExGQPO7ENFEQC0NC6MC9OZR2LHY" localSheetId="7" hidden="1">#REF!</definedName>
    <definedName name="BExGQPO7ENFEQC0NC6MC9OZR2LHY" hidden="1">#REF!</definedName>
    <definedName name="BExGQX0H4EZMXBJTKJJE4ICJWN5O" localSheetId="11" hidden="1">#REF!</definedName>
    <definedName name="BExGQX0H4EZMXBJTKJJE4ICJWN5O" localSheetId="5" hidden="1">#REF!</definedName>
    <definedName name="BExGQX0H4EZMXBJTKJJE4ICJWN5O" localSheetId="8" hidden="1">#REF!</definedName>
    <definedName name="BExGQX0H4EZMXBJTKJJE4ICJWN5O" localSheetId="6" hidden="1">#REF!</definedName>
    <definedName name="BExGQX0H4EZMXBJTKJJE4ICJWN5O" localSheetId="7" hidden="1">#REF!</definedName>
    <definedName name="BExGQX0H4EZMXBJTKJJE4ICJWN5O" hidden="1">#REF!</definedName>
    <definedName name="BExGR4CW3WRIID17GGX4MI9ZDHFE" localSheetId="11" hidden="1">#REF!</definedName>
    <definedName name="BExGR4CW3WRIID17GGX4MI9ZDHFE" localSheetId="5" hidden="1">#REF!</definedName>
    <definedName name="BExGR4CW3WRIID17GGX4MI9ZDHFE" localSheetId="8" hidden="1">#REF!</definedName>
    <definedName name="BExGR4CW3WRIID17GGX4MI9ZDHFE" localSheetId="6" hidden="1">#REF!</definedName>
    <definedName name="BExGR4CW3WRIID17GGX4MI9ZDHFE" localSheetId="7" hidden="1">#REF!</definedName>
    <definedName name="BExGR4CW3WRIID17GGX4MI9ZDHFE" hidden="1">#REF!</definedName>
    <definedName name="BExGR65GJX27MU2OL6NI5PB8XVB4" localSheetId="11" hidden="1">#REF!</definedName>
    <definedName name="BExGR65GJX27MU2OL6NI5PB8XVB4" localSheetId="5" hidden="1">#REF!</definedName>
    <definedName name="BExGR65GJX27MU2OL6NI5PB8XVB4" localSheetId="8" hidden="1">#REF!</definedName>
    <definedName name="BExGR65GJX27MU2OL6NI5PB8XVB4" localSheetId="6" hidden="1">#REF!</definedName>
    <definedName name="BExGR65GJX27MU2OL6NI5PB8XVB4" localSheetId="7" hidden="1">#REF!</definedName>
    <definedName name="BExGR65GJX27MU2OL6NI5PB8XVB4" hidden="1">#REF!</definedName>
    <definedName name="BExGR6LQ97HETGS3CT96L4IK0JSH" localSheetId="11" hidden="1">#REF!</definedName>
    <definedName name="BExGR6LQ97HETGS3CT96L4IK0JSH" localSheetId="5" hidden="1">#REF!</definedName>
    <definedName name="BExGR6LQ97HETGS3CT96L4IK0JSH" localSheetId="8" hidden="1">#REF!</definedName>
    <definedName name="BExGR6LQ97HETGS3CT96L4IK0JSH" localSheetId="6" hidden="1">#REF!</definedName>
    <definedName name="BExGR6LQ97HETGS3CT96L4IK0JSH" localSheetId="7" hidden="1">#REF!</definedName>
    <definedName name="BExGR6LQ97HETGS3CT96L4IK0JSH" hidden="1">#REF!</definedName>
    <definedName name="BExGR9ATP2LVT7B9OCPSLJ11H9SX" localSheetId="11" hidden="1">#REF!</definedName>
    <definedName name="BExGR9ATP2LVT7B9OCPSLJ11H9SX" localSheetId="5" hidden="1">#REF!</definedName>
    <definedName name="BExGR9ATP2LVT7B9OCPSLJ11H9SX" localSheetId="8" hidden="1">#REF!</definedName>
    <definedName name="BExGR9ATP2LVT7B9OCPSLJ11H9SX" localSheetId="6" hidden="1">#REF!</definedName>
    <definedName name="BExGR9ATP2LVT7B9OCPSLJ11H9SX" localSheetId="7" hidden="1">#REF!</definedName>
    <definedName name="BExGR9ATP2LVT7B9OCPSLJ11H9SX" hidden="1">#REF!</definedName>
    <definedName name="BExGrid1" localSheetId="11">#REF!</definedName>
    <definedName name="BExGrid1" localSheetId="5">#REF!</definedName>
    <definedName name="BExGrid1" localSheetId="6">#REF!</definedName>
    <definedName name="BExGrid1">#REF!</definedName>
    <definedName name="BExGRILCZ3BMTGDY72B1Q9BUGW0J" localSheetId="11" hidden="1">#REF!</definedName>
    <definedName name="BExGRILCZ3BMTGDY72B1Q9BUGW0J" localSheetId="5" hidden="1">#REF!</definedName>
    <definedName name="BExGRILCZ3BMTGDY72B1Q9BUGW0J" localSheetId="8" hidden="1">#REF!</definedName>
    <definedName name="BExGRILCZ3BMTGDY72B1Q9BUGW0J" localSheetId="6" hidden="1">#REF!</definedName>
    <definedName name="BExGRILCZ3BMTGDY72B1Q9BUGW0J" localSheetId="7" hidden="1">#REF!</definedName>
    <definedName name="BExGRILCZ3BMTGDY72B1Q9BUGW0J" hidden="1">#REF!</definedName>
    <definedName name="BExGRNZJ74Y6OYJB9F9Y9T3CAHOS" localSheetId="11" hidden="1">#REF!</definedName>
    <definedName name="BExGRNZJ74Y6OYJB9F9Y9T3CAHOS" localSheetId="5" hidden="1">#REF!</definedName>
    <definedName name="BExGRNZJ74Y6OYJB9F9Y9T3CAHOS" localSheetId="8" hidden="1">#REF!</definedName>
    <definedName name="BExGRNZJ74Y6OYJB9F9Y9T3CAHOS" localSheetId="6" hidden="1">#REF!</definedName>
    <definedName name="BExGRNZJ74Y6OYJB9F9Y9T3CAHOS" localSheetId="7" hidden="1">#REF!</definedName>
    <definedName name="BExGRNZJ74Y6OYJB9F9Y9T3CAHOS" hidden="1">#REF!</definedName>
    <definedName name="BExGRPC5QJQ7UGQ4P7CFWVGRQGFW" localSheetId="11" hidden="1">#REF!</definedName>
    <definedName name="BExGRPC5QJQ7UGQ4P7CFWVGRQGFW" localSheetId="5" hidden="1">#REF!</definedName>
    <definedName name="BExGRPC5QJQ7UGQ4P7CFWVGRQGFW" localSheetId="8" hidden="1">#REF!</definedName>
    <definedName name="BExGRPC5QJQ7UGQ4P7CFWVGRQGFW" localSheetId="6" hidden="1">#REF!</definedName>
    <definedName name="BExGRPC5QJQ7UGQ4P7CFWVGRQGFW" localSheetId="7" hidden="1">#REF!</definedName>
    <definedName name="BExGRPC5QJQ7UGQ4P7CFWVGRQGFW" hidden="1">#REF!</definedName>
    <definedName name="BExGRSMULUXOBEN8G0TK90PRKQ9O" localSheetId="11" hidden="1">#REF!</definedName>
    <definedName name="BExGRSMULUXOBEN8G0TK90PRKQ9O" localSheetId="5" hidden="1">#REF!</definedName>
    <definedName name="BExGRSMULUXOBEN8G0TK90PRKQ9O" localSheetId="8" hidden="1">#REF!</definedName>
    <definedName name="BExGRSMULUXOBEN8G0TK90PRKQ9O" localSheetId="6" hidden="1">#REF!</definedName>
    <definedName name="BExGRSMULUXOBEN8G0TK90PRKQ9O" localSheetId="7" hidden="1">#REF!</definedName>
    <definedName name="BExGRSMULUXOBEN8G0TK90PRKQ9O" hidden="1">#REF!</definedName>
    <definedName name="BExGRUKVVKDL8483WI70VN2QZDGD" localSheetId="11" hidden="1">#REF!</definedName>
    <definedName name="BExGRUKVVKDL8483WI70VN2QZDGD" localSheetId="5" hidden="1">#REF!</definedName>
    <definedName name="BExGRUKVVKDL8483WI70VN2QZDGD" localSheetId="8" hidden="1">#REF!</definedName>
    <definedName name="BExGRUKVVKDL8483WI70VN2QZDGD" localSheetId="6" hidden="1">#REF!</definedName>
    <definedName name="BExGRUKVVKDL8483WI70VN2QZDGD" localSheetId="7" hidden="1">#REF!</definedName>
    <definedName name="BExGRUKVVKDL8483WI70VN2QZDGD" hidden="1">#REF!</definedName>
    <definedName name="BExGS2IWR5DUNJ1U9PAKIV8CMBNI" localSheetId="11" hidden="1">#REF!</definedName>
    <definedName name="BExGS2IWR5DUNJ1U9PAKIV8CMBNI" localSheetId="5" hidden="1">#REF!</definedName>
    <definedName name="BExGS2IWR5DUNJ1U9PAKIV8CMBNI" localSheetId="8" hidden="1">#REF!</definedName>
    <definedName name="BExGS2IWR5DUNJ1U9PAKIV8CMBNI" localSheetId="6" hidden="1">#REF!</definedName>
    <definedName name="BExGS2IWR5DUNJ1U9PAKIV8CMBNI" localSheetId="7" hidden="1">#REF!</definedName>
    <definedName name="BExGS2IWR5DUNJ1U9PAKIV8CMBNI" hidden="1">#REF!</definedName>
    <definedName name="BExGS69P9FFTEOPDS0MWFKF45G47" localSheetId="11" hidden="1">#REF!</definedName>
    <definedName name="BExGS69P9FFTEOPDS0MWFKF45G47" localSheetId="5" hidden="1">#REF!</definedName>
    <definedName name="BExGS69P9FFTEOPDS0MWFKF45G47" localSheetId="8" hidden="1">#REF!</definedName>
    <definedName name="BExGS69P9FFTEOPDS0MWFKF45G47" localSheetId="6" hidden="1">#REF!</definedName>
    <definedName name="BExGS69P9FFTEOPDS0MWFKF45G47" localSheetId="7" hidden="1">#REF!</definedName>
    <definedName name="BExGS69P9FFTEOPDS0MWFKF45G47" hidden="1">#REF!</definedName>
    <definedName name="BExGS6F1JFHM5MUJ1RFO50WP6D05" localSheetId="11" hidden="1">#REF!</definedName>
    <definedName name="BExGS6F1JFHM5MUJ1RFO50WP6D05" localSheetId="5" hidden="1">#REF!</definedName>
    <definedName name="BExGS6F1JFHM5MUJ1RFO50WP6D05" localSheetId="8" hidden="1">#REF!</definedName>
    <definedName name="BExGS6F1JFHM5MUJ1RFO50WP6D05" localSheetId="6" hidden="1">#REF!</definedName>
    <definedName name="BExGS6F1JFHM5MUJ1RFO50WP6D05" localSheetId="7" hidden="1">#REF!</definedName>
    <definedName name="BExGS6F1JFHM5MUJ1RFO50WP6D05" hidden="1">#REF!</definedName>
    <definedName name="BExGSA5YB5ZGE4NHDVCZ55TQAJTL" localSheetId="11" hidden="1">#REF!</definedName>
    <definedName name="BExGSA5YB5ZGE4NHDVCZ55TQAJTL" localSheetId="5" hidden="1">#REF!</definedName>
    <definedName name="BExGSA5YB5ZGE4NHDVCZ55TQAJTL" localSheetId="8" hidden="1">#REF!</definedName>
    <definedName name="BExGSA5YB5ZGE4NHDVCZ55TQAJTL" localSheetId="6" hidden="1">#REF!</definedName>
    <definedName name="BExGSA5YB5ZGE4NHDVCZ55TQAJTL" localSheetId="7" hidden="1">#REF!</definedName>
    <definedName name="BExGSA5YB5ZGE4NHDVCZ55TQAJTL" hidden="1">#REF!</definedName>
    <definedName name="BExGSBYPYOBOB218ABCIM2X63GJ8" localSheetId="11" hidden="1">#REF!</definedName>
    <definedName name="BExGSBYPYOBOB218ABCIM2X63GJ8" localSheetId="5" hidden="1">#REF!</definedName>
    <definedName name="BExGSBYPYOBOB218ABCIM2X63GJ8" localSheetId="8" hidden="1">#REF!</definedName>
    <definedName name="BExGSBYPYOBOB218ABCIM2X63GJ8" localSheetId="6" hidden="1">#REF!</definedName>
    <definedName name="BExGSBYPYOBOB218ABCIM2X63GJ8" localSheetId="7" hidden="1">#REF!</definedName>
    <definedName name="BExGSBYPYOBOB218ABCIM2X63GJ8" hidden="1">#REF!</definedName>
    <definedName name="BExGSCEUCQQVDEEKWJ677QTGUVTE" localSheetId="11" hidden="1">#REF!</definedName>
    <definedName name="BExGSCEUCQQVDEEKWJ677QTGUVTE" localSheetId="5" hidden="1">#REF!</definedName>
    <definedName name="BExGSCEUCQQVDEEKWJ677QTGUVTE" localSheetId="8" hidden="1">#REF!</definedName>
    <definedName name="BExGSCEUCQQVDEEKWJ677QTGUVTE" localSheetId="6" hidden="1">#REF!</definedName>
    <definedName name="BExGSCEUCQQVDEEKWJ677QTGUVTE" localSheetId="7" hidden="1">#REF!</definedName>
    <definedName name="BExGSCEUCQQVDEEKWJ677QTGUVTE" hidden="1">#REF!</definedName>
    <definedName name="BExGSQY65LH1PCKKM5WHDW83F35O" localSheetId="11" hidden="1">#REF!</definedName>
    <definedName name="BExGSQY65LH1PCKKM5WHDW83F35O" localSheetId="5" hidden="1">#REF!</definedName>
    <definedName name="BExGSQY65LH1PCKKM5WHDW83F35O" localSheetId="8" hidden="1">#REF!</definedName>
    <definedName name="BExGSQY65LH1PCKKM5WHDW83F35O" localSheetId="6" hidden="1">#REF!</definedName>
    <definedName name="BExGSQY65LH1PCKKM5WHDW83F35O" localSheetId="7" hidden="1">#REF!</definedName>
    <definedName name="BExGSQY65LH1PCKKM5WHDW83F35O" hidden="1">#REF!</definedName>
    <definedName name="BExGSYW1GKISF0PMUAK3XJK9PEW9" localSheetId="11" hidden="1">#REF!</definedName>
    <definedName name="BExGSYW1GKISF0PMUAK3XJK9PEW9" localSheetId="5" hidden="1">#REF!</definedName>
    <definedName name="BExGSYW1GKISF0PMUAK3XJK9PEW9" localSheetId="8" hidden="1">#REF!</definedName>
    <definedName name="BExGSYW1GKISF0PMUAK3XJK9PEW9" localSheetId="6" hidden="1">#REF!</definedName>
    <definedName name="BExGSYW1GKISF0PMUAK3XJK9PEW9" localSheetId="7" hidden="1">#REF!</definedName>
    <definedName name="BExGSYW1GKISF0PMUAK3XJK9PEW9" hidden="1">#REF!</definedName>
    <definedName name="BExGT0DZJB6LSF6L693UUB9EY1VQ" localSheetId="11" hidden="1">#REF!</definedName>
    <definedName name="BExGT0DZJB6LSF6L693UUB9EY1VQ" localSheetId="5" hidden="1">#REF!</definedName>
    <definedName name="BExGT0DZJB6LSF6L693UUB9EY1VQ" localSheetId="8" hidden="1">#REF!</definedName>
    <definedName name="BExGT0DZJB6LSF6L693UUB9EY1VQ" localSheetId="6" hidden="1">#REF!</definedName>
    <definedName name="BExGT0DZJB6LSF6L693UUB9EY1VQ" localSheetId="7" hidden="1">#REF!</definedName>
    <definedName name="BExGT0DZJB6LSF6L693UUB9EY1VQ" hidden="1">#REF!</definedName>
    <definedName name="BExGTEMKIEF46KBIDWCAOAN5U718" localSheetId="11" hidden="1">#REF!</definedName>
    <definedName name="BExGTEMKIEF46KBIDWCAOAN5U718" localSheetId="5" hidden="1">#REF!</definedName>
    <definedName name="BExGTEMKIEF46KBIDWCAOAN5U718" localSheetId="8" hidden="1">#REF!</definedName>
    <definedName name="BExGTEMKIEF46KBIDWCAOAN5U718" localSheetId="6" hidden="1">#REF!</definedName>
    <definedName name="BExGTEMKIEF46KBIDWCAOAN5U718" localSheetId="7" hidden="1">#REF!</definedName>
    <definedName name="BExGTEMKIEF46KBIDWCAOAN5U718" hidden="1">#REF!</definedName>
    <definedName name="BExGTGVFIF8HOQXR54SK065A8M4K" localSheetId="11" hidden="1">#REF!</definedName>
    <definedName name="BExGTGVFIF8HOQXR54SK065A8M4K" localSheetId="5" hidden="1">#REF!</definedName>
    <definedName name="BExGTGVFIF8HOQXR54SK065A8M4K" localSheetId="8" hidden="1">#REF!</definedName>
    <definedName name="BExGTGVFIF8HOQXR54SK065A8M4K" localSheetId="6" hidden="1">#REF!</definedName>
    <definedName name="BExGTGVFIF8HOQXR54SK065A8M4K" localSheetId="7" hidden="1">#REF!</definedName>
    <definedName name="BExGTGVFIF8HOQXR54SK065A8M4K" hidden="1">#REF!</definedName>
    <definedName name="BExGTIYX3OWPIINOGY1E4QQYSKHP" localSheetId="11" hidden="1">#REF!</definedName>
    <definedName name="BExGTIYX3OWPIINOGY1E4QQYSKHP" localSheetId="5" hidden="1">#REF!</definedName>
    <definedName name="BExGTIYX3OWPIINOGY1E4QQYSKHP" localSheetId="8" hidden="1">#REF!</definedName>
    <definedName name="BExGTIYX3OWPIINOGY1E4QQYSKHP" localSheetId="6" hidden="1">#REF!</definedName>
    <definedName name="BExGTIYX3OWPIINOGY1E4QQYSKHP" localSheetId="7" hidden="1">#REF!</definedName>
    <definedName name="BExGTIYX3OWPIINOGY1E4QQYSKHP" hidden="1">#REF!</definedName>
    <definedName name="BExGTKGUN0KUU3C0RL2LK98D8MEK" localSheetId="11" hidden="1">#REF!</definedName>
    <definedName name="BExGTKGUN0KUU3C0RL2LK98D8MEK" localSheetId="5" hidden="1">#REF!</definedName>
    <definedName name="BExGTKGUN0KUU3C0RL2LK98D8MEK" localSheetId="8" hidden="1">#REF!</definedName>
    <definedName name="BExGTKGUN0KUU3C0RL2LK98D8MEK" localSheetId="6" hidden="1">#REF!</definedName>
    <definedName name="BExGTKGUN0KUU3C0RL2LK98D8MEK" localSheetId="7" hidden="1">#REF!</definedName>
    <definedName name="BExGTKGUN0KUU3C0RL2LK98D8MEK" hidden="1">#REF!</definedName>
    <definedName name="BExGTV3U5SZUPLTWEMEY3IIN1L4L" localSheetId="11" hidden="1">#REF!</definedName>
    <definedName name="BExGTV3U5SZUPLTWEMEY3IIN1L4L" localSheetId="5" hidden="1">#REF!</definedName>
    <definedName name="BExGTV3U5SZUPLTWEMEY3IIN1L4L" localSheetId="8" hidden="1">#REF!</definedName>
    <definedName name="BExGTV3U5SZUPLTWEMEY3IIN1L4L" localSheetId="6" hidden="1">#REF!</definedName>
    <definedName name="BExGTV3U5SZUPLTWEMEY3IIN1L4L" localSheetId="7" hidden="1">#REF!</definedName>
    <definedName name="BExGTV3U5SZUPLTWEMEY3IIN1L4L" hidden="1">#REF!</definedName>
    <definedName name="BExGTZ046J7VMUG4YPKFN2K8TWB7" localSheetId="11" hidden="1">#REF!</definedName>
    <definedName name="BExGTZ046J7VMUG4YPKFN2K8TWB7" localSheetId="5" hidden="1">#REF!</definedName>
    <definedName name="BExGTZ046J7VMUG4YPKFN2K8TWB7" localSheetId="8" hidden="1">#REF!</definedName>
    <definedName name="BExGTZ046J7VMUG4YPKFN2K8TWB7" localSheetId="6" hidden="1">#REF!</definedName>
    <definedName name="BExGTZ046J7VMUG4YPKFN2K8TWB7" localSheetId="7" hidden="1">#REF!</definedName>
    <definedName name="BExGTZ046J7VMUG4YPKFN2K8TWB7" hidden="1">#REF!</definedName>
    <definedName name="BExGTZ04EFFQ3Z3JMM0G35JYWUK3" localSheetId="11" hidden="1">#REF!</definedName>
    <definedName name="BExGTZ04EFFQ3Z3JMM0G35JYWUK3" localSheetId="5" hidden="1">#REF!</definedName>
    <definedName name="BExGTZ04EFFQ3Z3JMM0G35JYWUK3" localSheetId="8" hidden="1">#REF!</definedName>
    <definedName name="BExGTZ04EFFQ3Z3JMM0G35JYWUK3" localSheetId="6" hidden="1">#REF!</definedName>
    <definedName name="BExGTZ04EFFQ3Z3JMM0G35JYWUK3" localSheetId="7" hidden="1">#REF!</definedName>
    <definedName name="BExGTZ04EFFQ3Z3JMM0G35JYWUK3" hidden="1">#REF!</definedName>
    <definedName name="BExGU2G9OPRZRIU9YGF6NX9FUW0J" localSheetId="11" hidden="1">#REF!</definedName>
    <definedName name="BExGU2G9OPRZRIU9YGF6NX9FUW0J" localSheetId="5" hidden="1">#REF!</definedName>
    <definedName name="BExGU2G9OPRZRIU9YGF6NX9FUW0J" localSheetId="8" hidden="1">#REF!</definedName>
    <definedName name="BExGU2G9OPRZRIU9YGF6NX9FUW0J" localSheetId="6" hidden="1">#REF!</definedName>
    <definedName name="BExGU2G9OPRZRIU9YGF6NX9FUW0J" localSheetId="7" hidden="1">#REF!</definedName>
    <definedName name="BExGU2G9OPRZRIU9YGF6NX9FUW0J" hidden="1">#REF!</definedName>
    <definedName name="BExGU6HTKLRZO8UOI3DTAM5RFDBA" localSheetId="11" hidden="1">#REF!</definedName>
    <definedName name="BExGU6HTKLRZO8UOI3DTAM5RFDBA" localSheetId="5" hidden="1">#REF!</definedName>
    <definedName name="BExGU6HTKLRZO8UOI3DTAM5RFDBA" localSheetId="8" hidden="1">#REF!</definedName>
    <definedName name="BExGU6HTKLRZO8UOI3DTAM5RFDBA" localSheetId="6" hidden="1">#REF!</definedName>
    <definedName name="BExGU6HTKLRZO8UOI3DTAM5RFDBA" localSheetId="7" hidden="1">#REF!</definedName>
    <definedName name="BExGU6HTKLRZO8UOI3DTAM5RFDBA" hidden="1">#REF!</definedName>
    <definedName name="BExGUDDZXFFQHAF4UZF8ZB1HO7H6" localSheetId="11" hidden="1">#REF!</definedName>
    <definedName name="BExGUDDZXFFQHAF4UZF8ZB1HO7H6" localSheetId="5" hidden="1">#REF!</definedName>
    <definedName name="BExGUDDZXFFQHAF4UZF8ZB1HO7H6" localSheetId="8" hidden="1">#REF!</definedName>
    <definedName name="BExGUDDZXFFQHAF4UZF8ZB1HO7H6" localSheetId="6" hidden="1">#REF!</definedName>
    <definedName name="BExGUDDZXFFQHAF4UZF8ZB1HO7H6" localSheetId="7" hidden="1">#REF!</definedName>
    <definedName name="BExGUDDZXFFQHAF4UZF8ZB1HO7H6" hidden="1">#REF!</definedName>
    <definedName name="BExGUI6NCRHY7EAB6SK6EPPMWFG1" localSheetId="11" hidden="1">#REF!</definedName>
    <definedName name="BExGUI6NCRHY7EAB6SK6EPPMWFG1" localSheetId="5" hidden="1">#REF!</definedName>
    <definedName name="BExGUI6NCRHY7EAB6SK6EPPMWFG1" localSheetId="8" hidden="1">#REF!</definedName>
    <definedName name="BExGUI6NCRHY7EAB6SK6EPPMWFG1" localSheetId="6" hidden="1">#REF!</definedName>
    <definedName name="BExGUI6NCRHY7EAB6SK6EPPMWFG1" localSheetId="7" hidden="1">#REF!</definedName>
    <definedName name="BExGUI6NCRHY7EAB6SK6EPPMWFG1" hidden="1">#REF!</definedName>
    <definedName name="BExGUIBXBRHGM97ZX6GBA4ZDQ79C" localSheetId="11" hidden="1">#REF!</definedName>
    <definedName name="BExGUIBXBRHGM97ZX6GBA4ZDQ79C" localSheetId="5" hidden="1">#REF!</definedName>
    <definedName name="BExGUIBXBRHGM97ZX6GBA4ZDQ79C" localSheetId="8" hidden="1">#REF!</definedName>
    <definedName name="BExGUIBXBRHGM97ZX6GBA4ZDQ79C" localSheetId="6" hidden="1">#REF!</definedName>
    <definedName name="BExGUIBXBRHGM97ZX6GBA4ZDQ79C" localSheetId="7" hidden="1">#REF!</definedName>
    <definedName name="BExGUIBXBRHGM97ZX6GBA4ZDQ79C" hidden="1">#REF!</definedName>
    <definedName name="BExGUM8D91UNPCOO4TKP9FGX85TF" localSheetId="11" hidden="1">#REF!</definedName>
    <definedName name="BExGUM8D91UNPCOO4TKP9FGX85TF" localSheetId="5" hidden="1">#REF!</definedName>
    <definedName name="BExGUM8D91UNPCOO4TKP9FGX85TF" localSheetId="8" hidden="1">#REF!</definedName>
    <definedName name="BExGUM8D91UNPCOO4TKP9FGX85TF" localSheetId="6" hidden="1">#REF!</definedName>
    <definedName name="BExGUM8D91UNPCOO4TKP9FGX85TF" localSheetId="7" hidden="1">#REF!</definedName>
    <definedName name="BExGUM8D91UNPCOO4TKP9FGX85TF" hidden="1">#REF!</definedName>
    <definedName name="BExGUMDP0WYFBZL2MCB36WWJIC04" localSheetId="11" hidden="1">#REF!</definedName>
    <definedName name="BExGUMDP0WYFBZL2MCB36WWJIC04" localSheetId="5" hidden="1">#REF!</definedName>
    <definedName name="BExGUMDP0WYFBZL2MCB36WWJIC04" localSheetId="8" hidden="1">#REF!</definedName>
    <definedName name="BExGUMDP0WYFBZL2MCB36WWJIC04" localSheetId="6" hidden="1">#REF!</definedName>
    <definedName name="BExGUMDP0WYFBZL2MCB36WWJIC04" localSheetId="7" hidden="1">#REF!</definedName>
    <definedName name="BExGUMDP0WYFBZL2MCB36WWJIC04" hidden="1">#REF!</definedName>
    <definedName name="BExGUQF9N9FKI7S0H30WUAEB5LPD" localSheetId="11" hidden="1">#REF!</definedName>
    <definedName name="BExGUQF9N9FKI7S0H30WUAEB5LPD" localSheetId="5" hidden="1">#REF!</definedName>
    <definedName name="BExGUQF9N9FKI7S0H30WUAEB5LPD" localSheetId="8" hidden="1">#REF!</definedName>
    <definedName name="BExGUQF9N9FKI7S0H30WUAEB5LPD" localSheetId="6" hidden="1">#REF!</definedName>
    <definedName name="BExGUQF9N9FKI7S0H30WUAEB5LPD" localSheetId="7" hidden="1">#REF!</definedName>
    <definedName name="BExGUQF9N9FKI7S0H30WUAEB5LPD" hidden="1">#REF!</definedName>
    <definedName name="BExGUR6BA03XPBK60SQUW197GJ5X" localSheetId="11" hidden="1">#REF!</definedName>
    <definedName name="BExGUR6BA03XPBK60SQUW197GJ5X" localSheetId="5" hidden="1">#REF!</definedName>
    <definedName name="BExGUR6BA03XPBK60SQUW197GJ5X" localSheetId="8" hidden="1">#REF!</definedName>
    <definedName name="BExGUR6BA03XPBK60SQUW197GJ5X" localSheetId="6" hidden="1">#REF!</definedName>
    <definedName name="BExGUR6BA03XPBK60SQUW197GJ5X" localSheetId="7" hidden="1">#REF!</definedName>
    <definedName name="BExGUR6BA03XPBK60SQUW197GJ5X" hidden="1">#REF!</definedName>
    <definedName name="BExGUVIP60TA4B7X2PFGMBFUSKGX" localSheetId="11" hidden="1">#REF!</definedName>
    <definedName name="BExGUVIP60TA4B7X2PFGMBFUSKGX" localSheetId="5" hidden="1">#REF!</definedName>
    <definedName name="BExGUVIP60TA4B7X2PFGMBFUSKGX" localSheetId="8" hidden="1">#REF!</definedName>
    <definedName name="BExGUVIP60TA4B7X2PFGMBFUSKGX" localSheetId="6" hidden="1">#REF!</definedName>
    <definedName name="BExGUVIP60TA4B7X2PFGMBFUSKGX" localSheetId="7" hidden="1">#REF!</definedName>
    <definedName name="BExGUVIP60TA4B7X2PFGMBFUSKGX" hidden="1">#REF!</definedName>
    <definedName name="BExGUVTIIWAK5T0F5FD428QDO46W" localSheetId="11" hidden="1">#REF!</definedName>
    <definedName name="BExGUVTIIWAK5T0F5FD428QDO46W" localSheetId="5" hidden="1">#REF!</definedName>
    <definedName name="BExGUVTIIWAK5T0F5FD428QDO46W" localSheetId="8" hidden="1">#REF!</definedName>
    <definedName name="BExGUVTIIWAK5T0F5FD428QDO46W" localSheetId="6" hidden="1">#REF!</definedName>
    <definedName name="BExGUVTIIWAK5T0F5FD428QDO46W" localSheetId="7" hidden="1">#REF!</definedName>
    <definedName name="BExGUVTIIWAK5T0F5FD428QDO46W" hidden="1">#REF!</definedName>
    <definedName name="BExGUZKF06F209XL1IZWVJEQ82EE" localSheetId="11" hidden="1">#REF!</definedName>
    <definedName name="BExGUZKF06F209XL1IZWVJEQ82EE" localSheetId="5" hidden="1">#REF!</definedName>
    <definedName name="BExGUZKF06F209XL1IZWVJEQ82EE" localSheetId="8" hidden="1">#REF!</definedName>
    <definedName name="BExGUZKF06F209XL1IZWVJEQ82EE" localSheetId="6" hidden="1">#REF!</definedName>
    <definedName name="BExGUZKF06F209XL1IZWVJEQ82EE" localSheetId="7" hidden="1">#REF!</definedName>
    <definedName name="BExGUZKF06F209XL1IZWVJEQ82EE" hidden="1">#REF!</definedName>
    <definedName name="BExGUZPWM950OZ8P1A3N86LXK97U" localSheetId="11" hidden="1">#REF!</definedName>
    <definedName name="BExGUZPWM950OZ8P1A3N86LXK97U" localSheetId="5" hidden="1">#REF!</definedName>
    <definedName name="BExGUZPWM950OZ8P1A3N86LXK97U" localSheetId="8" hidden="1">#REF!</definedName>
    <definedName name="BExGUZPWM950OZ8P1A3N86LXK97U" localSheetId="6" hidden="1">#REF!</definedName>
    <definedName name="BExGUZPWM950OZ8P1A3N86LXK97U" localSheetId="7" hidden="1">#REF!</definedName>
    <definedName name="BExGUZPWM950OZ8P1A3N86LXK97U" hidden="1">#REF!</definedName>
    <definedName name="BExGV2EVT380QHD4AP2RL9MR8L5L" localSheetId="11" hidden="1">#REF!</definedName>
    <definedName name="BExGV2EVT380QHD4AP2RL9MR8L5L" localSheetId="5" hidden="1">#REF!</definedName>
    <definedName name="BExGV2EVT380QHD4AP2RL9MR8L5L" localSheetId="8" hidden="1">#REF!</definedName>
    <definedName name="BExGV2EVT380QHD4AP2RL9MR8L5L" localSheetId="6" hidden="1">#REF!</definedName>
    <definedName name="BExGV2EVT380QHD4AP2RL9MR8L5L" localSheetId="7" hidden="1">#REF!</definedName>
    <definedName name="BExGV2EVT380QHD4AP2RL9MR8L5L" hidden="1">#REF!</definedName>
    <definedName name="BExGVBUSKOI7KB24K40PTXJE6MER" localSheetId="11" hidden="1">#REF!</definedName>
    <definedName name="BExGVBUSKOI7KB24K40PTXJE6MER" localSheetId="5" hidden="1">#REF!</definedName>
    <definedName name="BExGVBUSKOI7KB24K40PTXJE6MER" localSheetId="8" hidden="1">#REF!</definedName>
    <definedName name="BExGVBUSKOI7KB24K40PTXJE6MER" localSheetId="6" hidden="1">#REF!</definedName>
    <definedName name="BExGVBUSKOI7KB24K40PTXJE6MER" localSheetId="7" hidden="1">#REF!</definedName>
    <definedName name="BExGVBUSKOI7KB24K40PTXJE6MER" hidden="1">#REF!</definedName>
    <definedName name="BExGVGSQSVWTL2MNI6TT8Y92W3KA" localSheetId="11" hidden="1">#REF!</definedName>
    <definedName name="BExGVGSQSVWTL2MNI6TT8Y92W3KA" localSheetId="5" hidden="1">#REF!</definedName>
    <definedName name="BExGVGSQSVWTL2MNI6TT8Y92W3KA" localSheetId="8" hidden="1">#REF!</definedName>
    <definedName name="BExGVGSQSVWTL2MNI6TT8Y92W3KA" localSheetId="6" hidden="1">#REF!</definedName>
    <definedName name="BExGVGSQSVWTL2MNI6TT8Y92W3KA" localSheetId="7" hidden="1">#REF!</definedName>
    <definedName name="BExGVGSQSVWTL2MNI6TT8Y92W3KA" hidden="1">#REF!</definedName>
    <definedName name="BExGVHP63K0GSYU17R73XGX6W2U6" localSheetId="11" hidden="1">#REF!</definedName>
    <definedName name="BExGVHP63K0GSYU17R73XGX6W2U6" localSheetId="5" hidden="1">#REF!</definedName>
    <definedName name="BExGVHP63K0GSYU17R73XGX6W2U6" localSheetId="8" hidden="1">#REF!</definedName>
    <definedName name="BExGVHP63K0GSYU17R73XGX6W2U6" localSheetId="6" hidden="1">#REF!</definedName>
    <definedName name="BExGVHP63K0GSYU17R73XGX6W2U6" localSheetId="7" hidden="1">#REF!</definedName>
    <definedName name="BExGVHP63K0GSYU17R73XGX6W2U6" hidden="1">#REF!</definedName>
    <definedName name="BExGVN3DDSLKWSP9MVJS9QMNEUIK" localSheetId="11" hidden="1">#REF!</definedName>
    <definedName name="BExGVN3DDSLKWSP9MVJS9QMNEUIK" localSheetId="5" hidden="1">#REF!</definedName>
    <definedName name="BExGVN3DDSLKWSP9MVJS9QMNEUIK" localSheetId="8" hidden="1">#REF!</definedName>
    <definedName name="BExGVN3DDSLKWSP9MVJS9QMNEUIK" localSheetId="6" hidden="1">#REF!</definedName>
    <definedName name="BExGVN3DDSLKWSP9MVJS9QMNEUIK" localSheetId="7" hidden="1">#REF!</definedName>
    <definedName name="BExGVN3DDSLKWSP9MVJS9QMNEUIK" hidden="1">#REF!</definedName>
    <definedName name="BExGVUVVMLOCR9DPVUZSQ141EE4J" localSheetId="11" hidden="1">#REF!</definedName>
    <definedName name="BExGVUVVMLOCR9DPVUZSQ141EE4J" localSheetId="5" hidden="1">#REF!</definedName>
    <definedName name="BExGVUVVMLOCR9DPVUZSQ141EE4J" localSheetId="8" hidden="1">#REF!</definedName>
    <definedName name="BExGVUVVMLOCR9DPVUZSQ141EE4J" localSheetId="6" hidden="1">#REF!</definedName>
    <definedName name="BExGVUVVMLOCR9DPVUZSQ141EE4J" localSheetId="7" hidden="1">#REF!</definedName>
    <definedName name="BExGVUVVMLOCR9DPVUZSQ141EE4J" hidden="1">#REF!</definedName>
    <definedName name="BExGVV6OOLDQ3TXZK51TTF3YX0WN" localSheetId="11" hidden="1">#REF!</definedName>
    <definedName name="BExGVV6OOLDQ3TXZK51TTF3YX0WN" localSheetId="5" hidden="1">#REF!</definedName>
    <definedName name="BExGVV6OOLDQ3TXZK51TTF3YX0WN" localSheetId="8" hidden="1">#REF!</definedName>
    <definedName name="BExGVV6OOLDQ3TXZK51TTF3YX0WN" localSheetId="6" hidden="1">#REF!</definedName>
    <definedName name="BExGVV6OOLDQ3TXZK51TTF3YX0WN" localSheetId="7" hidden="1">#REF!</definedName>
    <definedName name="BExGVV6OOLDQ3TXZK51TTF3YX0WN" hidden="1">#REF!</definedName>
    <definedName name="BExGW0KVS7U0C87XFZ78QW991IEV" localSheetId="11" hidden="1">#REF!</definedName>
    <definedName name="BExGW0KVS7U0C87XFZ78QW991IEV" localSheetId="5" hidden="1">#REF!</definedName>
    <definedName name="BExGW0KVS7U0C87XFZ78QW991IEV" localSheetId="8" hidden="1">#REF!</definedName>
    <definedName name="BExGW0KVS7U0C87XFZ78QW991IEV" localSheetId="6" hidden="1">#REF!</definedName>
    <definedName name="BExGW0KVS7U0C87XFZ78QW991IEV" localSheetId="7" hidden="1">#REF!</definedName>
    <definedName name="BExGW0KVS7U0C87XFZ78QW991IEV" hidden="1">#REF!</definedName>
    <definedName name="BExGW0Q7QHE29TGNWAWQ6GR0V6TQ" localSheetId="11" hidden="1">#REF!</definedName>
    <definedName name="BExGW0Q7QHE29TGNWAWQ6GR0V6TQ" localSheetId="5" hidden="1">#REF!</definedName>
    <definedName name="BExGW0Q7QHE29TGNWAWQ6GR0V6TQ" localSheetId="8" hidden="1">#REF!</definedName>
    <definedName name="BExGW0Q7QHE29TGNWAWQ6GR0V6TQ" localSheetId="6" hidden="1">#REF!</definedName>
    <definedName name="BExGW0Q7QHE29TGNWAWQ6GR0V6TQ" localSheetId="7" hidden="1">#REF!</definedName>
    <definedName name="BExGW0Q7QHE29TGNWAWQ6GR0V6TQ" hidden="1">#REF!</definedName>
    <definedName name="BExGW2Z7AMPG6H9EXA9ML6EZVGGA" localSheetId="11" hidden="1">#REF!</definedName>
    <definedName name="BExGW2Z7AMPG6H9EXA9ML6EZVGGA" localSheetId="5" hidden="1">#REF!</definedName>
    <definedName name="BExGW2Z7AMPG6H9EXA9ML6EZVGGA" localSheetId="8" hidden="1">#REF!</definedName>
    <definedName name="BExGW2Z7AMPG6H9EXA9ML6EZVGGA" localSheetId="6" hidden="1">#REF!</definedName>
    <definedName name="BExGW2Z7AMPG6H9EXA9ML6EZVGGA" localSheetId="7" hidden="1">#REF!</definedName>
    <definedName name="BExGW2Z7AMPG6H9EXA9ML6EZVGGA" hidden="1">#REF!</definedName>
    <definedName name="BExGWABG5VT5XO1A196RK61AXA8C" localSheetId="11" hidden="1">#REF!</definedName>
    <definedName name="BExGWABG5VT5XO1A196RK61AXA8C" localSheetId="5" hidden="1">#REF!</definedName>
    <definedName name="BExGWABG5VT5XO1A196RK61AXA8C" localSheetId="8" hidden="1">#REF!</definedName>
    <definedName name="BExGWABG5VT5XO1A196RK61AXA8C" localSheetId="6" hidden="1">#REF!</definedName>
    <definedName name="BExGWABG5VT5XO1A196RK61AXA8C" localSheetId="7" hidden="1">#REF!</definedName>
    <definedName name="BExGWABG5VT5XO1A196RK61AXA8C" hidden="1">#REF!</definedName>
    <definedName name="BExGWEO0JDG84NYLEAV5NSOAGMJZ" localSheetId="11" hidden="1">#REF!</definedName>
    <definedName name="BExGWEO0JDG84NYLEAV5NSOAGMJZ" localSheetId="5" hidden="1">#REF!</definedName>
    <definedName name="BExGWEO0JDG84NYLEAV5NSOAGMJZ" localSheetId="8" hidden="1">#REF!</definedName>
    <definedName name="BExGWEO0JDG84NYLEAV5NSOAGMJZ" localSheetId="6" hidden="1">#REF!</definedName>
    <definedName name="BExGWEO0JDG84NYLEAV5NSOAGMJZ" localSheetId="7" hidden="1">#REF!</definedName>
    <definedName name="BExGWEO0JDG84NYLEAV5NSOAGMJZ" hidden="1">#REF!</definedName>
    <definedName name="BExGWLEOC70Z8QAJTPT2PDHTNM4L" localSheetId="11" hidden="1">#REF!</definedName>
    <definedName name="BExGWLEOC70Z8QAJTPT2PDHTNM4L" localSheetId="5" hidden="1">#REF!</definedName>
    <definedName name="BExGWLEOC70Z8QAJTPT2PDHTNM4L" localSheetId="8" hidden="1">#REF!</definedName>
    <definedName name="BExGWLEOC70Z8QAJTPT2PDHTNM4L" localSheetId="6" hidden="1">#REF!</definedName>
    <definedName name="BExGWLEOC70Z8QAJTPT2PDHTNM4L" localSheetId="7" hidden="1">#REF!</definedName>
    <definedName name="BExGWLEOC70Z8QAJTPT2PDHTNM4L" hidden="1">#REF!</definedName>
    <definedName name="BExGWNCXLCRTLBVMTXYJ5PHQI6SS" localSheetId="11" hidden="1">#REF!</definedName>
    <definedName name="BExGWNCXLCRTLBVMTXYJ5PHQI6SS" localSheetId="5" hidden="1">#REF!</definedName>
    <definedName name="BExGWNCXLCRTLBVMTXYJ5PHQI6SS" localSheetId="8" hidden="1">#REF!</definedName>
    <definedName name="BExGWNCXLCRTLBVMTXYJ5PHQI6SS" localSheetId="6" hidden="1">#REF!</definedName>
    <definedName name="BExGWNCXLCRTLBVMTXYJ5PHQI6SS" localSheetId="7" hidden="1">#REF!</definedName>
    <definedName name="BExGWNCXLCRTLBVMTXYJ5PHQI6SS" hidden="1">#REF!</definedName>
    <definedName name="BExGX4L8N6ERT0Q4EVVNA97EGD80" localSheetId="11" hidden="1">#REF!</definedName>
    <definedName name="BExGX4L8N6ERT0Q4EVVNA97EGD80" localSheetId="5" hidden="1">#REF!</definedName>
    <definedName name="BExGX4L8N6ERT0Q4EVVNA97EGD80" localSheetId="8" hidden="1">#REF!</definedName>
    <definedName name="BExGX4L8N6ERT0Q4EVVNA97EGD80" localSheetId="6" hidden="1">#REF!</definedName>
    <definedName name="BExGX4L8N6ERT0Q4EVVNA97EGD80" localSheetId="7" hidden="1">#REF!</definedName>
    <definedName name="BExGX4L8N6ERT0Q4EVVNA97EGD80" hidden="1">#REF!</definedName>
    <definedName name="BExGX5MWTL78XM0QCP4NT564ML39" localSheetId="11" hidden="1">#REF!</definedName>
    <definedName name="BExGX5MWTL78XM0QCP4NT564ML39" localSheetId="5" hidden="1">#REF!</definedName>
    <definedName name="BExGX5MWTL78XM0QCP4NT564ML39" localSheetId="8" hidden="1">#REF!</definedName>
    <definedName name="BExGX5MWTL78XM0QCP4NT564ML39" localSheetId="6" hidden="1">#REF!</definedName>
    <definedName name="BExGX5MWTL78XM0QCP4NT564ML39" localSheetId="7" hidden="1">#REF!</definedName>
    <definedName name="BExGX5MWTL78XM0QCP4NT564ML39" hidden="1">#REF!</definedName>
    <definedName name="BExGX6U988MCFIGDA1282F92U9AA" localSheetId="11" hidden="1">#REF!</definedName>
    <definedName name="BExGX6U988MCFIGDA1282F92U9AA" localSheetId="5" hidden="1">#REF!</definedName>
    <definedName name="BExGX6U988MCFIGDA1282F92U9AA" localSheetId="8" hidden="1">#REF!</definedName>
    <definedName name="BExGX6U988MCFIGDA1282F92U9AA" localSheetId="6" hidden="1">#REF!</definedName>
    <definedName name="BExGX6U988MCFIGDA1282F92U9AA" localSheetId="7" hidden="1">#REF!</definedName>
    <definedName name="BExGX6U988MCFIGDA1282F92U9AA" hidden="1">#REF!</definedName>
    <definedName name="BExGX7FTB1CKAT5HUW6H531FIY6I" localSheetId="11" hidden="1">#REF!</definedName>
    <definedName name="BExGX7FTB1CKAT5HUW6H531FIY6I" localSheetId="5" hidden="1">#REF!</definedName>
    <definedName name="BExGX7FTB1CKAT5HUW6H531FIY6I" localSheetId="8" hidden="1">#REF!</definedName>
    <definedName name="BExGX7FTB1CKAT5HUW6H531FIY6I" localSheetId="6" hidden="1">#REF!</definedName>
    <definedName name="BExGX7FTB1CKAT5HUW6H531FIY6I" localSheetId="7" hidden="1">#REF!</definedName>
    <definedName name="BExGX7FTB1CKAT5HUW6H531FIY6I" hidden="1">#REF!</definedName>
    <definedName name="BExGX9DVACJQIZ4GH6YAD2A7F70O" localSheetId="11" hidden="1">#REF!</definedName>
    <definedName name="BExGX9DVACJQIZ4GH6YAD2A7F70O" localSheetId="5" hidden="1">#REF!</definedName>
    <definedName name="BExGX9DVACJQIZ4GH6YAD2A7F70O" localSheetId="8" hidden="1">#REF!</definedName>
    <definedName name="BExGX9DVACJQIZ4GH6YAD2A7F70O" localSheetId="6" hidden="1">#REF!</definedName>
    <definedName name="BExGX9DVACJQIZ4GH6YAD2A7F70O" localSheetId="7" hidden="1">#REF!</definedName>
    <definedName name="BExGX9DVACJQIZ4GH6YAD2A7F70O" hidden="1">#REF!</definedName>
    <definedName name="BExGXCZBQISQ3IMF6DJH1OXNAQP8" localSheetId="11" hidden="1">#REF!</definedName>
    <definedName name="BExGXCZBQISQ3IMF6DJH1OXNAQP8" localSheetId="5" hidden="1">#REF!</definedName>
    <definedName name="BExGXCZBQISQ3IMF6DJH1OXNAQP8" localSheetId="8" hidden="1">#REF!</definedName>
    <definedName name="BExGXCZBQISQ3IMF6DJH1OXNAQP8" localSheetId="6" hidden="1">#REF!</definedName>
    <definedName name="BExGXCZBQISQ3IMF6DJH1OXNAQP8" localSheetId="7" hidden="1">#REF!</definedName>
    <definedName name="BExGXCZBQISQ3IMF6DJH1OXNAQP8" hidden="1">#REF!</definedName>
    <definedName name="BExGXDVP2S2Y8Z8Q43I78RCIK3DD" localSheetId="11" hidden="1">#REF!</definedName>
    <definedName name="BExGXDVP2S2Y8Z8Q43I78RCIK3DD" localSheetId="5" hidden="1">#REF!</definedName>
    <definedName name="BExGXDVP2S2Y8Z8Q43I78RCIK3DD" localSheetId="8" hidden="1">#REF!</definedName>
    <definedName name="BExGXDVP2S2Y8Z8Q43I78RCIK3DD" localSheetId="6" hidden="1">#REF!</definedName>
    <definedName name="BExGXDVP2S2Y8Z8Q43I78RCIK3DD" localSheetId="7" hidden="1">#REF!</definedName>
    <definedName name="BExGXDVP2S2Y8Z8Q43I78RCIK3DD" hidden="1">#REF!</definedName>
    <definedName name="BExGXJ9W5JU7TT9S0BKL5Y6VVB39" localSheetId="11" hidden="1">#REF!</definedName>
    <definedName name="BExGXJ9W5JU7TT9S0BKL5Y6VVB39" localSheetId="5" hidden="1">#REF!</definedName>
    <definedName name="BExGXJ9W5JU7TT9S0BKL5Y6VVB39" localSheetId="8" hidden="1">#REF!</definedName>
    <definedName name="BExGXJ9W5JU7TT9S0BKL5Y6VVB39" localSheetId="6" hidden="1">#REF!</definedName>
    <definedName name="BExGXJ9W5JU7TT9S0BKL5Y6VVB39" localSheetId="7" hidden="1">#REF!</definedName>
    <definedName name="BExGXJ9W5JU7TT9S0BKL5Y6VVB39" hidden="1">#REF!</definedName>
    <definedName name="BExGXWB73RJ4BASBQTQ8EY0EC1EB" localSheetId="11" hidden="1">#REF!</definedName>
    <definedName name="BExGXWB73RJ4BASBQTQ8EY0EC1EB" localSheetId="5" hidden="1">#REF!</definedName>
    <definedName name="BExGXWB73RJ4BASBQTQ8EY0EC1EB" localSheetId="8" hidden="1">#REF!</definedName>
    <definedName name="BExGXWB73RJ4BASBQTQ8EY0EC1EB" localSheetId="6" hidden="1">#REF!</definedName>
    <definedName name="BExGXWB73RJ4BASBQTQ8EY0EC1EB" localSheetId="7" hidden="1">#REF!</definedName>
    <definedName name="BExGXWB73RJ4BASBQTQ8EY0EC1EB" hidden="1">#REF!</definedName>
    <definedName name="BExGXZ0ABB43C7SMRKZHWOSU9EQX" localSheetId="11" hidden="1">#REF!</definedName>
    <definedName name="BExGXZ0ABB43C7SMRKZHWOSU9EQX" localSheetId="5" hidden="1">#REF!</definedName>
    <definedName name="BExGXZ0ABB43C7SMRKZHWOSU9EQX" localSheetId="8" hidden="1">#REF!</definedName>
    <definedName name="BExGXZ0ABB43C7SMRKZHWOSU9EQX" localSheetId="6" hidden="1">#REF!</definedName>
    <definedName name="BExGXZ0ABB43C7SMRKZHWOSU9EQX" localSheetId="7" hidden="1">#REF!</definedName>
    <definedName name="BExGXZ0ABB43C7SMRKZHWOSU9EQX" hidden="1">#REF!</definedName>
    <definedName name="BExGY6SU3SYVCJ3AG2ITY59SAZ5A" localSheetId="11" hidden="1">#REF!</definedName>
    <definedName name="BExGY6SU3SYVCJ3AG2ITY59SAZ5A" localSheetId="5" hidden="1">#REF!</definedName>
    <definedName name="BExGY6SU3SYVCJ3AG2ITY59SAZ5A" localSheetId="8" hidden="1">#REF!</definedName>
    <definedName name="BExGY6SU3SYVCJ3AG2ITY59SAZ5A" localSheetId="6" hidden="1">#REF!</definedName>
    <definedName name="BExGY6SU3SYVCJ3AG2ITY59SAZ5A" localSheetId="7" hidden="1">#REF!</definedName>
    <definedName name="BExGY6SU3SYVCJ3AG2ITY59SAZ5A" hidden="1">#REF!</definedName>
    <definedName name="BExGY6YA4P5KMY2VHT0DYK3YTFAX" localSheetId="11" hidden="1">#REF!</definedName>
    <definedName name="BExGY6YA4P5KMY2VHT0DYK3YTFAX" localSheetId="5" hidden="1">#REF!</definedName>
    <definedName name="BExGY6YA4P5KMY2VHT0DYK3YTFAX" localSheetId="8" hidden="1">#REF!</definedName>
    <definedName name="BExGY6YA4P5KMY2VHT0DYK3YTFAX" localSheetId="6" hidden="1">#REF!</definedName>
    <definedName name="BExGY6YA4P5KMY2VHT0DYK3YTFAX" localSheetId="7" hidden="1">#REF!</definedName>
    <definedName name="BExGY6YA4P5KMY2VHT0DYK3YTFAX" hidden="1">#REF!</definedName>
    <definedName name="BExGY8G88PVVRYHPHRPJZFSX6HSC" localSheetId="11" hidden="1">#REF!</definedName>
    <definedName name="BExGY8G88PVVRYHPHRPJZFSX6HSC" localSheetId="5" hidden="1">#REF!</definedName>
    <definedName name="BExGY8G88PVVRYHPHRPJZFSX6HSC" localSheetId="8" hidden="1">#REF!</definedName>
    <definedName name="BExGY8G88PVVRYHPHRPJZFSX6HSC" localSheetId="6" hidden="1">#REF!</definedName>
    <definedName name="BExGY8G88PVVRYHPHRPJZFSX6HSC" localSheetId="7" hidden="1">#REF!</definedName>
    <definedName name="BExGY8G88PVVRYHPHRPJZFSX6HSC" hidden="1">#REF!</definedName>
    <definedName name="BExGYC718HTZ80PNKYPVIYGRJVF6" localSheetId="11" hidden="1">#REF!</definedName>
    <definedName name="BExGYC718HTZ80PNKYPVIYGRJVF6" localSheetId="5" hidden="1">#REF!</definedName>
    <definedName name="BExGYC718HTZ80PNKYPVIYGRJVF6" localSheetId="8" hidden="1">#REF!</definedName>
    <definedName name="BExGYC718HTZ80PNKYPVIYGRJVF6" localSheetId="6" hidden="1">#REF!</definedName>
    <definedName name="BExGYC718HTZ80PNKYPVIYGRJVF6" localSheetId="7" hidden="1">#REF!</definedName>
    <definedName name="BExGYC718HTZ80PNKYPVIYGRJVF6" hidden="1">#REF!</definedName>
    <definedName name="BExGYCNATXZY2FID93B17YWIPPRD" localSheetId="11" hidden="1">#REF!</definedName>
    <definedName name="BExGYCNATXZY2FID93B17YWIPPRD" localSheetId="5" hidden="1">#REF!</definedName>
    <definedName name="BExGYCNATXZY2FID93B17YWIPPRD" localSheetId="8" hidden="1">#REF!</definedName>
    <definedName name="BExGYCNATXZY2FID93B17YWIPPRD" localSheetId="6" hidden="1">#REF!</definedName>
    <definedName name="BExGYCNATXZY2FID93B17YWIPPRD" localSheetId="7" hidden="1">#REF!</definedName>
    <definedName name="BExGYCNATXZY2FID93B17YWIPPRD" hidden="1">#REF!</definedName>
    <definedName name="BExGYGJJJ3BBCQAOA51WHP01HN73" localSheetId="11" hidden="1">#REF!</definedName>
    <definedName name="BExGYGJJJ3BBCQAOA51WHP01HN73" localSheetId="5" hidden="1">#REF!</definedName>
    <definedName name="BExGYGJJJ3BBCQAOA51WHP01HN73" localSheetId="8" hidden="1">#REF!</definedName>
    <definedName name="BExGYGJJJ3BBCQAOA51WHP01HN73" localSheetId="6" hidden="1">#REF!</definedName>
    <definedName name="BExGYGJJJ3BBCQAOA51WHP01HN73" localSheetId="7" hidden="1">#REF!</definedName>
    <definedName name="BExGYGJJJ3BBCQAOA51WHP01HN73" hidden="1">#REF!</definedName>
    <definedName name="BExGYOS6TV2C72PLRFU8RP1I58GY" localSheetId="11" hidden="1">#REF!</definedName>
    <definedName name="BExGYOS6TV2C72PLRFU8RP1I58GY" localSheetId="5" hidden="1">#REF!</definedName>
    <definedName name="BExGYOS6TV2C72PLRFU8RP1I58GY" localSheetId="8" hidden="1">#REF!</definedName>
    <definedName name="BExGYOS6TV2C72PLRFU8RP1I58GY" localSheetId="6" hidden="1">#REF!</definedName>
    <definedName name="BExGYOS6TV2C72PLRFU8RP1I58GY" localSheetId="7" hidden="1">#REF!</definedName>
    <definedName name="BExGYOS6TV2C72PLRFU8RP1I58GY" hidden="1">#REF!</definedName>
    <definedName name="BExGYXBM828PX0KPDVAZBWDL6MJZ" localSheetId="11" hidden="1">#REF!</definedName>
    <definedName name="BExGYXBM828PX0KPDVAZBWDL6MJZ" localSheetId="5" hidden="1">#REF!</definedName>
    <definedName name="BExGYXBM828PX0KPDVAZBWDL6MJZ" localSheetId="8" hidden="1">#REF!</definedName>
    <definedName name="BExGYXBM828PX0KPDVAZBWDL6MJZ" localSheetId="6" hidden="1">#REF!</definedName>
    <definedName name="BExGYXBM828PX0KPDVAZBWDL6MJZ" localSheetId="7" hidden="1">#REF!</definedName>
    <definedName name="BExGYXBM828PX0KPDVAZBWDL6MJZ" hidden="1">#REF!</definedName>
    <definedName name="BExGZJ78ZWZCVHZ3BKEKFJZ6MAEO" localSheetId="11" hidden="1">#REF!</definedName>
    <definedName name="BExGZJ78ZWZCVHZ3BKEKFJZ6MAEO" localSheetId="5" hidden="1">#REF!</definedName>
    <definedName name="BExGZJ78ZWZCVHZ3BKEKFJZ6MAEO" localSheetId="8" hidden="1">#REF!</definedName>
    <definedName name="BExGZJ78ZWZCVHZ3BKEKFJZ6MAEO" localSheetId="6" hidden="1">#REF!</definedName>
    <definedName name="BExGZJ78ZWZCVHZ3BKEKFJZ6MAEO" localSheetId="7" hidden="1">#REF!</definedName>
    <definedName name="BExGZJ78ZWZCVHZ3BKEKFJZ6MAEO" hidden="1">#REF!</definedName>
    <definedName name="BExGZOLH2QV73J3M9IWDDPA62TP4" localSheetId="11" hidden="1">#REF!</definedName>
    <definedName name="BExGZOLH2QV73J3M9IWDDPA62TP4" localSheetId="5" hidden="1">#REF!</definedName>
    <definedName name="BExGZOLH2QV73J3M9IWDDPA62TP4" localSheetId="8" hidden="1">#REF!</definedName>
    <definedName name="BExGZOLH2QV73J3M9IWDDPA62TP4" localSheetId="6" hidden="1">#REF!</definedName>
    <definedName name="BExGZOLH2QV73J3M9IWDDPA62TP4" localSheetId="7" hidden="1">#REF!</definedName>
    <definedName name="BExGZOLH2QV73J3M9IWDDPA62TP4" hidden="1">#REF!</definedName>
    <definedName name="BExGZP1PWGFKVVVN4YDIS22DZPCR" localSheetId="11" hidden="1">#REF!</definedName>
    <definedName name="BExGZP1PWGFKVVVN4YDIS22DZPCR" localSheetId="5" hidden="1">#REF!</definedName>
    <definedName name="BExGZP1PWGFKVVVN4YDIS22DZPCR" localSheetId="8" hidden="1">#REF!</definedName>
    <definedName name="BExGZP1PWGFKVVVN4YDIS22DZPCR" localSheetId="6" hidden="1">#REF!</definedName>
    <definedName name="BExGZP1PWGFKVVVN4YDIS22DZPCR" localSheetId="7" hidden="1">#REF!</definedName>
    <definedName name="BExGZP1PWGFKVVVN4YDIS22DZPCR" hidden="1">#REF!</definedName>
    <definedName name="BExGZQUHCPM6G5U9OM8JU339JAG6" localSheetId="11" hidden="1">#REF!</definedName>
    <definedName name="BExGZQUHCPM6G5U9OM8JU339JAG6" localSheetId="5" hidden="1">#REF!</definedName>
    <definedName name="BExGZQUHCPM6G5U9OM8JU339JAG6" localSheetId="8" hidden="1">#REF!</definedName>
    <definedName name="BExGZQUHCPM6G5U9OM8JU339JAG6" localSheetId="6" hidden="1">#REF!</definedName>
    <definedName name="BExGZQUHCPM6G5U9OM8JU339JAG6" localSheetId="7" hidden="1">#REF!</definedName>
    <definedName name="BExGZQUHCPM6G5U9OM8JU339JAG6" hidden="1">#REF!</definedName>
    <definedName name="BExH00FQKX09BD5WU4DB5KPXAUYA" localSheetId="11" hidden="1">#REF!</definedName>
    <definedName name="BExH00FQKX09BD5WU4DB5KPXAUYA" localSheetId="5" hidden="1">#REF!</definedName>
    <definedName name="BExH00FQKX09BD5WU4DB5KPXAUYA" localSheetId="8" hidden="1">#REF!</definedName>
    <definedName name="BExH00FQKX09BD5WU4DB5KPXAUYA" localSheetId="6" hidden="1">#REF!</definedName>
    <definedName name="BExH00FQKX09BD5WU4DB5KPXAUYA" localSheetId="7" hidden="1">#REF!</definedName>
    <definedName name="BExH00FQKX09BD5WU4DB5KPXAUYA" hidden="1">#REF!</definedName>
    <definedName name="BExH00L21GZX5YJJGVMOAWBERLP5" localSheetId="11" hidden="1">#REF!</definedName>
    <definedName name="BExH00L21GZX5YJJGVMOAWBERLP5" localSheetId="5" hidden="1">#REF!</definedName>
    <definedName name="BExH00L21GZX5YJJGVMOAWBERLP5" localSheetId="8" hidden="1">#REF!</definedName>
    <definedName name="BExH00L21GZX5YJJGVMOAWBERLP5" localSheetId="6" hidden="1">#REF!</definedName>
    <definedName name="BExH00L21GZX5YJJGVMOAWBERLP5" localSheetId="7" hidden="1">#REF!</definedName>
    <definedName name="BExH00L21GZX5YJJGVMOAWBERLP5" hidden="1">#REF!</definedName>
    <definedName name="BExH02ZD6VAY1KQLAQYBBI6WWIZB" localSheetId="11" hidden="1">#REF!</definedName>
    <definedName name="BExH02ZD6VAY1KQLAQYBBI6WWIZB" localSheetId="5" hidden="1">#REF!</definedName>
    <definedName name="BExH02ZD6VAY1KQLAQYBBI6WWIZB" localSheetId="8" hidden="1">#REF!</definedName>
    <definedName name="BExH02ZD6VAY1KQLAQYBBI6WWIZB" localSheetId="6" hidden="1">#REF!</definedName>
    <definedName name="BExH02ZD6VAY1KQLAQYBBI6WWIZB" localSheetId="7" hidden="1">#REF!</definedName>
    <definedName name="BExH02ZD6VAY1KQLAQYBBI6WWIZB" hidden="1">#REF!</definedName>
    <definedName name="BExH08Z6LQCGGSGSAILMHX4X7JMD" localSheetId="11" hidden="1">#REF!</definedName>
    <definedName name="BExH08Z6LQCGGSGSAILMHX4X7JMD" localSheetId="5" hidden="1">#REF!</definedName>
    <definedName name="BExH08Z6LQCGGSGSAILMHX4X7JMD" localSheetId="8" hidden="1">#REF!</definedName>
    <definedName name="BExH08Z6LQCGGSGSAILMHX4X7JMD" localSheetId="6" hidden="1">#REF!</definedName>
    <definedName name="BExH08Z6LQCGGSGSAILMHX4X7JMD" localSheetId="7" hidden="1">#REF!</definedName>
    <definedName name="BExH08Z6LQCGGSGSAILMHX4X7JMD" hidden="1">#REF!</definedName>
    <definedName name="BExH0KT9Z8HEVRRQRGQ8YHXRLIJA" localSheetId="11" hidden="1">#REF!</definedName>
    <definedName name="BExH0KT9Z8HEVRRQRGQ8YHXRLIJA" localSheetId="5" hidden="1">#REF!</definedName>
    <definedName name="BExH0KT9Z8HEVRRQRGQ8YHXRLIJA" localSheetId="8" hidden="1">#REF!</definedName>
    <definedName name="BExH0KT9Z8HEVRRQRGQ8YHXRLIJA" localSheetId="6" hidden="1">#REF!</definedName>
    <definedName name="BExH0KT9Z8HEVRRQRGQ8YHXRLIJA" localSheetId="7" hidden="1">#REF!</definedName>
    <definedName name="BExH0KT9Z8HEVRRQRGQ8YHXRLIJA" hidden="1">#REF!</definedName>
    <definedName name="BExH0M0FDN12YBOCKL3XL2Z7T7Y8" localSheetId="11" hidden="1">#REF!</definedName>
    <definedName name="BExH0M0FDN12YBOCKL3XL2Z7T7Y8" localSheetId="5" hidden="1">#REF!</definedName>
    <definedName name="BExH0M0FDN12YBOCKL3XL2Z7T7Y8" localSheetId="8" hidden="1">#REF!</definedName>
    <definedName name="BExH0M0FDN12YBOCKL3XL2Z7T7Y8" localSheetId="6" hidden="1">#REF!</definedName>
    <definedName name="BExH0M0FDN12YBOCKL3XL2Z7T7Y8" localSheetId="7" hidden="1">#REF!</definedName>
    <definedName name="BExH0M0FDN12YBOCKL3XL2Z7T7Y8" hidden="1">#REF!</definedName>
    <definedName name="BExH0O9G06YPZ5TN9RYT326I1CP2" localSheetId="11" hidden="1">#REF!</definedName>
    <definedName name="BExH0O9G06YPZ5TN9RYT326I1CP2" localSheetId="5" hidden="1">#REF!</definedName>
    <definedName name="BExH0O9G06YPZ5TN9RYT326I1CP2" localSheetId="8" hidden="1">#REF!</definedName>
    <definedName name="BExH0O9G06YPZ5TN9RYT326I1CP2" localSheetId="6" hidden="1">#REF!</definedName>
    <definedName name="BExH0O9G06YPZ5TN9RYT326I1CP2" localSheetId="7" hidden="1">#REF!</definedName>
    <definedName name="BExH0O9G06YPZ5TN9RYT326I1CP2" hidden="1">#REF!</definedName>
    <definedName name="BExH0PGM6RG0F3AAGULBIGOH91C2" localSheetId="11" hidden="1">#REF!</definedName>
    <definedName name="BExH0PGM6RG0F3AAGULBIGOH91C2" localSheetId="5" hidden="1">#REF!</definedName>
    <definedName name="BExH0PGM6RG0F3AAGULBIGOH91C2" localSheetId="8" hidden="1">#REF!</definedName>
    <definedName name="BExH0PGM6RG0F3AAGULBIGOH91C2" localSheetId="6" hidden="1">#REF!</definedName>
    <definedName name="BExH0PGM6RG0F3AAGULBIGOH91C2" localSheetId="7" hidden="1">#REF!</definedName>
    <definedName name="BExH0PGM6RG0F3AAGULBIGOH91C2" hidden="1">#REF!</definedName>
    <definedName name="BExH0QIB3F0YZLM5XYHBCU5F0OVR" localSheetId="11" hidden="1">#REF!</definedName>
    <definedName name="BExH0QIB3F0YZLM5XYHBCU5F0OVR" localSheetId="5" hidden="1">#REF!</definedName>
    <definedName name="BExH0QIB3F0YZLM5XYHBCU5F0OVR" localSheetId="8" hidden="1">#REF!</definedName>
    <definedName name="BExH0QIB3F0YZLM5XYHBCU5F0OVR" localSheetId="6" hidden="1">#REF!</definedName>
    <definedName name="BExH0QIB3F0YZLM5XYHBCU5F0OVR" localSheetId="7" hidden="1">#REF!</definedName>
    <definedName name="BExH0QIB3F0YZLM5XYHBCU5F0OVR" hidden="1">#REF!</definedName>
    <definedName name="BExH0RK5LJAAP7O67ZFB4RG6WPPL" localSheetId="11" hidden="1">#REF!</definedName>
    <definedName name="BExH0RK5LJAAP7O67ZFB4RG6WPPL" localSheetId="5" hidden="1">#REF!</definedName>
    <definedName name="BExH0RK5LJAAP7O67ZFB4RG6WPPL" localSheetId="8" hidden="1">#REF!</definedName>
    <definedName name="BExH0RK5LJAAP7O67ZFB4RG6WPPL" localSheetId="6" hidden="1">#REF!</definedName>
    <definedName name="BExH0RK5LJAAP7O67ZFB4RG6WPPL" localSheetId="7" hidden="1">#REF!</definedName>
    <definedName name="BExH0RK5LJAAP7O67ZFB4RG6WPPL" hidden="1">#REF!</definedName>
    <definedName name="BExH0WNJAKTJRCKMTX8O4KNMIIJM" localSheetId="11" hidden="1">#REF!</definedName>
    <definedName name="BExH0WNJAKTJRCKMTX8O4KNMIIJM" localSheetId="5" hidden="1">#REF!</definedName>
    <definedName name="BExH0WNJAKTJRCKMTX8O4KNMIIJM" localSheetId="8" hidden="1">#REF!</definedName>
    <definedName name="BExH0WNJAKTJRCKMTX8O4KNMIIJM" localSheetId="6" hidden="1">#REF!</definedName>
    <definedName name="BExH0WNJAKTJRCKMTX8O4KNMIIJM" localSheetId="7" hidden="1">#REF!</definedName>
    <definedName name="BExH0WNJAKTJRCKMTX8O4KNMIIJM" hidden="1">#REF!</definedName>
    <definedName name="BExH12Y4WX542WI3ZEM15AK4UM9J" localSheetId="11" hidden="1">#REF!</definedName>
    <definedName name="BExH12Y4WX542WI3ZEM15AK4UM9J" localSheetId="5" hidden="1">#REF!</definedName>
    <definedName name="BExH12Y4WX542WI3ZEM15AK4UM9J" localSheetId="8" hidden="1">#REF!</definedName>
    <definedName name="BExH12Y4WX542WI3ZEM15AK4UM9J" localSheetId="6" hidden="1">#REF!</definedName>
    <definedName name="BExH12Y4WX542WI3ZEM15AK4UM9J" localSheetId="7" hidden="1">#REF!</definedName>
    <definedName name="BExH12Y4WX542WI3ZEM15AK4UM9J" hidden="1">#REF!</definedName>
    <definedName name="BExH18CCU7B8JWO8AWGEQRLWZG6J" localSheetId="11" hidden="1">#REF!</definedName>
    <definedName name="BExH18CCU7B8JWO8AWGEQRLWZG6J" localSheetId="5" hidden="1">#REF!</definedName>
    <definedName name="BExH18CCU7B8JWO8AWGEQRLWZG6J" localSheetId="8" hidden="1">#REF!</definedName>
    <definedName name="BExH18CCU7B8JWO8AWGEQRLWZG6J" localSheetId="6" hidden="1">#REF!</definedName>
    <definedName name="BExH18CCU7B8JWO8AWGEQRLWZG6J" localSheetId="7" hidden="1">#REF!</definedName>
    <definedName name="BExH18CCU7B8JWO8AWGEQRLWZG6J" hidden="1">#REF!</definedName>
    <definedName name="BExH1BN2H92IQKKP5IREFSS9FBF2" localSheetId="11" hidden="1">#REF!</definedName>
    <definedName name="BExH1BN2H92IQKKP5IREFSS9FBF2" localSheetId="5" hidden="1">#REF!</definedName>
    <definedName name="BExH1BN2H92IQKKP5IREFSS9FBF2" localSheetId="8" hidden="1">#REF!</definedName>
    <definedName name="BExH1BN2H92IQKKP5IREFSS9FBF2" localSheetId="6" hidden="1">#REF!</definedName>
    <definedName name="BExH1BN2H92IQKKP5IREFSS9FBF2" localSheetId="7" hidden="1">#REF!</definedName>
    <definedName name="BExH1BN2H92IQKKP5IREFSS9FBF2" hidden="1">#REF!</definedName>
    <definedName name="BExH1FDTQXR9QQ31WDB7OPXU7MPT" localSheetId="11" hidden="1">#REF!</definedName>
    <definedName name="BExH1FDTQXR9QQ31WDB7OPXU7MPT" localSheetId="5" hidden="1">#REF!</definedName>
    <definedName name="BExH1FDTQXR9QQ31WDB7OPXU7MPT" localSheetId="8" hidden="1">#REF!</definedName>
    <definedName name="BExH1FDTQXR9QQ31WDB7OPXU7MPT" localSheetId="6" hidden="1">#REF!</definedName>
    <definedName name="BExH1FDTQXR9QQ31WDB7OPXU7MPT" localSheetId="7" hidden="1">#REF!</definedName>
    <definedName name="BExH1FDTQXR9QQ31WDB7OPXU7MPT" hidden="1">#REF!</definedName>
    <definedName name="BExH1FOMEUIJNIDJAUY0ZQFBJSY9" localSheetId="11" hidden="1">#REF!</definedName>
    <definedName name="BExH1FOMEUIJNIDJAUY0ZQFBJSY9" localSheetId="5" hidden="1">#REF!</definedName>
    <definedName name="BExH1FOMEUIJNIDJAUY0ZQFBJSY9" localSheetId="8" hidden="1">#REF!</definedName>
    <definedName name="BExH1FOMEUIJNIDJAUY0ZQFBJSY9" localSheetId="6" hidden="1">#REF!</definedName>
    <definedName name="BExH1FOMEUIJNIDJAUY0ZQFBJSY9" localSheetId="7" hidden="1">#REF!</definedName>
    <definedName name="BExH1FOMEUIJNIDJAUY0ZQFBJSY9" hidden="1">#REF!</definedName>
    <definedName name="BExH1GA6TT290OTIZ8C3N610CYZ1" localSheetId="11" hidden="1">#REF!</definedName>
    <definedName name="BExH1GA6TT290OTIZ8C3N610CYZ1" localSheetId="5" hidden="1">#REF!</definedName>
    <definedName name="BExH1GA6TT290OTIZ8C3N610CYZ1" localSheetId="8" hidden="1">#REF!</definedName>
    <definedName name="BExH1GA6TT290OTIZ8C3N610CYZ1" localSheetId="6" hidden="1">#REF!</definedName>
    <definedName name="BExH1GA6TT290OTIZ8C3N610CYZ1" localSheetId="7" hidden="1">#REF!</definedName>
    <definedName name="BExH1GA6TT290OTIZ8C3N610CYZ1" hidden="1">#REF!</definedName>
    <definedName name="BExH1I8E3HJSZLFRZZ1ZKX7TBJEP" localSheetId="11" hidden="1">#REF!</definedName>
    <definedName name="BExH1I8E3HJSZLFRZZ1ZKX7TBJEP" localSheetId="5" hidden="1">#REF!</definedName>
    <definedName name="BExH1I8E3HJSZLFRZZ1ZKX7TBJEP" localSheetId="8" hidden="1">#REF!</definedName>
    <definedName name="BExH1I8E3HJSZLFRZZ1ZKX7TBJEP" localSheetId="6" hidden="1">#REF!</definedName>
    <definedName name="BExH1I8E3HJSZLFRZZ1ZKX7TBJEP" localSheetId="7" hidden="1">#REF!</definedName>
    <definedName name="BExH1I8E3HJSZLFRZZ1ZKX7TBJEP" hidden="1">#REF!</definedName>
    <definedName name="BExH1JFFHEBFX9BWJMNIA3N66R3Z" localSheetId="11" hidden="1">#REF!</definedName>
    <definedName name="BExH1JFFHEBFX9BWJMNIA3N66R3Z" localSheetId="5" hidden="1">#REF!</definedName>
    <definedName name="BExH1JFFHEBFX9BWJMNIA3N66R3Z" localSheetId="8" hidden="1">#REF!</definedName>
    <definedName name="BExH1JFFHEBFX9BWJMNIA3N66R3Z" localSheetId="6" hidden="1">#REF!</definedName>
    <definedName name="BExH1JFFHEBFX9BWJMNIA3N66R3Z" localSheetId="7" hidden="1">#REF!</definedName>
    <definedName name="BExH1JFFHEBFX9BWJMNIA3N66R3Z" hidden="1">#REF!</definedName>
    <definedName name="BExH1XYRKX51T571O1SRBP9J1D98" localSheetId="11" hidden="1">#REF!</definedName>
    <definedName name="BExH1XYRKX51T571O1SRBP9J1D98" localSheetId="5" hidden="1">#REF!</definedName>
    <definedName name="BExH1XYRKX51T571O1SRBP9J1D98" localSheetId="8" hidden="1">#REF!</definedName>
    <definedName name="BExH1XYRKX51T571O1SRBP9J1D98" localSheetId="6" hidden="1">#REF!</definedName>
    <definedName name="BExH1XYRKX51T571O1SRBP9J1D98" localSheetId="7" hidden="1">#REF!</definedName>
    <definedName name="BExH1XYRKX51T571O1SRBP9J1D98" hidden="1">#REF!</definedName>
    <definedName name="BExH1Z0GIUSVTF2H1G1I3PDGBNK2" localSheetId="11" hidden="1">#REF!</definedName>
    <definedName name="BExH1Z0GIUSVTF2H1G1I3PDGBNK2" localSheetId="5" hidden="1">#REF!</definedName>
    <definedName name="BExH1Z0GIUSVTF2H1G1I3PDGBNK2" localSheetId="8" hidden="1">#REF!</definedName>
    <definedName name="BExH1Z0GIUSVTF2H1G1I3PDGBNK2" localSheetId="6" hidden="1">#REF!</definedName>
    <definedName name="BExH1Z0GIUSVTF2H1G1I3PDGBNK2" localSheetId="7" hidden="1">#REF!</definedName>
    <definedName name="BExH1Z0GIUSVTF2H1G1I3PDGBNK2" hidden="1">#REF!</definedName>
    <definedName name="BExH225UTM6S9FW4MUDZS7F1PQSH" localSheetId="11" hidden="1">#REF!</definedName>
    <definedName name="BExH225UTM6S9FW4MUDZS7F1PQSH" localSheetId="5" hidden="1">#REF!</definedName>
    <definedName name="BExH225UTM6S9FW4MUDZS7F1PQSH" localSheetId="8" hidden="1">#REF!</definedName>
    <definedName name="BExH225UTM6S9FW4MUDZS7F1PQSH" localSheetId="6" hidden="1">#REF!</definedName>
    <definedName name="BExH225UTM6S9FW4MUDZS7F1PQSH" localSheetId="7" hidden="1">#REF!</definedName>
    <definedName name="BExH225UTM6S9FW4MUDZS7F1PQSH" hidden="1">#REF!</definedName>
    <definedName name="BExH23271RF7AYZ542KHQTH68GQ7" localSheetId="11" hidden="1">#REF!</definedName>
    <definedName name="BExH23271RF7AYZ542KHQTH68GQ7" localSheetId="5" hidden="1">#REF!</definedName>
    <definedName name="BExH23271RF7AYZ542KHQTH68GQ7" localSheetId="8" hidden="1">#REF!</definedName>
    <definedName name="BExH23271RF7AYZ542KHQTH68GQ7" localSheetId="6" hidden="1">#REF!</definedName>
    <definedName name="BExH23271RF7AYZ542KHQTH68GQ7" localSheetId="7" hidden="1">#REF!</definedName>
    <definedName name="BExH23271RF7AYZ542KHQTH68GQ7" hidden="1">#REF!</definedName>
    <definedName name="BExH2DP58R7D1BGUFBM2FHESVRF0" localSheetId="11" hidden="1">#REF!</definedName>
    <definedName name="BExH2DP58R7D1BGUFBM2FHESVRF0" localSheetId="5" hidden="1">#REF!</definedName>
    <definedName name="BExH2DP58R7D1BGUFBM2FHESVRF0" localSheetId="8" hidden="1">#REF!</definedName>
    <definedName name="BExH2DP58R7D1BGUFBM2FHESVRF0" localSheetId="6" hidden="1">#REF!</definedName>
    <definedName name="BExH2DP58R7D1BGUFBM2FHESVRF0" localSheetId="7" hidden="1">#REF!</definedName>
    <definedName name="BExH2DP58R7D1BGUFBM2FHESVRF0" hidden="1">#REF!</definedName>
    <definedName name="BExH2GJQR4JALNB314RY0LDI49VH" localSheetId="11" hidden="1">#REF!</definedName>
    <definedName name="BExH2GJQR4JALNB314RY0LDI49VH" localSheetId="5" hidden="1">#REF!</definedName>
    <definedName name="BExH2GJQR4JALNB314RY0LDI49VH" localSheetId="8" hidden="1">#REF!</definedName>
    <definedName name="BExH2GJQR4JALNB314RY0LDI49VH" localSheetId="6" hidden="1">#REF!</definedName>
    <definedName name="BExH2GJQR4JALNB314RY0LDI49VH" localSheetId="7" hidden="1">#REF!</definedName>
    <definedName name="BExH2GJQR4JALNB314RY0LDI49VH" hidden="1">#REF!</definedName>
    <definedName name="BExH2JZR49T7644JFVE7B3N7RZM9" localSheetId="11" hidden="1">#REF!</definedName>
    <definedName name="BExH2JZR49T7644JFVE7B3N7RZM9" localSheetId="5" hidden="1">#REF!</definedName>
    <definedName name="BExH2JZR49T7644JFVE7B3N7RZM9" localSheetId="8" hidden="1">#REF!</definedName>
    <definedName name="BExH2JZR49T7644JFVE7B3N7RZM9" localSheetId="6" hidden="1">#REF!</definedName>
    <definedName name="BExH2JZR49T7644JFVE7B3N7RZM9" localSheetId="7" hidden="1">#REF!</definedName>
    <definedName name="BExH2JZR49T7644JFVE7B3N7RZM9" hidden="1">#REF!</definedName>
    <definedName name="BExH2QVWL3AXHSB9EK2GQRD0DBRH" localSheetId="11" hidden="1">#REF!</definedName>
    <definedName name="BExH2QVWL3AXHSB9EK2GQRD0DBRH" localSheetId="5" hidden="1">#REF!</definedName>
    <definedName name="BExH2QVWL3AXHSB9EK2GQRD0DBRH" localSheetId="8" hidden="1">#REF!</definedName>
    <definedName name="BExH2QVWL3AXHSB9EK2GQRD0DBRH" localSheetId="6" hidden="1">#REF!</definedName>
    <definedName name="BExH2QVWL3AXHSB9EK2GQRD0DBRH" localSheetId="7" hidden="1">#REF!</definedName>
    <definedName name="BExH2QVWL3AXHSB9EK2GQRD0DBRH" hidden="1">#REF!</definedName>
    <definedName name="BExH2WKXV8X5S2GSBBTWGI0NLNAH" localSheetId="11" hidden="1">#REF!</definedName>
    <definedName name="BExH2WKXV8X5S2GSBBTWGI0NLNAH" localSheetId="5" hidden="1">#REF!</definedName>
    <definedName name="BExH2WKXV8X5S2GSBBTWGI0NLNAH" localSheetId="8" hidden="1">#REF!</definedName>
    <definedName name="BExH2WKXV8X5S2GSBBTWGI0NLNAH" localSheetId="6" hidden="1">#REF!</definedName>
    <definedName name="BExH2WKXV8X5S2GSBBTWGI0NLNAH" localSheetId="7" hidden="1">#REF!</definedName>
    <definedName name="BExH2WKXV8X5S2GSBBTWGI0NLNAH" hidden="1">#REF!</definedName>
    <definedName name="BExH2XS1UFYFGU0S0EBXX90W2WE8" localSheetId="11" hidden="1">#REF!</definedName>
    <definedName name="BExH2XS1UFYFGU0S0EBXX90W2WE8" localSheetId="5" hidden="1">#REF!</definedName>
    <definedName name="BExH2XS1UFYFGU0S0EBXX90W2WE8" localSheetId="8" hidden="1">#REF!</definedName>
    <definedName name="BExH2XS1UFYFGU0S0EBXX90W2WE8" localSheetId="6" hidden="1">#REF!</definedName>
    <definedName name="BExH2XS1UFYFGU0S0EBXX90W2WE8" localSheetId="7" hidden="1">#REF!</definedName>
    <definedName name="BExH2XS1UFYFGU0S0EBXX90W2WE8" hidden="1">#REF!</definedName>
    <definedName name="BExH2XS1X04DMUN544K5RU4XPDCI" localSheetId="11" hidden="1">#REF!</definedName>
    <definedName name="BExH2XS1X04DMUN544K5RU4XPDCI" localSheetId="5" hidden="1">#REF!</definedName>
    <definedName name="BExH2XS1X04DMUN544K5RU4XPDCI" localSheetId="8" hidden="1">#REF!</definedName>
    <definedName name="BExH2XS1X04DMUN544K5RU4XPDCI" localSheetId="6" hidden="1">#REF!</definedName>
    <definedName name="BExH2XS1X04DMUN544K5RU4XPDCI" localSheetId="7" hidden="1">#REF!</definedName>
    <definedName name="BExH2XS1X04DMUN544K5RU4XPDCI" hidden="1">#REF!</definedName>
    <definedName name="BExH2XS2TND9SB0GC295R4FP6K5Y" localSheetId="11" hidden="1">#REF!</definedName>
    <definedName name="BExH2XS2TND9SB0GC295R4FP6K5Y" localSheetId="5" hidden="1">#REF!</definedName>
    <definedName name="BExH2XS2TND9SB0GC295R4FP6K5Y" localSheetId="8" hidden="1">#REF!</definedName>
    <definedName name="BExH2XS2TND9SB0GC295R4FP6K5Y" localSheetId="6" hidden="1">#REF!</definedName>
    <definedName name="BExH2XS2TND9SB0GC295R4FP6K5Y" localSheetId="7" hidden="1">#REF!</definedName>
    <definedName name="BExH2XS2TND9SB0GC295R4FP6K5Y" hidden="1">#REF!</definedName>
    <definedName name="BExH2ZA0SZ4SSITL50NA8LZ3OEX6" localSheetId="11" hidden="1">#REF!</definedName>
    <definedName name="BExH2ZA0SZ4SSITL50NA8LZ3OEX6" localSheetId="5" hidden="1">#REF!</definedName>
    <definedName name="BExH2ZA0SZ4SSITL50NA8LZ3OEX6" localSheetId="8" hidden="1">#REF!</definedName>
    <definedName name="BExH2ZA0SZ4SSITL50NA8LZ3OEX6" localSheetId="6" hidden="1">#REF!</definedName>
    <definedName name="BExH2ZA0SZ4SSITL50NA8LZ3OEX6" localSheetId="7" hidden="1">#REF!</definedName>
    <definedName name="BExH2ZA0SZ4SSITL50NA8LZ3OEX6" hidden="1">#REF!</definedName>
    <definedName name="BExH31Z3JNVJPESWKXHILGXZHP2M" localSheetId="11" hidden="1">#REF!</definedName>
    <definedName name="BExH31Z3JNVJPESWKXHILGXZHP2M" localSheetId="5" hidden="1">#REF!</definedName>
    <definedName name="BExH31Z3JNVJPESWKXHILGXZHP2M" localSheetId="8" hidden="1">#REF!</definedName>
    <definedName name="BExH31Z3JNVJPESWKXHILGXZHP2M" localSheetId="6" hidden="1">#REF!</definedName>
    <definedName name="BExH31Z3JNVJPESWKXHILGXZHP2M" localSheetId="7" hidden="1">#REF!</definedName>
    <definedName name="BExH31Z3JNVJPESWKXHILGXZHP2M" hidden="1">#REF!</definedName>
    <definedName name="BExH3E9HZ3QJCDZW7WI7YACFQCHE" localSheetId="11" hidden="1">#REF!</definedName>
    <definedName name="BExH3E9HZ3QJCDZW7WI7YACFQCHE" localSheetId="5" hidden="1">#REF!</definedName>
    <definedName name="BExH3E9HZ3QJCDZW7WI7YACFQCHE" localSheetId="8" hidden="1">#REF!</definedName>
    <definedName name="BExH3E9HZ3QJCDZW7WI7YACFQCHE" localSheetId="6" hidden="1">#REF!</definedName>
    <definedName name="BExH3E9HZ3QJCDZW7WI7YACFQCHE" localSheetId="7" hidden="1">#REF!</definedName>
    <definedName name="BExH3E9HZ3QJCDZW7WI7YACFQCHE" hidden="1">#REF!</definedName>
    <definedName name="BExH3IRB6764RQ5HBYRLH6XCT29X" localSheetId="11" hidden="1">#REF!</definedName>
    <definedName name="BExH3IRB6764RQ5HBYRLH6XCT29X" localSheetId="5" hidden="1">#REF!</definedName>
    <definedName name="BExH3IRB6764RQ5HBYRLH6XCT29X" localSheetId="8" hidden="1">#REF!</definedName>
    <definedName name="BExH3IRB6764RQ5HBYRLH6XCT29X" localSheetId="6" hidden="1">#REF!</definedName>
    <definedName name="BExH3IRB6764RQ5HBYRLH6XCT29X" localSheetId="7" hidden="1">#REF!</definedName>
    <definedName name="BExH3IRB6764RQ5HBYRLH6XCT29X" hidden="1">#REF!</definedName>
    <definedName name="BExIG2U8V6RSB47SXLCQG3Q68YRO" localSheetId="11" hidden="1">#REF!</definedName>
    <definedName name="BExIG2U8V6RSB47SXLCQG3Q68YRO" localSheetId="5" hidden="1">#REF!</definedName>
    <definedName name="BExIG2U8V6RSB47SXLCQG3Q68YRO" localSheetId="8" hidden="1">#REF!</definedName>
    <definedName name="BExIG2U8V6RSB47SXLCQG3Q68YRO" localSheetId="6" hidden="1">#REF!</definedName>
    <definedName name="BExIG2U8V6RSB47SXLCQG3Q68YRO" localSheetId="7" hidden="1">#REF!</definedName>
    <definedName name="BExIG2U8V6RSB47SXLCQG3Q68YRO" hidden="1">#REF!</definedName>
    <definedName name="BExIGJBO8R13LV7CZ7C1YCP974NN" localSheetId="11" hidden="1">#REF!</definedName>
    <definedName name="BExIGJBO8R13LV7CZ7C1YCP974NN" localSheetId="5" hidden="1">#REF!</definedName>
    <definedName name="BExIGJBO8R13LV7CZ7C1YCP974NN" localSheetId="8" hidden="1">#REF!</definedName>
    <definedName name="BExIGJBO8R13LV7CZ7C1YCP974NN" localSheetId="6" hidden="1">#REF!</definedName>
    <definedName name="BExIGJBO8R13LV7CZ7C1YCP974NN" localSheetId="7" hidden="1">#REF!</definedName>
    <definedName name="BExIGJBO8R13LV7CZ7C1YCP974NN" hidden="1">#REF!</definedName>
    <definedName name="BExIGWT86FPOEYTI8GXCGU5Y3KGK" localSheetId="11" hidden="1">#REF!</definedName>
    <definedName name="BExIGWT86FPOEYTI8GXCGU5Y3KGK" localSheetId="5" hidden="1">#REF!</definedName>
    <definedName name="BExIGWT86FPOEYTI8GXCGU5Y3KGK" localSheetId="8" hidden="1">#REF!</definedName>
    <definedName name="BExIGWT86FPOEYTI8GXCGU5Y3KGK" localSheetId="6" hidden="1">#REF!</definedName>
    <definedName name="BExIGWT86FPOEYTI8GXCGU5Y3KGK" localSheetId="7" hidden="1">#REF!</definedName>
    <definedName name="BExIGWT86FPOEYTI8GXCGU5Y3KGK" hidden="1">#REF!</definedName>
    <definedName name="BExIHBHXA7E7VUTBVHXXXCH3A5CL" localSheetId="11" hidden="1">#REF!</definedName>
    <definedName name="BExIHBHXA7E7VUTBVHXXXCH3A5CL" localSheetId="5" hidden="1">#REF!</definedName>
    <definedName name="BExIHBHXA7E7VUTBVHXXXCH3A5CL" localSheetId="8" hidden="1">#REF!</definedName>
    <definedName name="BExIHBHXA7E7VUTBVHXXXCH3A5CL" localSheetId="6" hidden="1">#REF!</definedName>
    <definedName name="BExIHBHXA7E7VUTBVHXXXCH3A5CL" localSheetId="7" hidden="1">#REF!</definedName>
    <definedName name="BExIHBHXA7E7VUTBVHXXXCH3A5CL" hidden="1">#REF!</definedName>
    <definedName name="BExIHBSOGRSH1GKS6GKBRAJ7GXFQ" localSheetId="11" hidden="1">#REF!</definedName>
    <definedName name="BExIHBSOGRSH1GKS6GKBRAJ7GXFQ" localSheetId="5" hidden="1">#REF!</definedName>
    <definedName name="BExIHBSOGRSH1GKS6GKBRAJ7GXFQ" localSheetId="8" hidden="1">#REF!</definedName>
    <definedName name="BExIHBSOGRSH1GKS6GKBRAJ7GXFQ" localSheetId="6" hidden="1">#REF!</definedName>
    <definedName name="BExIHBSOGRSH1GKS6GKBRAJ7GXFQ" localSheetId="7" hidden="1">#REF!</definedName>
    <definedName name="BExIHBSOGRSH1GKS6GKBRAJ7GXFQ" hidden="1">#REF!</definedName>
    <definedName name="BExIHDFY73YM0AHAR2Z5OJTFKSL2" localSheetId="11" hidden="1">#REF!</definedName>
    <definedName name="BExIHDFY73YM0AHAR2Z5OJTFKSL2" localSheetId="5" hidden="1">#REF!</definedName>
    <definedName name="BExIHDFY73YM0AHAR2Z5OJTFKSL2" localSheetId="8" hidden="1">#REF!</definedName>
    <definedName name="BExIHDFY73YM0AHAR2Z5OJTFKSL2" localSheetId="6" hidden="1">#REF!</definedName>
    <definedName name="BExIHDFY73YM0AHAR2Z5OJTFKSL2" localSheetId="7" hidden="1">#REF!</definedName>
    <definedName name="BExIHDFY73YM0AHAR2Z5OJTFKSL2" hidden="1">#REF!</definedName>
    <definedName name="BExIHPQCQTGEW8QOJVIQ4VX0P6DX" localSheetId="11" hidden="1">#REF!</definedName>
    <definedName name="BExIHPQCQTGEW8QOJVIQ4VX0P6DX" localSheetId="5" hidden="1">#REF!</definedName>
    <definedName name="BExIHPQCQTGEW8QOJVIQ4VX0P6DX" localSheetId="8" hidden="1">#REF!</definedName>
    <definedName name="BExIHPQCQTGEW8QOJVIQ4VX0P6DX" localSheetId="6" hidden="1">#REF!</definedName>
    <definedName name="BExIHPQCQTGEW8QOJVIQ4VX0P6DX" localSheetId="7" hidden="1">#REF!</definedName>
    <definedName name="BExIHPQCQTGEW8QOJVIQ4VX0P6DX" hidden="1">#REF!</definedName>
    <definedName name="BExII1KN91Q7DLW0UB7W2TJ5ACT9" localSheetId="11" hidden="1">#REF!</definedName>
    <definedName name="BExII1KN91Q7DLW0UB7W2TJ5ACT9" localSheetId="5" hidden="1">#REF!</definedName>
    <definedName name="BExII1KN91Q7DLW0UB7W2TJ5ACT9" localSheetId="8" hidden="1">#REF!</definedName>
    <definedName name="BExII1KN91Q7DLW0UB7W2TJ5ACT9" localSheetId="6" hidden="1">#REF!</definedName>
    <definedName name="BExII1KN91Q7DLW0UB7W2TJ5ACT9" localSheetId="7" hidden="1">#REF!</definedName>
    <definedName name="BExII1KN91Q7DLW0UB7W2TJ5ACT9" hidden="1">#REF!</definedName>
    <definedName name="BExII50LI8I0CDOOZEMIVHVA2V95" localSheetId="11" hidden="1">#REF!</definedName>
    <definedName name="BExII50LI8I0CDOOZEMIVHVA2V95" localSheetId="5" hidden="1">#REF!</definedName>
    <definedName name="BExII50LI8I0CDOOZEMIVHVA2V95" localSheetId="8" hidden="1">#REF!</definedName>
    <definedName name="BExII50LI8I0CDOOZEMIVHVA2V95" localSheetId="6" hidden="1">#REF!</definedName>
    <definedName name="BExII50LI8I0CDOOZEMIVHVA2V95" localSheetId="7" hidden="1">#REF!</definedName>
    <definedName name="BExII50LI8I0CDOOZEMIVHVA2V95" hidden="1">#REF!</definedName>
    <definedName name="BExIINQWABWRGYDT02DOJQ5L7BQF" localSheetId="11" hidden="1">#REF!</definedName>
    <definedName name="BExIINQWABWRGYDT02DOJQ5L7BQF" localSheetId="5" hidden="1">#REF!</definedName>
    <definedName name="BExIINQWABWRGYDT02DOJQ5L7BQF" localSheetId="8" hidden="1">#REF!</definedName>
    <definedName name="BExIINQWABWRGYDT02DOJQ5L7BQF" localSheetId="6" hidden="1">#REF!</definedName>
    <definedName name="BExIINQWABWRGYDT02DOJQ5L7BQF" localSheetId="7" hidden="1">#REF!</definedName>
    <definedName name="BExIINQWABWRGYDT02DOJQ5L7BQF" hidden="1">#REF!</definedName>
    <definedName name="BExIIXMY38TQD12CVV4S57L3I809" localSheetId="11" hidden="1">#REF!</definedName>
    <definedName name="BExIIXMY38TQD12CVV4S57L3I809" localSheetId="5" hidden="1">#REF!</definedName>
    <definedName name="BExIIXMY38TQD12CVV4S57L3I809" localSheetId="8" hidden="1">#REF!</definedName>
    <definedName name="BExIIXMY38TQD12CVV4S57L3I809" localSheetId="6" hidden="1">#REF!</definedName>
    <definedName name="BExIIXMY38TQD12CVV4S57L3I809" localSheetId="7" hidden="1">#REF!</definedName>
    <definedName name="BExIIXMY38TQD12CVV4S57L3I809" hidden="1">#REF!</definedName>
    <definedName name="BExIIY37NEVU2LGS1JE4VR9AN6W4" localSheetId="11" hidden="1">#REF!</definedName>
    <definedName name="BExIIY37NEVU2LGS1JE4VR9AN6W4" localSheetId="5" hidden="1">#REF!</definedName>
    <definedName name="BExIIY37NEVU2LGS1JE4VR9AN6W4" localSheetId="8" hidden="1">#REF!</definedName>
    <definedName name="BExIIY37NEVU2LGS1JE4VR9AN6W4" localSheetId="6" hidden="1">#REF!</definedName>
    <definedName name="BExIIY37NEVU2LGS1JE4VR9AN6W4" localSheetId="7" hidden="1">#REF!</definedName>
    <definedName name="BExIIY37NEVU2LGS1JE4VR9AN6W4" hidden="1">#REF!</definedName>
    <definedName name="BExIIYJAGXR8TPZ1KCYM7EGJ79UW" localSheetId="11" hidden="1">#REF!</definedName>
    <definedName name="BExIIYJAGXR8TPZ1KCYM7EGJ79UW" localSheetId="5" hidden="1">#REF!</definedName>
    <definedName name="BExIIYJAGXR8TPZ1KCYM7EGJ79UW" localSheetId="8" hidden="1">#REF!</definedName>
    <definedName name="BExIIYJAGXR8TPZ1KCYM7EGJ79UW" localSheetId="6" hidden="1">#REF!</definedName>
    <definedName name="BExIIYJAGXR8TPZ1KCYM7EGJ79UW" localSheetId="7" hidden="1">#REF!</definedName>
    <definedName name="BExIIYJAGXR8TPZ1KCYM7EGJ79UW" hidden="1">#REF!</definedName>
    <definedName name="BExIJ3160YCWGAVEU0208ZGXXG3P" localSheetId="11" hidden="1">#REF!</definedName>
    <definedName name="BExIJ3160YCWGAVEU0208ZGXXG3P" localSheetId="5" hidden="1">#REF!</definedName>
    <definedName name="BExIJ3160YCWGAVEU0208ZGXXG3P" localSheetId="8" hidden="1">#REF!</definedName>
    <definedName name="BExIJ3160YCWGAVEU0208ZGXXG3P" localSheetId="6" hidden="1">#REF!</definedName>
    <definedName name="BExIJ3160YCWGAVEU0208ZGXXG3P" localSheetId="7" hidden="1">#REF!</definedName>
    <definedName name="BExIJ3160YCWGAVEU0208ZGXXG3P" hidden="1">#REF!</definedName>
    <definedName name="BExIJFGZJ5ED9D6KAY4PGQYLELAX" localSheetId="11" hidden="1">#REF!</definedName>
    <definedName name="BExIJFGZJ5ED9D6KAY4PGQYLELAX" localSheetId="5" hidden="1">#REF!</definedName>
    <definedName name="BExIJFGZJ5ED9D6KAY4PGQYLELAX" localSheetId="8" hidden="1">#REF!</definedName>
    <definedName name="BExIJFGZJ5ED9D6KAY4PGQYLELAX" localSheetId="6" hidden="1">#REF!</definedName>
    <definedName name="BExIJFGZJ5ED9D6KAY4PGQYLELAX" localSheetId="7" hidden="1">#REF!</definedName>
    <definedName name="BExIJFGZJ5ED9D6KAY4PGQYLELAX" hidden="1">#REF!</definedName>
    <definedName name="BExIJQK80ZEKSTV62E59AYJYUNLI" localSheetId="11" hidden="1">#REF!</definedName>
    <definedName name="BExIJQK80ZEKSTV62E59AYJYUNLI" localSheetId="5" hidden="1">#REF!</definedName>
    <definedName name="BExIJQK80ZEKSTV62E59AYJYUNLI" localSheetId="8" hidden="1">#REF!</definedName>
    <definedName name="BExIJQK80ZEKSTV62E59AYJYUNLI" localSheetId="6" hidden="1">#REF!</definedName>
    <definedName name="BExIJQK80ZEKSTV62E59AYJYUNLI" localSheetId="7" hidden="1">#REF!</definedName>
    <definedName name="BExIJQK80ZEKSTV62E59AYJYUNLI" hidden="1">#REF!</definedName>
    <definedName name="BExIJRLX3M0YQLU1D5Y9V7HM5QNM" localSheetId="11" hidden="1">#REF!</definedName>
    <definedName name="BExIJRLX3M0YQLU1D5Y9V7HM5QNM" localSheetId="5" hidden="1">#REF!</definedName>
    <definedName name="BExIJRLX3M0YQLU1D5Y9V7HM5QNM" localSheetId="8" hidden="1">#REF!</definedName>
    <definedName name="BExIJRLX3M0YQLU1D5Y9V7HM5QNM" localSheetId="6" hidden="1">#REF!</definedName>
    <definedName name="BExIJRLX3M0YQLU1D5Y9V7HM5QNM" localSheetId="7" hidden="1">#REF!</definedName>
    <definedName name="BExIJRLX3M0YQLU1D5Y9V7HM5QNM" hidden="1">#REF!</definedName>
    <definedName name="BExIJV22J0QA7286KNPMHO1ZUCB3" localSheetId="11" hidden="1">#REF!</definedName>
    <definedName name="BExIJV22J0QA7286KNPMHO1ZUCB3" localSheetId="5" hidden="1">#REF!</definedName>
    <definedName name="BExIJV22J0QA7286KNPMHO1ZUCB3" localSheetId="8" hidden="1">#REF!</definedName>
    <definedName name="BExIJV22J0QA7286KNPMHO1ZUCB3" localSheetId="6" hidden="1">#REF!</definedName>
    <definedName name="BExIJV22J0QA7286KNPMHO1ZUCB3" localSheetId="7" hidden="1">#REF!</definedName>
    <definedName name="BExIJV22J0QA7286KNPMHO1ZUCB3" hidden="1">#REF!</definedName>
    <definedName name="BExIJVI6OC7B6ZE9V4PAOYZXKNER" localSheetId="11" hidden="1">#REF!</definedName>
    <definedName name="BExIJVI6OC7B6ZE9V4PAOYZXKNER" localSheetId="5" hidden="1">#REF!</definedName>
    <definedName name="BExIJVI6OC7B6ZE9V4PAOYZXKNER" localSheetId="8" hidden="1">#REF!</definedName>
    <definedName name="BExIJVI6OC7B6ZE9V4PAOYZXKNER" localSheetId="6" hidden="1">#REF!</definedName>
    <definedName name="BExIJVI6OC7B6ZE9V4PAOYZXKNER" localSheetId="7" hidden="1">#REF!</definedName>
    <definedName name="BExIJVI6OC7B6ZE9V4PAOYZXKNER" hidden="1">#REF!</definedName>
    <definedName name="BExIJWK0NGTGQ4X7D5VIVXD14JHI" localSheetId="11" hidden="1">#REF!</definedName>
    <definedName name="BExIJWK0NGTGQ4X7D5VIVXD14JHI" localSheetId="5" hidden="1">#REF!</definedName>
    <definedName name="BExIJWK0NGTGQ4X7D5VIVXD14JHI" localSheetId="8" hidden="1">#REF!</definedName>
    <definedName name="BExIJWK0NGTGQ4X7D5VIVXD14JHI" localSheetId="6" hidden="1">#REF!</definedName>
    <definedName name="BExIJWK0NGTGQ4X7D5VIVXD14JHI" localSheetId="7" hidden="1">#REF!</definedName>
    <definedName name="BExIJWK0NGTGQ4X7D5VIVXD14JHI" hidden="1">#REF!</definedName>
    <definedName name="BExIJWPCIYINEJUTXU74VK7WG031" localSheetId="11" hidden="1">#REF!</definedName>
    <definedName name="BExIJWPCIYINEJUTXU74VK7WG031" localSheetId="5" hidden="1">#REF!</definedName>
    <definedName name="BExIJWPCIYINEJUTXU74VK7WG031" localSheetId="8" hidden="1">#REF!</definedName>
    <definedName name="BExIJWPCIYINEJUTXU74VK7WG031" localSheetId="6" hidden="1">#REF!</definedName>
    <definedName name="BExIJWPCIYINEJUTXU74VK7WG031" localSheetId="7" hidden="1">#REF!</definedName>
    <definedName name="BExIJWPCIYINEJUTXU74VK7WG031" hidden="1">#REF!</definedName>
    <definedName name="BExIKHTXPZR5A8OHB6HDP6QWDHAD" localSheetId="11" hidden="1">#REF!</definedName>
    <definedName name="BExIKHTXPZR5A8OHB6HDP6QWDHAD" localSheetId="5" hidden="1">#REF!</definedName>
    <definedName name="BExIKHTXPZR5A8OHB6HDP6QWDHAD" localSheetId="8" hidden="1">#REF!</definedName>
    <definedName name="BExIKHTXPZR5A8OHB6HDP6QWDHAD" localSheetId="6" hidden="1">#REF!</definedName>
    <definedName name="BExIKHTXPZR5A8OHB6HDP6QWDHAD" localSheetId="7" hidden="1">#REF!</definedName>
    <definedName name="BExIKHTXPZR5A8OHB6HDP6QWDHAD" hidden="1">#REF!</definedName>
    <definedName name="BExIKMMJOETSAXJYY1SIKM58LMA2" localSheetId="11" hidden="1">#REF!</definedName>
    <definedName name="BExIKMMJOETSAXJYY1SIKM58LMA2" localSheetId="5" hidden="1">#REF!</definedName>
    <definedName name="BExIKMMJOETSAXJYY1SIKM58LMA2" localSheetId="8" hidden="1">#REF!</definedName>
    <definedName name="BExIKMMJOETSAXJYY1SIKM58LMA2" localSheetId="6" hidden="1">#REF!</definedName>
    <definedName name="BExIKMMJOETSAXJYY1SIKM58LMA2" localSheetId="7" hidden="1">#REF!</definedName>
    <definedName name="BExIKMMJOETSAXJYY1SIKM58LMA2" hidden="1">#REF!</definedName>
    <definedName name="BExIKRF6AQ6VOO9KCIWSM6FY8M7D" localSheetId="11" hidden="1">#REF!</definedName>
    <definedName name="BExIKRF6AQ6VOO9KCIWSM6FY8M7D" localSheetId="5" hidden="1">#REF!</definedName>
    <definedName name="BExIKRF6AQ6VOO9KCIWSM6FY8M7D" localSheetId="8" hidden="1">#REF!</definedName>
    <definedName name="BExIKRF6AQ6VOO9KCIWSM6FY8M7D" localSheetId="6" hidden="1">#REF!</definedName>
    <definedName name="BExIKRF6AQ6VOO9KCIWSM6FY8M7D" localSheetId="7" hidden="1">#REF!</definedName>
    <definedName name="BExIKRF6AQ6VOO9KCIWSM6FY8M7D" hidden="1">#REF!</definedName>
    <definedName name="BExIKTYZESFT3LC0ASFMFKSE0D1X" localSheetId="11" hidden="1">#REF!</definedName>
    <definedName name="BExIKTYZESFT3LC0ASFMFKSE0D1X" localSheetId="5" hidden="1">#REF!</definedName>
    <definedName name="BExIKTYZESFT3LC0ASFMFKSE0D1X" localSheetId="8" hidden="1">#REF!</definedName>
    <definedName name="BExIKTYZESFT3LC0ASFMFKSE0D1X" localSheetId="6" hidden="1">#REF!</definedName>
    <definedName name="BExIKTYZESFT3LC0ASFMFKSE0D1X" localSheetId="7" hidden="1">#REF!</definedName>
    <definedName name="BExIKTYZESFT3LC0ASFMFKSE0D1X" hidden="1">#REF!</definedName>
    <definedName name="BExIKXVA6M8K0PTRYAGXS666L335" localSheetId="11" hidden="1">#REF!</definedName>
    <definedName name="BExIKXVA6M8K0PTRYAGXS666L335" localSheetId="5" hidden="1">#REF!</definedName>
    <definedName name="BExIKXVA6M8K0PTRYAGXS666L335" localSheetId="8" hidden="1">#REF!</definedName>
    <definedName name="BExIKXVA6M8K0PTRYAGXS666L335" localSheetId="6" hidden="1">#REF!</definedName>
    <definedName name="BExIKXVA6M8K0PTRYAGXS666L335" localSheetId="7" hidden="1">#REF!</definedName>
    <definedName name="BExIKXVA6M8K0PTRYAGXS666L335" hidden="1">#REF!</definedName>
    <definedName name="BExIL0PMZ2SXK9R6MLP43KBU1J2P" localSheetId="11" hidden="1">#REF!</definedName>
    <definedName name="BExIL0PMZ2SXK9R6MLP43KBU1J2P" localSheetId="5" hidden="1">#REF!</definedName>
    <definedName name="BExIL0PMZ2SXK9R6MLP43KBU1J2P" localSheetId="8" hidden="1">#REF!</definedName>
    <definedName name="BExIL0PMZ2SXK9R6MLP43KBU1J2P" localSheetId="6" hidden="1">#REF!</definedName>
    <definedName name="BExIL0PMZ2SXK9R6MLP43KBU1J2P" localSheetId="7" hidden="1">#REF!</definedName>
    <definedName name="BExIL0PMZ2SXK9R6MLP43KBU1J2P" hidden="1">#REF!</definedName>
    <definedName name="BExIL1WSMNNQQK98YHWHV5HVONIZ" localSheetId="11" hidden="1">#REF!</definedName>
    <definedName name="BExIL1WSMNNQQK98YHWHV5HVONIZ" localSheetId="5" hidden="1">#REF!</definedName>
    <definedName name="BExIL1WSMNNQQK98YHWHV5HVONIZ" localSheetId="8" hidden="1">#REF!</definedName>
    <definedName name="BExIL1WSMNNQQK98YHWHV5HVONIZ" localSheetId="6" hidden="1">#REF!</definedName>
    <definedName name="BExIL1WSMNNQQK98YHWHV5HVONIZ" localSheetId="7" hidden="1">#REF!</definedName>
    <definedName name="BExIL1WSMNNQQK98YHWHV5HVONIZ" hidden="1">#REF!</definedName>
    <definedName name="BExILAAXRTRAD18K74M6MGUEEPUM" localSheetId="11" hidden="1">#REF!</definedName>
    <definedName name="BExILAAXRTRAD18K74M6MGUEEPUM" localSheetId="5" hidden="1">#REF!</definedName>
    <definedName name="BExILAAXRTRAD18K74M6MGUEEPUM" localSheetId="8" hidden="1">#REF!</definedName>
    <definedName name="BExILAAXRTRAD18K74M6MGUEEPUM" localSheetId="6" hidden="1">#REF!</definedName>
    <definedName name="BExILAAXRTRAD18K74M6MGUEEPUM" localSheetId="7" hidden="1">#REF!</definedName>
    <definedName name="BExILAAXRTRAD18K74M6MGUEEPUM" hidden="1">#REF!</definedName>
    <definedName name="BExILG5F338C0FFLMVOKMKF8X5ZP" localSheetId="11" hidden="1">#REF!</definedName>
    <definedName name="BExILG5F338C0FFLMVOKMKF8X5ZP" localSheetId="5" hidden="1">#REF!</definedName>
    <definedName name="BExILG5F338C0FFLMVOKMKF8X5ZP" localSheetId="8" hidden="1">#REF!</definedName>
    <definedName name="BExILG5F338C0FFLMVOKMKF8X5ZP" localSheetId="6" hidden="1">#REF!</definedName>
    <definedName name="BExILG5F338C0FFLMVOKMKF8X5ZP" localSheetId="7" hidden="1">#REF!</definedName>
    <definedName name="BExILG5F338C0FFLMVOKMKF8X5ZP" hidden="1">#REF!</definedName>
    <definedName name="BExILGQTQM0HOD0BJI90YO7GOIN3" localSheetId="11" hidden="1">#REF!</definedName>
    <definedName name="BExILGQTQM0HOD0BJI90YO7GOIN3" localSheetId="5" hidden="1">#REF!</definedName>
    <definedName name="BExILGQTQM0HOD0BJI90YO7GOIN3" localSheetId="8" hidden="1">#REF!</definedName>
    <definedName name="BExILGQTQM0HOD0BJI90YO7GOIN3" localSheetId="6" hidden="1">#REF!</definedName>
    <definedName name="BExILGQTQM0HOD0BJI90YO7GOIN3" localSheetId="7" hidden="1">#REF!</definedName>
    <definedName name="BExILGQTQM0HOD0BJI90YO7GOIN3" hidden="1">#REF!</definedName>
    <definedName name="BExILPL7P2BNCD7MYCGTQ9F0R5JX" localSheetId="11" hidden="1">#REF!</definedName>
    <definedName name="BExILPL7P2BNCD7MYCGTQ9F0R5JX" localSheetId="5" hidden="1">#REF!</definedName>
    <definedName name="BExILPL7P2BNCD7MYCGTQ9F0R5JX" localSheetId="8" hidden="1">#REF!</definedName>
    <definedName name="BExILPL7P2BNCD7MYCGTQ9F0R5JX" localSheetId="6" hidden="1">#REF!</definedName>
    <definedName name="BExILPL7P2BNCD7MYCGTQ9F0R5JX" localSheetId="7" hidden="1">#REF!</definedName>
    <definedName name="BExILPL7P2BNCD7MYCGTQ9F0R5JX" hidden="1">#REF!</definedName>
    <definedName name="BExILVVS4B1B4G7IO0LPUDWY9K8W" localSheetId="11" hidden="1">#REF!</definedName>
    <definedName name="BExILVVS4B1B4G7IO0LPUDWY9K8W" localSheetId="5" hidden="1">#REF!</definedName>
    <definedName name="BExILVVS4B1B4G7IO0LPUDWY9K8W" localSheetId="8" hidden="1">#REF!</definedName>
    <definedName name="BExILVVS4B1B4G7IO0LPUDWY9K8W" localSheetId="6" hidden="1">#REF!</definedName>
    <definedName name="BExILVVS4B1B4G7IO0LPUDWY9K8W" localSheetId="7" hidden="1">#REF!</definedName>
    <definedName name="BExILVVS4B1B4G7IO0LPUDWY9K8W" hidden="1">#REF!</definedName>
    <definedName name="BExIM9DBUB7ZGF4B20FVUO9QGOX2" localSheetId="11" hidden="1">#REF!</definedName>
    <definedName name="BExIM9DBUB7ZGF4B20FVUO9QGOX2" localSheetId="5" hidden="1">#REF!</definedName>
    <definedName name="BExIM9DBUB7ZGF4B20FVUO9QGOX2" localSheetId="8" hidden="1">#REF!</definedName>
    <definedName name="BExIM9DBUB7ZGF4B20FVUO9QGOX2" localSheetId="6" hidden="1">#REF!</definedName>
    <definedName name="BExIM9DBUB7ZGF4B20FVUO9QGOX2" localSheetId="7" hidden="1">#REF!</definedName>
    <definedName name="BExIM9DBUB7ZGF4B20FVUO9QGOX2" hidden="1">#REF!</definedName>
    <definedName name="BExIMCTBZ4WAESGCDWJ64SB4F0L1" localSheetId="11" hidden="1">#REF!</definedName>
    <definedName name="BExIMCTBZ4WAESGCDWJ64SB4F0L1" localSheetId="5" hidden="1">#REF!</definedName>
    <definedName name="BExIMCTBZ4WAESGCDWJ64SB4F0L1" localSheetId="8" hidden="1">#REF!</definedName>
    <definedName name="BExIMCTBZ4WAESGCDWJ64SB4F0L1" localSheetId="6" hidden="1">#REF!</definedName>
    <definedName name="BExIMCTBZ4WAESGCDWJ64SB4F0L1" localSheetId="7" hidden="1">#REF!</definedName>
    <definedName name="BExIMCTBZ4WAESGCDWJ64SB4F0L1" hidden="1">#REF!</definedName>
    <definedName name="BExIMGK9Z94TFPWWZFMD10HV0IF6" localSheetId="11" hidden="1">#REF!</definedName>
    <definedName name="BExIMGK9Z94TFPWWZFMD10HV0IF6" localSheetId="5" hidden="1">#REF!</definedName>
    <definedName name="BExIMGK9Z94TFPWWZFMD10HV0IF6" localSheetId="8" hidden="1">#REF!</definedName>
    <definedName name="BExIMGK9Z94TFPWWZFMD10HV0IF6" localSheetId="6" hidden="1">#REF!</definedName>
    <definedName name="BExIMGK9Z94TFPWWZFMD10HV0IF6" localSheetId="7" hidden="1">#REF!</definedName>
    <definedName name="BExIMGK9Z94TFPWWZFMD10HV0IF6" hidden="1">#REF!</definedName>
    <definedName name="BExIMPEGKG18TELVC33T4OQTNBWC" localSheetId="11" hidden="1">#REF!</definedName>
    <definedName name="BExIMPEGKG18TELVC33T4OQTNBWC" localSheetId="5" hidden="1">#REF!</definedName>
    <definedName name="BExIMPEGKG18TELVC33T4OQTNBWC" localSheetId="8" hidden="1">#REF!</definedName>
    <definedName name="BExIMPEGKG18TELVC33T4OQTNBWC" localSheetId="6" hidden="1">#REF!</definedName>
    <definedName name="BExIMPEGKG18TELVC33T4OQTNBWC" localSheetId="7" hidden="1">#REF!</definedName>
    <definedName name="BExIMPEGKG18TELVC33T4OQTNBWC" hidden="1">#REF!</definedName>
    <definedName name="BExIN4OR435DL1US13JQPOQK8GD5" localSheetId="11" hidden="1">#REF!</definedName>
    <definedName name="BExIN4OR435DL1US13JQPOQK8GD5" localSheetId="5" hidden="1">#REF!</definedName>
    <definedName name="BExIN4OR435DL1US13JQPOQK8GD5" localSheetId="8" hidden="1">#REF!</definedName>
    <definedName name="BExIN4OR435DL1US13JQPOQK8GD5" localSheetId="6" hidden="1">#REF!</definedName>
    <definedName name="BExIN4OR435DL1US13JQPOQK8GD5" localSheetId="7" hidden="1">#REF!</definedName>
    <definedName name="BExIN4OR435DL1US13JQPOQK8GD5" hidden="1">#REF!</definedName>
    <definedName name="BExINI6A7H3KSFRFA6UBBDPKW37F" localSheetId="11" hidden="1">#REF!</definedName>
    <definedName name="BExINI6A7H3KSFRFA6UBBDPKW37F" localSheetId="5" hidden="1">#REF!</definedName>
    <definedName name="BExINI6A7H3KSFRFA6UBBDPKW37F" localSheetId="8" hidden="1">#REF!</definedName>
    <definedName name="BExINI6A7H3KSFRFA6UBBDPKW37F" localSheetId="6" hidden="1">#REF!</definedName>
    <definedName name="BExINI6A7H3KSFRFA6UBBDPKW37F" localSheetId="7" hidden="1">#REF!</definedName>
    <definedName name="BExINI6A7H3KSFRFA6UBBDPKW37F" hidden="1">#REF!</definedName>
    <definedName name="BExINIMK8XC3JOBT2EXYFHHH52H0" localSheetId="11" hidden="1">#REF!</definedName>
    <definedName name="BExINIMK8XC3JOBT2EXYFHHH52H0" localSheetId="5" hidden="1">#REF!</definedName>
    <definedName name="BExINIMK8XC3JOBT2EXYFHHH52H0" localSheetId="8" hidden="1">#REF!</definedName>
    <definedName name="BExINIMK8XC3JOBT2EXYFHHH52H0" localSheetId="6" hidden="1">#REF!</definedName>
    <definedName name="BExINIMK8XC3JOBT2EXYFHHH52H0" localSheetId="7" hidden="1">#REF!</definedName>
    <definedName name="BExINIMK8XC3JOBT2EXYFHHH52H0" hidden="1">#REF!</definedName>
    <definedName name="BExINLX401ZKEGWU168DS4JUM2J6" localSheetId="11" hidden="1">#REF!</definedName>
    <definedName name="BExINLX401ZKEGWU168DS4JUM2J6" localSheetId="5" hidden="1">#REF!</definedName>
    <definedName name="BExINLX401ZKEGWU168DS4JUM2J6" localSheetId="8" hidden="1">#REF!</definedName>
    <definedName name="BExINLX401ZKEGWU168DS4JUM2J6" localSheetId="6" hidden="1">#REF!</definedName>
    <definedName name="BExINLX401ZKEGWU168DS4JUM2J6" localSheetId="7" hidden="1">#REF!</definedName>
    <definedName name="BExINLX401ZKEGWU168DS4JUM2J6" hidden="1">#REF!</definedName>
    <definedName name="BExINMYYJO1FTV1CZF6O5XCFAMQX" localSheetId="11" hidden="1">#REF!</definedName>
    <definedName name="BExINMYYJO1FTV1CZF6O5XCFAMQX" localSheetId="5" hidden="1">#REF!</definedName>
    <definedName name="BExINMYYJO1FTV1CZF6O5XCFAMQX" localSheetId="8" hidden="1">#REF!</definedName>
    <definedName name="BExINMYYJO1FTV1CZF6O5XCFAMQX" localSheetId="6" hidden="1">#REF!</definedName>
    <definedName name="BExINMYYJO1FTV1CZF6O5XCFAMQX" localSheetId="7" hidden="1">#REF!</definedName>
    <definedName name="BExINMYYJO1FTV1CZF6O5XCFAMQX" hidden="1">#REF!</definedName>
    <definedName name="BExINP2H4KI05FRFV5PKZFE00HKO" localSheetId="11" hidden="1">#REF!</definedName>
    <definedName name="BExINP2H4KI05FRFV5PKZFE00HKO" localSheetId="5" hidden="1">#REF!</definedName>
    <definedName name="BExINP2H4KI05FRFV5PKZFE00HKO" localSheetId="8" hidden="1">#REF!</definedName>
    <definedName name="BExINP2H4KI05FRFV5PKZFE00HKO" localSheetId="6" hidden="1">#REF!</definedName>
    <definedName name="BExINP2H4KI05FRFV5PKZFE00HKO" localSheetId="7" hidden="1">#REF!</definedName>
    <definedName name="BExINP2H4KI05FRFV5PKZFE00HKO" hidden="1">#REF!</definedName>
    <definedName name="BExINPTCEJ9RPDEBJEJH80NATGUQ" localSheetId="11" hidden="1">#REF!</definedName>
    <definedName name="BExINPTCEJ9RPDEBJEJH80NATGUQ" localSheetId="5" hidden="1">#REF!</definedName>
    <definedName name="BExINPTCEJ9RPDEBJEJH80NATGUQ" localSheetId="8" hidden="1">#REF!</definedName>
    <definedName name="BExINPTCEJ9RPDEBJEJH80NATGUQ" localSheetId="6" hidden="1">#REF!</definedName>
    <definedName name="BExINPTCEJ9RPDEBJEJH80NATGUQ" localSheetId="7" hidden="1">#REF!</definedName>
    <definedName name="BExINPTCEJ9RPDEBJEJH80NATGUQ" hidden="1">#REF!</definedName>
    <definedName name="BExINWEQMNJ70A6JRXC2LACBX1GX" localSheetId="11" hidden="1">#REF!</definedName>
    <definedName name="BExINWEQMNJ70A6JRXC2LACBX1GX" localSheetId="5" hidden="1">#REF!</definedName>
    <definedName name="BExINWEQMNJ70A6JRXC2LACBX1GX" localSheetId="8" hidden="1">#REF!</definedName>
    <definedName name="BExINWEQMNJ70A6JRXC2LACBX1GX" localSheetId="6" hidden="1">#REF!</definedName>
    <definedName name="BExINWEQMNJ70A6JRXC2LACBX1GX" localSheetId="7" hidden="1">#REF!</definedName>
    <definedName name="BExINWEQMNJ70A6JRXC2LACBX1GX" hidden="1">#REF!</definedName>
    <definedName name="BExINZELVWYGU876QUUZCIMXPBQC" localSheetId="11" hidden="1">#REF!</definedName>
    <definedName name="BExINZELVWYGU876QUUZCIMXPBQC" localSheetId="5" hidden="1">#REF!</definedName>
    <definedName name="BExINZELVWYGU876QUUZCIMXPBQC" localSheetId="8" hidden="1">#REF!</definedName>
    <definedName name="BExINZELVWYGU876QUUZCIMXPBQC" localSheetId="6" hidden="1">#REF!</definedName>
    <definedName name="BExINZELVWYGU876QUUZCIMXPBQC" localSheetId="7" hidden="1">#REF!</definedName>
    <definedName name="BExINZELVWYGU876QUUZCIMXPBQC" hidden="1">#REF!</definedName>
    <definedName name="BExIO9QZ59ZHRA8SX6QICH2AY8A2" localSheetId="11" hidden="1">#REF!</definedName>
    <definedName name="BExIO9QZ59ZHRA8SX6QICH2AY8A2" localSheetId="5" hidden="1">#REF!</definedName>
    <definedName name="BExIO9QZ59ZHRA8SX6QICH2AY8A2" localSheetId="8" hidden="1">#REF!</definedName>
    <definedName name="BExIO9QZ59ZHRA8SX6QICH2AY8A2" localSheetId="6" hidden="1">#REF!</definedName>
    <definedName name="BExIO9QZ59ZHRA8SX6QICH2AY8A2" localSheetId="7" hidden="1">#REF!</definedName>
    <definedName name="BExIO9QZ59ZHRA8SX6QICH2AY8A2" hidden="1">#REF!</definedName>
    <definedName name="BExIOAHV525SMMGFDJFE7456JPBD" localSheetId="11" hidden="1">#REF!</definedName>
    <definedName name="BExIOAHV525SMMGFDJFE7456JPBD" localSheetId="5" hidden="1">#REF!</definedName>
    <definedName name="BExIOAHV525SMMGFDJFE7456JPBD" localSheetId="8" hidden="1">#REF!</definedName>
    <definedName name="BExIOAHV525SMMGFDJFE7456JPBD" localSheetId="6" hidden="1">#REF!</definedName>
    <definedName name="BExIOAHV525SMMGFDJFE7456JPBD" localSheetId="7" hidden="1">#REF!</definedName>
    <definedName name="BExIOAHV525SMMGFDJFE7456JPBD" hidden="1">#REF!</definedName>
    <definedName name="BExIOCQUQHKUU1KONGSDOLQTQEIC" localSheetId="11" hidden="1">#REF!</definedName>
    <definedName name="BExIOCQUQHKUU1KONGSDOLQTQEIC" localSheetId="5" hidden="1">#REF!</definedName>
    <definedName name="BExIOCQUQHKUU1KONGSDOLQTQEIC" localSheetId="8" hidden="1">#REF!</definedName>
    <definedName name="BExIOCQUQHKUU1KONGSDOLQTQEIC" localSheetId="6" hidden="1">#REF!</definedName>
    <definedName name="BExIOCQUQHKUU1KONGSDOLQTQEIC" localSheetId="7" hidden="1">#REF!</definedName>
    <definedName name="BExIOCQUQHKUU1KONGSDOLQTQEIC" hidden="1">#REF!</definedName>
    <definedName name="BExIOFAGCDQQKALMX3V0KU94KUQO" localSheetId="11" hidden="1">#REF!</definedName>
    <definedName name="BExIOFAGCDQQKALMX3V0KU94KUQO" localSheetId="5" hidden="1">#REF!</definedName>
    <definedName name="BExIOFAGCDQQKALMX3V0KU94KUQO" localSheetId="8" hidden="1">#REF!</definedName>
    <definedName name="BExIOFAGCDQQKALMX3V0KU94KUQO" localSheetId="6" hidden="1">#REF!</definedName>
    <definedName name="BExIOFAGCDQQKALMX3V0KU94KUQO" localSheetId="7" hidden="1">#REF!</definedName>
    <definedName name="BExIOFAGCDQQKALMX3V0KU94KUQO" hidden="1">#REF!</definedName>
    <definedName name="BExIOFL8Y5O61VLKTB4H20IJNWS1" localSheetId="11" hidden="1">#REF!</definedName>
    <definedName name="BExIOFL8Y5O61VLKTB4H20IJNWS1" localSheetId="5" hidden="1">#REF!</definedName>
    <definedName name="BExIOFL8Y5O61VLKTB4H20IJNWS1" localSheetId="8" hidden="1">#REF!</definedName>
    <definedName name="BExIOFL8Y5O61VLKTB4H20IJNWS1" localSheetId="6" hidden="1">#REF!</definedName>
    <definedName name="BExIOFL8Y5O61VLKTB4H20IJNWS1" localSheetId="7" hidden="1">#REF!</definedName>
    <definedName name="BExIOFL8Y5O61VLKTB4H20IJNWS1" hidden="1">#REF!</definedName>
    <definedName name="BExIOMBXRW5NS4ZPYX9G5QREZ5J6" localSheetId="11" hidden="1">#REF!</definedName>
    <definedName name="BExIOMBXRW5NS4ZPYX9G5QREZ5J6" localSheetId="5" hidden="1">#REF!</definedName>
    <definedName name="BExIOMBXRW5NS4ZPYX9G5QREZ5J6" localSheetId="8" hidden="1">#REF!</definedName>
    <definedName name="BExIOMBXRW5NS4ZPYX9G5QREZ5J6" localSheetId="6" hidden="1">#REF!</definedName>
    <definedName name="BExIOMBXRW5NS4ZPYX9G5QREZ5J6" localSheetId="7" hidden="1">#REF!</definedName>
    <definedName name="BExIOMBXRW5NS4ZPYX9G5QREZ5J6" hidden="1">#REF!</definedName>
    <definedName name="BExIORA3GK78T7C7SNBJJUONJ0LS" localSheetId="11" hidden="1">#REF!</definedName>
    <definedName name="BExIORA3GK78T7C7SNBJJUONJ0LS" localSheetId="5" hidden="1">#REF!</definedName>
    <definedName name="BExIORA3GK78T7C7SNBJJUONJ0LS" localSheetId="8" hidden="1">#REF!</definedName>
    <definedName name="BExIORA3GK78T7C7SNBJJUONJ0LS" localSheetId="6" hidden="1">#REF!</definedName>
    <definedName name="BExIORA3GK78T7C7SNBJJUONJ0LS" localSheetId="7" hidden="1">#REF!</definedName>
    <definedName name="BExIORA3GK78T7C7SNBJJUONJ0LS" hidden="1">#REF!</definedName>
    <definedName name="BExIORFDXP4AVIEBLSTZ8ETSXMNM" localSheetId="11" hidden="1">#REF!</definedName>
    <definedName name="BExIORFDXP4AVIEBLSTZ8ETSXMNM" localSheetId="5" hidden="1">#REF!</definedName>
    <definedName name="BExIORFDXP4AVIEBLSTZ8ETSXMNM" localSheetId="8" hidden="1">#REF!</definedName>
    <definedName name="BExIORFDXP4AVIEBLSTZ8ETSXMNM" localSheetId="6" hidden="1">#REF!</definedName>
    <definedName name="BExIORFDXP4AVIEBLSTZ8ETSXMNM" localSheetId="7" hidden="1">#REF!</definedName>
    <definedName name="BExIORFDXP4AVIEBLSTZ8ETSXMNM" hidden="1">#REF!</definedName>
    <definedName name="BExIOTZ5EFZ2NASVQ05RH15HRSW6" localSheetId="11" hidden="1">#REF!</definedName>
    <definedName name="BExIOTZ5EFZ2NASVQ05RH15HRSW6" localSheetId="5" hidden="1">#REF!</definedName>
    <definedName name="BExIOTZ5EFZ2NASVQ05RH15HRSW6" localSheetId="8" hidden="1">#REF!</definedName>
    <definedName name="BExIOTZ5EFZ2NASVQ05RH15HRSW6" localSheetId="6" hidden="1">#REF!</definedName>
    <definedName name="BExIOTZ5EFZ2NASVQ05RH15HRSW6" localSheetId="7" hidden="1">#REF!</definedName>
    <definedName name="BExIOTZ5EFZ2NASVQ05RH15HRSW6" hidden="1">#REF!</definedName>
    <definedName name="BExIP8YNN6UUE1GZ223SWH7DLGKO" localSheetId="11" hidden="1">#REF!</definedName>
    <definedName name="BExIP8YNN6UUE1GZ223SWH7DLGKO" localSheetId="5" hidden="1">#REF!</definedName>
    <definedName name="BExIP8YNN6UUE1GZ223SWH7DLGKO" localSheetId="8" hidden="1">#REF!</definedName>
    <definedName name="BExIP8YNN6UUE1GZ223SWH7DLGKO" localSheetId="6" hidden="1">#REF!</definedName>
    <definedName name="BExIP8YNN6UUE1GZ223SWH7DLGKO" localSheetId="7" hidden="1">#REF!</definedName>
    <definedName name="BExIP8YNN6UUE1GZ223SWH7DLGKO" hidden="1">#REF!</definedName>
    <definedName name="BExIPAB4AOL592OJCC1CFAXTLF1A" localSheetId="11" hidden="1">#REF!</definedName>
    <definedName name="BExIPAB4AOL592OJCC1CFAXTLF1A" localSheetId="5" hidden="1">#REF!</definedName>
    <definedName name="BExIPAB4AOL592OJCC1CFAXTLF1A" localSheetId="8" hidden="1">#REF!</definedName>
    <definedName name="BExIPAB4AOL592OJCC1CFAXTLF1A" localSheetId="6" hidden="1">#REF!</definedName>
    <definedName name="BExIPAB4AOL592OJCC1CFAXTLF1A" localSheetId="7" hidden="1">#REF!</definedName>
    <definedName name="BExIPAB4AOL592OJCC1CFAXTLF1A" hidden="1">#REF!</definedName>
    <definedName name="BExIPB25DKX4S2ZCKQN7KWSC3JBF" localSheetId="11" hidden="1">#REF!</definedName>
    <definedName name="BExIPB25DKX4S2ZCKQN7KWSC3JBF" localSheetId="5" hidden="1">#REF!</definedName>
    <definedName name="BExIPB25DKX4S2ZCKQN7KWSC3JBF" localSheetId="8" hidden="1">#REF!</definedName>
    <definedName name="BExIPB25DKX4S2ZCKQN7KWSC3JBF" localSheetId="6" hidden="1">#REF!</definedName>
    <definedName name="BExIPB25DKX4S2ZCKQN7KWSC3JBF" localSheetId="7" hidden="1">#REF!</definedName>
    <definedName name="BExIPB25DKX4S2ZCKQN7KWSC3JBF" hidden="1">#REF!</definedName>
    <definedName name="BExIPCUX4I4S2N50TLMMLALYLH9S" localSheetId="11" hidden="1">#REF!</definedName>
    <definedName name="BExIPCUX4I4S2N50TLMMLALYLH9S" localSheetId="5" hidden="1">#REF!</definedName>
    <definedName name="BExIPCUX4I4S2N50TLMMLALYLH9S" localSheetId="8" hidden="1">#REF!</definedName>
    <definedName name="BExIPCUX4I4S2N50TLMMLALYLH9S" localSheetId="6" hidden="1">#REF!</definedName>
    <definedName name="BExIPCUX4I4S2N50TLMMLALYLH9S" localSheetId="7" hidden="1">#REF!</definedName>
    <definedName name="BExIPCUX4I4S2N50TLMMLALYLH9S" hidden="1">#REF!</definedName>
    <definedName name="BExIPDLT8JYAMGE5HTN4D1YHZF3V" localSheetId="11" hidden="1">#REF!</definedName>
    <definedName name="BExIPDLT8JYAMGE5HTN4D1YHZF3V" localSheetId="5" hidden="1">#REF!</definedName>
    <definedName name="BExIPDLT8JYAMGE5HTN4D1YHZF3V" localSheetId="8" hidden="1">#REF!</definedName>
    <definedName name="BExIPDLT8JYAMGE5HTN4D1YHZF3V" localSheetId="6" hidden="1">#REF!</definedName>
    <definedName name="BExIPDLT8JYAMGE5HTN4D1YHZF3V" localSheetId="7" hidden="1">#REF!</definedName>
    <definedName name="BExIPDLT8JYAMGE5HTN4D1YHZF3V" hidden="1">#REF!</definedName>
    <definedName name="BExIPG040Q08EWIWL6CAVR3GRI43" localSheetId="11" hidden="1">#REF!</definedName>
    <definedName name="BExIPG040Q08EWIWL6CAVR3GRI43" localSheetId="5" hidden="1">#REF!</definedName>
    <definedName name="BExIPG040Q08EWIWL6CAVR3GRI43" localSheetId="8" hidden="1">#REF!</definedName>
    <definedName name="BExIPG040Q08EWIWL6CAVR3GRI43" localSheetId="6" hidden="1">#REF!</definedName>
    <definedName name="BExIPG040Q08EWIWL6CAVR3GRI43" localSheetId="7" hidden="1">#REF!</definedName>
    <definedName name="BExIPG040Q08EWIWL6CAVR3GRI43" hidden="1">#REF!</definedName>
    <definedName name="BExIPKNFUDPDKOSH5GHDVNA8D66S" localSheetId="11" hidden="1">#REF!</definedName>
    <definedName name="BExIPKNFUDPDKOSH5GHDVNA8D66S" localSheetId="5" hidden="1">#REF!</definedName>
    <definedName name="BExIPKNFUDPDKOSH5GHDVNA8D66S" localSheetId="8" hidden="1">#REF!</definedName>
    <definedName name="BExIPKNFUDPDKOSH5GHDVNA8D66S" localSheetId="6" hidden="1">#REF!</definedName>
    <definedName name="BExIPKNFUDPDKOSH5GHDVNA8D66S" localSheetId="7" hidden="1">#REF!</definedName>
    <definedName name="BExIPKNFUDPDKOSH5GHDVNA8D66S" hidden="1">#REF!</definedName>
    <definedName name="BExIPVL5VEVK9Q7AYB7EC2VZWBEZ" localSheetId="11" hidden="1">#REF!</definedName>
    <definedName name="BExIPVL5VEVK9Q7AYB7EC2VZWBEZ" localSheetId="5" hidden="1">#REF!</definedName>
    <definedName name="BExIPVL5VEVK9Q7AYB7EC2VZWBEZ" localSheetId="8" hidden="1">#REF!</definedName>
    <definedName name="BExIPVL5VEVK9Q7AYB7EC2VZWBEZ" localSheetId="6" hidden="1">#REF!</definedName>
    <definedName name="BExIPVL5VEVK9Q7AYB7EC2VZWBEZ" localSheetId="7" hidden="1">#REF!</definedName>
    <definedName name="BExIPVL5VEVK9Q7AYB7EC2VZWBEZ" hidden="1">#REF!</definedName>
    <definedName name="BExIQ1VS9A2FHVD9TUHKG9K8EVVP" localSheetId="11" hidden="1">#REF!</definedName>
    <definedName name="BExIQ1VS9A2FHVD9TUHKG9K8EVVP" localSheetId="5" hidden="1">#REF!</definedName>
    <definedName name="BExIQ1VS9A2FHVD9TUHKG9K8EVVP" localSheetId="8" hidden="1">#REF!</definedName>
    <definedName name="BExIQ1VS9A2FHVD9TUHKG9K8EVVP" localSheetId="6" hidden="1">#REF!</definedName>
    <definedName name="BExIQ1VS9A2FHVD9TUHKG9K8EVVP" localSheetId="7" hidden="1">#REF!</definedName>
    <definedName name="BExIQ1VS9A2FHVD9TUHKG9K8EVVP" hidden="1">#REF!</definedName>
    <definedName name="BExIQ3J19L30PSQ2CXNT6IHW0I7V" localSheetId="11" hidden="1">#REF!</definedName>
    <definedName name="BExIQ3J19L30PSQ2CXNT6IHW0I7V" localSheetId="5" hidden="1">#REF!</definedName>
    <definedName name="BExIQ3J19L30PSQ2CXNT6IHW0I7V" localSheetId="8" hidden="1">#REF!</definedName>
    <definedName name="BExIQ3J19L30PSQ2CXNT6IHW0I7V" localSheetId="6" hidden="1">#REF!</definedName>
    <definedName name="BExIQ3J19L30PSQ2CXNT6IHW0I7V" localSheetId="7" hidden="1">#REF!</definedName>
    <definedName name="BExIQ3J19L30PSQ2CXNT6IHW0I7V" hidden="1">#REF!</definedName>
    <definedName name="BExIQ3OJ7M04XCY276IO0LJA5XUK" localSheetId="11" hidden="1">#REF!</definedName>
    <definedName name="BExIQ3OJ7M04XCY276IO0LJA5XUK" localSheetId="5" hidden="1">#REF!</definedName>
    <definedName name="BExIQ3OJ7M04XCY276IO0LJA5XUK" localSheetId="8" hidden="1">#REF!</definedName>
    <definedName name="BExIQ3OJ7M04XCY276IO0LJA5XUK" localSheetId="6" hidden="1">#REF!</definedName>
    <definedName name="BExIQ3OJ7M04XCY276IO0LJA5XUK" localSheetId="7" hidden="1">#REF!</definedName>
    <definedName name="BExIQ3OJ7M04XCY276IO0LJA5XUK" hidden="1">#REF!</definedName>
    <definedName name="BExIQ5S19ITB0NDRUN4XV7B905ED" localSheetId="11" hidden="1">#REF!</definedName>
    <definedName name="BExIQ5S19ITB0NDRUN4XV7B905ED" localSheetId="5" hidden="1">#REF!</definedName>
    <definedName name="BExIQ5S19ITB0NDRUN4XV7B905ED" localSheetId="8" hidden="1">#REF!</definedName>
    <definedName name="BExIQ5S19ITB0NDRUN4XV7B905ED" localSheetId="6" hidden="1">#REF!</definedName>
    <definedName name="BExIQ5S19ITB0NDRUN4XV7B905ED" localSheetId="7" hidden="1">#REF!</definedName>
    <definedName name="BExIQ5S19ITB0NDRUN4XV7B905ED" hidden="1">#REF!</definedName>
    <definedName name="BExIQ810MMN2UN0EQ9CRQAFWA19X" localSheetId="11" hidden="1">#REF!</definedName>
    <definedName name="BExIQ810MMN2UN0EQ9CRQAFWA19X" localSheetId="5" hidden="1">#REF!</definedName>
    <definedName name="BExIQ810MMN2UN0EQ9CRQAFWA19X" localSheetId="8" hidden="1">#REF!</definedName>
    <definedName name="BExIQ810MMN2UN0EQ9CRQAFWA19X" localSheetId="6" hidden="1">#REF!</definedName>
    <definedName name="BExIQ810MMN2UN0EQ9CRQAFWA19X" localSheetId="7" hidden="1">#REF!</definedName>
    <definedName name="BExIQ810MMN2UN0EQ9CRQAFWA19X" hidden="1">#REF!</definedName>
    <definedName name="BExIQ9TMQT2EIXSVQW7GVSOAW2VJ" localSheetId="11" hidden="1">#REF!</definedName>
    <definedName name="BExIQ9TMQT2EIXSVQW7GVSOAW2VJ" localSheetId="5" hidden="1">#REF!</definedName>
    <definedName name="BExIQ9TMQT2EIXSVQW7GVSOAW2VJ" localSheetId="8" hidden="1">#REF!</definedName>
    <definedName name="BExIQ9TMQT2EIXSVQW7GVSOAW2VJ" localSheetId="6" hidden="1">#REF!</definedName>
    <definedName name="BExIQ9TMQT2EIXSVQW7GVSOAW2VJ" localSheetId="7" hidden="1">#REF!</definedName>
    <definedName name="BExIQ9TMQT2EIXSVQW7GVSOAW2VJ" hidden="1">#REF!</definedName>
    <definedName name="BExIQBMDE1L6J4H27K1FMSHQKDSE" localSheetId="11" hidden="1">#REF!</definedName>
    <definedName name="BExIQBMDE1L6J4H27K1FMSHQKDSE" localSheetId="5" hidden="1">#REF!</definedName>
    <definedName name="BExIQBMDE1L6J4H27K1FMSHQKDSE" localSheetId="8" hidden="1">#REF!</definedName>
    <definedName name="BExIQBMDE1L6J4H27K1FMSHQKDSE" localSheetId="6" hidden="1">#REF!</definedName>
    <definedName name="BExIQBMDE1L6J4H27K1FMSHQKDSE" localSheetId="7" hidden="1">#REF!</definedName>
    <definedName name="BExIQBMDE1L6J4H27K1FMSHQKDSE" hidden="1">#REF!</definedName>
    <definedName name="BExIQE65LVXUOF3UZFO7SDHFJH22" localSheetId="11" hidden="1">#REF!</definedName>
    <definedName name="BExIQE65LVXUOF3UZFO7SDHFJH22" localSheetId="5" hidden="1">#REF!</definedName>
    <definedName name="BExIQE65LVXUOF3UZFO7SDHFJH22" localSheetId="8" hidden="1">#REF!</definedName>
    <definedName name="BExIQE65LVXUOF3UZFO7SDHFJH22" localSheetId="6" hidden="1">#REF!</definedName>
    <definedName name="BExIQE65LVXUOF3UZFO7SDHFJH22" localSheetId="7" hidden="1">#REF!</definedName>
    <definedName name="BExIQE65LVXUOF3UZFO7SDHFJH22" hidden="1">#REF!</definedName>
    <definedName name="BExIQG9OO2KKBOWTMD1OXY36TEGA" localSheetId="11" hidden="1">#REF!</definedName>
    <definedName name="BExIQG9OO2KKBOWTMD1OXY36TEGA" localSheetId="5" hidden="1">#REF!</definedName>
    <definedName name="BExIQG9OO2KKBOWTMD1OXY36TEGA" localSheetId="8" hidden="1">#REF!</definedName>
    <definedName name="BExIQG9OO2KKBOWTMD1OXY36TEGA" localSheetId="6" hidden="1">#REF!</definedName>
    <definedName name="BExIQG9OO2KKBOWTMD1OXY36TEGA" localSheetId="7" hidden="1">#REF!</definedName>
    <definedName name="BExIQG9OO2KKBOWTMD1OXY36TEGA" hidden="1">#REF!</definedName>
    <definedName name="BExIQHWZ65ALA9VAFCJEGIL1145G" localSheetId="11" hidden="1">#REF!</definedName>
    <definedName name="BExIQHWZ65ALA9VAFCJEGIL1145G" localSheetId="5" hidden="1">#REF!</definedName>
    <definedName name="BExIQHWZ65ALA9VAFCJEGIL1145G" localSheetId="8" hidden="1">#REF!</definedName>
    <definedName name="BExIQHWZ65ALA9VAFCJEGIL1145G" localSheetId="6" hidden="1">#REF!</definedName>
    <definedName name="BExIQHWZ65ALA9VAFCJEGIL1145G" localSheetId="7" hidden="1">#REF!</definedName>
    <definedName name="BExIQHWZ65ALA9VAFCJEGIL1145G" hidden="1">#REF!</definedName>
    <definedName name="BExIQX1XBB31HZTYEEVOBSE3C5A6" localSheetId="11" hidden="1">#REF!</definedName>
    <definedName name="BExIQX1XBB31HZTYEEVOBSE3C5A6" localSheetId="5" hidden="1">#REF!</definedName>
    <definedName name="BExIQX1XBB31HZTYEEVOBSE3C5A6" localSheetId="8" hidden="1">#REF!</definedName>
    <definedName name="BExIQX1XBB31HZTYEEVOBSE3C5A6" localSheetId="6" hidden="1">#REF!</definedName>
    <definedName name="BExIQX1XBB31HZTYEEVOBSE3C5A6" localSheetId="7" hidden="1">#REF!</definedName>
    <definedName name="BExIQX1XBB31HZTYEEVOBSE3C5A6" hidden="1">#REF!</definedName>
    <definedName name="BExIR2ALYRP9FW99DK2084J7IIDC" localSheetId="11" hidden="1">#REF!</definedName>
    <definedName name="BExIR2ALYRP9FW99DK2084J7IIDC" localSheetId="5" hidden="1">#REF!</definedName>
    <definedName name="BExIR2ALYRP9FW99DK2084J7IIDC" localSheetId="8" hidden="1">#REF!</definedName>
    <definedName name="BExIR2ALYRP9FW99DK2084J7IIDC" localSheetId="6" hidden="1">#REF!</definedName>
    <definedName name="BExIR2ALYRP9FW99DK2084J7IIDC" localSheetId="7" hidden="1">#REF!</definedName>
    <definedName name="BExIR2ALYRP9FW99DK2084J7IIDC" hidden="1">#REF!</definedName>
    <definedName name="BExIR8FQETPTQYW37DBVDWG3J4JW" localSheetId="11" hidden="1">#REF!</definedName>
    <definedName name="BExIR8FQETPTQYW37DBVDWG3J4JW" localSheetId="5" hidden="1">#REF!</definedName>
    <definedName name="BExIR8FQETPTQYW37DBVDWG3J4JW" localSheetId="8" hidden="1">#REF!</definedName>
    <definedName name="BExIR8FQETPTQYW37DBVDWG3J4JW" localSheetId="6" hidden="1">#REF!</definedName>
    <definedName name="BExIR8FQETPTQYW37DBVDWG3J4JW" localSheetId="7" hidden="1">#REF!</definedName>
    <definedName name="BExIR8FQETPTQYW37DBVDWG3J4JW" hidden="1">#REF!</definedName>
    <definedName name="BExIRHKWQB1PP4ZLB0C3AVUBAFMD" localSheetId="11" hidden="1">#REF!</definedName>
    <definedName name="BExIRHKWQB1PP4ZLB0C3AVUBAFMD" localSheetId="5" hidden="1">#REF!</definedName>
    <definedName name="BExIRHKWQB1PP4ZLB0C3AVUBAFMD" localSheetId="8" hidden="1">#REF!</definedName>
    <definedName name="BExIRHKWQB1PP4ZLB0C3AVUBAFMD" localSheetId="6" hidden="1">#REF!</definedName>
    <definedName name="BExIRHKWQB1PP4ZLB0C3AVUBAFMD" localSheetId="7" hidden="1">#REF!</definedName>
    <definedName name="BExIRHKWQB1PP4ZLB0C3AVUBAFMD" hidden="1">#REF!</definedName>
    <definedName name="BExIRJTRJPQR3OTAGAV7JTA4VMPS" localSheetId="11" hidden="1">#REF!</definedName>
    <definedName name="BExIRJTRJPQR3OTAGAV7JTA4VMPS" localSheetId="5" hidden="1">#REF!</definedName>
    <definedName name="BExIRJTRJPQR3OTAGAV7JTA4VMPS" localSheetId="8" hidden="1">#REF!</definedName>
    <definedName name="BExIRJTRJPQR3OTAGAV7JTA4VMPS" localSheetId="6" hidden="1">#REF!</definedName>
    <definedName name="BExIRJTRJPQR3OTAGAV7JTA4VMPS" localSheetId="7" hidden="1">#REF!</definedName>
    <definedName name="BExIRJTRJPQR3OTAGAV7JTA4VMPS" hidden="1">#REF!</definedName>
    <definedName name="BExIROH27RJOG6VI7ZHR0RZGAZZ4" localSheetId="11" hidden="1">#REF!</definedName>
    <definedName name="BExIROH27RJOG6VI7ZHR0RZGAZZ4" localSheetId="5" hidden="1">#REF!</definedName>
    <definedName name="BExIROH27RJOG6VI7ZHR0RZGAZZ4" localSheetId="8" hidden="1">#REF!</definedName>
    <definedName name="BExIROH27RJOG6VI7ZHR0RZGAZZ4" localSheetId="6" hidden="1">#REF!</definedName>
    <definedName name="BExIROH27RJOG6VI7ZHR0RZGAZZ4" localSheetId="7" hidden="1">#REF!</definedName>
    <definedName name="BExIROH27RJOG6VI7ZHR0RZGAZZ4" hidden="1">#REF!</definedName>
    <definedName name="BExIRRBGTY01OQOI3U5SW59RFDFI" localSheetId="11" hidden="1">#REF!</definedName>
    <definedName name="BExIRRBGTY01OQOI3U5SW59RFDFI" localSheetId="5" hidden="1">#REF!</definedName>
    <definedName name="BExIRRBGTY01OQOI3U5SW59RFDFI" localSheetId="8" hidden="1">#REF!</definedName>
    <definedName name="BExIRRBGTY01OQOI3U5SW59RFDFI" localSheetId="6" hidden="1">#REF!</definedName>
    <definedName name="BExIRRBGTY01OQOI3U5SW59RFDFI" localSheetId="7" hidden="1">#REF!</definedName>
    <definedName name="BExIRRBGTY01OQOI3U5SW59RFDFI" hidden="1">#REF!</definedName>
    <definedName name="BExIS4T0DRF57HYO7OGG72KBOFOI" localSheetId="11" hidden="1">#REF!</definedName>
    <definedName name="BExIS4T0DRF57HYO7OGG72KBOFOI" localSheetId="5" hidden="1">#REF!</definedName>
    <definedName name="BExIS4T0DRF57HYO7OGG72KBOFOI" localSheetId="8" hidden="1">#REF!</definedName>
    <definedName name="BExIS4T0DRF57HYO7OGG72KBOFOI" localSheetId="6" hidden="1">#REF!</definedName>
    <definedName name="BExIS4T0DRF57HYO7OGG72KBOFOI" localSheetId="7" hidden="1">#REF!</definedName>
    <definedName name="BExIS4T0DRF57HYO7OGG72KBOFOI" hidden="1">#REF!</definedName>
    <definedName name="BExIS77BJDDK18PGI9DSEYZPIL7P" localSheetId="11" hidden="1">#REF!</definedName>
    <definedName name="BExIS77BJDDK18PGI9DSEYZPIL7P" localSheetId="5" hidden="1">#REF!</definedName>
    <definedName name="BExIS77BJDDK18PGI9DSEYZPIL7P" localSheetId="8" hidden="1">#REF!</definedName>
    <definedName name="BExIS77BJDDK18PGI9DSEYZPIL7P" localSheetId="6" hidden="1">#REF!</definedName>
    <definedName name="BExIS77BJDDK18PGI9DSEYZPIL7P" localSheetId="7" hidden="1">#REF!</definedName>
    <definedName name="BExIS77BJDDK18PGI9DSEYZPIL7P" hidden="1">#REF!</definedName>
    <definedName name="BExIS8USL1T3Z97CZ30HJ98E2GXQ" localSheetId="11" hidden="1">#REF!</definedName>
    <definedName name="BExIS8USL1T3Z97CZ30HJ98E2GXQ" localSheetId="5" hidden="1">#REF!</definedName>
    <definedName name="BExIS8USL1T3Z97CZ30HJ98E2GXQ" localSheetId="8" hidden="1">#REF!</definedName>
    <definedName name="BExIS8USL1T3Z97CZ30HJ98E2GXQ" localSheetId="6" hidden="1">#REF!</definedName>
    <definedName name="BExIS8USL1T3Z97CZ30HJ98E2GXQ" localSheetId="7" hidden="1">#REF!</definedName>
    <definedName name="BExIS8USL1T3Z97CZ30HJ98E2GXQ" hidden="1">#REF!</definedName>
    <definedName name="BExISC5B700MZUBFTQ9K4IKTF7HR" localSheetId="11" hidden="1">#REF!</definedName>
    <definedName name="BExISC5B700MZUBFTQ9K4IKTF7HR" localSheetId="5" hidden="1">#REF!</definedName>
    <definedName name="BExISC5B700MZUBFTQ9K4IKTF7HR" localSheetId="8" hidden="1">#REF!</definedName>
    <definedName name="BExISC5B700MZUBFTQ9K4IKTF7HR" localSheetId="6" hidden="1">#REF!</definedName>
    <definedName name="BExISC5B700MZUBFTQ9K4IKTF7HR" localSheetId="7" hidden="1">#REF!</definedName>
    <definedName name="BExISC5B700MZUBFTQ9K4IKTF7HR" hidden="1">#REF!</definedName>
    <definedName name="BExISDHXS49S1H56ENBPRF1NLD5C" localSheetId="11" hidden="1">#REF!</definedName>
    <definedName name="BExISDHXS49S1H56ENBPRF1NLD5C" localSheetId="5" hidden="1">#REF!</definedName>
    <definedName name="BExISDHXS49S1H56ENBPRF1NLD5C" localSheetId="8" hidden="1">#REF!</definedName>
    <definedName name="BExISDHXS49S1H56ENBPRF1NLD5C" localSheetId="6" hidden="1">#REF!</definedName>
    <definedName name="BExISDHXS49S1H56ENBPRF1NLD5C" localSheetId="7" hidden="1">#REF!</definedName>
    <definedName name="BExISDHXS49S1H56ENBPRF1NLD5C" hidden="1">#REF!</definedName>
    <definedName name="BExISM1JLV54A21A164IURMPGUMU" localSheetId="11" hidden="1">#REF!</definedName>
    <definedName name="BExISM1JLV54A21A164IURMPGUMU" localSheetId="5" hidden="1">#REF!</definedName>
    <definedName name="BExISM1JLV54A21A164IURMPGUMU" localSheetId="8" hidden="1">#REF!</definedName>
    <definedName name="BExISM1JLV54A21A164IURMPGUMU" localSheetId="6" hidden="1">#REF!</definedName>
    <definedName name="BExISM1JLV54A21A164IURMPGUMU" localSheetId="7" hidden="1">#REF!</definedName>
    <definedName name="BExISM1JLV54A21A164IURMPGUMU" hidden="1">#REF!</definedName>
    <definedName name="BExISRFKJYUZ4AKW44IJF7RF9Y90" localSheetId="11" hidden="1">#REF!</definedName>
    <definedName name="BExISRFKJYUZ4AKW44IJF7RF9Y90" localSheetId="5" hidden="1">#REF!</definedName>
    <definedName name="BExISRFKJYUZ4AKW44IJF7RF9Y90" localSheetId="8" hidden="1">#REF!</definedName>
    <definedName name="BExISRFKJYUZ4AKW44IJF7RF9Y90" localSheetId="6" hidden="1">#REF!</definedName>
    <definedName name="BExISRFKJYUZ4AKW44IJF7RF9Y90" localSheetId="7" hidden="1">#REF!</definedName>
    <definedName name="BExISRFKJYUZ4AKW44IJF7RF9Y90" hidden="1">#REF!</definedName>
    <definedName name="BExISSMVV57JAUB6CSGBMBFVNGWK" localSheetId="11" hidden="1">#REF!</definedName>
    <definedName name="BExISSMVV57JAUB6CSGBMBFVNGWK" localSheetId="5" hidden="1">#REF!</definedName>
    <definedName name="BExISSMVV57JAUB6CSGBMBFVNGWK" localSheetId="8" hidden="1">#REF!</definedName>
    <definedName name="BExISSMVV57JAUB6CSGBMBFVNGWK" localSheetId="6" hidden="1">#REF!</definedName>
    <definedName name="BExISSMVV57JAUB6CSGBMBFVNGWK" localSheetId="7" hidden="1">#REF!</definedName>
    <definedName name="BExISSMVV57JAUB6CSGBMBFVNGWK" hidden="1">#REF!</definedName>
    <definedName name="BExIT16AD4HCD0WQCCA72AKLQHK1" localSheetId="11" hidden="1">#REF!</definedName>
    <definedName name="BExIT16AD4HCD0WQCCA72AKLQHK1" localSheetId="5" hidden="1">#REF!</definedName>
    <definedName name="BExIT16AD4HCD0WQCCA72AKLQHK1" localSheetId="8" hidden="1">#REF!</definedName>
    <definedName name="BExIT16AD4HCD0WQCCA72AKLQHK1" localSheetId="6" hidden="1">#REF!</definedName>
    <definedName name="BExIT16AD4HCD0WQCCA72AKLQHK1" localSheetId="7" hidden="1">#REF!</definedName>
    <definedName name="BExIT16AD4HCD0WQCCA72AKLQHK1" hidden="1">#REF!</definedName>
    <definedName name="BExIT1MK8TBAK3SNP36A8FKDQSOK" localSheetId="11" hidden="1">#REF!</definedName>
    <definedName name="BExIT1MK8TBAK3SNP36A8FKDQSOK" localSheetId="5" hidden="1">#REF!</definedName>
    <definedName name="BExIT1MK8TBAK3SNP36A8FKDQSOK" localSheetId="8" hidden="1">#REF!</definedName>
    <definedName name="BExIT1MK8TBAK3SNP36A8FKDQSOK" localSheetId="6" hidden="1">#REF!</definedName>
    <definedName name="BExIT1MK8TBAK3SNP36A8FKDQSOK" localSheetId="7" hidden="1">#REF!</definedName>
    <definedName name="BExIT1MK8TBAK3SNP36A8FKDQSOK" hidden="1">#REF!</definedName>
    <definedName name="BExIT9PPVL7XGGIZS7G6QI6L7H9U" localSheetId="11" hidden="1">#REF!</definedName>
    <definedName name="BExIT9PPVL7XGGIZS7G6QI6L7H9U" localSheetId="5" hidden="1">#REF!</definedName>
    <definedName name="BExIT9PPVL7XGGIZS7G6QI6L7H9U" localSheetId="8" hidden="1">#REF!</definedName>
    <definedName name="BExIT9PPVL7XGGIZS7G6QI6L7H9U" localSheetId="6" hidden="1">#REF!</definedName>
    <definedName name="BExIT9PPVL7XGGIZS7G6QI6L7H9U" localSheetId="7" hidden="1">#REF!</definedName>
    <definedName name="BExIT9PPVL7XGGIZS7G6QI6L7H9U" hidden="1">#REF!</definedName>
    <definedName name="BExITBNYANV2S8KD56GOGCKW393R" localSheetId="11" hidden="1">#REF!</definedName>
    <definedName name="BExITBNYANV2S8KD56GOGCKW393R" localSheetId="5" hidden="1">#REF!</definedName>
    <definedName name="BExITBNYANV2S8KD56GOGCKW393R" localSheetId="8" hidden="1">#REF!</definedName>
    <definedName name="BExITBNYANV2S8KD56GOGCKW393R" localSheetId="6" hidden="1">#REF!</definedName>
    <definedName name="BExITBNYANV2S8KD56GOGCKW393R" localSheetId="7" hidden="1">#REF!</definedName>
    <definedName name="BExITBNYANV2S8KD56GOGCKW393R" hidden="1">#REF!</definedName>
    <definedName name="BExItemGrid" localSheetId="11">#REF!</definedName>
    <definedName name="BExItemGrid" localSheetId="5">#REF!</definedName>
    <definedName name="BExItemGrid" localSheetId="6">#REF!</definedName>
    <definedName name="BExItemGrid">#REF!</definedName>
    <definedName name="BExITGB4FVAV0LE88D7JMX7FBYXI" localSheetId="11" hidden="1">#REF!</definedName>
    <definedName name="BExITGB4FVAV0LE88D7JMX7FBYXI" localSheetId="5" hidden="1">#REF!</definedName>
    <definedName name="BExITGB4FVAV0LE88D7JMX7FBYXI" localSheetId="8" hidden="1">#REF!</definedName>
    <definedName name="BExITGB4FVAV0LE88D7JMX7FBYXI" localSheetId="6" hidden="1">#REF!</definedName>
    <definedName name="BExITGB4FVAV0LE88D7JMX7FBYXI" localSheetId="7" hidden="1">#REF!</definedName>
    <definedName name="BExITGB4FVAV0LE88D7JMX7FBYXI" hidden="1">#REF!</definedName>
    <definedName name="BExITI3TQ14K842P38QF0PNWSWNO" localSheetId="11" hidden="1">#REF!</definedName>
    <definedName name="BExITI3TQ14K842P38QF0PNWSWNO" localSheetId="5" hidden="1">#REF!</definedName>
    <definedName name="BExITI3TQ14K842P38QF0PNWSWNO" localSheetId="8" hidden="1">#REF!</definedName>
    <definedName name="BExITI3TQ14K842P38QF0PNWSWNO" localSheetId="6" hidden="1">#REF!</definedName>
    <definedName name="BExITI3TQ14K842P38QF0PNWSWNO" localSheetId="7" hidden="1">#REF!</definedName>
    <definedName name="BExITI3TQ14K842P38QF0PNWSWNO" hidden="1">#REF!</definedName>
    <definedName name="BExIU9OGER4TPMETACWUEP1UENK0" localSheetId="11" hidden="1">#REF!</definedName>
    <definedName name="BExIU9OGER4TPMETACWUEP1UENK0" localSheetId="5" hidden="1">#REF!</definedName>
    <definedName name="BExIU9OGER4TPMETACWUEP1UENK0" localSheetId="8" hidden="1">#REF!</definedName>
    <definedName name="BExIU9OGER4TPMETACWUEP1UENK0" localSheetId="6" hidden="1">#REF!</definedName>
    <definedName name="BExIU9OGER4TPMETACWUEP1UENK0" localSheetId="7" hidden="1">#REF!</definedName>
    <definedName name="BExIU9OGER4TPMETACWUEP1UENK0" hidden="1">#REF!</definedName>
    <definedName name="BExIUD4OJGH65NFNQ4VMCE3R4J1X" localSheetId="11" hidden="1">#REF!</definedName>
    <definedName name="BExIUD4OJGH65NFNQ4VMCE3R4J1X" localSheetId="5" hidden="1">#REF!</definedName>
    <definedName name="BExIUD4OJGH65NFNQ4VMCE3R4J1X" localSheetId="8" hidden="1">#REF!</definedName>
    <definedName name="BExIUD4OJGH65NFNQ4VMCE3R4J1X" localSheetId="6" hidden="1">#REF!</definedName>
    <definedName name="BExIUD4OJGH65NFNQ4VMCE3R4J1X" localSheetId="7" hidden="1">#REF!</definedName>
    <definedName name="BExIUD4OJGH65NFNQ4VMCE3R4J1X" hidden="1">#REF!</definedName>
    <definedName name="BExIUQM0XWNNW3MJD26EOVIT7FSU" localSheetId="11" hidden="1">#REF!</definedName>
    <definedName name="BExIUQM0XWNNW3MJD26EOVIT7FSU" localSheetId="5" hidden="1">#REF!</definedName>
    <definedName name="BExIUQM0XWNNW3MJD26EOVIT7FSU" localSheetId="8" hidden="1">#REF!</definedName>
    <definedName name="BExIUQM0XWNNW3MJD26EOVIT7FSU" localSheetId="6" hidden="1">#REF!</definedName>
    <definedName name="BExIUQM0XWNNW3MJD26EOVIT7FSU" localSheetId="7" hidden="1">#REF!</definedName>
    <definedName name="BExIUQM0XWNNW3MJD26EOVIT7FSU" hidden="1">#REF!</definedName>
    <definedName name="BExIUTB5OAAXYW0OFMP0PS40SPOB" localSheetId="11" hidden="1">#REF!</definedName>
    <definedName name="BExIUTB5OAAXYW0OFMP0PS40SPOB" localSheetId="5" hidden="1">#REF!</definedName>
    <definedName name="BExIUTB5OAAXYW0OFMP0PS40SPOB" localSheetId="8" hidden="1">#REF!</definedName>
    <definedName name="BExIUTB5OAAXYW0OFMP0PS40SPOB" localSheetId="6" hidden="1">#REF!</definedName>
    <definedName name="BExIUTB5OAAXYW0OFMP0PS40SPOB" localSheetId="7" hidden="1">#REF!</definedName>
    <definedName name="BExIUTB5OAAXYW0OFMP0PS40SPOB" hidden="1">#REF!</definedName>
    <definedName name="BExIUUT2MHIOV6R3WHA0DPM1KBKY" localSheetId="11" hidden="1">#REF!</definedName>
    <definedName name="BExIUUT2MHIOV6R3WHA0DPM1KBKY" localSheetId="5" hidden="1">#REF!</definedName>
    <definedName name="BExIUUT2MHIOV6R3WHA0DPM1KBKY" localSheetId="8" hidden="1">#REF!</definedName>
    <definedName name="BExIUUT2MHIOV6R3WHA0DPM1KBKY" localSheetId="6" hidden="1">#REF!</definedName>
    <definedName name="BExIUUT2MHIOV6R3WHA0DPM1KBKY" localSheetId="7" hidden="1">#REF!</definedName>
    <definedName name="BExIUUT2MHIOV6R3WHA0DPM1KBKY" hidden="1">#REF!</definedName>
    <definedName name="BExIUYPDT1AM6MWGWQS646PIZIWC" localSheetId="11" hidden="1">#REF!</definedName>
    <definedName name="BExIUYPDT1AM6MWGWQS646PIZIWC" localSheetId="5" hidden="1">#REF!</definedName>
    <definedName name="BExIUYPDT1AM6MWGWQS646PIZIWC" localSheetId="8" hidden="1">#REF!</definedName>
    <definedName name="BExIUYPDT1AM6MWGWQS646PIZIWC" localSheetId="6" hidden="1">#REF!</definedName>
    <definedName name="BExIUYPDT1AM6MWGWQS646PIZIWC" localSheetId="7" hidden="1">#REF!</definedName>
    <definedName name="BExIUYPDT1AM6MWGWQS646PIZIWC" hidden="1">#REF!</definedName>
    <definedName name="BExIV0I2O9F8D1UK1SI8AEYR6U0A" localSheetId="11" hidden="1">#REF!</definedName>
    <definedName name="BExIV0I2O9F8D1UK1SI8AEYR6U0A" localSheetId="5" hidden="1">#REF!</definedName>
    <definedName name="BExIV0I2O9F8D1UK1SI8AEYR6U0A" localSheetId="8" hidden="1">#REF!</definedName>
    <definedName name="BExIV0I2O9F8D1UK1SI8AEYR6U0A" localSheetId="6" hidden="1">#REF!</definedName>
    <definedName name="BExIV0I2O9F8D1UK1SI8AEYR6U0A" localSheetId="7" hidden="1">#REF!</definedName>
    <definedName name="BExIV0I2O9F8D1UK1SI8AEYR6U0A" hidden="1">#REF!</definedName>
    <definedName name="BExIV2LM38XPLRTWT0R44TMQ59E5" localSheetId="11" hidden="1">#REF!</definedName>
    <definedName name="BExIV2LM38XPLRTWT0R44TMQ59E5" localSheetId="5" hidden="1">#REF!</definedName>
    <definedName name="BExIV2LM38XPLRTWT0R44TMQ59E5" localSheetId="8" hidden="1">#REF!</definedName>
    <definedName name="BExIV2LM38XPLRTWT0R44TMQ59E5" localSheetId="6" hidden="1">#REF!</definedName>
    <definedName name="BExIV2LM38XPLRTWT0R44TMQ59E5" localSheetId="7" hidden="1">#REF!</definedName>
    <definedName name="BExIV2LM38XPLRTWT0R44TMQ59E5" hidden="1">#REF!</definedName>
    <definedName name="BExIV3HY4S0YRV1F7XEMF2YHAR2I" localSheetId="11" hidden="1">#REF!</definedName>
    <definedName name="BExIV3HY4S0YRV1F7XEMF2YHAR2I" localSheetId="5" hidden="1">#REF!</definedName>
    <definedName name="BExIV3HY4S0YRV1F7XEMF2YHAR2I" localSheetId="8" hidden="1">#REF!</definedName>
    <definedName name="BExIV3HY4S0YRV1F7XEMF2YHAR2I" localSheetId="6" hidden="1">#REF!</definedName>
    <definedName name="BExIV3HY4S0YRV1F7XEMF2YHAR2I" localSheetId="7" hidden="1">#REF!</definedName>
    <definedName name="BExIV3HY4S0YRV1F7XEMF2YHAR2I" hidden="1">#REF!</definedName>
    <definedName name="BExIV6HUZFRIFLXW2SICKGTAH1PV" localSheetId="11" hidden="1">#REF!</definedName>
    <definedName name="BExIV6HUZFRIFLXW2SICKGTAH1PV" localSheetId="5" hidden="1">#REF!</definedName>
    <definedName name="BExIV6HUZFRIFLXW2SICKGTAH1PV" localSheetId="8" hidden="1">#REF!</definedName>
    <definedName name="BExIV6HUZFRIFLXW2SICKGTAH1PV" localSheetId="6" hidden="1">#REF!</definedName>
    <definedName name="BExIV6HUZFRIFLXW2SICKGTAH1PV" localSheetId="7" hidden="1">#REF!</definedName>
    <definedName name="BExIV6HUZFRIFLXW2SICKGTAH1PV" hidden="1">#REF!</definedName>
    <definedName name="BExIVCXWL6H5LD9DHDIA4F5U9TQL" localSheetId="11" hidden="1">#REF!</definedName>
    <definedName name="BExIVCXWL6H5LD9DHDIA4F5U9TQL" localSheetId="5" hidden="1">#REF!</definedName>
    <definedName name="BExIVCXWL6H5LD9DHDIA4F5U9TQL" localSheetId="8" hidden="1">#REF!</definedName>
    <definedName name="BExIVCXWL6H5LD9DHDIA4F5U9TQL" localSheetId="6" hidden="1">#REF!</definedName>
    <definedName name="BExIVCXWL6H5LD9DHDIA4F5U9TQL" localSheetId="7" hidden="1">#REF!</definedName>
    <definedName name="BExIVCXWL6H5LD9DHDIA4F5U9TQL" hidden="1">#REF!</definedName>
    <definedName name="BExIVEVYJ7KL8QNR5ZTOSD11I5A6" localSheetId="11" hidden="1">#REF!</definedName>
    <definedName name="BExIVEVYJ7KL8QNR5ZTOSD11I5A6" localSheetId="5" hidden="1">#REF!</definedName>
    <definedName name="BExIVEVYJ7KL8QNR5ZTOSD11I5A6" localSheetId="8" hidden="1">#REF!</definedName>
    <definedName name="BExIVEVYJ7KL8QNR5ZTOSD11I5A6" localSheetId="6" hidden="1">#REF!</definedName>
    <definedName name="BExIVEVYJ7KL8QNR5ZTOSD11I5A6" localSheetId="7" hidden="1">#REF!</definedName>
    <definedName name="BExIVEVYJ7KL8QNR5ZTOSD11I5A6" hidden="1">#REF!</definedName>
    <definedName name="BExIVJ30S9U8MA1TUBRND8DGF96D" localSheetId="11" hidden="1">#REF!</definedName>
    <definedName name="BExIVJ30S9U8MA1TUBRND8DGF96D" localSheetId="5" hidden="1">#REF!</definedName>
    <definedName name="BExIVJ30S9U8MA1TUBRND8DGF96D" localSheetId="8" hidden="1">#REF!</definedName>
    <definedName name="BExIVJ30S9U8MA1TUBRND8DGF96D" localSheetId="6" hidden="1">#REF!</definedName>
    <definedName name="BExIVJ30S9U8MA1TUBRND8DGF96D" localSheetId="7" hidden="1">#REF!</definedName>
    <definedName name="BExIVJ30S9U8MA1TUBRND8DGF96D" hidden="1">#REF!</definedName>
    <definedName name="BExIVMOIPSEWSIHIDDLOXESQ28A0" localSheetId="11" hidden="1">#REF!</definedName>
    <definedName name="BExIVMOIPSEWSIHIDDLOXESQ28A0" localSheetId="5" hidden="1">#REF!</definedName>
    <definedName name="BExIVMOIPSEWSIHIDDLOXESQ28A0" localSheetId="8" hidden="1">#REF!</definedName>
    <definedName name="BExIVMOIPSEWSIHIDDLOXESQ28A0" localSheetId="6" hidden="1">#REF!</definedName>
    <definedName name="BExIVMOIPSEWSIHIDDLOXESQ28A0" localSheetId="7" hidden="1">#REF!</definedName>
    <definedName name="BExIVMOIPSEWSIHIDDLOXESQ28A0" hidden="1">#REF!</definedName>
    <definedName name="BExIVNVNJX9BYDLC88NG09YF5XQ6" localSheetId="11" hidden="1">#REF!</definedName>
    <definedName name="BExIVNVNJX9BYDLC88NG09YF5XQ6" localSheetId="5" hidden="1">#REF!</definedName>
    <definedName name="BExIVNVNJX9BYDLC88NG09YF5XQ6" localSheetId="8" hidden="1">#REF!</definedName>
    <definedName name="BExIVNVNJX9BYDLC88NG09YF5XQ6" localSheetId="6" hidden="1">#REF!</definedName>
    <definedName name="BExIVNVNJX9BYDLC88NG09YF5XQ6" localSheetId="7" hidden="1">#REF!</definedName>
    <definedName name="BExIVNVNJX9BYDLC88NG09YF5XQ6" hidden="1">#REF!</definedName>
    <definedName name="BExIVQVKLMGSRYT1LFZH0KUIA4OR" localSheetId="11" hidden="1">#REF!</definedName>
    <definedName name="BExIVQVKLMGSRYT1LFZH0KUIA4OR" localSheetId="5" hidden="1">#REF!</definedName>
    <definedName name="BExIVQVKLMGSRYT1LFZH0KUIA4OR" localSheetId="8" hidden="1">#REF!</definedName>
    <definedName name="BExIVQVKLMGSRYT1LFZH0KUIA4OR" localSheetId="6" hidden="1">#REF!</definedName>
    <definedName name="BExIVQVKLMGSRYT1LFZH0KUIA4OR" localSheetId="7" hidden="1">#REF!</definedName>
    <definedName name="BExIVQVKLMGSRYT1LFZH0KUIA4OR" hidden="1">#REF!</definedName>
    <definedName name="BExIVYTFI35KNR2XSA6N8OJYUTUR" localSheetId="11" hidden="1">#REF!</definedName>
    <definedName name="BExIVYTFI35KNR2XSA6N8OJYUTUR" localSheetId="5" hidden="1">#REF!</definedName>
    <definedName name="BExIVYTFI35KNR2XSA6N8OJYUTUR" localSheetId="8" hidden="1">#REF!</definedName>
    <definedName name="BExIVYTFI35KNR2XSA6N8OJYUTUR" localSheetId="6" hidden="1">#REF!</definedName>
    <definedName name="BExIVYTFI35KNR2XSA6N8OJYUTUR" localSheetId="7" hidden="1">#REF!</definedName>
    <definedName name="BExIVYTFI35KNR2XSA6N8OJYUTUR" hidden="1">#REF!</definedName>
    <definedName name="BExIVZF05SNB8DE7VLQOFG9S41HS" localSheetId="11" hidden="1">#REF!</definedName>
    <definedName name="BExIVZF05SNB8DE7VLQOFG9S41HS" localSheetId="5" hidden="1">#REF!</definedName>
    <definedName name="BExIVZF05SNB8DE7VLQOFG9S41HS" localSheetId="8" hidden="1">#REF!</definedName>
    <definedName name="BExIVZF05SNB8DE7VLQOFG9S41HS" localSheetId="6" hidden="1">#REF!</definedName>
    <definedName name="BExIVZF05SNB8DE7VLQOFG9S41HS" localSheetId="7" hidden="1">#REF!</definedName>
    <definedName name="BExIVZF05SNB8DE7VLQOFG9S41HS" hidden="1">#REF!</definedName>
    <definedName name="BExIWB3SY3WRIVIOF988DNNODBOA" localSheetId="11" hidden="1">#REF!</definedName>
    <definedName name="BExIWB3SY3WRIVIOF988DNNODBOA" localSheetId="5" hidden="1">#REF!</definedName>
    <definedName name="BExIWB3SY3WRIVIOF988DNNODBOA" localSheetId="8" hidden="1">#REF!</definedName>
    <definedName name="BExIWB3SY3WRIVIOF988DNNODBOA" localSheetId="6" hidden="1">#REF!</definedName>
    <definedName name="BExIWB3SY3WRIVIOF988DNNODBOA" localSheetId="7" hidden="1">#REF!</definedName>
    <definedName name="BExIWB3SY3WRIVIOF988DNNODBOA" hidden="1">#REF!</definedName>
    <definedName name="BExIWB99CG0H52LRD6QWPN4L6DV2" localSheetId="11" hidden="1">#REF!</definedName>
    <definedName name="BExIWB99CG0H52LRD6QWPN4L6DV2" localSheetId="5" hidden="1">#REF!</definedName>
    <definedName name="BExIWB99CG0H52LRD6QWPN4L6DV2" localSheetId="8" hidden="1">#REF!</definedName>
    <definedName name="BExIWB99CG0H52LRD6QWPN4L6DV2" localSheetId="6" hidden="1">#REF!</definedName>
    <definedName name="BExIWB99CG0H52LRD6QWPN4L6DV2" localSheetId="7" hidden="1">#REF!</definedName>
    <definedName name="BExIWB99CG0H52LRD6QWPN4L6DV2" hidden="1">#REF!</definedName>
    <definedName name="BExIWG1W7XP9DFYYSZAIOSHM0QLQ" localSheetId="11" hidden="1">#REF!</definedName>
    <definedName name="BExIWG1W7XP9DFYYSZAIOSHM0QLQ" localSheetId="5" hidden="1">#REF!</definedName>
    <definedName name="BExIWG1W7XP9DFYYSZAIOSHM0QLQ" localSheetId="8" hidden="1">#REF!</definedName>
    <definedName name="BExIWG1W7XP9DFYYSZAIOSHM0QLQ" localSheetId="6" hidden="1">#REF!</definedName>
    <definedName name="BExIWG1W7XP9DFYYSZAIOSHM0QLQ" localSheetId="7" hidden="1">#REF!</definedName>
    <definedName name="BExIWG1W7XP9DFYYSZAIOSHM0QLQ" hidden="1">#REF!</definedName>
    <definedName name="BExIWH3KUK94B7833DD4TB0Y6KP9" localSheetId="11" hidden="1">#REF!</definedName>
    <definedName name="BExIWH3KUK94B7833DD4TB0Y6KP9" localSheetId="5" hidden="1">#REF!</definedName>
    <definedName name="BExIWH3KUK94B7833DD4TB0Y6KP9" localSheetId="8" hidden="1">#REF!</definedName>
    <definedName name="BExIWH3KUK94B7833DD4TB0Y6KP9" localSheetId="6" hidden="1">#REF!</definedName>
    <definedName name="BExIWH3KUK94B7833DD4TB0Y6KP9" localSheetId="7" hidden="1">#REF!</definedName>
    <definedName name="BExIWH3KUK94B7833DD4TB0Y6KP9" hidden="1">#REF!</definedName>
    <definedName name="BExIWHZXYAALPLS8CSHZHJ82LBOH" localSheetId="11" hidden="1">#REF!</definedName>
    <definedName name="BExIWHZXYAALPLS8CSHZHJ82LBOH" localSheetId="5" hidden="1">#REF!</definedName>
    <definedName name="BExIWHZXYAALPLS8CSHZHJ82LBOH" localSheetId="8" hidden="1">#REF!</definedName>
    <definedName name="BExIWHZXYAALPLS8CSHZHJ82LBOH" localSheetId="6" hidden="1">#REF!</definedName>
    <definedName name="BExIWHZXYAALPLS8CSHZHJ82LBOH" localSheetId="7" hidden="1">#REF!</definedName>
    <definedName name="BExIWHZXYAALPLS8CSHZHJ82LBOH" hidden="1">#REF!</definedName>
    <definedName name="BExIWJY6FHR6KOO0P8U4IZ7VD42D" localSheetId="11" hidden="1">#REF!</definedName>
    <definedName name="BExIWJY6FHR6KOO0P8U4IZ7VD42D" localSheetId="5" hidden="1">#REF!</definedName>
    <definedName name="BExIWJY6FHR6KOO0P8U4IZ7VD42D" localSheetId="8" hidden="1">#REF!</definedName>
    <definedName name="BExIWJY6FHR6KOO0P8U4IZ7VD42D" localSheetId="6" hidden="1">#REF!</definedName>
    <definedName name="BExIWJY6FHR6KOO0P8U4IZ7VD42D" localSheetId="7" hidden="1">#REF!</definedName>
    <definedName name="BExIWJY6FHR6KOO0P8U4IZ7VD42D" hidden="1">#REF!</definedName>
    <definedName name="BExIWKE9MGIDWORBI43AWTUNYFAN" localSheetId="11" hidden="1">#REF!</definedName>
    <definedName name="BExIWKE9MGIDWORBI43AWTUNYFAN" localSheetId="5" hidden="1">#REF!</definedName>
    <definedName name="BExIWKE9MGIDWORBI43AWTUNYFAN" localSheetId="8" hidden="1">#REF!</definedName>
    <definedName name="BExIWKE9MGIDWORBI43AWTUNYFAN" localSheetId="6" hidden="1">#REF!</definedName>
    <definedName name="BExIWKE9MGIDWORBI43AWTUNYFAN" localSheetId="7" hidden="1">#REF!</definedName>
    <definedName name="BExIWKE9MGIDWORBI43AWTUNYFAN" hidden="1">#REF!</definedName>
    <definedName name="BExIWPHOYLSNGZKVD3RRKOEALEUG" localSheetId="11" hidden="1">#REF!</definedName>
    <definedName name="BExIWPHOYLSNGZKVD3RRKOEALEUG" localSheetId="5" hidden="1">#REF!</definedName>
    <definedName name="BExIWPHOYLSNGZKVD3RRKOEALEUG" localSheetId="8" hidden="1">#REF!</definedName>
    <definedName name="BExIWPHOYLSNGZKVD3RRKOEALEUG" localSheetId="6" hidden="1">#REF!</definedName>
    <definedName name="BExIWPHOYLSNGZKVD3RRKOEALEUG" localSheetId="7" hidden="1">#REF!</definedName>
    <definedName name="BExIWPHOYLSNGZKVD3RRKOEALEUG" hidden="1">#REF!</definedName>
    <definedName name="BExIWSHLD1QIZPL5ARLXOJ9Y2CAA" localSheetId="11" hidden="1">#REF!</definedName>
    <definedName name="BExIWSHLD1QIZPL5ARLXOJ9Y2CAA" localSheetId="5" hidden="1">#REF!</definedName>
    <definedName name="BExIWSHLD1QIZPL5ARLXOJ9Y2CAA" localSheetId="8" hidden="1">#REF!</definedName>
    <definedName name="BExIWSHLD1QIZPL5ARLXOJ9Y2CAA" localSheetId="6" hidden="1">#REF!</definedName>
    <definedName name="BExIWSHLD1QIZPL5ARLXOJ9Y2CAA" localSheetId="7" hidden="1">#REF!</definedName>
    <definedName name="BExIWSHLD1QIZPL5ARLXOJ9Y2CAA" hidden="1">#REF!</definedName>
    <definedName name="BExIX34PM5DBTRHRQWP6PL6WIX88" localSheetId="11" hidden="1">#REF!</definedName>
    <definedName name="BExIX34PM5DBTRHRQWP6PL6WIX88" localSheetId="5" hidden="1">#REF!</definedName>
    <definedName name="BExIX34PM5DBTRHRQWP6PL6WIX88" localSheetId="8" hidden="1">#REF!</definedName>
    <definedName name="BExIX34PM5DBTRHRQWP6PL6WIX88" localSheetId="6" hidden="1">#REF!</definedName>
    <definedName name="BExIX34PM5DBTRHRQWP6PL6WIX88" localSheetId="7" hidden="1">#REF!</definedName>
    <definedName name="BExIX34PM5DBTRHRQWP6PL6WIX88" hidden="1">#REF!</definedName>
    <definedName name="BExIX5OAP9KSUE5SIZCW9P39Q4WE" localSheetId="11" hidden="1">#REF!</definedName>
    <definedName name="BExIX5OAP9KSUE5SIZCW9P39Q4WE" localSheetId="5" hidden="1">#REF!</definedName>
    <definedName name="BExIX5OAP9KSUE5SIZCW9P39Q4WE" localSheetId="8" hidden="1">#REF!</definedName>
    <definedName name="BExIX5OAP9KSUE5SIZCW9P39Q4WE" localSheetId="6" hidden="1">#REF!</definedName>
    <definedName name="BExIX5OAP9KSUE5SIZCW9P39Q4WE" localSheetId="7" hidden="1">#REF!</definedName>
    <definedName name="BExIX5OAP9KSUE5SIZCW9P39Q4WE" hidden="1">#REF!</definedName>
    <definedName name="BExIXGRJPVJMUDGSG7IHPXPNO69B" localSheetId="11" hidden="1">#REF!</definedName>
    <definedName name="BExIXGRJPVJMUDGSG7IHPXPNO69B" localSheetId="5" hidden="1">#REF!</definedName>
    <definedName name="BExIXGRJPVJMUDGSG7IHPXPNO69B" localSheetId="8" hidden="1">#REF!</definedName>
    <definedName name="BExIXGRJPVJMUDGSG7IHPXPNO69B" localSheetId="6" hidden="1">#REF!</definedName>
    <definedName name="BExIXGRJPVJMUDGSG7IHPXPNO69B" localSheetId="7" hidden="1">#REF!</definedName>
    <definedName name="BExIXGRJPVJMUDGSG7IHPXPNO69B" hidden="1">#REF!</definedName>
    <definedName name="BExIXGWVQ9WOO0NCJLXAU4PJPOPM" localSheetId="11" hidden="1">#REF!</definedName>
    <definedName name="BExIXGWVQ9WOO0NCJLXAU4PJPOPM" localSheetId="5" hidden="1">#REF!</definedName>
    <definedName name="BExIXGWVQ9WOO0NCJLXAU4PJPOPM" localSheetId="8" hidden="1">#REF!</definedName>
    <definedName name="BExIXGWVQ9WOO0NCJLXAU4PJPOPM" localSheetId="6" hidden="1">#REF!</definedName>
    <definedName name="BExIXGWVQ9WOO0NCJLXAU4PJPOPM" localSheetId="7" hidden="1">#REF!</definedName>
    <definedName name="BExIXGWVQ9WOO0NCJLXAU4PJPOPM" hidden="1">#REF!</definedName>
    <definedName name="BExIXLK6SEOTUWQVNLCH4SAKTVGQ" localSheetId="11" hidden="1">#REF!</definedName>
    <definedName name="BExIXLK6SEOTUWQVNLCH4SAKTVGQ" localSheetId="5" hidden="1">#REF!</definedName>
    <definedName name="BExIXLK6SEOTUWQVNLCH4SAKTVGQ" localSheetId="8" hidden="1">#REF!</definedName>
    <definedName name="BExIXLK6SEOTUWQVNLCH4SAKTVGQ" localSheetId="6" hidden="1">#REF!</definedName>
    <definedName name="BExIXLK6SEOTUWQVNLCH4SAKTVGQ" localSheetId="7" hidden="1">#REF!</definedName>
    <definedName name="BExIXLK6SEOTUWQVNLCH4SAKTVGQ" hidden="1">#REF!</definedName>
    <definedName name="BExIXM5R87ZL3FHALWZXYCPHGX3E" localSheetId="11" hidden="1">#REF!</definedName>
    <definedName name="BExIXM5R87ZL3FHALWZXYCPHGX3E" localSheetId="5" hidden="1">#REF!</definedName>
    <definedName name="BExIXM5R87ZL3FHALWZXYCPHGX3E" localSheetId="8" hidden="1">#REF!</definedName>
    <definedName name="BExIXM5R87ZL3FHALWZXYCPHGX3E" localSheetId="6" hidden="1">#REF!</definedName>
    <definedName name="BExIXM5R87ZL3FHALWZXYCPHGX3E" localSheetId="7" hidden="1">#REF!</definedName>
    <definedName name="BExIXM5R87ZL3FHALWZXYCPHGX3E" hidden="1">#REF!</definedName>
    <definedName name="BExIXN24YK8MIB3OZ905DHU9CDH1" localSheetId="11" hidden="1">#REF!</definedName>
    <definedName name="BExIXN24YK8MIB3OZ905DHU9CDH1" localSheetId="5" hidden="1">#REF!</definedName>
    <definedName name="BExIXN24YK8MIB3OZ905DHU9CDH1" localSheetId="8" hidden="1">#REF!</definedName>
    <definedName name="BExIXN24YK8MIB3OZ905DHU9CDH1" localSheetId="6" hidden="1">#REF!</definedName>
    <definedName name="BExIXN24YK8MIB3OZ905DHU9CDH1" localSheetId="7" hidden="1">#REF!</definedName>
    <definedName name="BExIXN24YK8MIB3OZ905DHU9CDH1" hidden="1">#REF!</definedName>
    <definedName name="BExIXS036ZCKT2Z8XZKLZ8PFWQGL" localSheetId="11" hidden="1">#REF!</definedName>
    <definedName name="BExIXS036ZCKT2Z8XZKLZ8PFWQGL" localSheetId="5" hidden="1">#REF!</definedName>
    <definedName name="BExIXS036ZCKT2Z8XZKLZ8PFWQGL" localSheetId="8" hidden="1">#REF!</definedName>
    <definedName name="BExIXS036ZCKT2Z8XZKLZ8PFWQGL" localSheetId="6" hidden="1">#REF!</definedName>
    <definedName name="BExIXS036ZCKT2Z8XZKLZ8PFWQGL" localSheetId="7" hidden="1">#REF!</definedName>
    <definedName name="BExIXS036ZCKT2Z8XZKLZ8PFWQGL" hidden="1">#REF!</definedName>
    <definedName name="BExIXY5CF9PFM0P40AZ4U51TMWV0" localSheetId="11" hidden="1">#REF!</definedName>
    <definedName name="BExIXY5CF9PFM0P40AZ4U51TMWV0" localSheetId="5" hidden="1">#REF!</definedName>
    <definedName name="BExIXY5CF9PFM0P40AZ4U51TMWV0" localSheetId="8" hidden="1">#REF!</definedName>
    <definedName name="BExIXY5CF9PFM0P40AZ4U51TMWV0" localSheetId="6" hidden="1">#REF!</definedName>
    <definedName name="BExIXY5CF9PFM0P40AZ4U51TMWV0" localSheetId="7" hidden="1">#REF!</definedName>
    <definedName name="BExIXY5CF9PFM0P40AZ4U51TMWV0" hidden="1">#REF!</definedName>
    <definedName name="BExIYEXJBK8JDWIRSVV4RJSKZVV1" localSheetId="11" hidden="1">#REF!</definedName>
    <definedName name="BExIYEXJBK8JDWIRSVV4RJSKZVV1" localSheetId="5" hidden="1">#REF!</definedName>
    <definedName name="BExIYEXJBK8JDWIRSVV4RJSKZVV1" localSheetId="8" hidden="1">#REF!</definedName>
    <definedName name="BExIYEXJBK8JDWIRSVV4RJSKZVV1" localSheetId="6" hidden="1">#REF!</definedName>
    <definedName name="BExIYEXJBK8JDWIRSVV4RJSKZVV1" localSheetId="7" hidden="1">#REF!</definedName>
    <definedName name="BExIYEXJBK8JDWIRSVV4RJSKZVV1" hidden="1">#REF!</definedName>
    <definedName name="BExIYFJ59KLIPRTGIHX9X07UVGT3" localSheetId="11" hidden="1">#REF!</definedName>
    <definedName name="BExIYFJ59KLIPRTGIHX9X07UVGT3" localSheetId="5" hidden="1">#REF!</definedName>
    <definedName name="BExIYFJ59KLIPRTGIHX9X07UVGT3" localSheetId="8" hidden="1">#REF!</definedName>
    <definedName name="BExIYFJ59KLIPRTGIHX9X07UVGT3" localSheetId="6" hidden="1">#REF!</definedName>
    <definedName name="BExIYFJ59KLIPRTGIHX9X07UVGT3" localSheetId="7" hidden="1">#REF!</definedName>
    <definedName name="BExIYFJ59KLIPRTGIHX9X07UVGT3" hidden="1">#REF!</definedName>
    <definedName name="BExIYHH7GZO6BU3DC4GRLH3FD3ZS" localSheetId="11" hidden="1">#REF!</definedName>
    <definedName name="BExIYHH7GZO6BU3DC4GRLH3FD3ZS" localSheetId="5" hidden="1">#REF!</definedName>
    <definedName name="BExIYHH7GZO6BU3DC4GRLH3FD3ZS" localSheetId="8" hidden="1">#REF!</definedName>
    <definedName name="BExIYHH7GZO6BU3DC4GRLH3FD3ZS" localSheetId="6" hidden="1">#REF!</definedName>
    <definedName name="BExIYHH7GZO6BU3DC4GRLH3FD3ZS" localSheetId="7" hidden="1">#REF!</definedName>
    <definedName name="BExIYHH7GZO6BU3DC4GRLH3FD3ZS" hidden="1">#REF!</definedName>
    <definedName name="BExIYHMPBTD67ZNUL9O76FZQHYPT" localSheetId="11" hidden="1">#REF!</definedName>
    <definedName name="BExIYHMPBTD67ZNUL9O76FZQHYPT" localSheetId="5" hidden="1">#REF!</definedName>
    <definedName name="BExIYHMPBTD67ZNUL9O76FZQHYPT" localSheetId="8" hidden="1">#REF!</definedName>
    <definedName name="BExIYHMPBTD67ZNUL9O76FZQHYPT" localSheetId="6" hidden="1">#REF!</definedName>
    <definedName name="BExIYHMPBTD67ZNUL9O76FZQHYPT" localSheetId="7" hidden="1">#REF!</definedName>
    <definedName name="BExIYHMPBTD67ZNUL9O76FZQHYPT" hidden="1">#REF!</definedName>
    <definedName name="BExIYI2RH0K4225XO970K2IQ1E79" localSheetId="11" hidden="1">#REF!</definedName>
    <definedName name="BExIYI2RH0K4225XO970K2IQ1E79" localSheetId="5" hidden="1">#REF!</definedName>
    <definedName name="BExIYI2RH0K4225XO970K2IQ1E79" localSheetId="8" hidden="1">#REF!</definedName>
    <definedName name="BExIYI2RH0K4225XO970K2IQ1E79" localSheetId="6" hidden="1">#REF!</definedName>
    <definedName name="BExIYI2RH0K4225XO970K2IQ1E79" localSheetId="7" hidden="1">#REF!</definedName>
    <definedName name="BExIYI2RH0K4225XO970K2IQ1E79" hidden="1">#REF!</definedName>
    <definedName name="BExIYMPZ0KS2KOJFQAUQJ77L7701" localSheetId="11" hidden="1">#REF!</definedName>
    <definedName name="BExIYMPZ0KS2KOJFQAUQJ77L7701" localSheetId="5" hidden="1">#REF!</definedName>
    <definedName name="BExIYMPZ0KS2KOJFQAUQJ77L7701" localSheetId="8" hidden="1">#REF!</definedName>
    <definedName name="BExIYMPZ0KS2KOJFQAUQJ77L7701" localSheetId="6" hidden="1">#REF!</definedName>
    <definedName name="BExIYMPZ0KS2KOJFQAUQJ77L7701" localSheetId="7" hidden="1">#REF!</definedName>
    <definedName name="BExIYMPZ0KS2KOJFQAUQJ77L7701" hidden="1">#REF!</definedName>
    <definedName name="BExIYP9Q6FV9T0R9G3UDKLS4TTYX" localSheetId="11" hidden="1">#REF!</definedName>
    <definedName name="BExIYP9Q6FV9T0R9G3UDKLS4TTYX" localSheetId="5" hidden="1">#REF!</definedName>
    <definedName name="BExIYP9Q6FV9T0R9G3UDKLS4TTYX" localSheetId="8" hidden="1">#REF!</definedName>
    <definedName name="BExIYP9Q6FV9T0R9G3UDKLS4TTYX" localSheetId="6" hidden="1">#REF!</definedName>
    <definedName name="BExIYP9Q6FV9T0R9G3UDKLS4TTYX" localSheetId="7" hidden="1">#REF!</definedName>
    <definedName name="BExIYP9Q6FV9T0R9G3UDKLS4TTYX" hidden="1">#REF!</definedName>
    <definedName name="BExIYZGLDQ1TN7BIIN4RLDP31GIM" localSheetId="11" hidden="1">#REF!</definedName>
    <definedName name="BExIYZGLDQ1TN7BIIN4RLDP31GIM" localSheetId="5" hidden="1">#REF!</definedName>
    <definedName name="BExIYZGLDQ1TN7BIIN4RLDP31GIM" localSheetId="8" hidden="1">#REF!</definedName>
    <definedName name="BExIYZGLDQ1TN7BIIN4RLDP31GIM" localSheetId="6" hidden="1">#REF!</definedName>
    <definedName name="BExIYZGLDQ1TN7BIIN4RLDP31GIM" localSheetId="7" hidden="1">#REF!</definedName>
    <definedName name="BExIYZGLDQ1TN7BIIN4RLDP31GIM" hidden="1">#REF!</definedName>
    <definedName name="BExIZ4K0EZJK6PW3L8SVKTJFSWW9" localSheetId="11" hidden="1">#REF!</definedName>
    <definedName name="BExIZ4K0EZJK6PW3L8SVKTJFSWW9" localSheetId="5" hidden="1">#REF!</definedName>
    <definedName name="BExIZ4K0EZJK6PW3L8SVKTJFSWW9" localSheetId="8" hidden="1">#REF!</definedName>
    <definedName name="BExIZ4K0EZJK6PW3L8SVKTJFSWW9" localSheetId="6" hidden="1">#REF!</definedName>
    <definedName name="BExIZ4K0EZJK6PW3L8SVKTJFSWW9" localSheetId="7" hidden="1">#REF!</definedName>
    <definedName name="BExIZ4K0EZJK6PW3L8SVKTJFSWW9" hidden="1">#REF!</definedName>
    <definedName name="BExIZAECOEZGBAO29QMV14E6XDIV" localSheetId="11" hidden="1">#REF!</definedName>
    <definedName name="BExIZAECOEZGBAO29QMV14E6XDIV" localSheetId="5" hidden="1">#REF!</definedName>
    <definedName name="BExIZAECOEZGBAO29QMV14E6XDIV" localSheetId="8" hidden="1">#REF!</definedName>
    <definedName name="BExIZAECOEZGBAO29QMV14E6XDIV" localSheetId="6" hidden="1">#REF!</definedName>
    <definedName name="BExIZAECOEZGBAO29QMV14E6XDIV" localSheetId="7" hidden="1">#REF!</definedName>
    <definedName name="BExIZAECOEZGBAO29QMV14E6XDIV" hidden="1">#REF!</definedName>
    <definedName name="BExIZHQR3N1546MQS83ZJ8I6SPZ3" localSheetId="11" hidden="1">#REF!</definedName>
    <definedName name="BExIZHQR3N1546MQS83ZJ8I6SPZ3" localSheetId="5" hidden="1">#REF!</definedName>
    <definedName name="BExIZHQR3N1546MQS83ZJ8I6SPZ3" localSheetId="8" hidden="1">#REF!</definedName>
    <definedName name="BExIZHQR3N1546MQS83ZJ8I6SPZ3" localSheetId="6" hidden="1">#REF!</definedName>
    <definedName name="BExIZHQR3N1546MQS83ZJ8I6SPZ3" localSheetId="7" hidden="1">#REF!</definedName>
    <definedName name="BExIZHQR3N1546MQS83ZJ8I6SPZ3" hidden="1">#REF!</definedName>
    <definedName name="BExIZKVXYD5O2JBU81F2UFJZLLSI" localSheetId="11" hidden="1">#REF!</definedName>
    <definedName name="BExIZKVXYD5O2JBU81F2UFJZLLSI" localSheetId="5" hidden="1">#REF!</definedName>
    <definedName name="BExIZKVXYD5O2JBU81F2UFJZLLSI" localSheetId="8" hidden="1">#REF!</definedName>
    <definedName name="BExIZKVXYD5O2JBU81F2UFJZLLSI" localSheetId="6" hidden="1">#REF!</definedName>
    <definedName name="BExIZKVXYD5O2JBU81F2UFJZLLSI" localSheetId="7" hidden="1">#REF!</definedName>
    <definedName name="BExIZKVXYD5O2JBU81F2UFJZLLSI" hidden="1">#REF!</definedName>
    <definedName name="BExIZPZDHC8HGER83WHCZAHOX7LK" localSheetId="11" hidden="1">#REF!</definedName>
    <definedName name="BExIZPZDHC8HGER83WHCZAHOX7LK" localSheetId="5" hidden="1">#REF!</definedName>
    <definedName name="BExIZPZDHC8HGER83WHCZAHOX7LK" localSheetId="8" hidden="1">#REF!</definedName>
    <definedName name="BExIZPZDHC8HGER83WHCZAHOX7LK" localSheetId="6" hidden="1">#REF!</definedName>
    <definedName name="BExIZPZDHC8HGER83WHCZAHOX7LK" localSheetId="7" hidden="1">#REF!</definedName>
    <definedName name="BExIZPZDHC8HGER83WHCZAHOX7LK" hidden="1">#REF!</definedName>
    <definedName name="BExIZQA5XCS39QKXMYR1MH2ZIGPS" localSheetId="11" hidden="1">#REF!</definedName>
    <definedName name="BExIZQA5XCS39QKXMYR1MH2ZIGPS" localSheetId="5" hidden="1">#REF!</definedName>
    <definedName name="BExIZQA5XCS39QKXMYR1MH2ZIGPS" localSheetId="8" hidden="1">#REF!</definedName>
    <definedName name="BExIZQA5XCS39QKXMYR1MH2ZIGPS" localSheetId="6" hidden="1">#REF!</definedName>
    <definedName name="BExIZQA5XCS39QKXMYR1MH2ZIGPS" localSheetId="7" hidden="1">#REF!</definedName>
    <definedName name="BExIZQA5XCS39QKXMYR1MH2ZIGPS" hidden="1">#REF!</definedName>
    <definedName name="BExIZVDLRUNAL32D9KO9X7Y4PB3O" localSheetId="11" hidden="1">#REF!</definedName>
    <definedName name="BExIZVDLRUNAL32D9KO9X7Y4PB3O" localSheetId="5" hidden="1">#REF!</definedName>
    <definedName name="BExIZVDLRUNAL32D9KO9X7Y4PB3O" localSheetId="8" hidden="1">#REF!</definedName>
    <definedName name="BExIZVDLRUNAL32D9KO9X7Y4PB3O" localSheetId="6" hidden="1">#REF!</definedName>
    <definedName name="BExIZVDLRUNAL32D9KO9X7Y4PB3O" localSheetId="7" hidden="1">#REF!</definedName>
    <definedName name="BExIZVDLRUNAL32D9KO9X7Y4PB3O" hidden="1">#REF!</definedName>
    <definedName name="BExIZY2PUZ0OF9YKK1B13IW0VS6G" localSheetId="11" hidden="1">#REF!</definedName>
    <definedName name="BExIZY2PUZ0OF9YKK1B13IW0VS6G" localSheetId="5" hidden="1">#REF!</definedName>
    <definedName name="BExIZY2PUZ0OF9YKK1B13IW0VS6G" localSheetId="8" hidden="1">#REF!</definedName>
    <definedName name="BExIZY2PUZ0OF9YKK1B13IW0VS6G" localSheetId="6" hidden="1">#REF!</definedName>
    <definedName name="BExIZY2PUZ0OF9YKK1B13IW0VS6G" localSheetId="7" hidden="1">#REF!</definedName>
    <definedName name="BExIZY2PUZ0OF9YKK1B13IW0VS6G" hidden="1">#REF!</definedName>
    <definedName name="BExJ08KBRR2XMWW3VZMPSQKXHZUH" localSheetId="11" hidden="1">#REF!</definedName>
    <definedName name="BExJ08KBRR2XMWW3VZMPSQKXHZUH" localSheetId="5" hidden="1">#REF!</definedName>
    <definedName name="BExJ08KBRR2XMWW3VZMPSQKXHZUH" localSheetId="8" hidden="1">#REF!</definedName>
    <definedName name="BExJ08KBRR2XMWW3VZMPSQKXHZUH" localSheetId="6" hidden="1">#REF!</definedName>
    <definedName name="BExJ08KBRR2XMWW3VZMPSQKXHZUH" localSheetId="7" hidden="1">#REF!</definedName>
    <definedName name="BExJ08KBRR2XMWW3VZMPSQKXHZUH" hidden="1">#REF!</definedName>
    <definedName name="BExJ0DYJWXGE7DA39PYL3WM05U9O" localSheetId="11" hidden="1">#REF!</definedName>
    <definedName name="BExJ0DYJWXGE7DA39PYL3WM05U9O" localSheetId="5" hidden="1">#REF!</definedName>
    <definedName name="BExJ0DYJWXGE7DA39PYL3WM05U9O" localSheetId="8" hidden="1">#REF!</definedName>
    <definedName name="BExJ0DYJWXGE7DA39PYL3WM05U9O" localSheetId="6" hidden="1">#REF!</definedName>
    <definedName name="BExJ0DYJWXGE7DA39PYL3WM05U9O" localSheetId="7" hidden="1">#REF!</definedName>
    <definedName name="BExJ0DYJWXGE7DA39PYL3WM05U9O" hidden="1">#REF!</definedName>
    <definedName name="BExJ0JYDEZPM2303TRBXOZ74M7N6" localSheetId="11" hidden="1">#REF!</definedName>
    <definedName name="BExJ0JYDEZPM2303TRBXOZ74M7N6" localSheetId="5" hidden="1">#REF!</definedName>
    <definedName name="BExJ0JYDEZPM2303TRBXOZ74M7N6" localSheetId="8" hidden="1">#REF!</definedName>
    <definedName name="BExJ0JYDEZPM2303TRBXOZ74M7N6" localSheetId="6" hidden="1">#REF!</definedName>
    <definedName name="BExJ0JYDEZPM2303TRBXOZ74M7N6" localSheetId="7" hidden="1">#REF!</definedName>
    <definedName name="BExJ0JYDEZPM2303TRBXOZ74M7N6" hidden="1">#REF!</definedName>
    <definedName name="BExJ0MY8SY5J5V50H3UKE78ODTVB" localSheetId="11" hidden="1">#REF!</definedName>
    <definedName name="BExJ0MY8SY5J5V50H3UKE78ODTVB" localSheetId="5" hidden="1">#REF!</definedName>
    <definedName name="BExJ0MY8SY5J5V50H3UKE78ODTVB" localSheetId="8" hidden="1">#REF!</definedName>
    <definedName name="BExJ0MY8SY5J5V50H3UKE78ODTVB" localSheetId="6" hidden="1">#REF!</definedName>
    <definedName name="BExJ0MY8SY5J5V50H3UKE78ODTVB" localSheetId="7" hidden="1">#REF!</definedName>
    <definedName name="BExJ0MY8SY5J5V50H3UKE78ODTVB" hidden="1">#REF!</definedName>
    <definedName name="BExJ0YC98G37ML4N8FLP8D95EFRF" localSheetId="11" hidden="1">#REF!</definedName>
    <definedName name="BExJ0YC98G37ML4N8FLP8D95EFRF" localSheetId="5" hidden="1">#REF!</definedName>
    <definedName name="BExJ0YC98G37ML4N8FLP8D95EFRF" localSheetId="8" hidden="1">#REF!</definedName>
    <definedName name="BExJ0YC98G37ML4N8FLP8D95EFRF" localSheetId="6" hidden="1">#REF!</definedName>
    <definedName name="BExJ0YC98G37ML4N8FLP8D95EFRF" localSheetId="7" hidden="1">#REF!</definedName>
    <definedName name="BExJ0YC98G37ML4N8FLP8D95EFRF" hidden="1">#REF!</definedName>
    <definedName name="BExKCDYKAEV45AFXHVHZZ62E5BM3" localSheetId="11" hidden="1">#REF!</definedName>
    <definedName name="BExKCDYKAEV45AFXHVHZZ62E5BM3" localSheetId="5" hidden="1">#REF!</definedName>
    <definedName name="BExKCDYKAEV45AFXHVHZZ62E5BM3" localSheetId="8" hidden="1">#REF!</definedName>
    <definedName name="BExKCDYKAEV45AFXHVHZZ62E5BM3" localSheetId="6" hidden="1">#REF!</definedName>
    <definedName name="BExKCDYKAEV45AFXHVHZZ62E5BM3" localSheetId="7" hidden="1">#REF!</definedName>
    <definedName name="BExKCDYKAEV45AFXHVHZZ62E5BM3" hidden="1">#REF!</definedName>
    <definedName name="BExKCYXU0W2VQVDI3N3N37K2598P" localSheetId="11" hidden="1">#REF!</definedName>
    <definedName name="BExKCYXU0W2VQVDI3N3N37K2598P" localSheetId="5" hidden="1">#REF!</definedName>
    <definedName name="BExKCYXU0W2VQVDI3N3N37K2598P" localSheetId="8" hidden="1">#REF!</definedName>
    <definedName name="BExKCYXU0W2VQVDI3N3N37K2598P" localSheetId="6" hidden="1">#REF!</definedName>
    <definedName name="BExKCYXU0W2VQVDI3N3N37K2598P" localSheetId="7" hidden="1">#REF!</definedName>
    <definedName name="BExKCYXU0W2VQVDI3N3N37K2598P" hidden="1">#REF!</definedName>
    <definedName name="BExKDJX3Z1TS0WFDD9EAO42JHL9G" localSheetId="11" hidden="1">#REF!</definedName>
    <definedName name="BExKDJX3Z1TS0WFDD9EAO42JHL9G" localSheetId="5" hidden="1">#REF!</definedName>
    <definedName name="BExKDJX3Z1TS0WFDD9EAO42JHL9G" localSheetId="8" hidden="1">#REF!</definedName>
    <definedName name="BExKDJX3Z1TS0WFDD9EAO42JHL9G" localSheetId="6" hidden="1">#REF!</definedName>
    <definedName name="BExKDJX3Z1TS0WFDD9EAO42JHL9G" localSheetId="7" hidden="1">#REF!</definedName>
    <definedName name="BExKDJX3Z1TS0WFDD9EAO42JHL9G" hidden="1">#REF!</definedName>
    <definedName name="BExKDK7WVA5I2WBACAZHAHN35D0I" localSheetId="11" hidden="1">#REF!</definedName>
    <definedName name="BExKDK7WVA5I2WBACAZHAHN35D0I" localSheetId="5" hidden="1">#REF!</definedName>
    <definedName name="BExKDK7WVA5I2WBACAZHAHN35D0I" localSheetId="8" hidden="1">#REF!</definedName>
    <definedName name="BExKDK7WVA5I2WBACAZHAHN35D0I" localSheetId="6" hidden="1">#REF!</definedName>
    <definedName name="BExKDK7WVA5I2WBACAZHAHN35D0I" localSheetId="7" hidden="1">#REF!</definedName>
    <definedName name="BExKDK7WVA5I2WBACAZHAHN35D0I" hidden="1">#REF!</definedName>
    <definedName name="BExKDKO0W4AGQO1V7K6Q4VM750FT" localSheetId="11" hidden="1">#REF!</definedName>
    <definedName name="BExKDKO0W4AGQO1V7K6Q4VM750FT" localSheetId="5" hidden="1">#REF!</definedName>
    <definedName name="BExKDKO0W4AGQO1V7K6Q4VM750FT" localSheetId="8" hidden="1">#REF!</definedName>
    <definedName name="BExKDKO0W4AGQO1V7K6Q4VM750FT" localSheetId="6" hidden="1">#REF!</definedName>
    <definedName name="BExKDKO0W4AGQO1V7K6Q4VM750FT" localSheetId="7" hidden="1">#REF!</definedName>
    <definedName name="BExKDKO0W4AGQO1V7K6Q4VM750FT" hidden="1">#REF!</definedName>
    <definedName name="BExKDLF10G7W77J87QWH3ZGLUCLW" localSheetId="11" hidden="1">#REF!</definedName>
    <definedName name="BExKDLF10G7W77J87QWH3ZGLUCLW" localSheetId="5" hidden="1">#REF!</definedName>
    <definedName name="BExKDLF10G7W77J87QWH3ZGLUCLW" localSheetId="8" hidden="1">#REF!</definedName>
    <definedName name="BExKDLF10G7W77J87QWH3ZGLUCLW" localSheetId="6" hidden="1">#REF!</definedName>
    <definedName name="BExKDLF10G7W77J87QWH3ZGLUCLW" localSheetId="7" hidden="1">#REF!</definedName>
    <definedName name="BExKDLF10G7W77J87QWH3ZGLUCLW" hidden="1">#REF!</definedName>
    <definedName name="BExKE2NDBQ14HOJH945N4W9ZZFJO" localSheetId="11" hidden="1">#REF!</definedName>
    <definedName name="BExKE2NDBQ14HOJH945N4W9ZZFJO" localSheetId="5" hidden="1">#REF!</definedName>
    <definedName name="BExKE2NDBQ14HOJH945N4W9ZZFJO" localSheetId="8" hidden="1">#REF!</definedName>
    <definedName name="BExKE2NDBQ14HOJH945N4W9ZZFJO" localSheetId="6" hidden="1">#REF!</definedName>
    <definedName name="BExKE2NDBQ14HOJH945N4W9ZZFJO" localSheetId="7" hidden="1">#REF!</definedName>
    <definedName name="BExKE2NDBQ14HOJH945N4W9ZZFJO" hidden="1">#REF!</definedName>
    <definedName name="BExKEFE0I3MT6ZLC4T1L9465HKTN" localSheetId="11" hidden="1">#REF!</definedName>
    <definedName name="BExKEFE0I3MT6ZLC4T1L9465HKTN" localSheetId="5" hidden="1">#REF!</definedName>
    <definedName name="BExKEFE0I3MT6ZLC4T1L9465HKTN" localSheetId="8" hidden="1">#REF!</definedName>
    <definedName name="BExKEFE0I3MT6ZLC4T1L9465HKTN" localSheetId="6" hidden="1">#REF!</definedName>
    <definedName name="BExKEFE0I3MT6ZLC4T1L9465HKTN" localSheetId="7" hidden="1">#REF!</definedName>
    <definedName name="BExKEFE0I3MT6ZLC4T1L9465HKTN" hidden="1">#REF!</definedName>
    <definedName name="BExKEK6O5BVJP4VY02FY7JNAZ6BT" localSheetId="11" hidden="1">#REF!</definedName>
    <definedName name="BExKEK6O5BVJP4VY02FY7JNAZ6BT" localSheetId="5" hidden="1">#REF!</definedName>
    <definedName name="BExKEK6O5BVJP4VY02FY7JNAZ6BT" localSheetId="8" hidden="1">#REF!</definedName>
    <definedName name="BExKEK6O5BVJP4VY02FY7JNAZ6BT" localSheetId="6" hidden="1">#REF!</definedName>
    <definedName name="BExKEK6O5BVJP4VY02FY7JNAZ6BT" localSheetId="7" hidden="1">#REF!</definedName>
    <definedName name="BExKEK6O5BVJP4VY02FY7JNAZ6BT" hidden="1">#REF!</definedName>
    <definedName name="BExKEKXK6E6QX339ELPXDIRZSJE0" localSheetId="11" hidden="1">#REF!</definedName>
    <definedName name="BExKEKXK6E6QX339ELPXDIRZSJE0" localSheetId="5" hidden="1">#REF!</definedName>
    <definedName name="BExKEKXK6E6QX339ELPXDIRZSJE0" localSheetId="8" hidden="1">#REF!</definedName>
    <definedName name="BExKEKXK6E6QX339ELPXDIRZSJE0" localSheetId="6" hidden="1">#REF!</definedName>
    <definedName name="BExKEKXK6E6QX339ELPXDIRZSJE0" localSheetId="7" hidden="1">#REF!</definedName>
    <definedName name="BExKEKXK6E6QX339ELPXDIRZSJE0" hidden="1">#REF!</definedName>
    <definedName name="BExKEMFI35R0D4WN4A59V9QH7I5S" localSheetId="11" hidden="1">#REF!</definedName>
    <definedName name="BExKEMFI35R0D4WN4A59V9QH7I5S" localSheetId="5" hidden="1">#REF!</definedName>
    <definedName name="BExKEMFI35R0D4WN4A59V9QH7I5S" localSheetId="8" hidden="1">#REF!</definedName>
    <definedName name="BExKEMFI35R0D4WN4A59V9QH7I5S" localSheetId="6" hidden="1">#REF!</definedName>
    <definedName name="BExKEMFI35R0D4WN4A59V9QH7I5S" localSheetId="7" hidden="1">#REF!</definedName>
    <definedName name="BExKEMFI35R0D4WN4A59V9QH7I5S" hidden="1">#REF!</definedName>
    <definedName name="BExKEOOIBMP7N8033EY2CJYCBX6H" localSheetId="11" hidden="1">#REF!</definedName>
    <definedName name="BExKEOOIBMP7N8033EY2CJYCBX6H" localSheetId="5" hidden="1">#REF!</definedName>
    <definedName name="BExKEOOIBMP7N8033EY2CJYCBX6H" localSheetId="8" hidden="1">#REF!</definedName>
    <definedName name="BExKEOOIBMP7N8033EY2CJYCBX6H" localSheetId="6" hidden="1">#REF!</definedName>
    <definedName name="BExKEOOIBMP7N8033EY2CJYCBX6H" localSheetId="7" hidden="1">#REF!</definedName>
    <definedName name="BExKEOOIBMP7N8033EY2CJYCBX6H" hidden="1">#REF!</definedName>
    <definedName name="BExKEW0RR5LA3VC46A2BEOOMQE56" localSheetId="11" hidden="1">#REF!</definedName>
    <definedName name="BExKEW0RR5LA3VC46A2BEOOMQE56" localSheetId="5" hidden="1">#REF!</definedName>
    <definedName name="BExKEW0RR5LA3VC46A2BEOOMQE56" localSheetId="8" hidden="1">#REF!</definedName>
    <definedName name="BExKEW0RR5LA3VC46A2BEOOMQE56" localSheetId="6" hidden="1">#REF!</definedName>
    <definedName name="BExKEW0RR5LA3VC46A2BEOOMQE56" localSheetId="7" hidden="1">#REF!</definedName>
    <definedName name="BExKEW0RR5LA3VC46A2BEOOMQE56" hidden="1">#REF!</definedName>
    <definedName name="BExKF37PTJB4PE1PUQWG20ASBX4E" localSheetId="11" hidden="1">#REF!</definedName>
    <definedName name="BExKF37PTJB4PE1PUQWG20ASBX4E" localSheetId="5" hidden="1">#REF!</definedName>
    <definedName name="BExKF37PTJB4PE1PUQWG20ASBX4E" localSheetId="8" hidden="1">#REF!</definedName>
    <definedName name="BExKF37PTJB4PE1PUQWG20ASBX4E" localSheetId="6" hidden="1">#REF!</definedName>
    <definedName name="BExKF37PTJB4PE1PUQWG20ASBX4E" localSheetId="7" hidden="1">#REF!</definedName>
    <definedName name="BExKF37PTJB4PE1PUQWG20ASBX4E" hidden="1">#REF!</definedName>
    <definedName name="BExKFA3VI1CZK21SM0N3LZWT9LA1" localSheetId="11" hidden="1">#REF!</definedName>
    <definedName name="BExKFA3VI1CZK21SM0N3LZWT9LA1" localSheetId="5" hidden="1">#REF!</definedName>
    <definedName name="BExKFA3VI1CZK21SM0N3LZWT9LA1" localSheetId="8" hidden="1">#REF!</definedName>
    <definedName name="BExKFA3VI1CZK21SM0N3LZWT9LA1" localSheetId="6" hidden="1">#REF!</definedName>
    <definedName name="BExKFA3VI1CZK21SM0N3LZWT9LA1" localSheetId="7" hidden="1">#REF!</definedName>
    <definedName name="BExKFA3VI1CZK21SM0N3LZWT9LA1" hidden="1">#REF!</definedName>
    <definedName name="BExKFBB29XXT9A2LVUXYSIVKPWGB" localSheetId="11" hidden="1">#REF!</definedName>
    <definedName name="BExKFBB29XXT9A2LVUXYSIVKPWGB" localSheetId="5" hidden="1">#REF!</definedName>
    <definedName name="BExKFBB29XXT9A2LVUXYSIVKPWGB" localSheetId="8" hidden="1">#REF!</definedName>
    <definedName name="BExKFBB29XXT9A2LVUXYSIVKPWGB" localSheetId="6" hidden="1">#REF!</definedName>
    <definedName name="BExKFBB29XXT9A2LVUXYSIVKPWGB" localSheetId="7" hidden="1">#REF!</definedName>
    <definedName name="BExKFBB29XXT9A2LVUXYSIVKPWGB" hidden="1">#REF!</definedName>
    <definedName name="BExKFINBFV5J2NFRCL4YUO3YF0ZE" localSheetId="11" hidden="1">#REF!</definedName>
    <definedName name="BExKFINBFV5J2NFRCL4YUO3YF0ZE" localSheetId="5" hidden="1">#REF!</definedName>
    <definedName name="BExKFINBFV5J2NFRCL4YUO3YF0ZE" localSheetId="8" hidden="1">#REF!</definedName>
    <definedName name="BExKFINBFV5J2NFRCL4YUO3YF0ZE" localSheetId="6" hidden="1">#REF!</definedName>
    <definedName name="BExKFINBFV5J2NFRCL4YUO3YF0ZE" localSheetId="7" hidden="1">#REF!</definedName>
    <definedName name="BExKFINBFV5J2NFRCL4YUO3YF0ZE" hidden="1">#REF!</definedName>
    <definedName name="BExKFISRBFACTAMJSALEYMY66F6X" localSheetId="11" hidden="1">#REF!</definedName>
    <definedName name="BExKFISRBFACTAMJSALEYMY66F6X" localSheetId="5" hidden="1">#REF!</definedName>
    <definedName name="BExKFISRBFACTAMJSALEYMY66F6X" localSheetId="8" hidden="1">#REF!</definedName>
    <definedName name="BExKFISRBFACTAMJSALEYMY66F6X" localSheetId="6" hidden="1">#REF!</definedName>
    <definedName name="BExKFISRBFACTAMJSALEYMY66F6X" localSheetId="7" hidden="1">#REF!</definedName>
    <definedName name="BExKFISRBFACTAMJSALEYMY66F6X" hidden="1">#REF!</definedName>
    <definedName name="BExKFOSK5DJ151C4E8544UWMYTOC" localSheetId="11" hidden="1">#REF!</definedName>
    <definedName name="BExKFOSK5DJ151C4E8544UWMYTOC" localSheetId="5" hidden="1">#REF!</definedName>
    <definedName name="BExKFOSK5DJ151C4E8544UWMYTOC" localSheetId="8" hidden="1">#REF!</definedName>
    <definedName name="BExKFOSK5DJ151C4E8544UWMYTOC" localSheetId="6" hidden="1">#REF!</definedName>
    <definedName name="BExKFOSK5DJ151C4E8544UWMYTOC" localSheetId="7" hidden="1">#REF!</definedName>
    <definedName name="BExKFOSK5DJ151C4E8544UWMYTOC" hidden="1">#REF!</definedName>
    <definedName name="BExKFWL3DE1V1VOVHAFYBE85QUB7" localSheetId="11" hidden="1">#REF!</definedName>
    <definedName name="BExKFWL3DE1V1VOVHAFYBE85QUB7" localSheetId="5" hidden="1">#REF!</definedName>
    <definedName name="BExKFWL3DE1V1VOVHAFYBE85QUB7" localSheetId="8" hidden="1">#REF!</definedName>
    <definedName name="BExKFWL3DE1V1VOVHAFYBE85QUB7" localSheetId="6" hidden="1">#REF!</definedName>
    <definedName name="BExKFWL3DE1V1VOVHAFYBE85QUB7" localSheetId="7" hidden="1">#REF!</definedName>
    <definedName name="BExKFWL3DE1V1VOVHAFYBE85QUB7" hidden="1">#REF!</definedName>
    <definedName name="BExKFXS9NDEWPZDVGLTMOM3CFO7N" localSheetId="11" hidden="1">#REF!</definedName>
    <definedName name="BExKFXS9NDEWPZDVGLTMOM3CFO7N" localSheetId="5" hidden="1">#REF!</definedName>
    <definedName name="BExKFXS9NDEWPZDVGLTMOM3CFO7N" localSheetId="8" hidden="1">#REF!</definedName>
    <definedName name="BExKFXS9NDEWPZDVGLTMOM3CFO7N" localSheetId="6" hidden="1">#REF!</definedName>
    <definedName name="BExKFXS9NDEWPZDVGLTMOM3CFO7N" localSheetId="7" hidden="1">#REF!</definedName>
    <definedName name="BExKFXS9NDEWPZDVGLTMOM3CFO7N" hidden="1">#REF!</definedName>
    <definedName name="BExKFYJC4EVEV54F82K6VKP7Q3OU" localSheetId="11" hidden="1">#REF!</definedName>
    <definedName name="BExKFYJC4EVEV54F82K6VKP7Q3OU" localSheetId="5" hidden="1">#REF!</definedName>
    <definedName name="BExKFYJC4EVEV54F82K6VKP7Q3OU" localSheetId="8" hidden="1">#REF!</definedName>
    <definedName name="BExKFYJC4EVEV54F82K6VKP7Q3OU" localSheetId="6" hidden="1">#REF!</definedName>
    <definedName name="BExKFYJC4EVEV54F82K6VKP7Q3OU" localSheetId="7" hidden="1">#REF!</definedName>
    <definedName name="BExKFYJC4EVEV54F82K6VKP7Q3OU" hidden="1">#REF!</definedName>
    <definedName name="BExKG4IYHBKQQ8J8FN10GB2IKO33" localSheetId="11" hidden="1">#REF!</definedName>
    <definedName name="BExKG4IYHBKQQ8J8FN10GB2IKO33" localSheetId="5" hidden="1">#REF!</definedName>
    <definedName name="BExKG4IYHBKQQ8J8FN10GB2IKO33" localSheetId="8" hidden="1">#REF!</definedName>
    <definedName name="BExKG4IYHBKQQ8J8FN10GB2IKO33" localSheetId="6" hidden="1">#REF!</definedName>
    <definedName name="BExKG4IYHBKQQ8J8FN10GB2IKO33" localSheetId="7" hidden="1">#REF!</definedName>
    <definedName name="BExKG4IYHBKQQ8J8FN10GB2IKO33" hidden="1">#REF!</definedName>
    <definedName name="BExKGBVDO2JNJUFOFQMF0RJG03ZK" localSheetId="11" hidden="1">#REF!</definedName>
    <definedName name="BExKGBVDO2JNJUFOFQMF0RJG03ZK" localSheetId="5" hidden="1">#REF!</definedName>
    <definedName name="BExKGBVDO2JNJUFOFQMF0RJG03ZK" localSheetId="8" hidden="1">#REF!</definedName>
    <definedName name="BExKGBVDO2JNJUFOFQMF0RJG03ZK" localSheetId="6" hidden="1">#REF!</definedName>
    <definedName name="BExKGBVDO2JNJUFOFQMF0RJG03ZK" localSheetId="7" hidden="1">#REF!</definedName>
    <definedName name="BExKGBVDO2JNJUFOFQMF0RJG03ZK" hidden="1">#REF!</definedName>
    <definedName name="BExKGF0L44S78D33WMQ1A75TRKB9" localSheetId="11" hidden="1">#REF!</definedName>
    <definedName name="BExKGF0L44S78D33WMQ1A75TRKB9" localSheetId="5" hidden="1">#REF!</definedName>
    <definedName name="BExKGF0L44S78D33WMQ1A75TRKB9" localSheetId="8" hidden="1">#REF!</definedName>
    <definedName name="BExKGF0L44S78D33WMQ1A75TRKB9" localSheetId="6" hidden="1">#REF!</definedName>
    <definedName name="BExKGF0L44S78D33WMQ1A75TRKB9" localSheetId="7" hidden="1">#REF!</definedName>
    <definedName name="BExKGF0L44S78D33WMQ1A75TRKB9" hidden="1">#REF!</definedName>
    <definedName name="BExKGFRN31B3G20LMQ4LRF879J68" localSheetId="11" hidden="1">#REF!</definedName>
    <definedName name="BExKGFRN31B3G20LMQ4LRF879J68" localSheetId="5" hidden="1">#REF!</definedName>
    <definedName name="BExKGFRN31B3G20LMQ4LRF879J68" localSheetId="8" hidden="1">#REF!</definedName>
    <definedName name="BExKGFRN31B3G20LMQ4LRF879J68" localSheetId="6" hidden="1">#REF!</definedName>
    <definedName name="BExKGFRN31B3G20LMQ4LRF879J68" localSheetId="7" hidden="1">#REF!</definedName>
    <definedName name="BExKGFRN31B3G20LMQ4LRF879J68" hidden="1">#REF!</definedName>
    <definedName name="BExKGJD3U3ADZILP20U3EURP0UQP" localSheetId="11" hidden="1">#REF!</definedName>
    <definedName name="BExKGJD3U3ADZILP20U3EURP0UQP" localSheetId="5" hidden="1">#REF!</definedName>
    <definedName name="BExKGJD3U3ADZILP20U3EURP0UQP" localSheetId="8" hidden="1">#REF!</definedName>
    <definedName name="BExKGJD3U3ADZILP20U3EURP0UQP" localSheetId="6" hidden="1">#REF!</definedName>
    <definedName name="BExKGJD3U3ADZILP20U3EURP0UQP" localSheetId="7" hidden="1">#REF!</definedName>
    <definedName name="BExKGJD3U3ADZILP20U3EURP0UQP" hidden="1">#REF!</definedName>
    <definedName name="BExKGNK5YGKP0YHHTAAOV17Z9EIM" localSheetId="11" hidden="1">#REF!</definedName>
    <definedName name="BExKGNK5YGKP0YHHTAAOV17Z9EIM" localSheetId="5" hidden="1">#REF!</definedName>
    <definedName name="BExKGNK5YGKP0YHHTAAOV17Z9EIM" localSheetId="8" hidden="1">#REF!</definedName>
    <definedName name="BExKGNK5YGKP0YHHTAAOV17Z9EIM" localSheetId="6" hidden="1">#REF!</definedName>
    <definedName name="BExKGNK5YGKP0YHHTAAOV17Z9EIM" localSheetId="7" hidden="1">#REF!</definedName>
    <definedName name="BExKGNK5YGKP0YHHTAAOV17Z9EIM" hidden="1">#REF!</definedName>
    <definedName name="BExKGQ3T3TWGZUSNVWJE1XWXHGRQ" localSheetId="11" hidden="1">#REF!</definedName>
    <definedName name="BExKGQ3T3TWGZUSNVWJE1XWXHGRQ" localSheetId="5" hidden="1">#REF!</definedName>
    <definedName name="BExKGQ3T3TWGZUSNVWJE1XWXHGRQ" localSheetId="8" hidden="1">#REF!</definedName>
    <definedName name="BExKGQ3T3TWGZUSNVWJE1XWXHGRQ" localSheetId="6" hidden="1">#REF!</definedName>
    <definedName name="BExKGQ3T3TWGZUSNVWJE1XWXHGRQ" localSheetId="7" hidden="1">#REF!</definedName>
    <definedName name="BExKGQ3T3TWGZUSNVWJE1XWXHGRQ" hidden="1">#REF!</definedName>
    <definedName name="BExKGV77YH9YXIQTRKK2331QGYKF" localSheetId="11" hidden="1">#REF!</definedName>
    <definedName name="BExKGV77YH9YXIQTRKK2331QGYKF" localSheetId="5" hidden="1">#REF!</definedName>
    <definedName name="BExKGV77YH9YXIQTRKK2331QGYKF" localSheetId="8" hidden="1">#REF!</definedName>
    <definedName name="BExKGV77YH9YXIQTRKK2331QGYKF" localSheetId="6" hidden="1">#REF!</definedName>
    <definedName name="BExKGV77YH9YXIQTRKK2331QGYKF" localSheetId="7" hidden="1">#REF!</definedName>
    <definedName name="BExKGV77YH9YXIQTRKK2331QGYKF" hidden="1">#REF!</definedName>
    <definedName name="BExKH3FTZ5VGTB86W9M4AB39R0G8" localSheetId="11" hidden="1">#REF!</definedName>
    <definedName name="BExKH3FTZ5VGTB86W9M4AB39R0G8" localSheetId="5" hidden="1">#REF!</definedName>
    <definedName name="BExKH3FTZ5VGTB86W9M4AB39R0G8" localSheetId="8" hidden="1">#REF!</definedName>
    <definedName name="BExKH3FTZ5VGTB86W9M4AB39R0G8" localSheetId="6" hidden="1">#REF!</definedName>
    <definedName name="BExKH3FTZ5VGTB86W9M4AB39R0G8" localSheetId="7" hidden="1">#REF!</definedName>
    <definedName name="BExKH3FTZ5VGTB86W9M4AB39R0G8" hidden="1">#REF!</definedName>
    <definedName name="BExKH3FV5U5O6XZM7STS3NZKQFGJ" localSheetId="11" hidden="1">#REF!</definedName>
    <definedName name="BExKH3FV5U5O6XZM7STS3NZKQFGJ" localSheetId="5" hidden="1">#REF!</definedName>
    <definedName name="BExKH3FV5U5O6XZM7STS3NZKQFGJ" localSheetId="8" hidden="1">#REF!</definedName>
    <definedName name="BExKH3FV5U5O6XZM7STS3NZKQFGJ" localSheetId="6" hidden="1">#REF!</definedName>
    <definedName name="BExKH3FV5U5O6XZM7STS3NZKQFGJ" localSheetId="7" hidden="1">#REF!</definedName>
    <definedName name="BExKH3FV5U5O6XZM7STS3NZKQFGJ" hidden="1">#REF!</definedName>
    <definedName name="BExKH3W5435VN8DZ68OCKI93SEO4" localSheetId="11" hidden="1">#REF!</definedName>
    <definedName name="BExKH3W5435VN8DZ68OCKI93SEO4" localSheetId="5" hidden="1">#REF!</definedName>
    <definedName name="BExKH3W5435VN8DZ68OCKI93SEO4" localSheetId="8" hidden="1">#REF!</definedName>
    <definedName name="BExKH3W5435VN8DZ68OCKI93SEO4" localSheetId="6" hidden="1">#REF!</definedName>
    <definedName name="BExKH3W5435VN8DZ68OCKI93SEO4" localSheetId="7" hidden="1">#REF!</definedName>
    <definedName name="BExKH3W5435VN8DZ68OCKI93SEO4" hidden="1">#REF!</definedName>
    <definedName name="BExKH9L4L5ZUAA98QAZ7DB7YH4QE" localSheetId="11" hidden="1">#REF!</definedName>
    <definedName name="BExKH9L4L5ZUAA98QAZ7DB7YH4QE" localSheetId="5" hidden="1">#REF!</definedName>
    <definedName name="BExKH9L4L5ZUAA98QAZ7DB7YH4QE" localSheetId="8" hidden="1">#REF!</definedName>
    <definedName name="BExKH9L4L5ZUAA98QAZ7DB7YH4QE" localSheetId="6" hidden="1">#REF!</definedName>
    <definedName name="BExKH9L4L5ZUAA98QAZ7DB7YH4QE" localSheetId="7" hidden="1">#REF!</definedName>
    <definedName name="BExKH9L4L5ZUAA98QAZ7DB7YH4QE" hidden="1">#REF!</definedName>
    <definedName name="BExKHAMUH8NR3HRV0V6FHJE3ROLN" localSheetId="11" hidden="1">#REF!</definedName>
    <definedName name="BExKHAMUH8NR3HRV0V6FHJE3ROLN" localSheetId="5" hidden="1">#REF!</definedName>
    <definedName name="BExKHAMUH8NR3HRV0V6FHJE3ROLN" localSheetId="8" hidden="1">#REF!</definedName>
    <definedName name="BExKHAMUH8NR3HRV0V6FHJE3ROLN" localSheetId="6" hidden="1">#REF!</definedName>
    <definedName name="BExKHAMUH8NR3HRV0V6FHJE3ROLN" localSheetId="7" hidden="1">#REF!</definedName>
    <definedName name="BExKHAMUH8NR3HRV0V6FHJE3ROLN" hidden="1">#REF!</definedName>
    <definedName name="BExKHCFKOWFHO2WW0N7Y5XDXEWAO" localSheetId="11" hidden="1">#REF!</definedName>
    <definedName name="BExKHCFKOWFHO2WW0N7Y5XDXEWAO" localSheetId="5" hidden="1">#REF!</definedName>
    <definedName name="BExKHCFKOWFHO2WW0N7Y5XDXEWAO" localSheetId="8" hidden="1">#REF!</definedName>
    <definedName name="BExKHCFKOWFHO2WW0N7Y5XDXEWAO" localSheetId="6" hidden="1">#REF!</definedName>
    <definedName name="BExKHCFKOWFHO2WW0N7Y5XDXEWAO" localSheetId="7" hidden="1">#REF!</definedName>
    <definedName name="BExKHCFKOWFHO2WW0N7Y5XDXEWAO" hidden="1">#REF!</definedName>
    <definedName name="BExKHIVLONZ46HLMR50DEXKEUNEP" localSheetId="11" hidden="1">#REF!</definedName>
    <definedName name="BExKHIVLONZ46HLMR50DEXKEUNEP" localSheetId="5" hidden="1">#REF!</definedName>
    <definedName name="BExKHIVLONZ46HLMR50DEXKEUNEP" localSheetId="8" hidden="1">#REF!</definedName>
    <definedName name="BExKHIVLONZ46HLMR50DEXKEUNEP" localSheetId="6" hidden="1">#REF!</definedName>
    <definedName name="BExKHIVLONZ46HLMR50DEXKEUNEP" localSheetId="7" hidden="1">#REF!</definedName>
    <definedName name="BExKHIVLONZ46HLMR50DEXKEUNEP" hidden="1">#REF!</definedName>
    <definedName name="BExKHPM9XA0ADDK7TUR0N38EXWEP" localSheetId="11" hidden="1">#REF!</definedName>
    <definedName name="BExKHPM9XA0ADDK7TUR0N38EXWEP" localSheetId="5" hidden="1">#REF!</definedName>
    <definedName name="BExKHPM9XA0ADDK7TUR0N38EXWEP" localSheetId="8" hidden="1">#REF!</definedName>
    <definedName name="BExKHPM9XA0ADDK7TUR0N38EXWEP" localSheetId="6" hidden="1">#REF!</definedName>
    <definedName name="BExKHPM9XA0ADDK7TUR0N38EXWEP" localSheetId="7" hidden="1">#REF!</definedName>
    <definedName name="BExKHPM9XA0ADDK7TUR0N38EXWEP" hidden="1">#REF!</definedName>
    <definedName name="BExKHQYXEM47TMIQRQVHE4T5LT8K" localSheetId="11" hidden="1">#REF!</definedName>
    <definedName name="BExKHQYXEM47TMIQRQVHE4T5LT8K" localSheetId="5" hidden="1">#REF!</definedName>
    <definedName name="BExKHQYXEM47TMIQRQVHE4T5LT8K" localSheetId="8" hidden="1">#REF!</definedName>
    <definedName name="BExKHQYXEM47TMIQRQVHE4T5LT8K" localSheetId="6" hidden="1">#REF!</definedName>
    <definedName name="BExKHQYXEM47TMIQRQVHE4T5LT8K" localSheetId="7" hidden="1">#REF!</definedName>
    <definedName name="BExKHQYXEM47TMIQRQVHE4T5LT8K" hidden="1">#REF!</definedName>
    <definedName name="BExKI4076KXCDE5KXL79KT36OKLO" localSheetId="11" hidden="1">#REF!</definedName>
    <definedName name="BExKI4076KXCDE5KXL79KT36OKLO" localSheetId="5" hidden="1">#REF!</definedName>
    <definedName name="BExKI4076KXCDE5KXL79KT36OKLO" localSheetId="8" hidden="1">#REF!</definedName>
    <definedName name="BExKI4076KXCDE5KXL79KT36OKLO" localSheetId="6" hidden="1">#REF!</definedName>
    <definedName name="BExKI4076KXCDE5KXL79KT36OKLO" localSheetId="7" hidden="1">#REF!</definedName>
    <definedName name="BExKI4076KXCDE5KXL79KT36OKLO" hidden="1">#REF!</definedName>
    <definedName name="BExKI7AUWXBP1WBLFRIYSNQZDWCY" localSheetId="11" hidden="1">#REF!</definedName>
    <definedName name="BExKI7AUWXBP1WBLFRIYSNQZDWCY" localSheetId="5" hidden="1">#REF!</definedName>
    <definedName name="BExKI7AUWXBP1WBLFRIYSNQZDWCY" localSheetId="8" hidden="1">#REF!</definedName>
    <definedName name="BExKI7AUWXBP1WBLFRIYSNQZDWCY" localSheetId="6" hidden="1">#REF!</definedName>
    <definedName name="BExKI7AUWXBP1WBLFRIYSNQZDWCY" localSheetId="7" hidden="1">#REF!</definedName>
    <definedName name="BExKI7AUWXBP1WBLFRIYSNQZDWCY" hidden="1">#REF!</definedName>
    <definedName name="BExKI7LO70WYISR7Q0Y1ZDWO9M3B" localSheetId="11" hidden="1">#REF!</definedName>
    <definedName name="BExKI7LO70WYISR7Q0Y1ZDWO9M3B" localSheetId="5" hidden="1">#REF!</definedName>
    <definedName name="BExKI7LO70WYISR7Q0Y1ZDWO9M3B" localSheetId="8" hidden="1">#REF!</definedName>
    <definedName name="BExKI7LO70WYISR7Q0Y1ZDWO9M3B" localSheetId="6" hidden="1">#REF!</definedName>
    <definedName name="BExKI7LO70WYISR7Q0Y1ZDWO9M3B" localSheetId="7" hidden="1">#REF!</definedName>
    <definedName name="BExKI7LO70WYISR7Q0Y1ZDWO9M3B" hidden="1">#REF!</definedName>
    <definedName name="BExKIF3EIT434ZQKMDXUBJCRLMK8" localSheetId="11" hidden="1">#REF!</definedName>
    <definedName name="BExKIF3EIT434ZQKMDXUBJCRLMK8" localSheetId="5" hidden="1">#REF!</definedName>
    <definedName name="BExKIF3EIT434ZQKMDXUBJCRLMK8" localSheetId="8" hidden="1">#REF!</definedName>
    <definedName name="BExKIF3EIT434ZQKMDXUBJCRLMK8" localSheetId="6" hidden="1">#REF!</definedName>
    <definedName name="BExKIF3EIT434ZQKMDXUBJCRLMK8" localSheetId="7" hidden="1">#REF!</definedName>
    <definedName name="BExKIF3EIT434ZQKMDXUBJCRLMK8" hidden="1">#REF!</definedName>
    <definedName name="BExKIGQV6TXIZG039HBOJU62WP2U" localSheetId="11" hidden="1">#REF!</definedName>
    <definedName name="BExKIGQV6TXIZG039HBOJU62WP2U" localSheetId="5" hidden="1">#REF!</definedName>
    <definedName name="BExKIGQV6TXIZG039HBOJU62WP2U" localSheetId="8" hidden="1">#REF!</definedName>
    <definedName name="BExKIGQV6TXIZG039HBOJU62WP2U" localSheetId="6" hidden="1">#REF!</definedName>
    <definedName name="BExKIGQV6TXIZG039HBOJU62WP2U" localSheetId="7" hidden="1">#REF!</definedName>
    <definedName name="BExKIGQV6TXIZG039HBOJU62WP2U" hidden="1">#REF!</definedName>
    <definedName name="BExKILE008SF3KTAN8WML3XKI1NZ" localSheetId="11" hidden="1">#REF!</definedName>
    <definedName name="BExKILE008SF3KTAN8WML3XKI1NZ" localSheetId="5" hidden="1">#REF!</definedName>
    <definedName name="BExKILE008SF3KTAN8WML3XKI1NZ" localSheetId="8" hidden="1">#REF!</definedName>
    <definedName name="BExKILE008SF3KTAN8WML3XKI1NZ" localSheetId="6" hidden="1">#REF!</definedName>
    <definedName name="BExKILE008SF3KTAN8WML3XKI1NZ" localSheetId="7" hidden="1">#REF!</definedName>
    <definedName name="BExKILE008SF3KTAN8WML3XKI1NZ" hidden="1">#REF!</definedName>
    <definedName name="BExKINSBB6RS7I489QHMCOMU4Z2X" localSheetId="11" hidden="1">#REF!</definedName>
    <definedName name="BExKINSBB6RS7I489QHMCOMU4Z2X" localSheetId="5" hidden="1">#REF!</definedName>
    <definedName name="BExKINSBB6RS7I489QHMCOMU4Z2X" localSheetId="8" hidden="1">#REF!</definedName>
    <definedName name="BExKINSBB6RS7I489QHMCOMU4Z2X" localSheetId="6" hidden="1">#REF!</definedName>
    <definedName name="BExKINSBB6RS7I489QHMCOMU4Z2X" localSheetId="7" hidden="1">#REF!</definedName>
    <definedName name="BExKINSBB6RS7I489QHMCOMU4Z2X" hidden="1">#REF!</definedName>
    <definedName name="BExKINXMPEA03CETGL1VOW1XRJIR" localSheetId="11" hidden="1">#REF!</definedName>
    <definedName name="BExKINXMPEA03CETGL1VOW1XRJIR" localSheetId="5" hidden="1">#REF!</definedName>
    <definedName name="BExKINXMPEA03CETGL1VOW1XRJIR" localSheetId="8" hidden="1">#REF!</definedName>
    <definedName name="BExKINXMPEA03CETGL1VOW1XRJIR" localSheetId="6" hidden="1">#REF!</definedName>
    <definedName name="BExKINXMPEA03CETGL1VOW1XRJIR" localSheetId="7" hidden="1">#REF!</definedName>
    <definedName name="BExKINXMPEA03CETGL1VOW1XRJIR" hidden="1">#REF!</definedName>
    <definedName name="BExKITBU5LXLZYDJS3D3BAVWEY3U" localSheetId="11" hidden="1">#REF!</definedName>
    <definedName name="BExKITBU5LXLZYDJS3D3BAVWEY3U" localSheetId="5" hidden="1">#REF!</definedName>
    <definedName name="BExKITBU5LXLZYDJS3D3BAVWEY3U" localSheetId="8" hidden="1">#REF!</definedName>
    <definedName name="BExKITBU5LXLZYDJS3D3BAVWEY3U" localSheetId="6" hidden="1">#REF!</definedName>
    <definedName name="BExKITBU5LXLZYDJS3D3BAVWEY3U" localSheetId="7" hidden="1">#REF!</definedName>
    <definedName name="BExKITBU5LXLZYDJS3D3BAVWEY3U" hidden="1">#REF!</definedName>
    <definedName name="BExKIU87ZKSOC2DYZWFK6SAK9I8E" localSheetId="11" hidden="1">#REF!</definedName>
    <definedName name="BExKIU87ZKSOC2DYZWFK6SAK9I8E" localSheetId="5" hidden="1">#REF!</definedName>
    <definedName name="BExKIU87ZKSOC2DYZWFK6SAK9I8E" localSheetId="8" hidden="1">#REF!</definedName>
    <definedName name="BExKIU87ZKSOC2DYZWFK6SAK9I8E" localSheetId="6" hidden="1">#REF!</definedName>
    <definedName name="BExKIU87ZKSOC2DYZWFK6SAK9I8E" localSheetId="7" hidden="1">#REF!</definedName>
    <definedName name="BExKIU87ZKSOC2DYZWFK6SAK9I8E" hidden="1">#REF!</definedName>
    <definedName name="BExKJ449HLYX2DJ9UF0H9GTPSQ73" localSheetId="11" hidden="1">#REF!</definedName>
    <definedName name="BExKJ449HLYX2DJ9UF0H9GTPSQ73" localSheetId="5" hidden="1">#REF!</definedName>
    <definedName name="BExKJ449HLYX2DJ9UF0H9GTPSQ73" localSheetId="8" hidden="1">#REF!</definedName>
    <definedName name="BExKJ449HLYX2DJ9UF0H9GTPSQ73" localSheetId="6" hidden="1">#REF!</definedName>
    <definedName name="BExKJ449HLYX2DJ9UF0H9GTPSQ73" localSheetId="7" hidden="1">#REF!</definedName>
    <definedName name="BExKJ449HLYX2DJ9UF0H9GTPSQ73" hidden="1">#REF!</definedName>
    <definedName name="BExKJ5649R9IC0GKQD6QI2G7C99Q" localSheetId="11" hidden="1">#REF!</definedName>
    <definedName name="BExKJ5649R9IC0GKQD6QI2G7C99Q" localSheetId="5" hidden="1">#REF!</definedName>
    <definedName name="BExKJ5649R9IC0GKQD6QI2G7C99Q" localSheetId="8" hidden="1">#REF!</definedName>
    <definedName name="BExKJ5649R9IC0GKQD6QI2G7C99Q" localSheetId="6" hidden="1">#REF!</definedName>
    <definedName name="BExKJ5649R9IC0GKQD6QI2G7C99Q" localSheetId="7" hidden="1">#REF!</definedName>
    <definedName name="BExKJ5649R9IC0GKQD6QI2G7C99Q" hidden="1">#REF!</definedName>
    <definedName name="BExKJEB4FXIMV2AAE9S3FCGRK1R0" localSheetId="11" hidden="1">#REF!</definedName>
    <definedName name="BExKJEB4FXIMV2AAE9S3FCGRK1R0" localSheetId="5" hidden="1">#REF!</definedName>
    <definedName name="BExKJEB4FXIMV2AAE9S3FCGRK1R0" localSheetId="8" hidden="1">#REF!</definedName>
    <definedName name="BExKJEB4FXIMV2AAE9S3FCGRK1R0" localSheetId="6" hidden="1">#REF!</definedName>
    <definedName name="BExKJEB4FXIMV2AAE9S3FCGRK1R0" localSheetId="7" hidden="1">#REF!</definedName>
    <definedName name="BExKJEB4FXIMV2AAE9S3FCGRK1R0" hidden="1">#REF!</definedName>
    <definedName name="BExKJELX2RUC8UEC56IZPYYZXHA7" localSheetId="11" hidden="1">#REF!</definedName>
    <definedName name="BExKJELX2RUC8UEC56IZPYYZXHA7" localSheetId="5" hidden="1">#REF!</definedName>
    <definedName name="BExKJELX2RUC8UEC56IZPYYZXHA7" localSheetId="8" hidden="1">#REF!</definedName>
    <definedName name="BExKJELX2RUC8UEC56IZPYYZXHA7" localSheetId="6" hidden="1">#REF!</definedName>
    <definedName name="BExKJELX2RUC8UEC56IZPYYZXHA7" localSheetId="7" hidden="1">#REF!</definedName>
    <definedName name="BExKJELX2RUC8UEC56IZPYYZXHA7" hidden="1">#REF!</definedName>
    <definedName name="BExKJI7CV9I6ILFIZ3SVO4DGK64J" localSheetId="11" hidden="1">#REF!</definedName>
    <definedName name="BExKJI7CV9I6ILFIZ3SVO4DGK64J" localSheetId="5" hidden="1">#REF!</definedName>
    <definedName name="BExKJI7CV9I6ILFIZ3SVO4DGK64J" localSheetId="8" hidden="1">#REF!</definedName>
    <definedName name="BExKJI7CV9I6ILFIZ3SVO4DGK64J" localSheetId="6" hidden="1">#REF!</definedName>
    <definedName name="BExKJI7CV9I6ILFIZ3SVO4DGK64J" localSheetId="7" hidden="1">#REF!</definedName>
    <definedName name="BExKJI7CV9I6ILFIZ3SVO4DGK64J" hidden="1">#REF!</definedName>
    <definedName name="BExKJINMXS61G2TZEXCJAWVV4F57" localSheetId="11" hidden="1">#REF!</definedName>
    <definedName name="BExKJINMXS61G2TZEXCJAWVV4F57" localSheetId="5" hidden="1">#REF!</definedName>
    <definedName name="BExKJINMXS61G2TZEXCJAWVV4F57" localSheetId="8" hidden="1">#REF!</definedName>
    <definedName name="BExKJINMXS61G2TZEXCJAWVV4F57" localSheetId="6" hidden="1">#REF!</definedName>
    <definedName name="BExKJINMXS61G2TZEXCJAWVV4F57" localSheetId="7" hidden="1">#REF!</definedName>
    <definedName name="BExKJINMXS61G2TZEXCJAWVV4F57" hidden="1">#REF!</definedName>
    <definedName name="BExKJK5ME8KB7HA0180L7OUZDDGV" localSheetId="11" hidden="1">#REF!</definedName>
    <definedName name="BExKJK5ME8KB7HA0180L7OUZDDGV" localSheetId="5" hidden="1">#REF!</definedName>
    <definedName name="BExKJK5ME8KB7HA0180L7OUZDDGV" localSheetId="8" hidden="1">#REF!</definedName>
    <definedName name="BExKJK5ME8KB7HA0180L7OUZDDGV" localSheetId="6" hidden="1">#REF!</definedName>
    <definedName name="BExKJK5ME8KB7HA0180L7OUZDDGV" localSheetId="7" hidden="1">#REF!</definedName>
    <definedName name="BExKJK5ME8KB7HA0180L7OUZDDGV" hidden="1">#REF!</definedName>
    <definedName name="BExKJLY652HI5GNEEWQXOB08K2C1" localSheetId="11" hidden="1">#REF!</definedName>
    <definedName name="BExKJLY652HI5GNEEWQXOB08K2C1" localSheetId="5" hidden="1">#REF!</definedName>
    <definedName name="BExKJLY652HI5GNEEWQXOB08K2C1" localSheetId="8" hidden="1">#REF!</definedName>
    <definedName name="BExKJLY652HI5GNEEWQXOB08K2C1" localSheetId="6" hidden="1">#REF!</definedName>
    <definedName name="BExKJLY652HI5GNEEWQXOB08K2C1" localSheetId="7" hidden="1">#REF!</definedName>
    <definedName name="BExKJLY652HI5GNEEWQXOB08K2C1" hidden="1">#REF!</definedName>
    <definedName name="BExKJN5IF0VMDILJ5K8ZENF2QYV1" localSheetId="11" hidden="1">#REF!</definedName>
    <definedName name="BExKJN5IF0VMDILJ5K8ZENF2QYV1" localSheetId="5" hidden="1">#REF!</definedName>
    <definedName name="BExKJN5IF0VMDILJ5K8ZENF2QYV1" localSheetId="8" hidden="1">#REF!</definedName>
    <definedName name="BExKJN5IF0VMDILJ5K8ZENF2QYV1" localSheetId="6" hidden="1">#REF!</definedName>
    <definedName name="BExKJN5IF0VMDILJ5K8ZENF2QYV1" localSheetId="7" hidden="1">#REF!</definedName>
    <definedName name="BExKJN5IF0VMDILJ5K8ZENF2QYV1" hidden="1">#REF!</definedName>
    <definedName name="BExKJUSJPFUIK20FTVAFJWR2OUYX" localSheetId="11" hidden="1">#REF!</definedName>
    <definedName name="BExKJUSJPFUIK20FTVAFJWR2OUYX" localSheetId="5" hidden="1">#REF!</definedName>
    <definedName name="BExKJUSJPFUIK20FTVAFJWR2OUYX" localSheetId="8" hidden="1">#REF!</definedName>
    <definedName name="BExKJUSJPFUIK20FTVAFJWR2OUYX" localSheetId="6" hidden="1">#REF!</definedName>
    <definedName name="BExKJUSJPFUIK20FTVAFJWR2OUYX" localSheetId="7" hidden="1">#REF!</definedName>
    <definedName name="BExKJUSJPFUIK20FTVAFJWR2OUYX" hidden="1">#REF!</definedName>
    <definedName name="BExKJXHNZTE5OMRQ1KTVM1DIQE9I" localSheetId="11" hidden="1">#REF!</definedName>
    <definedName name="BExKJXHNZTE5OMRQ1KTVM1DIQE9I" localSheetId="5" hidden="1">#REF!</definedName>
    <definedName name="BExKJXHNZTE5OMRQ1KTVM1DIQE9I" localSheetId="8" hidden="1">#REF!</definedName>
    <definedName name="BExKJXHNZTE5OMRQ1KTVM1DIQE9I" localSheetId="6" hidden="1">#REF!</definedName>
    <definedName name="BExKJXHNZTE5OMRQ1KTVM1DIQE9I" localSheetId="7" hidden="1">#REF!</definedName>
    <definedName name="BExKJXHNZTE5OMRQ1KTVM1DIQE9I" hidden="1">#REF!</definedName>
    <definedName name="BExKK8VP5RS3D0UXZVKA37C4SYBP" localSheetId="11" hidden="1">#REF!</definedName>
    <definedName name="BExKK8VP5RS3D0UXZVKA37C4SYBP" localSheetId="5" hidden="1">#REF!</definedName>
    <definedName name="BExKK8VP5RS3D0UXZVKA37C4SYBP" localSheetId="8" hidden="1">#REF!</definedName>
    <definedName name="BExKK8VP5RS3D0UXZVKA37C4SYBP" localSheetId="6" hidden="1">#REF!</definedName>
    <definedName name="BExKK8VP5RS3D0UXZVKA37C4SYBP" localSheetId="7" hidden="1">#REF!</definedName>
    <definedName name="BExKK8VP5RS3D0UXZVKA37C4SYBP" hidden="1">#REF!</definedName>
    <definedName name="BExKKIM9NPF6B3SPMPIQB27HQME4" localSheetId="11" hidden="1">#REF!</definedName>
    <definedName name="BExKKIM9NPF6B3SPMPIQB27HQME4" localSheetId="5" hidden="1">#REF!</definedName>
    <definedName name="BExKKIM9NPF6B3SPMPIQB27HQME4" localSheetId="8" hidden="1">#REF!</definedName>
    <definedName name="BExKKIM9NPF6B3SPMPIQB27HQME4" localSheetId="6" hidden="1">#REF!</definedName>
    <definedName name="BExKKIM9NPF6B3SPMPIQB27HQME4" localSheetId="7" hidden="1">#REF!</definedName>
    <definedName name="BExKKIM9NPF6B3SPMPIQB27HQME4" hidden="1">#REF!</definedName>
    <definedName name="BExKKIX1BCBQ4R3K41QD8NTV0OV0" localSheetId="11" hidden="1">#REF!</definedName>
    <definedName name="BExKKIX1BCBQ4R3K41QD8NTV0OV0" localSheetId="5" hidden="1">#REF!</definedName>
    <definedName name="BExKKIX1BCBQ4R3K41QD8NTV0OV0" localSheetId="8" hidden="1">#REF!</definedName>
    <definedName name="BExKKIX1BCBQ4R3K41QD8NTV0OV0" localSheetId="6" hidden="1">#REF!</definedName>
    <definedName name="BExKKIX1BCBQ4R3K41QD8NTV0OV0" localSheetId="7" hidden="1">#REF!</definedName>
    <definedName name="BExKKIX1BCBQ4R3K41QD8NTV0OV0" hidden="1">#REF!</definedName>
    <definedName name="BExKKJ2IHMOO66DQ0V2YABR4GV05" localSheetId="11" hidden="1">#REF!</definedName>
    <definedName name="BExKKJ2IHMOO66DQ0V2YABR4GV05" localSheetId="5" hidden="1">#REF!</definedName>
    <definedName name="BExKKJ2IHMOO66DQ0V2YABR4GV05" localSheetId="8" hidden="1">#REF!</definedName>
    <definedName name="BExKKJ2IHMOO66DQ0V2YABR4GV05" localSheetId="6" hidden="1">#REF!</definedName>
    <definedName name="BExKKJ2IHMOO66DQ0V2YABR4GV05" localSheetId="7" hidden="1">#REF!</definedName>
    <definedName name="BExKKJ2IHMOO66DQ0V2YABR4GV05" hidden="1">#REF!</definedName>
    <definedName name="BExKKQ3ZWADYV03YHMXDOAMU90EB" localSheetId="11" hidden="1">#REF!</definedName>
    <definedName name="BExKKQ3ZWADYV03YHMXDOAMU90EB" localSheetId="5" hidden="1">#REF!</definedName>
    <definedName name="BExKKQ3ZWADYV03YHMXDOAMU90EB" localSheetId="8" hidden="1">#REF!</definedName>
    <definedName name="BExKKQ3ZWADYV03YHMXDOAMU90EB" localSheetId="6" hidden="1">#REF!</definedName>
    <definedName name="BExKKQ3ZWADYV03YHMXDOAMU90EB" localSheetId="7" hidden="1">#REF!</definedName>
    <definedName name="BExKKQ3ZWADYV03YHMXDOAMU90EB" hidden="1">#REF!</definedName>
    <definedName name="BExKKUGD2HMJWQEYZ8H3X1BMXFS9" localSheetId="11" hidden="1">#REF!</definedName>
    <definedName name="BExKKUGD2HMJWQEYZ8H3X1BMXFS9" localSheetId="5" hidden="1">#REF!</definedName>
    <definedName name="BExKKUGD2HMJWQEYZ8H3X1BMXFS9" localSheetId="8" hidden="1">#REF!</definedName>
    <definedName name="BExKKUGD2HMJWQEYZ8H3X1BMXFS9" localSheetId="6" hidden="1">#REF!</definedName>
    <definedName name="BExKKUGD2HMJWQEYZ8H3X1BMXFS9" localSheetId="7" hidden="1">#REF!</definedName>
    <definedName name="BExKKUGD2HMJWQEYZ8H3X1BMXFS9" hidden="1">#REF!</definedName>
    <definedName name="BExKKX05KCZZZPKOR1NE5A8RGVT4" localSheetId="11" hidden="1">#REF!</definedName>
    <definedName name="BExKKX05KCZZZPKOR1NE5A8RGVT4" localSheetId="5" hidden="1">#REF!</definedName>
    <definedName name="BExKKX05KCZZZPKOR1NE5A8RGVT4" localSheetId="8" hidden="1">#REF!</definedName>
    <definedName name="BExKKX05KCZZZPKOR1NE5A8RGVT4" localSheetId="6" hidden="1">#REF!</definedName>
    <definedName name="BExKKX05KCZZZPKOR1NE5A8RGVT4" localSheetId="7" hidden="1">#REF!</definedName>
    <definedName name="BExKKX05KCZZZPKOR1NE5A8RGVT4" hidden="1">#REF!</definedName>
    <definedName name="BExKL3QUCLQLECGZM555PRF8EN56" localSheetId="11" hidden="1">#REF!</definedName>
    <definedName name="BExKL3QUCLQLECGZM555PRF8EN56" localSheetId="5" hidden="1">#REF!</definedName>
    <definedName name="BExKL3QUCLQLECGZM555PRF8EN56" localSheetId="8" hidden="1">#REF!</definedName>
    <definedName name="BExKL3QUCLQLECGZM555PRF8EN56" localSheetId="6" hidden="1">#REF!</definedName>
    <definedName name="BExKL3QUCLQLECGZM555PRF8EN56" localSheetId="7" hidden="1">#REF!</definedName>
    <definedName name="BExKL3QUCLQLECGZM555PRF8EN56" hidden="1">#REF!</definedName>
    <definedName name="BExKL7CGLA62V9UQH9ZDEHIK8W4O" localSheetId="11" hidden="1">#REF!</definedName>
    <definedName name="BExKL7CGLA62V9UQH9ZDEHIK8W4O" localSheetId="5" hidden="1">#REF!</definedName>
    <definedName name="BExKL7CGLA62V9UQH9ZDEHIK8W4O" localSheetId="8" hidden="1">#REF!</definedName>
    <definedName name="BExKL7CGLA62V9UQH9ZDEHIK8W4O" localSheetId="6" hidden="1">#REF!</definedName>
    <definedName name="BExKL7CGLA62V9UQH9ZDEHIK8W4O" localSheetId="7" hidden="1">#REF!</definedName>
    <definedName name="BExKL7CGLA62V9UQH9ZDEHIK8W4O" hidden="1">#REF!</definedName>
    <definedName name="BExKLD6S9L66QYREYHBE5J44OK7X" localSheetId="11" hidden="1">#REF!</definedName>
    <definedName name="BExKLD6S9L66QYREYHBE5J44OK7X" localSheetId="5" hidden="1">#REF!</definedName>
    <definedName name="BExKLD6S9L66QYREYHBE5J44OK7X" localSheetId="8" hidden="1">#REF!</definedName>
    <definedName name="BExKLD6S9L66QYREYHBE5J44OK7X" localSheetId="6" hidden="1">#REF!</definedName>
    <definedName name="BExKLD6S9L66QYREYHBE5J44OK7X" localSheetId="7" hidden="1">#REF!</definedName>
    <definedName name="BExKLD6S9L66QYREYHBE5J44OK7X" hidden="1">#REF!</definedName>
    <definedName name="BExKLEZK32L28GYJWVO63BZ5E1JD" localSheetId="11" hidden="1">#REF!</definedName>
    <definedName name="BExKLEZK32L28GYJWVO63BZ5E1JD" localSheetId="5" hidden="1">#REF!</definedName>
    <definedName name="BExKLEZK32L28GYJWVO63BZ5E1JD" localSheetId="8" hidden="1">#REF!</definedName>
    <definedName name="BExKLEZK32L28GYJWVO63BZ5E1JD" localSheetId="6" hidden="1">#REF!</definedName>
    <definedName name="BExKLEZK32L28GYJWVO63BZ5E1JD" localSheetId="7" hidden="1">#REF!</definedName>
    <definedName name="BExKLEZK32L28GYJWVO63BZ5E1JD" hidden="1">#REF!</definedName>
    <definedName name="BExKLLKVVHT06LA55JB2FC871DC5" localSheetId="11" hidden="1">#REF!</definedName>
    <definedName name="BExKLLKVVHT06LA55JB2FC871DC5" localSheetId="5" hidden="1">#REF!</definedName>
    <definedName name="BExKLLKVVHT06LA55JB2FC871DC5" localSheetId="8" hidden="1">#REF!</definedName>
    <definedName name="BExKLLKVVHT06LA55JB2FC871DC5" localSheetId="6" hidden="1">#REF!</definedName>
    <definedName name="BExKLLKVVHT06LA55JB2FC871DC5" localSheetId="7" hidden="1">#REF!</definedName>
    <definedName name="BExKLLKVVHT06LA55JB2FC871DC5" hidden="1">#REF!</definedName>
    <definedName name="BExKMKNALVJRCZS69GFJA4M1J08O" localSheetId="11" hidden="1">#REF!</definedName>
    <definedName name="BExKMKNALVJRCZS69GFJA4M1J08O" localSheetId="5" hidden="1">#REF!</definedName>
    <definedName name="BExKMKNALVJRCZS69GFJA4M1J08O" localSheetId="8" hidden="1">#REF!</definedName>
    <definedName name="BExKMKNALVJRCZS69GFJA4M1J08O" localSheetId="6" hidden="1">#REF!</definedName>
    <definedName name="BExKMKNALVJRCZS69GFJA4M1J08O" localSheetId="7" hidden="1">#REF!</definedName>
    <definedName name="BExKMKNALVJRCZS69GFJA4M1J08O" hidden="1">#REF!</definedName>
    <definedName name="BExKMMFZIDRFNSBCWVADJ4S2JE52" localSheetId="11" hidden="1">#REF!</definedName>
    <definedName name="BExKMMFZIDRFNSBCWVADJ4S2JE52" localSheetId="5" hidden="1">#REF!</definedName>
    <definedName name="BExKMMFZIDRFNSBCWVADJ4S2JE52" localSheetId="8" hidden="1">#REF!</definedName>
    <definedName name="BExKMMFZIDRFNSBCWVADJ4S2JE52" localSheetId="6" hidden="1">#REF!</definedName>
    <definedName name="BExKMMFZIDRFNSBCWVADJ4S2JE52" localSheetId="7" hidden="1">#REF!</definedName>
    <definedName name="BExKMMFZIDRFNSBCWVADJ4S2JE52" hidden="1">#REF!</definedName>
    <definedName name="BExKMRZJS845FERFW6HUXLFAOMYD" localSheetId="11" hidden="1">#REF!</definedName>
    <definedName name="BExKMRZJS845FERFW6HUXLFAOMYD" localSheetId="5" hidden="1">#REF!</definedName>
    <definedName name="BExKMRZJS845FERFW6HUXLFAOMYD" localSheetId="8" hidden="1">#REF!</definedName>
    <definedName name="BExKMRZJS845FERFW6HUXLFAOMYD" localSheetId="6" hidden="1">#REF!</definedName>
    <definedName name="BExKMRZJS845FERFW6HUXLFAOMYD" localSheetId="7" hidden="1">#REF!</definedName>
    <definedName name="BExKMRZJS845FERFW6HUXLFAOMYD" hidden="1">#REF!</definedName>
    <definedName name="BExKMS514WWPGUGRYGTH6XU97T8B" localSheetId="11" hidden="1">#REF!</definedName>
    <definedName name="BExKMS514WWPGUGRYGTH6XU97T8B" localSheetId="5" hidden="1">#REF!</definedName>
    <definedName name="BExKMS514WWPGUGRYGTH6XU97T8B" localSheetId="8" hidden="1">#REF!</definedName>
    <definedName name="BExKMS514WWPGUGRYGTH6XU97T8B" localSheetId="6" hidden="1">#REF!</definedName>
    <definedName name="BExKMS514WWPGUGRYGTH6XU97T8B" localSheetId="7" hidden="1">#REF!</definedName>
    <definedName name="BExKMS514WWPGUGRYGTH6XU97T8B" hidden="1">#REF!</definedName>
    <definedName name="BExKMUDV8AH8HQAD5HJVUW7GFDWU" localSheetId="11" hidden="1">#REF!</definedName>
    <definedName name="BExKMUDV8AH8HQAD5HJVUW7GFDWU" localSheetId="5" hidden="1">#REF!</definedName>
    <definedName name="BExKMUDV8AH8HQAD5HJVUW7GFDWU" localSheetId="8" hidden="1">#REF!</definedName>
    <definedName name="BExKMUDV8AH8HQAD5HJVUW7GFDWU" localSheetId="6" hidden="1">#REF!</definedName>
    <definedName name="BExKMUDV8AH8HQAD5HJVUW7GFDWU" localSheetId="7" hidden="1">#REF!</definedName>
    <definedName name="BExKMUDV8AH8HQAD5HJVUW7GFDWU" hidden="1">#REF!</definedName>
    <definedName name="BExKMWBX4EH3EYJ07UFEM08NB40Z" localSheetId="11" hidden="1">#REF!</definedName>
    <definedName name="BExKMWBX4EH3EYJ07UFEM08NB40Z" localSheetId="5" hidden="1">#REF!</definedName>
    <definedName name="BExKMWBX4EH3EYJ07UFEM08NB40Z" localSheetId="8" hidden="1">#REF!</definedName>
    <definedName name="BExKMWBX4EH3EYJ07UFEM08NB40Z" localSheetId="6" hidden="1">#REF!</definedName>
    <definedName name="BExKMWBX4EH3EYJ07UFEM08NB40Z" localSheetId="7" hidden="1">#REF!</definedName>
    <definedName name="BExKMWBX4EH3EYJ07UFEM08NB40Z" hidden="1">#REF!</definedName>
    <definedName name="BExKN4Q70IU9OY91QRUSK3044MQD" localSheetId="11" hidden="1">#REF!</definedName>
    <definedName name="BExKN4Q70IU9OY91QRUSK3044MQD" localSheetId="5" hidden="1">#REF!</definedName>
    <definedName name="BExKN4Q70IU9OY91QRUSK3044MQD" localSheetId="8" hidden="1">#REF!</definedName>
    <definedName name="BExKN4Q70IU9OY91QRUSK3044MQD" localSheetId="6" hidden="1">#REF!</definedName>
    <definedName name="BExKN4Q70IU9OY91QRUSK3044MQD" localSheetId="7" hidden="1">#REF!</definedName>
    <definedName name="BExKN4Q70IU9OY91QRUSK3044MQD" hidden="1">#REF!</definedName>
    <definedName name="BExKNBGV2IR3S7M0BX4810KZB4V3" localSheetId="11" hidden="1">#REF!</definedName>
    <definedName name="BExKNBGV2IR3S7M0BX4810KZB4V3" localSheetId="5" hidden="1">#REF!</definedName>
    <definedName name="BExKNBGV2IR3S7M0BX4810KZB4V3" localSheetId="8" hidden="1">#REF!</definedName>
    <definedName name="BExKNBGV2IR3S7M0BX4810KZB4V3" localSheetId="6" hidden="1">#REF!</definedName>
    <definedName name="BExKNBGV2IR3S7M0BX4810KZB4V3" localSheetId="7" hidden="1">#REF!</definedName>
    <definedName name="BExKNBGV2IR3S7M0BX4810KZB4V3" hidden="1">#REF!</definedName>
    <definedName name="BExKNCTBZTSY3MO42VU5PLV6YUHZ" localSheetId="11" hidden="1">#REF!</definedName>
    <definedName name="BExKNCTBZTSY3MO42VU5PLV6YUHZ" localSheetId="5" hidden="1">#REF!</definedName>
    <definedName name="BExKNCTBZTSY3MO42VU5PLV6YUHZ" localSheetId="8" hidden="1">#REF!</definedName>
    <definedName name="BExKNCTBZTSY3MO42VU5PLV6YUHZ" localSheetId="6" hidden="1">#REF!</definedName>
    <definedName name="BExKNCTBZTSY3MO42VU5PLV6YUHZ" localSheetId="7" hidden="1">#REF!</definedName>
    <definedName name="BExKNCTBZTSY3MO42VU5PLV6YUHZ" hidden="1">#REF!</definedName>
    <definedName name="BExKNGV2YY749C42AQ2T9QNIE5C3" localSheetId="11" hidden="1">#REF!</definedName>
    <definedName name="BExKNGV2YY749C42AQ2T9QNIE5C3" localSheetId="5" hidden="1">#REF!</definedName>
    <definedName name="BExKNGV2YY749C42AQ2T9QNIE5C3" localSheetId="8" hidden="1">#REF!</definedName>
    <definedName name="BExKNGV2YY749C42AQ2T9QNIE5C3" localSheetId="6" hidden="1">#REF!</definedName>
    <definedName name="BExKNGV2YY749C42AQ2T9QNIE5C3" localSheetId="7" hidden="1">#REF!</definedName>
    <definedName name="BExKNGV2YY749C42AQ2T9QNIE5C3" hidden="1">#REF!</definedName>
    <definedName name="BExKNH0F1WPNUEQITIUN5T4NDX9H" localSheetId="11" hidden="1">#REF!</definedName>
    <definedName name="BExKNH0F1WPNUEQITIUN5T4NDX9H" localSheetId="5" hidden="1">#REF!</definedName>
    <definedName name="BExKNH0F1WPNUEQITIUN5T4NDX9H" localSheetId="8" hidden="1">#REF!</definedName>
    <definedName name="BExKNH0F1WPNUEQITIUN5T4NDX9H" localSheetId="6" hidden="1">#REF!</definedName>
    <definedName name="BExKNH0F1WPNUEQITIUN5T4NDX9H" localSheetId="7" hidden="1">#REF!</definedName>
    <definedName name="BExKNH0F1WPNUEQITIUN5T4NDX9H" hidden="1">#REF!</definedName>
    <definedName name="BExKNV8UOHVWEHDJWI2WMJ9X6QHZ" localSheetId="11" hidden="1">#REF!</definedName>
    <definedName name="BExKNV8UOHVWEHDJWI2WMJ9X6QHZ" localSheetId="5" hidden="1">#REF!</definedName>
    <definedName name="BExKNV8UOHVWEHDJWI2WMJ9X6QHZ" localSheetId="8" hidden="1">#REF!</definedName>
    <definedName name="BExKNV8UOHVWEHDJWI2WMJ9X6QHZ" localSheetId="6" hidden="1">#REF!</definedName>
    <definedName name="BExKNV8UOHVWEHDJWI2WMJ9X6QHZ" localSheetId="7" hidden="1">#REF!</definedName>
    <definedName name="BExKNV8UOHVWEHDJWI2WMJ9X6QHZ" hidden="1">#REF!</definedName>
    <definedName name="BExKNZLD7UATC1MYRNJD8H2NH4KU" localSheetId="11" hidden="1">#REF!</definedName>
    <definedName name="BExKNZLD7UATC1MYRNJD8H2NH4KU" localSheetId="5" hidden="1">#REF!</definedName>
    <definedName name="BExKNZLD7UATC1MYRNJD8H2NH4KU" localSheetId="8" hidden="1">#REF!</definedName>
    <definedName name="BExKNZLD7UATC1MYRNJD8H2NH4KU" localSheetId="6" hidden="1">#REF!</definedName>
    <definedName name="BExKNZLD7UATC1MYRNJD8H2NH4KU" localSheetId="7" hidden="1">#REF!</definedName>
    <definedName name="BExKNZLD7UATC1MYRNJD8H2NH4KU" hidden="1">#REF!</definedName>
    <definedName name="BExKNZQUKQQG2Y97R74G4O4BJP1L" localSheetId="11" hidden="1">#REF!</definedName>
    <definedName name="BExKNZQUKQQG2Y97R74G4O4BJP1L" localSheetId="5" hidden="1">#REF!</definedName>
    <definedName name="BExKNZQUKQQG2Y97R74G4O4BJP1L" localSheetId="8" hidden="1">#REF!</definedName>
    <definedName name="BExKNZQUKQQG2Y97R74G4O4BJP1L" localSheetId="6" hidden="1">#REF!</definedName>
    <definedName name="BExKNZQUKQQG2Y97R74G4O4BJP1L" localSheetId="7" hidden="1">#REF!</definedName>
    <definedName name="BExKNZQUKQQG2Y97R74G4O4BJP1L" hidden="1">#REF!</definedName>
    <definedName name="BExKO06X0EAD3ABEG1E8PWLDWHBA" localSheetId="11" hidden="1">#REF!</definedName>
    <definedName name="BExKO06X0EAD3ABEG1E8PWLDWHBA" localSheetId="5" hidden="1">#REF!</definedName>
    <definedName name="BExKO06X0EAD3ABEG1E8PWLDWHBA" localSheetId="8" hidden="1">#REF!</definedName>
    <definedName name="BExKO06X0EAD3ABEG1E8PWLDWHBA" localSheetId="6" hidden="1">#REF!</definedName>
    <definedName name="BExKO06X0EAD3ABEG1E8PWLDWHBA" localSheetId="7" hidden="1">#REF!</definedName>
    <definedName name="BExKO06X0EAD3ABEG1E8PWLDWHBA" hidden="1">#REF!</definedName>
    <definedName name="BExKO2AHHSGNI1AZOIOW21KPXKPE" localSheetId="11" hidden="1">#REF!</definedName>
    <definedName name="BExKO2AHHSGNI1AZOIOW21KPXKPE" localSheetId="5" hidden="1">#REF!</definedName>
    <definedName name="BExKO2AHHSGNI1AZOIOW21KPXKPE" localSheetId="8" hidden="1">#REF!</definedName>
    <definedName name="BExKO2AHHSGNI1AZOIOW21KPXKPE" localSheetId="6" hidden="1">#REF!</definedName>
    <definedName name="BExKO2AHHSGNI1AZOIOW21KPXKPE" localSheetId="7" hidden="1">#REF!</definedName>
    <definedName name="BExKO2AHHSGNI1AZOIOW21KPXKPE" hidden="1">#REF!</definedName>
    <definedName name="BExKO2FXWJWC5IZLDN8JHYILQJ2N" localSheetId="11" hidden="1">#REF!</definedName>
    <definedName name="BExKO2FXWJWC5IZLDN8JHYILQJ2N" localSheetId="5" hidden="1">#REF!</definedName>
    <definedName name="BExKO2FXWJWC5IZLDN8JHYILQJ2N" localSheetId="8" hidden="1">#REF!</definedName>
    <definedName name="BExKO2FXWJWC5IZLDN8JHYILQJ2N" localSheetId="6" hidden="1">#REF!</definedName>
    <definedName name="BExKO2FXWJWC5IZLDN8JHYILQJ2N" localSheetId="7" hidden="1">#REF!</definedName>
    <definedName name="BExKO2FXWJWC5IZLDN8JHYILQJ2N" hidden="1">#REF!</definedName>
    <definedName name="BExKO438WZ8FKOU00NURGFMOYXWN" localSheetId="11" hidden="1">#REF!</definedName>
    <definedName name="BExKO438WZ8FKOU00NURGFMOYXWN" localSheetId="5" hidden="1">#REF!</definedName>
    <definedName name="BExKO438WZ8FKOU00NURGFMOYXWN" localSheetId="8" hidden="1">#REF!</definedName>
    <definedName name="BExKO438WZ8FKOU00NURGFMOYXWN" localSheetId="6" hidden="1">#REF!</definedName>
    <definedName name="BExKO438WZ8FKOU00NURGFMOYXWN" localSheetId="7" hidden="1">#REF!</definedName>
    <definedName name="BExKO438WZ8FKOU00NURGFMOYXWN" hidden="1">#REF!</definedName>
    <definedName name="BExKO551EZ73M80UFHBQE7BQVU4L" localSheetId="11" hidden="1">#REF!</definedName>
    <definedName name="BExKO551EZ73M80UFHBQE7BQVU4L" localSheetId="5" hidden="1">#REF!</definedName>
    <definedName name="BExKO551EZ73M80UFHBQE7BQVU4L" localSheetId="8" hidden="1">#REF!</definedName>
    <definedName name="BExKO551EZ73M80UFHBQE7BQVU4L" localSheetId="6" hidden="1">#REF!</definedName>
    <definedName name="BExKO551EZ73M80UFHBQE7BQVU4L" localSheetId="7" hidden="1">#REF!</definedName>
    <definedName name="BExKO551EZ73M80UFHBQE7BQVU4L" hidden="1">#REF!</definedName>
    <definedName name="BExKOBA4VTRV9YG31IM1PDDO3J9M" localSheetId="11" hidden="1">#REF!</definedName>
    <definedName name="BExKOBA4VTRV9YG31IM1PDDO3J9M" localSheetId="5" hidden="1">#REF!</definedName>
    <definedName name="BExKOBA4VTRV9YG31IM1PDDO3J9M" localSheetId="8" hidden="1">#REF!</definedName>
    <definedName name="BExKOBA4VTRV9YG31IM1PDDO3J9M" localSheetId="6" hidden="1">#REF!</definedName>
    <definedName name="BExKOBA4VTRV9YG31IM1PDDO3J9M" localSheetId="7" hidden="1">#REF!</definedName>
    <definedName name="BExKOBA4VTRV9YG31IM1PDDO3J9M" hidden="1">#REF!</definedName>
    <definedName name="BExKODIZGWW2EQD0FEYW6WK6XLCM" localSheetId="11" hidden="1">#REF!</definedName>
    <definedName name="BExKODIZGWW2EQD0FEYW6WK6XLCM" localSheetId="5" hidden="1">#REF!</definedName>
    <definedName name="BExKODIZGWW2EQD0FEYW6WK6XLCM" localSheetId="8" hidden="1">#REF!</definedName>
    <definedName name="BExKODIZGWW2EQD0FEYW6WK6XLCM" localSheetId="6" hidden="1">#REF!</definedName>
    <definedName name="BExKODIZGWW2EQD0FEYW6WK6XLCM" localSheetId="7" hidden="1">#REF!</definedName>
    <definedName name="BExKODIZGWW2EQD0FEYW6WK6XLCM" hidden="1">#REF!</definedName>
    <definedName name="BExKOPO2HPWVQGAKW8LOZMPIDEFG" localSheetId="11" hidden="1">#REF!</definedName>
    <definedName name="BExKOPO2HPWVQGAKW8LOZMPIDEFG" localSheetId="5" hidden="1">#REF!</definedName>
    <definedName name="BExKOPO2HPWVQGAKW8LOZMPIDEFG" localSheetId="8" hidden="1">#REF!</definedName>
    <definedName name="BExKOPO2HPWVQGAKW8LOZMPIDEFG" localSheetId="6" hidden="1">#REF!</definedName>
    <definedName name="BExKOPO2HPWVQGAKW8LOZMPIDEFG" localSheetId="7" hidden="1">#REF!</definedName>
    <definedName name="BExKOPO2HPWVQGAKW8LOZMPIDEFG" hidden="1">#REF!</definedName>
    <definedName name="BExKP7SRQ3MN5BDYXV2XMBQNUH23" localSheetId="11" hidden="1">#REF!</definedName>
    <definedName name="BExKP7SRQ3MN5BDYXV2XMBQNUH23" localSheetId="5" hidden="1">#REF!</definedName>
    <definedName name="BExKP7SRQ3MN5BDYXV2XMBQNUH23" localSheetId="8" hidden="1">#REF!</definedName>
    <definedName name="BExKP7SRQ3MN5BDYXV2XMBQNUH23" localSheetId="6" hidden="1">#REF!</definedName>
    <definedName name="BExKP7SRQ3MN5BDYXV2XMBQNUH23" localSheetId="7" hidden="1">#REF!</definedName>
    <definedName name="BExKP7SRQ3MN5BDYXV2XMBQNUH23" hidden="1">#REF!</definedName>
    <definedName name="BExKPEZP0QTKOTLIMMIFSVTHQEEK" localSheetId="11" hidden="1">#REF!</definedName>
    <definedName name="BExKPEZP0QTKOTLIMMIFSVTHQEEK" localSheetId="5" hidden="1">#REF!</definedName>
    <definedName name="BExKPEZP0QTKOTLIMMIFSVTHQEEK" localSheetId="8" hidden="1">#REF!</definedName>
    <definedName name="BExKPEZP0QTKOTLIMMIFSVTHQEEK" localSheetId="6" hidden="1">#REF!</definedName>
    <definedName name="BExKPEZP0QTKOTLIMMIFSVTHQEEK" localSheetId="7" hidden="1">#REF!</definedName>
    <definedName name="BExKPEZP0QTKOTLIMMIFSVTHQEEK" hidden="1">#REF!</definedName>
    <definedName name="BExKPFFSVTL757PNITV8R9RN4452" localSheetId="11" hidden="1">#REF!</definedName>
    <definedName name="BExKPFFSVTL757PNITV8R9RN4452" localSheetId="5" hidden="1">#REF!</definedName>
    <definedName name="BExKPFFSVTL757PNITV8R9RN4452" localSheetId="8" hidden="1">#REF!</definedName>
    <definedName name="BExKPFFSVTL757PNITV8R9RN4452" localSheetId="6" hidden="1">#REF!</definedName>
    <definedName name="BExKPFFSVTL757PNITV8R9RN4452" localSheetId="7" hidden="1">#REF!</definedName>
    <definedName name="BExKPFFSVTL757PNITV8R9RN4452" hidden="1">#REF!</definedName>
    <definedName name="BExKPIL5ZWOXQAENH3VP3ZHA2N7N" localSheetId="11" hidden="1">#REF!</definedName>
    <definedName name="BExKPIL5ZWOXQAENH3VP3ZHA2N7N" localSheetId="5" hidden="1">#REF!</definedName>
    <definedName name="BExKPIL5ZWOXQAENH3VP3ZHA2N7N" localSheetId="8" hidden="1">#REF!</definedName>
    <definedName name="BExKPIL5ZWOXQAENH3VP3ZHA2N7N" localSheetId="6" hidden="1">#REF!</definedName>
    <definedName name="BExKPIL5ZWOXQAENH3VP3ZHA2N7N" localSheetId="7" hidden="1">#REF!</definedName>
    <definedName name="BExKPIL5ZWOXQAENH3VP3ZHA2N7N" hidden="1">#REF!</definedName>
    <definedName name="BExKPJHKPVROP9QX9BMBZMU2HEZ1" localSheetId="11" hidden="1">#REF!</definedName>
    <definedName name="BExKPJHKPVROP9QX9BMBZMU2HEZ1" localSheetId="5" hidden="1">#REF!</definedName>
    <definedName name="BExKPJHKPVROP9QX9BMBZMU2HEZ1" localSheetId="8" hidden="1">#REF!</definedName>
    <definedName name="BExKPJHKPVROP9QX9BMBZMU2HEZ1" localSheetId="6" hidden="1">#REF!</definedName>
    <definedName name="BExKPJHKPVROP9QX9BMBZMU2HEZ1" localSheetId="7" hidden="1">#REF!</definedName>
    <definedName name="BExKPJHKPVROP9QX9BMBZMU2HEZ1" hidden="1">#REF!</definedName>
    <definedName name="BExKPLQJX0HJ8OTXBXH9IC9J2V0W" localSheetId="11" hidden="1">#REF!</definedName>
    <definedName name="BExKPLQJX0HJ8OTXBXH9IC9J2V0W" localSheetId="5" hidden="1">#REF!</definedName>
    <definedName name="BExKPLQJX0HJ8OTXBXH9IC9J2V0W" localSheetId="8" hidden="1">#REF!</definedName>
    <definedName name="BExKPLQJX0HJ8OTXBXH9IC9J2V0W" localSheetId="6" hidden="1">#REF!</definedName>
    <definedName name="BExKPLQJX0HJ8OTXBXH9IC9J2V0W" localSheetId="7" hidden="1">#REF!</definedName>
    <definedName name="BExKPLQJX0HJ8OTXBXH9IC9J2V0W" hidden="1">#REF!</definedName>
    <definedName name="BExKPN8C7GN36ZJZHLOB74LU6KT0" localSheetId="11" hidden="1">#REF!</definedName>
    <definedName name="BExKPN8C7GN36ZJZHLOB74LU6KT0" localSheetId="5" hidden="1">#REF!</definedName>
    <definedName name="BExKPN8C7GN36ZJZHLOB74LU6KT0" localSheetId="8" hidden="1">#REF!</definedName>
    <definedName name="BExKPN8C7GN36ZJZHLOB74LU6KT0" localSheetId="6" hidden="1">#REF!</definedName>
    <definedName name="BExKPN8C7GN36ZJZHLOB74LU6KT0" localSheetId="7" hidden="1">#REF!</definedName>
    <definedName name="BExKPN8C7GN36ZJZHLOB74LU6KT0" hidden="1">#REF!</definedName>
    <definedName name="BExKPX9VZ1J5021Q98K60HMPJU58" localSheetId="11" hidden="1">#REF!</definedName>
    <definedName name="BExKPX9VZ1J5021Q98K60HMPJU58" localSheetId="5" hidden="1">#REF!</definedName>
    <definedName name="BExKPX9VZ1J5021Q98K60HMPJU58" localSheetId="8" hidden="1">#REF!</definedName>
    <definedName name="BExKPX9VZ1J5021Q98K60HMPJU58" localSheetId="6" hidden="1">#REF!</definedName>
    <definedName name="BExKPX9VZ1J5021Q98K60HMPJU58" localSheetId="7" hidden="1">#REF!</definedName>
    <definedName name="BExKPX9VZ1J5021Q98K60HMPJU58" hidden="1">#REF!</definedName>
    <definedName name="BExKQGGEP203MUWSJVORTY7RFOFT" localSheetId="11" hidden="1">#REF!</definedName>
    <definedName name="BExKQGGEP203MUWSJVORTY7RFOFT" localSheetId="5" hidden="1">#REF!</definedName>
    <definedName name="BExKQGGEP203MUWSJVORTY7RFOFT" localSheetId="8" hidden="1">#REF!</definedName>
    <definedName name="BExKQGGEP203MUWSJVORTY7RFOFT" localSheetId="6" hidden="1">#REF!</definedName>
    <definedName name="BExKQGGEP203MUWSJVORTY7RFOFT" localSheetId="7" hidden="1">#REF!</definedName>
    <definedName name="BExKQGGEP203MUWSJVORTY7RFOFT" hidden="1">#REF!</definedName>
    <definedName name="BExKQJGAAWNM3NT19E9I0CQDBTU0" localSheetId="11" hidden="1">#REF!</definedName>
    <definedName name="BExKQJGAAWNM3NT19E9I0CQDBTU0" localSheetId="5" hidden="1">#REF!</definedName>
    <definedName name="BExKQJGAAWNM3NT19E9I0CQDBTU0" localSheetId="8" hidden="1">#REF!</definedName>
    <definedName name="BExKQJGAAWNM3NT19E9I0CQDBTU0" localSheetId="6" hidden="1">#REF!</definedName>
    <definedName name="BExKQJGAAWNM3NT19E9I0CQDBTU0" localSheetId="7" hidden="1">#REF!</definedName>
    <definedName name="BExKQJGAAWNM3NT19E9I0CQDBTU0" hidden="1">#REF!</definedName>
    <definedName name="BExKQM5GJ1ZN5REKFE7YVBQ0KXWF" localSheetId="11" hidden="1">#REF!</definedName>
    <definedName name="BExKQM5GJ1ZN5REKFE7YVBQ0KXWF" localSheetId="5" hidden="1">#REF!</definedName>
    <definedName name="BExKQM5GJ1ZN5REKFE7YVBQ0KXWF" localSheetId="8" hidden="1">#REF!</definedName>
    <definedName name="BExKQM5GJ1ZN5REKFE7YVBQ0KXWF" localSheetId="6" hidden="1">#REF!</definedName>
    <definedName name="BExKQM5GJ1ZN5REKFE7YVBQ0KXWF" localSheetId="7" hidden="1">#REF!</definedName>
    <definedName name="BExKQM5GJ1ZN5REKFE7YVBQ0KXWF" hidden="1">#REF!</definedName>
    <definedName name="BExKQQ71278061G7ZFYGPWOMOMY2" localSheetId="11" hidden="1">#REF!</definedName>
    <definedName name="BExKQQ71278061G7ZFYGPWOMOMY2" localSheetId="5" hidden="1">#REF!</definedName>
    <definedName name="BExKQQ71278061G7ZFYGPWOMOMY2" localSheetId="8" hidden="1">#REF!</definedName>
    <definedName name="BExKQQ71278061G7ZFYGPWOMOMY2" localSheetId="6" hidden="1">#REF!</definedName>
    <definedName name="BExKQQ71278061G7ZFYGPWOMOMY2" localSheetId="7" hidden="1">#REF!</definedName>
    <definedName name="BExKQQ71278061G7ZFYGPWOMOMY2" hidden="1">#REF!</definedName>
    <definedName name="BExKQTXRG3ECU8NT47UR7643LO5G" localSheetId="11" hidden="1">#REF!</definedName>
    <definedName name="BExKQTXRG3ECU8NT47UR7643LO5G" localSheetId="5" hidden="1">#REF!</definedName>
    <definedName name="BExKQTXRG3ECU8NT47UR7643LO5G" localSheetId="8" hidden="1">#REF!</definedName>
    <definedName name="BExKQTXRG3ECU8NT47UR7643LO5G" localSheetId="6" hidden="1">#REF!</definedName>
    <definedName name="BExKQTXRG3ECU8NT47UR7643LO5G" localSheetId="7" hidden="1">#REF!</definedName>
    <definedName name="BExKQTXRG3ECU8NT47UR7643LO5G" hidden="1">#REF!</definedName>
    <definedName name="BExKQVL7HPOIZ4FHANDFMVOJLEPR" localSheetId="11" hidden="1">#REF!</definedName>
    <definedName name="BExKQVL7HPOIZ4FHANDFMVOJLEPR" localSheetId="5" hidden="1">#REF!</definedName>
    <definedName name="BExKQVL7HPOIZ4FHANDFMVOJLEPR" localSheetId="8" hidden="1">#REF!</definedName>
    <definedName name="BExKQVL7HPOIZ4FHANDFMVOJLEPR" localSheetId="6" hidden="1">#REF!</definedName>
    <definedName name="BExKQVL7HPOIZ4FHANDFMVOJLEPR" localSheetId="7" hidden="1">#REF!</definedName>
    <definedName name="BExKQVL7HPOIZ4FHANDFMVOJLEPR" hidden="1">#REF!</definedName>
    <definedName name="BExKR3ZAJRYXZB4M7XZPK0I7E55W" localSheetId="11" hidden="1">#REF!</definedName>
    <definedName name="BExKR3ZAJRYXZB4M7XZPK0I7E55W" localSheetId="5" hidden="1">#REF!</definedName>
    <definedName name="BExKR3ZAJRYXZB4M7XZPK0I7E55W" localSheetId="8" hidden="1">#REF!</definedName>
    <definedName name="BExKR3ZAJRYXZB4M7XZPK0I7E55W" localSheetId="6" hidden="1">#REF!</definedName>
    <definedName name="BExKR3ZAJRYXZB4M7XZPK0I7E55W" localSheetId="7" hidden="1">#REF!</definedName>
    <definedName name="BExKR3ZAJRYXZB4M7XZPK0I7E55W" hidden="1">#REF!</definedName>
    <definedName name="BExKR8RZSEHW184G0Z56B4EGNU72" localSheetId="11" hidden="1">#REF!</definedName>
    <definedName name="BExKR8RZSEHW184G0Z56B4EGNU72" localSheetId="5" hidden="1">#REF!</definedName>
    <definedName name="BExKR8RZSEHW184G0Z56B4EGNU72" localSheetId="8" hidden="1">#REF!</definedName>
    <definedName name="BExKR8RZSEHW184G0Z56B4EGNU72" localSheetId="6" hidden="1">#REF!</definedName>
    <definedName name="BExKR8RZSEHW184G0Z56B4EGNU72" localSheetId="7" hidden="1">#REF!</definedName>
    <definedName name="BExKR8RZSEHW184G0Z56B4EGNU72" hidden="1">#REF!</definedName>
    <definedName name="BExKRHM60KUPM7RGAAFRSKX4TMS5" localSheetId="11" hidden="1">#REF!</definedName>
    <definedName name="BExKRHM60KUPM7RGAAFRSKX4TMS5" localSheetId="5" hidden="1">#REF!</definedName>
    <definedName name="BExKRHM60KUPM7RGAAFRSKX4TMS5" localSheetId="8" hidden="1">#REF!</definedName>
    <definedName name="BExKRHM60KUPM7RGAAFRSKX4TMS5" localSheetId="6" hidden="1">#REF!</definedName>
    <definedName name="BExKRHM60KUPM7RGAAFRSKX4TMS5" localSheetId="7" hidden="1">#REF!</definedName>
    <definedName name="BExKRHM60KUPM7RGAAFRSKX4TMS5" hidden="1">#REF!</definedName>
    <definedName name="BExKRQB2LX164R610N3VXJPD3C1W" localSheetId="11" hidden="1">#REF!</definedName>
    <definedName name="BExKRQB2LX164R610N3VXJPD3C1W" localSheetId="5" hidden="1">#REF!</definedName>
    <definedName name="BExKRQB2LX164R610N3VXJPD3C1W" localSheetId="8" hidden="1">#REF!</definedName>
    <definedName name="BExKRQB2LX164R610N3VXJPD3C1W" localSheetId="6" hidden="1">#REF!</definedName>
    <definedName name="BExKRQB2LX164R610N3VXJPD3C1W" localSheetId="7" hidden="1">#REF!</definedName>
    <definedName name="BExKRQB2LX164R610N3VXJPD3C1W" hidden="1">#REF!</definedName>
    <definedName name="BExKRVUSQ6PA7ZYQSTEQL3X7PB9P" localSheetId="11" hidden="1">#REF!</definedName>
    <definedName name="BExKRVUSQ6PA7ZYQSTEQL3X7PB9P" localSheetId="5" hidden="1">#REF!</definedName>
    <definedName name="BExKRVUSQ6PA7ZYQSTEQL3X7PB9P" localSheetId="8" hidden="1">#REF!</definedName>
    <definedName name="BExKRVUSQ6PA7ZYQSTEQL3X7PB9P" localSheetId="6" hidden="1">#REF!</definedName>
    <definedName name="BExKRVUSQ6PA7ZYQSTEQL3X7PB9P" localSheetId="7" hidden="1">#REF!</definedName>
    <definedName name="BExKRVUSQ6PA7ZYQSTEQL3X7PB9P" hidden="1">#REF!</definedName>
    <definedName name="BExKRY3KZ7F7RB2KH8HXSQ85IEQO" localSheetId="11" hidden="1">#REF!</definedName>
    <definedName name="BExKRY3KZ7F7RB2KH8HXSQ85IEQO" localSheetId="5" hidden="1">#REF!</definedName>
    <definedName name="BExKRY3KZ7F7RB2KH8HXSQ85IEQO" localSheetId="8" hidden="1">#REF!</definedName>
    <definedName name="BExKRY3KZ7F7RB2KH8HXSQ85IEQO" localSheetId="6" hidden="1">#REF!</definedName>
    <definedName name="BExKRY3KZ7F7RB2KH8HXSQ85IEQO" localSheetId="7" hidden="1">#REF!</definedName>
    <definedName name="BExKRY3KZ7F7RB2KH8HXSQ85IEQO" hidden="1">#REF!</definedName>
    <definedName name="BExKS91CCVW1YKNE1EQ4MCE1E9JX" localSheetId="11" hidden="1">#REF!</definedName>
    <definedName name="BExKS91CCVW1YKNE1EQ4MCE1E9JX" localSheetId="5" hidden="1">#REF!</definedName>
    <definedName name="BExKS91CCVW1YKNE1EQ4MCE1E9JX" localSheetId="8" hidden="1">#REF!</definedName>
    <definedName name="BExKS91CCVW1YKNE1EQ4MCE1E9JX" localSheetId="6" hidden="1">#REF!</definedName>
    <definedName name="BExKS91CCVW1YKNE1EQ4MCE1E9JX" localSheetId="7" hidden="1">#REF!</definedName>
    <definedName name="BExKS91CCVW1YKNE1EQ4MCE1E9JX" hidden="1">#REF!</definedName>
    <definedName name="BExKSA37DZTCK6H13HPIKR0ZFVL8" localSheetId="11" hidden="1">#REF!</definedName>
    <definedName name="BExKSA37DZTCK6H13HPIKR0ZFVL8" localSheetId="5" hidden="1">#REF!</definedName>
    <definedName name="BExKSA37DZTCK6H13HPIKR0ZFVL8" localSheetId="8" hidden="1">#REF!</definedName>
    <definedName name="BExKSA37DZTCK6H13HPIKR0ZFVL8" localSheetId="6" hidden="1">#REF!</definedName>
    <definedName name="BExKSA37DZTCK6H13HPIKR0ZFVL8" localSheetId="7" hidden="1">#REF!</definedName>
    <definedName name="BExKSA37DZTCK6H13HPIKR0ZFVL8" hidden="1">#REF!</definedName>
    <definedName name="BExKSB51O073JLM4PEU353GBBSMI" localSheetId="11" hidden="1">#REF!</definedName>
    <definedName name="BExKSB51O073JLM4PEU353GBBSMI" localSheetId="5" hidden="1">#REF!</definedName>
    <definedName name="BExKSB51O073JLM4PEU353GBBSMI" localSheetId="8" hidden="1">#REF!</definedName>
    <definedName name="BExKSB51O073JLM4PEU353GBBSMI" localSheetId="6" hidden="1">#REF!</definedName>
    <definedName name="BExKSB51O073JLM4PEU353GBBSMI" localSheetId="7" hidden="1">#REF!</definedName>
    <definedName name="BExKSB51O073JLM4PEU353GBBSMI" hidden="1">#REF!</definedName>
    <definedName name="BExKSC1EDUXA6RM44LZV6HMMHKLX" localSheetId="11" hidden="1">#REF!</definedName>
    <definedName name="BExKSC1EDUXA6RM44LZV6HMMHKLX" localSheetId="5" hidden="1">#REF!</definedName>
    <definedName name="BExKSC1EDUXA6RM44LZV6HMMHKLX" localSheetId="8" hidden="1">#REF!</definedName>
    <definedName name="BExKSC1EDUXA6RM44LZV6HMMHKLX" localSheetId="6" hidden="1">#REF!</definedName>
    <definedName name="BExKSC1EDUXA6RM44LZV6HMMHKLX" localSheetId="7" hidden="1">#REF!</definedName>
    <definedName name="BExKSC1EDUXA6RM44LZV6HMMHKLX" hidden="1">#REF!</definedName>
    <definedName name="BExKSFMOMSZYDE0WNC94F40S6636" localSheetId="11" hidden="1">#REF!</definedName>
    <definedName name="BExKSFMOMSZYDE0WNC94F40S6636" localSheetId="5" hidden="1">#REF!</definedName>
    <definedName name="BExKSFMOMSZYDE0WNC94F40S6636" localSheetId="8" hidden="1">#REF!</definedName>
    <definedName name="BExKSFMOMSZYDE0WNC94F40S6636" localSheetId="6" hidden="1">#REF!</definedName>
    <definedName name="BExKSFMOMSZYDE0WNC94F40S6636" localSheetId="7" hidden="1">#REF!</definedName>
    <definedName name="BExKSFMOMSZYDE0WNC94F40S6636" hidden="1">#REF!</definedName>
    <definedName name="BExKSHQ9K79S8KYUWIV5M5LAHHF1" localSheetId="11" hidden="1">#REF!</definedName>
    <definedName name="BExKSHQ9K79S8KYUWIV5M5LAHHF1" localSheetId="5" hidden="1">#REF!</definedName>
    <definedName name="BExKSHQ9K79S8KYUWIV5M5LAHHF1" localSheetId="8" hidden="1">#REF!</definedName>
    <definedName name="BExKSHQ9K79S8KYUWIV5M5LAHHF1" localSheetId="6" hidden="1">#REF!</definedName>
    <definedName name="BExKSHQ9K79S8KYUWIV5M5LAHHF1" localSheetId="7" hidden="1">#REF!</definedName>
    <definedName name="BExKSHQ9K79S8KYUWIV5M5LAHHF1" hidden="1">#REF!</definedName>
    <definedName name="BExKSJTWG9L3FCX8FLK4EMUJMF27" localSheetId="11" hidden="1">#REF!</definedName>
    <definedName name="BExKSJTWG9L3FCX8FLK4EMUJMF27" localSheetId="5" hidden="1">#REF!</definedName>
    <definedName name="BExKSJTWG9L3FCX8FLK4EMUJMF27" localSheetId="8" hidden="1">#REF!</definedName>
    <definedName name="BExKSJTWG9L3FCX8FLK4EMUJMF27" localSheetId="6" hidden="1">#REF!</definedName>
    <definedName name="BExKSJTWG9L3FCX8FLK4EMUJMF27" localSheetId="7" hidden="1">#REF!</definedName>
    <definedName name="BExKSJTWG9L3FCX8FLK4EMUJMF27" hidden="1">#REF!</definedName>
    <definedName name="BExKSU0MKNAVZYYPKCYTZDWQX4R8" localSheetId="11" hidden="1">#REF!</definedName>
    <definedName name="BExKSU0MKNAVZYYPKCYTZDWQX4R8" localSheetId="5" hidden="1">#REF!</definedName>
    <definedName name="BExKSU0MKNAVZYYPKCYTZDWQX4R8" localSheetId="8" hidden="1">#REF!</definedName>
    <definedName name="BExKSU0MKNAVZYYPKCYTZDWQX4R8" localSheetId="6" hidden="1">#REF!</definedName>
    <definedName name="BExKSU0MKNAVZYYPKCYTZDWQX4R8" localSheetId="7" hidden="1">#REF!</definedName>
    <definedName name="BExKSU0MKNAVZYYPKCYTZDWQX4R8" hidden="1">#REF!</definedName>
    <definedName name="BExKSX60G1MUS689FXIGYP2F7C62" localSheetId="11" hidden="1">#REF!</definedName>
    <definedName name="BExKSX60G1MUS689FXIGYP2F7C62" localSheetId="5" hidden="1">#REF!</definedName>
    <definedName name="BExKSX60G1MUS689FXIGYP2F7C62" localSheetId="8" hidden="1">#REF!</definedName>
    <definedName name="BExKSX60G1MUS689FXIGYP2F7C62" localSheetId="6" hidden="1">#REF!</definedName>
    <definedName name="BExKSX60G1MUS689FXIGYP2F7C62" localSheetId="7" hidden="1">#REF!</definedName>
    <definedName name="BExKSX60G1MUS689FXIGYP2F7C62" hidden="1">#REF!</definedName>
    <definedName name="BExKT2UZ7Y2VWF5NQE18SJRLD2RN" localSheetId="11" hidden="1">#REF!</definedName>
    <definedName name="BExKT2UZ7Y2VWF5NQE18SJRLD2RN" localSheetId="5" hidden="1">#REF!</definedName>
    <definedName name="BExKT2UZ7Y2VWF5NQE18SJRLD2RN" localSheetId="8" hidden="1">#REF!</definedName>
    <definedName name="BExKT2UZ7Y2VWF5NQE18SJRLD2RN" localSheetId="6" hidden="1">#REF!</definedName>
    <definedName name="BExKT2UZ7Y2VWF5NQE18SJRLD2RN" localSheetId="7" hidden="1">#REF!</definedName>
    <definedName name="BExKT2UZ7Y2VWF5NQE18SJRLD2RN" hidden="1">#REF!</definedName>
    <definedName name="BExKT3GJFNGAM09H5F615E36A38C" localSheetId="11" hidden="1">#REF!</definedName>
    <definedName name="BExKT3GJFNGAM09H5F615E36A38C" localSheetId="5" hidden="1">#REF!</definedName>
    <definedName name="BExKT3GJFNGAM09H5F615E36A38C" localSheetId="8" hidden="1">#REF!</definedName>
    <definedName name="BExKT3GJFNGAM09H5F615E36A38C" localSheetId="6" hidden="1">#REF!</definedName>
    <definedName name="BExKT3GJFNGAM09H5F615E36A38C" localSheetId="7" hidden="1">#REF!</definedName>
    <definedName name="BExKT3GJFNGAM09H5F615E36A38C" hidden="1">#REF!</definedName>
    <definedName name="BExKTD1UM9PTLYETG1RM502XDNC0" localSheetId="11" hidden="1">#REF!</definedName>
    <definedName name="BExKTD1UM9PTLYETG1RM502XDNC0" localSheetId="5" hidden="1">#REF!</definedName>
    <definedName name="BExKTD1UM9PTLYETG1RM502XDNC0" localSheetId="8" hidden="1">#REF!</definedName>
    <definedName name="BExKTD1UM9PTLYETG1RM502XDNC0" localSheetId="6" hidden="1">#REF!</definedName>
    <definedName name="BExKTD1UM9PTLYETG1RM502XDNC0" localSheetId="7" hidden="1">#REF!</definedName>
    <definedName name="BExKTD1UM9PTLYETG1RM502XDNC0" hidden="1">#REF!</definedName>
    <definedName name="BExKTJN26AY45CE6JUAX3OIL48F7" localSheetId="11" hidden="1">#REF!</definedName>
    <definedName name="BExKTJN26AY45CE6JUAX3OIL48F7" localSheetId="5" hidden="1">#REF!</definedName>
    <definedName name="BExKTJN26AY45CE6JUAX3OIL48F7" localSheetId="8" hidden="1">#REF!</definedName>
    <definedName name="BExKTJN26AY45CE6JUAX3OIL48F7" localSheetId="6" hidden="1">#REF!</definedName>
    <definedName name="BExKTJN26AY45CE6JUAX3OIL48F7" localSheetId="7" hidden="1">#REF!</definedName>
    <definedName name="BExKTJN26AY45CE6JUAX3OIL48F7" hidden="1">#REF!</definedName>
    <definedName name="BExKTQZGN8GI3XGSEXMPCCA3S19H" localSheetId="11" hidden="1">#REF!</definedName>
    <definedName name="BExKTQZGN8GI3XGSEXMPCCA3S19H" localSheetId="5" hidden="1">#REF!</definedName>
    <definedName name="BExKTQZGN8GI3XGSEXMPCCA3S19H" localSheetId="8" hidden="1">#REF!</definedName>
    <definedName name="BExKTQZGN8GI3XGSEXMPCCA3S19H" localSheetId="6" hidden="1">#REF!</definedName>
    <definedName name="BExKTQZGN8GI3XGSEXMPCCA3S19H" localSheetId="7" hidden="1">#REF!</definedName>
    <definedName name="BExKTQZGN8GI3XGSEXMPCCA3S19H" hidden="1">#REF!</definedName>
    <definedName name="BExKTUKYYU0F6TUW1RXV24LRAZFE" localSheetId="11" hidden="1">#REF!</definedName>
    <definedName name="BExKTUKYYU0F6TUW1RXV24LRAZFE" localSheetId="5" hidden="1">#REF!</definedName>
    <definedName name="BExKTUKYYU0F6TUW1RXV24LRAZFE" localSheetId="8" hidden="1">#REF!</definedName>
    <definedName name="BExKTUKYYU0F6TUW1RXV24LRAZFE" localSheetId="6" hidden="1">#REF!</definedName>
    <definedName name="BExKTUKYYU0F6TUW1RXV24LRAZFE" localSheetId="7" hidden="1">#REF!</definedName>
    <definedName name="BExKTUKYYU0F6TUW1RXV24LRAZFE" hidden="1">#REF!</definedName>
    <definedName name="BExKU3FBLHQBIUTN6XEZW5GC9OG1" localSheetId="11" hidden="1">#REF!</definedName>
    <definedName name="BExKU3FBLHQBIUTN6XEZW5GC9OG1" localSheetId="5" hidden="1">#REF!</definedName>
    <definedName name="BExKU3FBLHQBIUTN6XEZW5GC9OG1" localSheetId="8" hidden="1">#REF!</definedName>
    <definedName name="BExKU3FBLHQBIUTN6XEZW5GC9OG1" localSheetId="6" hidden="1">#REF!</definedName>
    <definedName name="BExKU3FBLHQBIUTN6XEZW5GC9OG1" localSheetId="7" hidden="1">#REF!</definedName>
    <definedName name="BExKU3FBLHQBIUTN6XEZW5GC9OG1" hidden="1">#REF!</definedName>
    <definedName name="BExKU82I99FEUIZLODXJDOJC96CQ" localSheetId="11" hidden="1">#REF!</definedName>
    <definedName name="BExKU82I99FEUIZLODXJDOJC96CQ" localSheetId="5" hidden="1">#REF!</definedName>
    <definedName name="BExKU82I99FEUIZLODXJDOJC96CQ" localSheetId="8" hidden="1">#REF!</definedName>
    <definedName name="BExKU82I99FEUIZLODXJDOJC96CQ" localSheetId="6" hidden="1">#REF!</definedName>
    <definedName name="BExKU82I99FEUIZLODXJDOJC96CQ" localSheetId="7" hidden="1">#REF!</definedName>
    <definedName name="BExKU82I99FEUIZLODXJDOJC96CQ" hidden="1">#REF!</definedName>
    <definedName name="BExKUDM0DFSCM3D91SH0XLXJSL18" localSheetId="11" hidden="1">#REF!</definedName>
    <definedName name="BExKUDM0DFSCM3D91SH0XLXJSL18" localSheetId="5" hidden="1">#REF!</definedName>
    <definedName name="BExKUDM0DFSCM3D91SH0XLXJSL18" localSheetId="8" hidden="1">#REF!</definedName>
    <definedName name="BExKUDM0DFSCM3D91SH0XLXJSL18" localSheetId="6" hidden="1">#REF!</definedName>
    <definedName name="BExKUDM0DFSCM3D91SH0XLXJSL18" localSheetId="7" hidden="1">#REF!</definedName>
    <definedName name="BExKUDM0DFSCM3D91SH0XLXJSL18" hidden="1">#REF!</definedName>
    <definedName name="BExKUHYKD9TJTMQOOBS4EX04FCEZ" localSheetId="11" hidden="1">#REF!</definedName>
    <definedName name="BExKUHYKD9TJTMQOOBS4EX04FCEZ" localSheetId="5" hidden="1">#REF!</definedName>
    <definedName name="BExKUHYKD9TJTMQOOBS4EX04FCEZ" localSheetId="8" hidden="1">#REF!</definedName>
    <definedName name="BExKUHYKD9TJTMQOOBS4EX04FCEZ" localSheetId="6" hidden="1">#REF!</definedName>
    <definedName name="BExKUHYKD9TJTMQOOBS4EX04FCEZ" localSheetId="7" hidden="1">#REF!</definedName>
    <definedName name="BExKUHYKD9TJTMQOOBS4EX04FCEZ" hidden="1">#REF!</definedName>
    <definedName name="BExKULEKJLA77AUQPDUHSM94Y76Z" localSheetId="11" hidden="1">#REF!</definedName>
    <definedName name="BExKULEKJLA77AUQPDUHSM94Y76Z" localSheetId="5" hidden="1">#REF!</definedName>
    <definedName name="BExKULEKJLA77AUQPDUHSM94Y76Z" localSheetId="8" hidden="1">#REF!</definedName>
    <definedName name="BExKULEKJLA77AUQPDUHSM94Y76Z" localSheetId="6" hidden="1">#REF!</definedName>
    <definedName name="BExKULEKJLA77AUQPDUHSM94Y76Z" localSheetId="7" hidden="1">#REF!</definedName>
    <definedName name="BExKULEKJLA77AUQPDUHSM94Y76Z" hidden="1">#REF!</definedName>
    <definedName name="BExKUXE506JSYMR4CV866RHRDYR9" localSheetId="11" hidden="1">#REF!</definedName>
    <definedName name="BExKUXE506JSYMR4CV866RHRDYR9" localSheetId="5" hidden="1">#REF!</definedName>
    <definedName name="BExKUXE506JSYMR4CV866RHRDYR9" localSheetId="8" hidden="1">#REF!</definedName>
    <definedName name="BExKUXE506JSYMR4CV866RHRDYR9" localSheetId="6" hidden="1">#REF!</definedName>
    <definedName name="BExKUXE506JSYMR4CV866RHRDYR9" localSheetId="7" hidden="1">#REF!</definedName>
    <definedName name="BExKUXE506JSYMR4CV866RHRDYR9" hidden="1">#REF!</definedName>
    <definedName name="BExKV08R85MKI3MAX9E2HERNQUNL" localSheetId="11" hidden="1">#REF!</definedName>
    <definedName name="BExKV08R85MKI3MAX9E2HERNQUNL" localSheetId="5" hidden="1">#REF!</definedName>
    <definedName name="BExKV08R85MKI3MAX9E2HERNQUNL" localSheetId="8" hidden="1">#REF!</definedName>
    <definedName name="BExKV08R85MKI3MAX9E2HERNQUNL" localSheetId="6" hidden="1">#REF!</definedName>
    <definedName name="BExKV08R85MKI3MAX9E2HERNQUNL" localSheetId="7" hidden="1">#REF!</definedName>
    <definedName name="BExKV08R85MKI3MAX9E2HERNQUNL" hidden="1">#REF!</definedName>
    <definedName name="BExKV4AAUNNJL5JWD7PX6BFKVS6O" localSheetId="11" hidden="1">#REF!</definedName>
    <definedName name="BExKV4AAUNNJL5JWD7PX6BFKVS6O" localSheetId="5" hidden="1">#REF!</definedName>
    <definedName name="BExKV4AAUNNJL5JWD7PX6BFKVS6O" localSheetId="8" hidden="1">#REF!</definedName>
    <definedName name="BExKV4AAUNNJL5JWD7PX6BFKVS6O" localSheetId="6" hidden="1">#REF!</definedName>
    <definedName name="BExKV4AAUNNJL5JWD7PX6BFKVS6O" localSheetId="7" hidden="1">#REF!</definedName>
    <definedName name="BExKV4AAUNNJL5JWD7PX6BFKVS6O" hidden="1">#REF!</definedName>
    <definedName name="BExKVDVK6HN74GQPTXICP9BFC8CF" localSheetId="11" hidden="1">#REF!</definedName>
    <definedName name="BExKVDVK6HN74GQPTXICP9BFC8CF" localSheetId="5" hidden="1">#REF!</definedName>
    <definedName name="BExKVDVK6HN74GQPTXICP9BFC8CF" localSheetId="8" hidden="1">#REF!</definedName>
    <definedName name="BExKVDVK6HN74GQPTXICP9BFC8CF" localSheetId="6" hidden="1">#REF!</definedName>
    <definedName name="BExKVDVK6HN74GQPTXICP9BFC8CF" localSheetId="7" hidden="1">#REF!</definedName>
    <definedName name="BExKVDVK6HN74GQPTXICP9BFC8CF" hidden="1">#REF!</definedName>
    <definedName name="BExKVFZ3ZZGIC1QI8XN6BYFWN0ZY" localSheetId="11" hidden="1">#REF!</definedName>
    <definedName name="BExKVFZ3ZZGIC1QI8XN6BYFWN0ZY" localSheetId="5" hidden="1">#REF!</definedName>
    <definedName name="BExKVFZ3ZZGIC1QI8XN6BYFWN0ZY" localSheetId="8" hidden="1">#REF!</definedName>
    <definedName name="BExKVFZ3ZZGIC1QI8XN6BYFWN0ZY" localSheetId="6" hidden="1">#REF!</definedName>
    <definedName name="BExKVFZ3ZZGIC1QI8XN6BYFWN0ZY" localSheetId="7" hidden="1">#REF!</definedName>
    <definedName name="BExKVFZ3ZZGIC1QI8XN6BYFWN0ZY" hidden="1">#REF!</definedName>
    <definedName name="BExKVG4KGO28KPGTAFL1R8TTZ10N" localSheetId="11" hidden="1">#REF!</definedName>
    <definedName name="BExKVG4KGO28KPGTAFL1R8TTZ10N" localSheetId="5" hidden="1">#REF!</definedName>
    <definedName name="BExKVG4KGO28KPGTAFL1R8TTZ10N" localSheetId="8" hidden="1">#REF!</definedName>
    <definedName name="BExKVG4KGO28KPGTAFL1R8TTZ10N" localSheetId="6" hidden="1">#REF!</definedName>
    <definedName name="BExKVG4KGO28KPGTAFL1R8TTZ10N" localSheetId="7" hidden="1">#REF!</definedName>
    <definedName name="BExKVG4KGO28KPGTAFL1R8TTZ10N" hidden="1">#REF!</definedName>
    <definedName name="BExKW0CSH7DA02YSNV64PSEIXB2P" localSheetId="11" hidden="1">#REF!</definedName>
    <definedName name="BExKW0CSH7DA02YSNV64PSEIXB2P" localSheetId="5" hidden="1">#REF!</definedName>
    <definedName name="BExKW0CSH7DA02YSNV64PSEIXB2P" localSheetId="8" hidden="1">#REF!</definedName>
    <definedName name="BExKW0CSH7DA02YSNV64PSEIXB2P" localSheetId="6" hidden="1">#REF!</definedName>
    <definedName name="BExKW0CSH7DA02YSNV64PSEIXB2P" localSheetId="7" hidden="1">#REF!</definedName>
    <definedName name="BExKW0CSH7DA02YSNV64PSEIXB2P" hidden="1">#REF!</definedName>
    <definedName name="BExM9NUG3Q31X01AI9ZJCZIX25CS" localSheetId="11" hidden="1">#REF!</definedName>
    <definedName name="BExM9NUG3Q31X01AI9ZJCZIX25CS" localSheetId="5" hidden="1">#REF!</definedName>
    <definedName name="BExM9NUG3Q31X01AI9ZJCZIX25CS" localSheetId="8" hidden="1">#REF!</definedName>
    <definedName name="BExM9NUG3Q31X01AI9ZJCZIX25CS" localSheetId="6" hidden="1">#REF!</definedName>
    <definedName name="BExM9NUG3Q31X01AI9ZJCZIX25CS" localSheetId="7" hidden="1">#REF!</definedName>
    <definedName name="BExM9NUG3Q31X01AI9ZJCZIX25CS" hidden="1">#REF!</definedName>
    <definedName name="BExM9OG182RP30MY23PG49LVPZ1C" localSheetId="11" hidden="1">#REF!</definedName>
    <definedName name="BExM9OG182RP30MY23PG49LVPZ1C" localSheetId="5" hidden="1">#REF!</definedName>
    <definedName name="BExM9OG182RP30MY23PG49LVPZ1C" localSheetId="8" hidden="1">#REF!</definedName>
    <definedName name="BExM9OG182RP30MY23PG49LVPZ1C" localSheetId="6" hidden="1">#REF!</definedName>
    <definedName name="BExM9OG182RP30MY23PG49LVPZ1C" localSheetId="7" hidden="1">#REF!</definedName>
    <definedName name="BExM9OG182RP30MY23PG49LVPZ1C" hidden="1">#REF!</definedName>
    <definedName name="BExMA64MW1S18NH8DCKPCCEI5KCB" localSheetId="11" hidden="1">#REF!</definedName>
    <definedName name="BExMA64MW1S18NH8DCKPCCEI5KCB" localSheetId="5" hidden="1">#REF!</definedName>
    <definedName name="BExMA64MW1S18NH8DCKPCCEI5KCB" localSheetId="8" hidden="1">#REF!</definedName>
    <definedName name="BExMA64MW1S18NH8DCKPCCEI5KCB" localSheetId="6" hidden="1">#REF!</definedName>
    <definedName name="BExMA64MW1S18NH8DCKPCCEI5KCB" localSheetId="7" hidden="1">#REF!</definedName>
    <definedName name="BExMA64MW1S18NH8DCKPCCEI5KCB" hidden="1">#REF!</definedName>
    <definedName name="BExMALEWFUEM8Y686IT03ECURUBR" localSheetId="11" hidden="1">#REF!</definedName>
    <definedName name="BExMALEWFUEM8Y686IT03ECURUBR" localSheetId="5" hidden="1">#REF!</definedName>
    <definedName name="BExMALEWFUEM8Y686IT03ECURUBR" localSheetId="8" hidden="1">#REF!</definedName>
    <definedName name="BExMALEWFUEM8Y686IT03ECURUBR" localSheetId="6" hidden="1">#REF!</definedName>
    <definedName name="BExMALEWFUEM8Y686IT03ECURUBR" localSheetId="7" hidden="1">#REF!</definedName>
    <definedName name="BExMALEWFUEM8Y686IT03ECURUBR" hidden="1">#REF!</definedName>
    <definedName name="BExMAS0AQY7KMMTBTBPK0SWWDITB" localSheetId="11" hidden="1">#REF!</definedName>
    <definedName name="BExMAS0AQY7KMMTBTBPK0SWWDITB" localSheetId="5" hidden="1">#REF!</definedName>
    <definedName name="BExMAS0AQY7KMMTBTBPK0SWWDITB" localSheetId="8" hidden="1">#REF!</definedName>
    <definedName name="BExMAS0AQY7KMMTBTBPK0SWWDITB" localSheetId="6" hidden="1">#REF!</definedName>
    <definedName name="BExMAS0AQY7KMMTBTBPK0SWWDITB" localSheetId="7" hidden="1">#REF!</definedName>
    <definedName name="BExMAS0AQY7KMMTBTBPK0SWWDITB" hidden="1">#REF!</definedName>
    <definedName name="BExMAXJS82ZJ8RS22VLE0V0LDUII" localSheetId="11" hidden="1">#REF!</definedName>
    <definedName name="BExMAXJS82ZJ8RS22VLE0V0LDUII" localSheetId="5" hidden="1">#REF!</definedName>
    <definedName name="BExMAXJS82ZJ8RS22VLE0V0LDUII" localSheetId="8" hidden="1">#REF!</definedName>
    <definedName name="BExMAXJS82ZJ8RS22VLE0V0LDUII" localSheetId="6" hidden="1">#REF!</definedName>
    <definedName name="BExMAXJS82ZJ8RS22VLE0V0LDUII" localSheetId="7" hidden="1">#REF!</definedName>
    <definedName name="BExMAXJS82ZJ8RS22VLE0V0LDUII" hidden="1">#REF!</definedName>
    <definedName name="BExMB4QRS0R3MTB4CMUHFZ84LNZQ" localSheetId="11" hidden="1">#REF!</definedName>
    <definedName name="BExMB4QRS0R3MTB4CMUHFZ84LNZQ" localSheetId="5" hidden="1">#REF!</definedName>
    <definedName name="BExMB4QRS0R3MTB4CMUHFZ84LNZQ" localSheetId="8" hidden="1">#REF!</definedName>
    <definedName name="BExMB4QRS0R3MTB4CMUHFZ84LNZQ" localSheetId="6" hidden="1">#REF!</definedName>
    <definedName name="BExMB4QRS0R3MTB4CMUHFZ84LNZQ" localSheetId="7" hidden="1">#REF!</definedName>
    <definedName name="BExMB4QRS0R3MTB4CMUHFZ84LNZQ" hidden="1">#REF!</definedName>
    <definedName name="BExMB7AICZ233JKSCEUSR9RQXRS0" localSheetId="11" hidden="1">#REF!</definedName>
    <definedName name="BExMB7AICZ233JKSCEUSR9RQXRS0" localSheetId="5" hidden="1">#REF!</definedName>
    <definedName name="BExMB7AICZ233JKSCEUSR9RQXRS0" localSheetId="8" hidden="1">#REF!</definedName>
    <definedName name="BExMB7AICZ233JKSCEUSR9RQXRS0" localSheetId="6" hidden="1">#REF!</definedName>
    <definedName name="BExMB7AICZ233JKSCEUSR9RQXRS0" localSheetId="7" hidden="1">#REF!</definedName>
    <definedName name="BExMB7AICZ233JKSCEUSR9RQXRS0" hidden="1">#REF!</definedName>
    <definedName name="BExMBC35WKQY5CWQJLV4D05O6971" localSheetId="11" hidden="1">#REF!</definedName>
    <definedName name="BExMBC35WKQY5CWQJLV4D05O6971" localSheetId="5" hidden="1">#REF!</definedName>
    <definedName name="BExMBC35WKQY5CWQJLV4D05O6971" localSheetId="8" hidden="1">#REF!</definedName>
    <definedName name="BExMBC35WKQY5CWQJLV4D05O6971" localSheetId="6" hidden="1">#REF!</definedName>
    <definedName name="BExMBC35WKQY5CWQJLV4D05O6971" localSheetId="7" hidden="1">#REF!</definedName>
    <definedName name="BExMBC35WKQY5CWQJLV4D05O6971" hidden="1">#REF!</definedName>
    <definedName name="BExMBFTZV4Q1A5KG25C1N9PHQNSW" localSheetId="11" hidden="1">#REF!</definedName>
    <definedName name="BExMBFTZV4Q1A5KG25C1N9PHQNSW" localSheetId="5" hidden="1">#REF!</definedName>
    <definedName name="BExMBFTZV4Q1A5KG25C1N9PHQNSW" localSheetId="8" hidden="1">#REF!</definedName>
    <definedName name="BExMBFTZV4Q1A5KG25C1N9PHQNSW" localSheetId="6" hidden="1">#REF!</definedName>
    <definedName name="BExMBFTZV4Q1A5KG25C1N9PHQNSW" localSheetId="7" hidden="1">#REF!</definedName>
    <definedName name="BExMBFTZV4Q1A5KG25C1N9PHQNSW" hidden="1">#REF!</definedName>
    <definedName name="BExMBFZFXQDH3H55R89930TFTU36" localSheetId="11" hidden="1">#REF!</definedName>
    <definedName name="BExMBFZFXQDH3H55R89930TFTU36" localSheetId="5" hidden="1">#REF!</definedName>
    <definedName name="BExMBFZFXQDH3H55R89930TFTU36" localSheetId="8" hidden="1">#REF!</definedName>
    <definedName name="BExMBFZFXQDH3H55R89930TFTU36" localSheetId="6" hidden="1">#REF!</definedName>
    <definedName name="BExMBFZFXQDH3H55R89930TFTU36" localSheetId="7" hidden="1">#REF!</definedName>
    <definedName name="BExMBFZFXQDH3H55R89930TFTU36" hidden="1">#REF!</definedName>
    <definedName name="BExMBK6ISK3U7KHZKUJXIDKGF6VW" localSheetId="11" hidden="1">#REF!</definedName>
    <definedName name="BExMBK6ISK3U7KHZKUJXIDKGF6VW" localSheetId="5" hidden="1">#REF!</definedName>
    <definedName name="BExMBK6ISK3U7KHZKUJXIDKGF6VW" localSheetId="8" hidden="1">#REF!</definedName>
    <definedName name="BExMBK6ISK3U7KHZKUJXIDKGF6VW" localSheetId="6" hidden="1">#REF!</definedName>
    <definedName name="BExMBK6ISK3U7KHZKUJXIDKGF6VW" localSheetId="7" hidden="1">#REF!</definedName>
    <definedName name="BExMBK6ISK3U7KHZKUJXIDKGF6VW" hidden="1">#REF!</definedName>
    <definedName name="BExMBYPQDG9AYDQ5E8IECVFREPO6" localSheetId="11" hidden="1">[48]ZZCOOM_M03_Q004!#REF!</definedName>
    <definedName name="BExMBYPQDG9AYDQ5E8IECVFREPO6" localSheetId="5" hidden="1">[48]ZZCOOM_M03_Q004!#REF!</definedName>
    <definedName name="BExMBYPQDG9AYDQ5E8IECVFREPO6" localSheetId="8" hidden="1">[49]ZZCOOM_M03_Q005!#REF!</definedName>
    <definedName name="BExMBYPQDG9AYDQ5E8IECVFREPO6" localSheetId="6" hidden="1">[48]ZZCOOM_M03_Q004!#REF!</definedName>
    <definedName name="BExMBYPQDG9AYDQ5E8IECVFREPO6" localSheetId="7" hidden="1">#REF!</definedName>
    <definedName name="BExMBYPQDG9AYDQ5E8IECVFREPO6" hidden="1">[48]ZZCOOM_M03_Q004!#REF!</definedName>
    <definedName name="BExMC7PESEESXVMDCGGIP5LPMUGY" localSheetId="11" hidden="1">#REF!</definedName>
    <definedName name="BExMC7PESEESXVMDCGGIP5LPMUGY" localSheetId="5" hidden="1">#REF!</definedName>
    <definedName name="BExMC7PESEESXVMDCGGIP5LPMUGY" localSheetId="8" hidden="1">#REF!</definedName>
    <definedName name="BExMC7PESEESXVMDCGGIP5LPMUGY" localSheetId="6" hidden="1">#REF!</definedName>
    <definedName name="BExMC7PESEESXVMDCGGIP5LPMUGY" localSheetId="7" hidden="1">#REF!</definedName>
    <definedName name="BExMC7PESEESXVMDCGGIP5LPMUGY" hidden="1">#REF!</definedName>
    <definedName name="BExMC8AZUTX8LG89K2JJR7ZG62XX" localSheetId="11" hidden="1">#REF!</definedName>
    <definedName name="BExMC8AZUTX8LG89K2JJR7ZG62XX" localSheetId="5" hidden="1">#REF!</definedName>
    <definedName name="BExMC8AZUTX8LG89K2JJR7ZG62XX" localSheetId="8" hidden="1">#REF!</definedName>
    <definedName name="BExMC8AZUTX8LG89K2JJR7ZG62XX" localSheetId="6" hidden="1">#REF!</definedName>
    <definedName name="BExMC8AZUTX8LG89K2JJR7ZG62XX" localSheetId="7" hidden="1">#REF!</definedName>
    <definedName name="BExMC8AZUTX8LG89K2JJR7ZG62XX" hidden="1">#REF!</definedName>
    <definedName name="BExMCA96YR10V72G2R0SCIKPZLIZ" localSheetId="11" hidden="1">#REF!</definedName>
    <definedName name="BExMCA96YR10V72G2R0SCIKPZLIZ" localSheetId="5" hidden="1">#REF!</definedName>
    <definedName name="BExMCA96YR10V72G2R0SCIKPZLIZ" localSheetId="8" hidden="1">#REF!</definedName>
    <definedName name="BExMCA96YR10V72G2R0SCIKPZLIZ" localSheetId="6" hidden="1">#REF!</definedName>
    <definedName name="BExMCA96YR10V72G2R0SCIKPZLIZ" localSheetId="7" hidden="1">#REF!</definedName>
    <definedName name="BExMCA96YR10V72G2R0SCIKPZLIZ" hidden="1">#REF!</definedName>
    <definedName name="BExMCB5JU5I2VQDUBS4O42BTEVKI" localSheetId="11" hidden="1">#REF!</definedName>
    <definedName name="BExMCB5JU5I2VQDUBS4O42BTEVKI" localSheetId="5" hidden="1">#REF!</definedName>
    <definedName name="BExMCB5JU5I2VQDUBS4O42BTEVKI" localSheetId="8" hidden="1">#REF!</definedName>
    <definedName name="BExMCB5JU5I2VQDUBS4O42BTEVKI" localSheetId="6" hidden="1">#REF!</definedName>
    <definedName name="BExMCB5JU5I2VQDUBS4O42BTEVKI" localSheetId="7" hidden="1">#REF!</definedName>
    <definedName name="BExMCB5JU5I2VQDUBS4O42BTEVKI" hidden="1">#REF!</definedName>
    <definedName name="BExMCFSQFSEMPY5IXDIRKZDASDBR" localSheetId="11" hidden="1">#REF!</definedName>
    <definedName name="BExMCFSQFSEMPY5IXDIRKZDASDBR" localSheetId="5" hidden="1">#REF!</definedName>
    <definedName name="BExMCFSQFSEMPY5IXDIRKZDASDBR" localSheetId="8" hidden="1">#REF!</definedName>
    <definedName name="BExMCFSQFSEMPY5IXDIRKZDASDBR" localSheetId="6" hidden="1">#REF!</definedName>
    <definedName name="BExMCFSQFSEMPY5IXDIRKZDASDBR" localSheetId="7" hidden="1">#REF!</definedName>
    <definedName name="BExMCFSQFSEMPY5IXDIRKZDASDBR" hidden="1">#REF!</definedName>
    <definedName name="BExMCH58I9XOLK7WEE6VSJGYPJGL" localSheetId="11" hidden="1">#REF!</definedName>
    <definedName name="BExMCH58I9XOLK7WEE6VSJGYPJGL" localSheetId="5" hidden="1">#REF!</definedName>
    <definedName name="BExMCH58I9XOLK7WEE6VSJGYPJGL" localSheetId="8" hidden="1">#REF!</definedName>
    <definedName name="BExMCH58I9XOLK7WEE6VSJGYPJGL" localSheetId="6" hidden="1">#REF!</definedName>
    <definedName name="BExMCH58I9XOLK7WEE6VSJGYPJGL" localSheetId="7" hidden="1">#REF!</definedName>
    <definedName name="BExMCH58I9XOLK7WEE6VSJGYPJGL" hidden="1">#REF!</definedName>
    <definedName name="BExMCMZOEYWVOOJ98TBHTTCS7XB8" localSheetId="11" hidden="1">#REF!</definedName>
    <definedName name="BExMCMZOEYWVOOJ98TBHTTCS7XB8" localSheetId="5" hidden="1">#REF!</definedName>
    <definedName name="BExMCMZOEYWVOOJ98TBHTTCS7XB8" localSheetId="8" hidden="1">#REF!</definedName>
    <definedName name="BExMCMZOEYWVOOJ98TBHTTCS7XB8" localSheetId="6" hidden="1">#REF!</definedName>
    <definedName name="BExMCMZOEYWVOOJ98TBHTTCS7XB8" localSheetId="7" hidden="1">#REF!</definedName>
    <definedName name="BExMCMZOEYWVOOJ98TBHTTCS7XB8" hidden="1">#REF!</definedName>
    <definedName name="BExMCS8EF2W3FS9QADNKREYSI8P0" localSheetId="11" hidden="1">#REF!</definedName>
    <definedName name="BExMCS8EF2W3FS9QADNKREYSI8P0" localSheetId="5" hidden="1">#REF!</definedName>
    <definedName name="BExMCS8EF2W3FS9QADNKREYSI8P0" localSheetId="8" hidden="1">#REF!</definedName>
    <definedName name="BExMCS8EF2W3FS9QADNKREYSI8P0" localSheetId="6" hidden="1">#REF!</definedName>
    <definedName name="BExMCS8EF2W3FS9QADNKREYSI8P0" localSheetId="7" hidden="1">#REF!</definedName>
    <definedName name="BExMCS8EF2W3FS9QADNKREYSI8P0" hidden="1">#REF!</definedName>
    <definedName name="BExMCSU0KZGHALEL7N5DJBVL94K7" localSheetId="11" hidden="1">#REF!</definedName>
    <definedName name="BExMCSU0KZGHALEL7N5DJBVL94K7" localSheetId="5" hidden="1">#REF!</definedName>
    <definedName name="BExMCSU0KZGHALEL7N5DJBVL94K7" localSheetId="8" hidden="1">#REF!</definedName>
    <definedName name="BExMCSU0KZGHALEL7N5DJBVL94K7" localSheetId="6" hidden="1">#REF!</definedName>
    <definedName name="BExMCSU0KZGHALEL7N5DJBVL94K7" localSheetId="7" hidden="1">#REF!</definedName>
    <definedName name="BExMCSU0KZGHALEL7N5DJBVL94K7" hidden="1">#REF!</definedName>
    <definedName name="BExMCUS7GSOM96J0HJ7EH0FFM2AC" localSheetId="11" hidden="1">#REF!</definedName>
    <definedName name="BExMCUS7GSOM96J0HJ7EH0FFM2AC" localSheetId="5" hidden="1">#REF!</definedName>
    <definedName name="BExMCUS7GSOM96J0HJ7EH0FFM2AC" localSheetId="8" hidden="1">#REF!</definedName>
    <definedName name="BExMCUS7GSOM96J0HJ7EH0FFM2AC" localSheetId="6" hidden="1">#REF!</definedName>
    <definedName name="BExMCUS7GSOM96J0HJ7EH0FFM2AC" localSheetId="7" hidden="1">#REF!</definedName>
    <definedName name="BExMCUS7GSOM96J0HJ7EH0FFM2AC" hidden="1">#REF!</definedName>
    <definedName name="BExMCYTT6TVDWMJXO1NZANRTVNAN" localSheetId="11" hidden="1">#REF!</definedName>
    <definedName name="BExMCYTT6TVDWMJXO1NZANRTVNAN" localSheetId="5" hidden="1">#REF!</definedName>
    <definedName name="BExMCYTT6TVDWMJXO1NZANRTVNAN" localSheetId="8" hidden="1">#REF!</definedName>
    <definedName name="BExMCYTT6TVDWMJXO1NZANRTVNAN" localSheetId="6" hidden="1">#REF!</definedName>
    <definedName name="BExMCYTT6TVDWMJXO1NZANRTVNAN" localSheetId="7" hidden="1">#REF!</definedName>
    <definedName name="BExMCYTT6TVDWMJXO1NZANRTVNAN" hidden="1">#REF!</definedName>
    <definedName name="BExMD54CT1VTE5YGBM90H90NF28M" localSheetId="11" hidden="1">#REF!</definedName>
    <definedName name="BExMD54CT1VTE5YGBM90H90NF28M" localSheetId="5" hidden="1">#REF!</definedName>
    <definedName name="BExMD54CT1VTE5YGBM90H90NF28M" localSheetId="8" hidden="1">#REF!</definedName>
    <definedName name="BExMD54CT1VTE5YGBM90H90NF28M" localSheetId="6" hidden="1">#REF!</definedName>
    <definedName name="BExMD54CT1VTE5YGBM90H90NF28M" localSheetId="7" hidden="1">#REF!</definedName>
    <definedName name="BExMD54CT1VTE5YGBM90H90NF28M" hidden="1">#REF!</definedName>
    <definedName name="BExMD5F6IAV108XYJLXUO9HD0IT6" localSheetId="11" hidden="1">#REF!</definedName>
    <definedName name="BExMD5F6IAV108XYJLXUO9HD0IT6" localSheetId="5" hidden="1">#REF!</definedName>
    <definedName name="BExMD5F6IAV108XYJLXUO9HD0IT6" localSheetId="8" hidden="1">#REF!</definedName>
    <definedName name="BExMD5F6IAV108XYJLXUO9HD0IT6" localSheetId="6" hidden="1">#REF!</definedName>
    <definedName name="BExMD5F6IAV108XYJLXUO9HD0IT6" localSheetId="7" hidden="1">#REF!</definedName>
    <definedName name="BExMD5F6IAV108XYJLXUO9HD0IT6" hidden="1">#REF!</definedName>
    <definedName name="BExMDANV66W9T3XAXID40XFJ0J93" localSheetId="11" hidden="1">#REF!</definedName>
    <definedName name="BExMDANV66W9T3XAXID40XFJ0J93" localSheetId="5" hidden="1">#REF!</definedName>
    <definedName name="BExMDANV66W9T3XAXID40XFJ0J93" localSheetId="8" hidden="1">#REF!</definedName>
    <definedName name="BExMDANV66W9T3XAXID40XFJ0J93" localSheetId="6" hidden="1">#REF!</definedName>
    <definedName name="BExMDANV66W9T3XAXID40XFJ0J93" localSheetId="7" hidden="1">#REF!</definedName>
    <definedName name="BExMDANV66W9T3XAXID40XFJ0J93" hidden="1">#REF!</definedName>
    <definedName name="BExMDGD1KQP7NNR78X2ZX4FCBQ1S" localSheetId="11" hidden="1">#REF!</definedName>
    <definedName name="BExMDGD1KQP7NNR78X2ZX4FCBQ1S" localSheetId="5" hidden="1">#REF!</definedName>
    <definedName name="BExMDGD1KQP7NNR78X2ZX4FCBQ1S" localSheetId="8" hidden="1">#REF!</definedName>
    <definedName name="BExMDGD1KQP7NNR78X2ZX4FCBQ1S" localSheetId="6" hidden="1">#REF!</definedName>
    <definedName name="BExMDGD1KQP7NNR78X2ZX4FCBQ1S" localSheetId="7" hidden="1">#REF!</definedName>
    <definedName name="BExMDGD1KQP7NNR78X2ZX4FCBQ1S" hidden="1">#REF!</definedName>
    <definedName name="BExMDIRDK0DI8P86HB7WPH8QWLSQ" localSheetId="11" hidden="1">#REF!</definedName>
    <definedName name="BExMDIRDK0DI8P86HB7WPH8QWLSQ" localSheetId="5" hidden="1">#REF!</definedName>
    <definedName name="BExMDIRDK0DI8P86HB7WPH8QWLSQ" localSheetId="8" hidden="1">#REF!</definedName>
    <definedName name="BExMDIRDK0DI8P86HB7WPH8QWLSQ" localSheetId="6" hidden="1">#REF!</definedName>
    <definedName name="BExMDIRDK0DI8P86HB7WPH8QWLSQ" localSheetId="7" hidden="1">#REF!</definedName>
    <definedName name="BExMDIRDK0DI8P86HB7WPH8QWLSQ" hidden="1">#REF!</definedName>
    <definedName name="BExMDOWGDLP3BZZB4ZPI31VS10FP" localSheetId="11" hidden="1">#REF!</definedName>
    <definedName name="BExMDOWGDLP3BZZB4ZPI31VS10FP" localSheetId="5" hidden="1">#REF!</definedName>
    <definedName name="BExMDOWGDLP3BZZB4ZPI31VS10FP" localSheetId="8" hidden="1">#REF!</definedName>
    <definedName name="BExMDOWGDLP3BZZB4ZPI31VS10FP" localSheetId="6" hidden="1">#REF!</definedName>
    <definedName name="BExMDOWGDLP3BZZB4ZPI31VS10FP" localSheetId="7" hidden="1">#REF!</definedName>
    <definedName name="BExMDOWGDLP3BZZB4ZPI31VS10FP" hidden="1">#REF!</definedName>
    <definedName name="BExMDPI2FVMORSWDDCVAJ85WYAYO" localSheetId="11" hidden="1">#REF!</definedName>
    <definedName name="BExMDPI2FVMORSWDDCVAJ85WYAYO" localSheetId="5" hidden="1">#REF!</definedName>
    <definedName name="BExMDPI2FVMORSWDDCVAJ85WYAYO" localSheetId="8" hidden="1">#REF!</definedName>
    <definedName name="BExMDPI2FVMORSWDDCVAJ85WYAYO" localSheetId="6" hidden="1">#REF!</definedName>
    <definedName name="BExMDPI2FVMORSWDDCVAJ85WYAYO" localSheetId="7" hidden="1">#REF!</definedName>
    <definedName name="BExMDPI2FVMORSWDDCVAJ85WYAYO" hidden="1">#REF!</definedName>
    <definedName name="BExMDUWB7VWHFFR266QXO46BNV2S" localSheetId="11" hidden="1">#REF!</definedName>
    <definedName name="BExMDUWB7VWHFFR266QXO46BNV2S" localSheetId="5" hidden="1">#REF!</definedName>
    <definedName name="BExMDUWB7VWHFFR266QXO46BNV2S" localSheetId="8" hidden="1">#REF!</definedName>
    <definedName name="BExMDUWB7VWHFFR266QXO46BNV2S" localSheetId="6" hidden="1">#REF!</definedName>
    <definedName name="BExMDUWB7VWHFFR266QXO46BNV2S" localSheetId="7" hidden="1">#REF!</definedName>
    <definedName name="BExMDUWB7VWHFFR266QXO46BNV2S" hidden="1">#REF!</definedName>
    <definedName name="BExME2U47N8LZG0BPJ49ANY5QVV2" localSheetId="11" hidden="1">#REF!</definedName>
    <definedName name="BExME2U47N8LZG0BPJ49ANY5QVV2" localSheetId="5" hidden="1">#REF!</definedName>
    <definedName name="BExME2U47N8LZG0BPJ49ANY5QVV2" localSheetId="8" hidden="1">#REF!</definedName>
    <definedName name="BExME2U47N8LZG0BPJ49ANY5QVV2" localSheetId="6" hidden="1">#REF!</definedName>
    <definedName name="BExME2U47N8LZG0BPJ49ANY5QVV2" localSheetId="7" hidden="1">#REF!</definedName>
    <definedName name="BExME2U47N8LZG0BPJ49ANY5QVV2" hidden="1">#REF!</definedName>
    <definedName name="BExME88DH5DUKMUFI9FNVECXFD2E" localSheetId="11" hidden="1">#REF!</definedName>
    <definedName name="BExME88DH5DUKMUFI9FNVECXFD2E" localSheetId="5" hidden="1">#REF!</definedName>
    <definedName name="BExME88DH5DUKMUFI9FNVECXFD2E" localSheetId="8" hidden="1">#REF!</definedName>
    <definedName name="BExME88DH5DUKMUFI9FNVECXFD2E" localSheetId="6" hidden="1">#REF!</definedName>
    <definedName name="BExME88DH5DUKMUFI9FNVECXFD2E" localSheetId="7" hidden="1">#REF!</definedName>
    <definedName name="BExME88DH5DUKMUFI9FNVECXFD2E" hidden="1">#REF!</definedName>
    <definedName name="BExME9A7MOGAK7YTTQYXP5DL6VYA" localSheetId="11" hidden="1">#REF!</definedName>
    <definedName name="BExME9A7MOGAK7YTTQYXP5DL6VYA" localSheetId="5" hidden="1">#REF!</definedName>
    <definedName name="BExME9A7MOGAK7YTTQYXP5DL6VYA" localSheetId="8" hidden="1">#REF!</definedName>
    <definedName name="BExME9A7MOGAK7YTTQYXP5DL6VYA" localSheetId="6" hidden="1">#REF!</definedName>
    <definedName name="BExME9A7MOGAK7YTTQYXP5DL6VYA" localSheetId="7" hidden="1">#REF!</definedName>
    <definedName name="BExME9A7MOGAK7YTTQYXP5DL6VYA" hidden="1">#REF!</definedName>
    <definedName name="BExMEOV9YFRY5C3GDLU60GIX10BY" localSheetId="11" hidden="1">#REF!</definedName>
    <definedName name="BExMEOV9YFRY5C3GDLU60GIX10BY" localSheetId="5" hidden="1">#REF!</definedName>
    <definedName name="BExMEOV9YFRY5C3GDLU60GIX10BY" localSheetId="8" hidden="1">#REF!</definedName>
    <definedName name="BExMEOV9YFRY5C3GDLU60GIX10BY" localSheetId="6" hidden="1">#REF!</definedName>
    <definedName name="BExMEOV9YFRY5C3GDLU60GIX10BY" localSheetId="7" hidden="1">#REF!</definedName>
    <definedName name="BExMEOV9YFRY5C3GDLU60GIX10BY" hidden="1">#REF!</definedName>
    <definedName name="BExMEUK2Q5GZGZFZ77Z2IYUKOOYW" localSheetId="11" hidden="1">#REF!</definedName>
    <definedName name="BExMEUK2Q5GZGZFZ77Z2IYUKOOYW" localSheetId="5" hidden="1">#REF!</definedName>
    <definedName name="BExMEUK2Q5GZGZFZ77Z2IYUKOOYW" localSheetId="8" hidden="1">#REF!</definedName>
    <definedName name="BExMEUK2Q5GZGZFZ77Z2IYUKOOYW" localSheetId="6" hidden="1">#REF!</definedName>
    <definedName name="BExMEUK2Q5GZGZFZ77Z2IYUKOOYW" localSheetId="7" hidden="1">#REF!</definedName>
    <definedName name="BExMEUK2Q5GZGZFZ77Z2IYUKOOYW" hidden="1">#REF!</definedName>
    <definedName name="BExMEWT36INWIP0VNS94NEP3WZ4U" localSheetId="11" hidden="1">#REF!</definedName>
    <definedName name="BExMEWT36INWIP0VNS94NEP3WZ4U" localSheetId="5" hidden="1">#REF!</definedName>
    <definedName name="BExMEWT36INWIP0VNS94NEP3WZ4U" localSheetId="8" hidden="1">#REF!</definedName>
    <definedName name="BExMEWT36INWIP0VNS94NEP3WZ4U" localSheetId="6" hidden="1">#REF!</definedName>
    <definedName name="BExMEWT36INWIP0VNS94NEP3WZ4U" localSheetId="7" hidden="1">#REF!</definedName>
    <definedName name="BExMEWT36INWIP0VNS94NEP3WZ4U" hidden="1">#REF!</definedName>
    <definedName name="BExMEY09ESM4H2YGKEQQRYUD114R" localSheetId="11" hidden="1">#REF!</definedName>
    <definedName name="BExMEY09ESM4H2YGKEQQRYUD114R" localSheetId="5" hidden="1">#REF!</definedName>
    <definedName name="BExMEY09ESM4H2YGKEQQRYUD114R" localSheetId="8" hidden="1">#REF!</definedName>
    <definedName name="BExMEY09ESM4H2YGKEQQRYUD114R" localSheetId="6" hidden="1">#REF!</definedName>
    <definedName name="BExMEY09ESM4H2YGKEQQRYUD114R" localSheetId="7" hidden="1">#REF!</definedName>
    <definedName name="BExMEY09ESM4H2YGKEQQRYUD114R" hidden="1">#REF!</definedName>
    <definedName name="BExMF0UU4SBJHOJ4SG09QMF1TC7H" localSheetId="11" hidden="1">#REF!</definedName>
    <definedName name="BExMF0UU4SBJHOJ4SG09QMF1TC7H" localSheetId="5" hidden="1">#REF!</definedName>
    <definedName name="BExMF0UU4SBJHOJ4SG09QMF1TC7H" localSheetId="8" hidden="1">#REF!</definedName>
    <definedName name="BExMF0UU4SBJHOJ4SG09QMF1TC7H" localSheetId="6" hidden="1">#REF!</definedName>
    <definedName name="BExMF0UU4SBJHOJ4SG09QMF1TC7H" localSheetId="7" hidden="1">#REF!</definedName>
    <definedName name="BExMF0UU4SBJHOJ4SG09QMF1TC7H" hidden="1">#REF!</definedName>
    <definedName name="BExMF2YDPQWGK3CSN8LJG16MLFQZ" localSheetId="11" hidden="1">#REF!</definedName>
    <definedName name="BExMF2YDPQWGK3CSN8LJG16MLFQZ" localSheetId="5" hidden="1">#REF!</definedName>
    <definedName name="BExMF2YDPQWGK3CSN8LJG16MLFQZ" localSheetId="8" hidden="1">#REF!</definedName>
    <definedName name="BExMF2YDPQWGK3CSN8LJG16MLFQZ" localSheetId="6" hidden="1">#REF!</definedName>
    <definedName name="BExMF2YDPQWGK3CSN8LJG16MLFQZ" localSheetId="7" hidden="1">#REF!</definedName>
    <definedName name="BExMF2YDPQWGK3CSN8LJG16MLFQZ" hidden="1">#REF!</definedName>
    <definedName name="BExMF4G4IUPQY1Y5GEY5N3E04CL6" localSheetId="11" hidden="1">#REF!</definedName>
    <definedName name="BExMF4G4IUPQY1Y5GEY5N3E04CL6" localSheetId="5" hidden="1">#REF!</definedName>
    <definedName name="BExMF4G4IUPQY1Y5GEY5N3E04CL6" localSheetId="8" hidden="1">#REF!</definedName>
    <definedName name="BExMF4G4IUPQY1Y5GEY5N3E04CL6" localSheetId="6" hidden="1">#REF!</definedName>
    <definedName name="BExMF4G4IUPQY1Y5GEY5N3E04CL6" localSheetId="7" hidden="1">#REF!</definedName>
    <definedName name="BExMF4G4IUPQY1Y5GEY5N3E04CL6" hidden="1">#REF!</definedName>
    <definedName name="BExMF9UIGYMOAQK0ELUWP0S0HZZY" localSheetId="11" hidden="1">#REF!</definedName>
    <definedName name="BExMF9UIGYMOAQK0ELUWP0S0HZZY" localSheetId="5" hidden="1">#REF!</definedName>
    <definedName name="BExMF9UIGYMOAQK0ELUWP0S0HZZY" localSheetId="8" hidden="1">#REF!</definedName>
    <definedName name="BExMF9UIGYMOAQK0ELUWP0S0HZZY" localSheetId="6" hidden="1">#REF!</definedName>
    <definedName name="BExMF9UIGYMOAQK0ELUWP0S0HZZY" localSheetId="7" hidden="1">#REF!</definedName>
    <definedName name="BExMF9UIGYMOAQK0ELUWP0S0HZZY" hidden="1">#REF!</definedName>
    <definedName name="BExMFDLBSWFMRDYJ2DZETI3EXKN2" localSheetId="11" hidden="1">#REF!</definedName>
    <definedName name="BExMFDLBSWFMRDYJ2DZETI3EXKN2" localSheetId="5" hidden="1">#REF!</definedName>
    <definedName name="BExMFDLBSWFMRDYJ2DZETI3EXKN2" localSheetId="8" hidden="1">#REF!</definedName>
    <definedName name="BExMFDLBSWFMRDYJ2DZETI3EXKN2" localSheetId="6" hidden="1">#REF!</definedName>
    <definedName name="BExMFDLBSWFMRDYJ2DZETI3EXKN2" localSheetId="7" hidden="1">#REF!</definedName>
    <definedName name="BExMFDLBSWFMRDYJ2DZETI3EXKN2" hidden="1">#REF!</definedName>
    <definedName name="BExMFLDTMRTCHKA37LQW67BG8D5C" localSheetId="11" hidden="1">#REF!</definedName>
    <definedName name="BExMFLDTMRTCHKA37LQW67BG8D5C" localSheetId="5" hidden="1">#REF!</definedName>
    <definedName name="BExMFLDTMRTCHKA37LQW67BG8D5C" localSheetId="8" hidden="1">#REF!</definedName>
    <definedName name="BExMFLDTMRTCHKA37LQW67BG8D5C" localSheetId="6" hidden="1">#REF!</definedName>
    <definedName name="BExMFLDTMRTCHKA37LQW67BG8D5C" localSheetId="7" hidden="1">#REF!</definedName>
    <definedName name="BExMFLDTMRTCHKA37LQW67BG8D5C" hidden="1">#REF!</definedName>
    <definedName name="BExMFTH63LTWA2JYJTJYMT5K2OF2" localSheetId="11" hidden="1">#REF!</definedName>
    <definedName name="BExMFTH63LTWA2JYJTJYMT5K2OF2" localSheetId="5" hidden="1">#REF!</definedName>
    <definedName name="BExMFTH63LTWA2JYJTJYMT5K2OF2" localSheetId="8" hidden="1">#REF!</definedName>
    <definedName name="BExMFTH63LTWA2JYJTJYMT5K2OF2" localSheetId="6" hidden="1">#REF!</definedName>
    <definedName name="BExMFTH63LTWA2JYJTJYMT5K2OF2" localSheetId="7" hidden="1">#REF!</definedName>
    <definedName name="BExMFTH63LTWA2JYJTJYMT5K2OF2" hidden="1">#REF!</definedName>
    <definedName name="BExMFY4AG5T27EVMCCNE00GOAR66" localSheetId="11" hidden="1">#REF!</definedName>
    <definedName name="BExMFY4AG5T27EVMCCNE00GOAR66" localSheetId="5" hidden="1">#REF!</definedName>
    <definedName name="BExMFY4AG5T27EVMCCNE00GOAR66" localSheetId="8" hidden="1">#REF!</definedName>
    <definedName name="BExMFY4AG5T27EVMCCNE00GOAR66" localSheetId="6" hidden="1">#REF!</definedName>
    <definedName name="BExMFY4AG5T27EVMCCNE00GOAR66" localSheetId="7" hidden="1">#REF!</definedName>
    <definedName name="BExMFY4AG5T27EVMCCNE00GOAR66" hidden="1">#REF!</definedName>
    <definedName name="BExMGQQNOFER1MEVQ961XARTRIOB" localSheetId="11" hidden="1">#REF!</definedName>
    <definedName name="BExMGQQNOFER1MEVQ961XARTRIOB" localSheetId="5" hidden="1">#REF!</definedName>
    <definedName name="BExMGQQNOFER1MEVQ961XARTRIOB" localSheetId="8" hidden="1">#REF!</definedName>
    <definedName name="BExMGQQNOFER1MEVQ961XARTRIOB" localSheetId="6" hidden="1">#REF!</definedName>
    <definedName name="BExMGQQNOFER1MEVQ961XARTRIOB" localSheetId="7" hidden="1">#REF!</definedName>
    <definedName name="BExMGQQNOFER1MEVQ961XARTRIOB" hidden="1">#REF!</definedName>
    <definedName name="BExMH189E60TZBQFN2UWVA1UZA7X" localSheetId="11" hidden="1">#REF!</definedName>
    <definedName name="BExMH189E60TZBQFN2UWVA1UZA7X" localSheetId="5" hidden="1">#REF!</definedName>
    <definedName name="BExMH189E60TZBQFN2UWVA1UZA7X" localSheetId="8" hidden="1">#REF!</definedName>
    <definedName name="BExMH189E60TZBQFN2UWVA1UZA7X" localSheetId="6" hidden="1">#REF!</definedName>
    <definedName name="BExMH189E60TZBQFN2UWVA1UZA7X" localSheetId="7" hidden="1">#REF!</definedName>
    <definedName name="BExMH189E60TZBQFN2UWVA1UZA7X" hidden="1">#REF!</definedName>
    <definedName name="BExMH3H9TW5TJCNU5Z1EWXP3BAEP" localSheetId="11" hidden="1">#REF!</definedName>
    <definedName name="BExMH3H9TW5TJCNU5Z1EWXP3BAEP" localSheetId="5" hidden="1">#REF!</definedName>
    <definedName name="BExMH3H9TW5TJCNU5Z1EWXP3BAEP" localSheetId="8" hidden="1">#REF!</definedName>
    <definedName name="BExMH3H9TW5TJCNU5Z1EWXP3BAEP" localSheetId="6" hidden="1">#REF!</definedName>
    <definedName name="BExMH3H9TW5TJCNU5Z1EWXP3BAEP" localSheetId="7" hidden="1">#REF!</definedName>
    <definedName name="BExMH3H9TW5TJCNU5Z1EWXP3BAEP" hidden="1">#REF!</definedName>
    <definedName name="BExMH5A1B01SYXROP70DOKTQ5D6Z" localSheetId="11" hidden="1">#REF!</definedName>
    <definedName name="BExMH5A1B01SYXROP70DOKTQ5D6Z" localSheetId="5" hidden="1">#REF!</definedName>
    <definedName name="BExMH5A1B01SYXROP70DOKTQ5D6Z" localSheetId="8" hidden="1">#REF!</definedName>
    <definedName name="BExMH5A1B01SYXROP70DOKTQ5D6Z" localSheetId="6" hidden="1">#REF!</definedName>
    <definedName name="BExMH5A1B01SYXROP70DOKTQ5D6Z" localSheetId="7" hidden="1">#REF!</definedName>
    <definedName name="BExMH5A1B01SYXROP70DOKTQ5D6Z" hidden="1">#REF!</definedName>
    <definedName name="BExMHCGUJ8A3L31NU0XU0FGXE4P3" localSheetId="11" hidden="1">#REF!</definedName>
    <definedName name="BExMHCGUJ8A3L31NU0XU0FGXE4P3" localSheetId="5" hidden="1">#REF!</definedName>
    <definedName name="BExMHCGUJ8A3L31NU0XU0FGXE4P3" localSheetId="8" hidden="1">#REF!</definedName>
    <definedName name="BExMHCGUJ8A3L31NU0XU0FGXE4P3" localSheetId="6" hidden="1">#REF!</definedName>
    <definedName name="BExMHCGUJ8A3L31NU0XU0FGXE4P3" localSheetId="7" hidden="1">#REF!</definedName>
    <definedName name="BExMHCGUJ8A3L31NU0XU0FGXE4P3" hidden="1">#REF!</definedName>
    <definedName name="BExMHOWPB34KPZ76M2KIX2C9R2VB" localSheetId="11" hidden="1">#REF!</definedName>
    <definedName name="BExMHOWPB34KPZ76M2KIX2C9R2VB" localSheetId="5" hidden="1">#REF!</definedName>
    <definedName name="BExMHOWPB34KPZ76M2KIX2C9R2VB" localSheetId="8" hidden="1">#REF!</definedName>
    <definedName name="BExMHOWPB34KPZ76M2KIX2C9R2VB" localSheetId="6" hidden="1">#REF!</definedName>
    <definedName name="BExMHOWPB34KPZ76M2KIX2C9R2VB" localSheetId="7" hidden="1">#REF!</definedName>
    <definedName name="BExMHOWPB34KPZ76M2KIX2C9R2VB" hidden="1">#REF!</definedName>
    <definedName name="BExMHSSYC6KVHA3QDTSYPN92TWMI" localSheetId="11" hidden="1">#REF!</definedName>
    <definedName name="BExMHSSYC6KVHA3QDTSYPN92TWMI" localSheetId="5" hidden="1">#REF!</definedName>
    <definedName name="BExMHSSYC6KVHA3QDTSYPN92TWMI" localSheetId="8" hidden="1">#REF!</definedName>
    <definedName name="BExMHSSYC6KVHA3QDTSYPN92TWMI" localSheetId="6" hidden="1">#REF!</definedName>
    <definedName name="BExMHSSYC6KVHA3QDTSYPN92TWMI" localSheetId="7" hidden="1">#REF!</definedName>
    <definedName name="BExMHSSYC6KVHA3QDTSYPN92TWMI" hidden="1">#REF!</definedName>
    <definedName name="BExMI3AJ9477KDL4T9DHET4LJJTW" localSheetId="11" hidden="1">#REF!</definedName>
    <definedName name="BExMI3AJ9477KDL4T9DHET4LJJTW" localSheetId="5" hidden="1">#REF!</definedName>
    <definedName name="BExMI3AJ9477KDL4T9DHET4LJJTW" localSheetId="8" hidden="1">#REF!</definedName>
    <definedName name="BExMI3AJ9477KDL4T9DHET4LJJTW" localSheetId="6" hidden="1">#REF!</definedName>
    <definedName name="BExMI3AJ9477KDL4T9DHET4LJJTW" localSheetId="7" hidden="1">#REF!</definedName>
    <definedName name="BExMI3AJ9477KDL4T9DHET4LJJTW" hidden="1">#REF!</definedName>
    <definedName name="BExMI6QQ20XHD0NWJUN741B37182" localSheetId="11" hidden="1">#REF!</definedName>
    <definedName name="BExMI6QQ20XHD0NWJUN741B37182" localSheetId="5" hidden="1">#REF!</definedName>
    <definedName name="BExMI6QQ20XHD0NWJUN741B37182" localSheetId="8" hidden="1">#REF!</definedName>
    <definedName name="BExMI6QQ20XHD0NWJUN741B37182" localSheetId="6" hidden="1">#REF!</definedName>
    <definedName name="BExMI6QQ20XHD0NWJUN741B37182" localSheetId="7" hidden="1">#REF!</definedName>
    <definedName name="BExMI6QQ20XHD0NWJUN741B37182" hidden="1">#REF!</definedName>
    <definedName name="BExMI7MYDIMC9K16SBAFUY33RHK6" localSheetId="11" hidden="1">#REF!</definedName>
    <definedName name="BExMI7MYDIMC9K16SBAFUY33RHK6" localSheetId="5" hidden="1">#REF!</definedName>
    <definedName name="BExMI7MYDIMC9K16SBAFUY33RHK6" localSheetId="8" hidden="1">#REF!</definedName>
    <definedName name="BExMI7MYDIMC9K16SBAFUY33RHK6" localSheetId="6" hidden="1">#REF!</definedName>
    <definedName name="BExMI7MYDIMC9K16SBAFUY33RHK6" localSheetId="7" hidden="1">#REF!</definedName>
    <definedName name="BExMI7MYDIMC9K16SBAFUY33RHK6" hidden="1">#REF!</definedName>
    <definedName name="BExMI8JB94SBD9EMNJEK7Y2T6GYU" localSheetId="11" hidden="1">#REF!</definedName>
    <definedName name="BExMI8JB94SBD9EMNJEK7Y2T6GYU" localSheetId="5" hidden="1">#REF!</definedName>
    <definedName name="BExMI8JB94SBD9EMNJEK7Y2T6GYU" localSheetId="8" hidden="1">#REF!</definedName>
    <definedName name="BExMI8JB94SBD9EMNJEK7Y2T6GYU" localSheetId="6" hidden="1">#REF!</definedName>
    <definedName name="BExMI8JB94SBD9EMNJEK7Y2T6GYU" localSheetId="7" hidden="1">#REF!</definedName>
    <definedName name="BExMI8JB94SBD9EMNJEK7Y2T6GYU" hidden="1">#REF!</definedName>
    <definedName name="BExMI8OS85YTW3KYVE4YD0R7Z6UV" localSheetId="11" hidden="1">#REF!</definedName>
    <definedName name="BExMI8OS85YTW3KYVE4YD0R7Z6UV" localSheetId="5" hidden="1">#REF!</definedName>
    <definedName name="BExMI8OS85YTW3KYVE4YD0R7Z6UV" localSheetId="8" hidden="1">#REF!</definedName>
    <definedName name="BExMI8OS85YTW3KYVE4YD0R7Z6UV" localSheetId="6" hidden="1">#REF!</definedName>
    <definedName name="BExMI8OS85YTW3KYVE4YD0R7Z6UV" localSheetId="7" hidden="1">#REF!</definedName>
    <definedName name="BExMI8OS85YTW3KYVE4YD0R7Z6UV" hidden="1">#REF!</definedName>
    <definedName name="BExMI9QNOMVZ44I3BFMGU1EL1RSY" localSheetId="11" hidden="1">#REF!</definedName>
    <definedName name="BExMI9QNOMVZ44I3BFMGU1EL1RSY" localSheetId="5" hidden="1">#REF!</definedName>
    <definedName name="BExMI9QNOMVZ44I3BFMGU1EL1RSY" localSheetId="8" hidden="1">#REF!</definedName>
    <definedName name="BExMI9QNOMVZ44I3BFMGU1EL1RSY" localSheetId="6" hidden="1">#REF!</definedName>
    <definedName name="BExMI9QNOMVZ44I3BFMGU1EL1RSY" localSheetId="7" hidden="1">#REF!</definedName>
    <definedName name="BExMI9QNOMVZ44I3BFMGU1EL1RSY" hidden="1">#REF!</definedName>
    <definedName name="BExMIBOOZU40JS3F89OMPSRCE9MM" localSheetId="11" hidden="1">#REF!</definedName>
    <definedName name="BExMIBOOZU40JS3F89OMPSRCE9MM" localSheetId="5" hidden="1">#REF!</definedName>
    <definedName name="BExMIBOOZU40JS3F89OMPSRCE9MM" localSheetId="8" hidden="1">#REF!</definedName>
    <definedName name="BExMIBOOZU40JS3F89OMPSRCE9MM" localSheetId="6" hidden="1">#REF!</definedName>
    <definedName name="BExMIBOOZU40JS3F89OMPSRCE9MM" localSheetId="7" hidden="1">#REF!</definedName>
    <definedName name="BExMIBOOZU40JS3F89OMPSRCE9MM" hidden="1">#REF!</definedName>
    <definedName name="BExMIIQ5MBWSIHTFWAQADXMZC22Q" localSheetId="11" hidden="1">#REF!</definedName>
    <definedName name="BExMIIQ5MBWSIHTFWAQADXMZC22Q" localSheetId="5" hidden="1">#REF!</definedName>
    <definedName name="BExMIIQ5MBWSIHTFWAQADXMZC22Q" localSheetId="8" hidden="1">#REF!</definedName>
    <definedName name="BExMIIQ5MBWSIHTFWAQADXMZC22Q" localSheetId="6" hidden="1">#REF!</definedName>
    <definedName name="BExMIIQ5MBWSIHTFWAQADXMZC22Q" localSheetId="7" hidden="1">#REF!</definedName>
    <definedName name="BExMIIQ5MBWSIHTFWAQADXMZC22Q" hidden="1">#REF!</definedName>
    <definedName name="BExMIL4I2GE866I25CR5JBLJWJ6A" localSheetId="11" hidden="1">#REF!</definedName>
    <definedName name="BExMIL4I2GE866I25CR5JBLJWJ6A" localSheetId="5" hidden="1">#REF!</definedName>
    <definedName name="BExMIL4I2GE866I25CR5JBLJWJ6A" localSheetId="8" hidden="1">#REF!</definedName>
    <definedName name="BExMIL4I2GE866I25CR5JBLJWJ6A" localSheetId="6" hidden="1">#REF!</definedName>
    <definedName name="BExMIL4I2GE866I25CR5JBLJWJ6A" localSheetId="7" hidden="1">#REF!</definedName>
    <definedName name="BExMIL4I2GE866I25CR5JBLJWJ6A" hidden="1">#REF!</definedName>
    <definedName name="BExMIRKIPF27SNO82SPFSB3T5U17" localSheetId="11" hidden="1">#REF!</definedName>
    <definedName name="BExMIRKIPF27SNO82SPFSB3T5U17" localSheetId="5" hidden="1">#REF!</definedName>
    <definedName name="BExMIRKIPF27SNO82SPFSB3T5U17" localSheetId="8" hidden="1">#REF!</definedName>
    <definedName name="BExMIRKIPF27SNO82SPFSB3T5U17" localSheetId="6" hidden="1">#REF!</definedName>
    <definedName name="BExMIRKIPF27SNO82SPFSB3T5U17" localSheetId="7" hidden="1">#REF!</definedName>
    <definedName name="BExMIRKIPF27SNO82SPFSB3T5U17" hidden="1">#REF!</definedName>
    <definedName name="BExMIV0KC8555D5E42ZGWG15Y0MO" localSheetId="11" hidden="1">#REF!</definedName>
    <definedName name="BExMIV0KC8555D5E42ZGWG15Y0MO" localSheetId="5" hidden="1">#REF!</definedName>
    <definedName name="BExMIV0KC8555D5E42ZGWG15Y0MO" localSheetId="8" hidden="1">#REF!</definedName>
    <definedName name="BExMIV0KC8555D5E42ZGWG15Y0MO" localSheetId="6" hidden="1">#REF!</definedName>
    <definedName name="BExMIV0KC8555D5E42ZGWG15Y0MO" localSheetId="7" hidden="1">#REF!</definedName>
    <definedName name="BExMIV0KC8555D5E42ZGWG15Y0MO" hidden="1">#REF!</definedName>
    <definedName name="BExMIZT6AN7E6YMW2S87CTCN2UXH" localSheetId="11" hidden="1">#REF!</definedName>
    <definedName name="BExMIZT6AN7E6YMW2S87CTCN2UXH" localSheetId="5" hidden="1">#REF!</definedName>
    <definedName name="BExMIZT6AN7E6YMW2S87CTCN2UXH" localSheetId="8" hidden="1">#REF!</definedName>
    <definedName name="BExMIZT6AN7E6YMW2S87CTCN2UXH" localSheetId="6" hidden="1">#REF!</definedName>
    <definedName name="BExMIZT6AN7E6YMW2S87CTCN2UXH" localSheetId="7" hidden="1">#REF!</definedName>
    <definedName name="BExMIZT6AN7E6YMW2S87CTCN2UXH" hidden="1">#REF!</definedName>
    <definedName name="BExMJB76UESLVRD81AJBOB78JDTT" localSheetId="11" hidden="1">#REF!</definedName>
    <definedName name="BExMJB76UESLVRD81AJBOB78JDTT" localSheetId="5" hidden="1">#REF!</definedName>
    <definedName name="BExMJB76UESLVRD81AJBOB78JDTT" localSheetId="8" hidden="1">#REF!</definedName>
    <definedName name="BExMJB76UESLVRD81AJBOB78JDTT" localSheetId="6" hidden="1">#REF!</definedName>
    <definedName name="BExMJB76UESLVRD81AJBOB78JDTT" localSheetId="7" hidden="1">#REF!</definedName>
    <definedName name="BExMJB76UESLVRD81AJBOB78JDTT" hidden="1">#REF!</definedName>
    <definedName name="BExMJI8OLFZQCGOW3F99ETW8A21E" localSheetId="11" hidden="1">#REF!</definedName>
    <definedName name="BExMJI8OLFZQCGOW3F99ETW8A21E" localSheetId="5" hidden="1">#REF!</definedName>
    <definedName name="BExMJI8OLFZQCGOW3F99ETW8A21E" localSheetId="8" hidden="1">#REF!</definedName>
    <definedName name="BExMJI8OLFZQCGOW3F99ETW8A21E" localSheetId="6" hidden="1">#REF!</definedName>
    <definedName name="BExMJI8OLFZQCGOW3F99ETW8A21E" localSheetId="7" hidden="1">#REF!</definedName>
    <definedName name="BExMJI8OLFZQCGOW3F99ETW8A21E" hidden="1">#REF!</definedName>
    <definedName name="BExMJNC8ZFB9DRFOJ961ZAJ8U3A8" localSheetId="11" hidden="1">#REF!</definedName>
    <definedName name="BExMJNC8ZFB9DRFOJ961ZAJ8U3A8" localSheetId="5" hidden="1">#REF!</definedName>
    <definedName name="BExMJNC8ZFB9DRFOJ961ZAJ8U3A8" localSheetId="8" hidden="1">#REF!</definedName>
    <definedName name="BExMJNC8ZFB9DRFOJ961ZAJ8U3A8" localSheetId="6" hidden="1">#REF!</definedName>
    <definedName name="BExMJNC8ZFB9DRFOJ961ZAJ8U3A8" localSheetId="7" hidden="1">#REF!</definedName>
    <definedName name="BExMJNC8ZFB9DRFOJ961ZAJ8U3A8" hidden="1">#REF!</definedName>
    <definedName name="BExMJTBV8A3D31W2IQHP9RDFPPHQ" localSheetId="11" hidden="1">#REF!</definedName>
    <definedName name="BExMJTBV8A3D31W2IQHP9RDFPPHQ" localSheetId="5" hidden="1">#REF!</definedName>
    <definedName name="BExMJTBV8A3D31W2IQHP9RDFPPHQ" localSheetId="8" hidden="1">#REF!</definedName>
    <definedName name="BExMJTBV8A3D31W2IQHP9RDFPPHQ" localSheetId="6" hidden="1">#REF!</definedName>
    <definedName name="BExMJTBV8A3D31W2IQHP9RDFPPHQ" localSheetId="7" hidden="1">#REF!</definedName>
    <definedName name="BExMJTBV8A3D31W2IQHP9RDFPPHQ" hidden="1">#REF!</definedName>
    <definedName name="BExMK2RTXN4QJWEUNX002XK8VQP8" localSheetId="11" hidden="1">#REF!</definedName>
    <definedName name="BExMK2RTXN4QJWEUNX002XK8VQP8" localSheetId="5" hidden="1">#REF!</definedName>
    <definedName name="BExMK2RTXN4QJWEUNX002XK8VQP8" localSheetId="8" hidden="1">#REF!</definedName>
    <definedName name="BExMK2RTXN4QJWEUNX002XK8VQP8" localSheetId="6" hidden="1">#REF!</definedName>
    <definedName name="BExMK2RTXN4QJWEUNX002XK8VQP8" localSheetId="7" hidden="1">#REF!</definedName>
    <definedName name="BExMK2RTXN4QJWEUNX002XK8VQP8" hidden="1">#REF!</definedName>
    <definedName name="BExMKBGQDUZ8AWXYHA3QVMSDVZ3D" localSheetId="11" hidden="1">#REF!</definedName>
    <definedName name="BExMKBGQDUZ8AWXYHA3QVMSDVZ3D" localSheetId="5" hidden="1">#REF!</definedName>
    <definedName name="BExMKBGQDUZ8AWXYHA3QVMSDVZ3D" localSheetId="8" hidden="1">#REF!</definedName>
    <definedName name="BExMKBGQDUZ8AWXYHA3QVMSDVZ3D" localSheetId="6" hidden="1">#REF!</definedName>
    <definedName name="BExMKBGQDUZ8AWXYHA3QVMSDVZ3D" localSheetId="7" hidden="1">#REF!</definedName>
    <definedName name="BExMKBGQDUZ8AWXYHA3QVMSDVZ3D" hidden="1">#REF!</definedName>
    <definedName name="BExMKBM1467553LDFZRRKVSHN374" localSheetId="11" hidden="1">#REF!</definedName>
    <definedName name="BExMKBM1467553LDFZRRKVSHN374" localSheetId="5" hidden="1">#REF!</definedName>
    <definedName name="BExMKBM1467553LDFZRRKVSHN374" localSheetId="8" hidden="1">#REF!</definedName>
    <definedName name="BExMKBM1467553LDFZRRKVSHN374" localSheetId="6" hidden="1">#REF!</definedName>
    <definedName name="BExMKBM1467553LDFZRRKVSHN374" localSheetId="7" hidden="1">#REF!</definedName>
    <definedName name="BExMKBM1467553LDFZRRKVSHN374" hidden="1">#REF!</definedName>
    <definedName name="BExMKGK5FJUC0AU8MABRGDC5ZM70" localSheetId="11" hidden="1">#REF!</definedName>
    <definedName name="BExMKGK5FJUC0AU8MABRGDC5ZM70" localSheetId="5" hidden="1">#REF!</definedName>
    <definedName name="BExMKGK5FJUC0AU8MABRGDC5ZM70" localSheetId="8" hidden="1">#REF!</definedName>
    <definedName name="BExMKGK5FJUC0AU8MABRGDC5ZM70" localSheetId="6" hidden="1">#REF!</definedName>
    <definedName name="BExMKGK5FJUC0AU8MABRGDC5ZM70" localSheetId="7" hidden="1">#REF!</definedName>
    <definedName name="BExMKGK5FJUC0AU8MABRGDC5ZM70" hidden="1">#REF!</definedName>
    <definedName name="BExMKP92JGBM5BJO174H9A4HQIB9" localSheetId="11" hidden="1">#REF!</definedName>
    <definedName name="BExMKP92JGBM5BJO174H9A4HQIB9" localSheetId="5" hidden="1">#REF!</definedName>
    <definedName name="BExMKP92JGBM5BJO174H9A4HQIB9" localSheetId="8" hidden="1">#REF!</definedName>
    <definedName name="BExMKP92JGBM5BJO174H9A4HQIB9" localSheetId="6" hidden="1">#REF!</definedName>
    <definedName name="BExMKP92JGBM5BJO174H9A4HQIB9" localSheetId="7" hidden="1">#REF!</definedName>
    <definedName name="BExMKP92JGBM5BJO174H9A4HQIB9" hidden="1">#REF!</definedName>
    <definedName name="BExMKPEDT6IOYLLC3KJKRZOETC3Y" localSheetId="11" hidden="1">#REF!</definedName>
    <definedName name="BExMKPEDT6IOYLLC3KJKRZOETC3Y" localSheetId="5" hidden="1">#REF!</definedName>
    <definedName name="BExMKPEDT6IOYLLC3KJKRZOETC3Y" localSheetId="8" hidden="1">#REF!</definedName>
    <definedName name="BExMKPEDT6IOYLLC3KJKRZOETC3Y" localSheetId="6" hidden="1">#REF!</definedName>
    <definedName name="BExMKPEDT6IOYLLC3KJKRZOETC3Y" localSheetId="7" hidden="1">#REF!</definedName>
    <definedName name="BExMKPEDT6IOYLLC3KJKRZOETC3Y" hidden="1">#REF!</definedName>
    <definedName name="BExMKTW7R5SOV4PHAFGHU3W73DYE" localSheetId="11" hidden="1">#REF!</definedName>
    <definedName name="BExMKTW7R5SOV4PHAFGHU3W73DYE" localSheetId="5" hidden="1">#REF!</definedName>
    <definedName name="BExMKTW7R5SOV4PHAFGHU3W73DYE" localSheetId="8" hidden="1">#REF!</definedName>
    <definedName name="BExMKTW7R5SOV4PHAFGHU3W73DYE" localSheetId="6" hidden="1">#REF!</definedName>
    <definedName name="BExMKTW7R5SOV4PHAFGHU3W73DYE" localSheetId="7" hidden="1">#REF!</definedName>
    <definedName name="BExMKTW7R5SOV4PHAFGHU3W73DYE" hidden="1">#REF!</definedName>
    <definedName name="BExMKU7051J2W1RQXGZGE62NBRUZ" localSheetId="11" hidden="1">#REF!</definedName>
    <definedName name="BExMKU7051J2W1RQXGZGE62NBRUZ" localSheetId="5" hidden="1">#REF!</definedName>
    <definedName name="BExMKU7051J2W1RQXGZGE62NBRUZ" localSheetId="8" hidden="1">#REF!</definedName>
    <definedName name="BExMKU7051J2W1RQXGZGE62NBRUZ" localSheetId="6" hidden="1">#REF!</definedName>
    <definedName name="BExMKU7051J2W1RQXGZGE62NBRUZ" localSheetId="7" hidden="1">#REF!</definedName>
    <definedName name="BExMKU7051J2W1RQXGZGE62NBRUZ" hidden="1">#REF!</definedName>
    <definedName name="BExMKUN3WPECJR2XRID2R7GZRGNX" localSheetId="11" hidden="1">#REF!</definedName>
    <definedName name="BExMKUN3WPECJR2XRID2R7GZRGNX" localSheetId="5" hidden="1">#REF!</definedName>
    <definedName name="BExMKUN3WPECJR2XRID2R7GZRGNX" localSheetId="8" hidden="1">#REF!</definedName>
    <definedName name="BExMKUN3WPECJR2XRID2R7GZRGNX" localSheetId="6" hidden="1">#REF!</definedName>
    <definedName name="BExMKUN3WPECJR2XRID2R7GZRGNX" localSheetId="7" hidden="1">#REF!</definedName>
    <definedName name="BExMKUN3WPECJR2XRID2R7GZRGNX" hidden="1">#REF!</definedName>
    <definedName name="BExMKZ535P011X4TNV16GCOH4H21" localSheetId="11" hidden="1">#REF!</definedName>
    <definedName name="BExMKZ535P011X4TNV16GCOH4H21" localSheetId="5" hidden="1">#REF!</definedName>
    <definedName name="BExMKZ535P011X4TNV16GCOH4H21" localSheetId="8" hidden="1">#REF!</definedName>
    <definedName name="BExMKZ535P011X4TNV16GCOH4H21" localSheetId="6" hidden="1">#REF!</definedName>
    <definedName name="BExMKZ535P011X4TNV16GCOH4H21" localSheetId="7" hidden="1">#REF!</definedName>
    <definedName name="BExMKZ535P011X4TNV16GCOH4H21" hidden="1">#REF!</definedName>
    <definedName name="BExML3XQNDIMX55ZCHHXKUV3D6E6" localSheetId="11" hidden="1">#REF!</definedName>
    <definedName name="BExML3XQNDIMX55ZCHHXKUV3D6E6" localSheetId="5" hidden="1">#REF!</definedName>
    <definedName name="BExML3XQNDIMX55ZCHHXKUV3D6E6" localSheetId="8" hidden="1">#REF!</definedName>
    <definedName name="BExML3XQNDIMX55ZCHHXKUV3D6E6" localSheetId="6" hidden="1">#REF!</definedName>
    <definedName name="BExML3XQNDIMX55ZCHHXKUV3D6E6" localSheetId="7" hidden="1">#REF!</definedName>
    <definedName name="BExML3XQNDIMX55ZCHHXKUV3D6E6" hidden="1">#REF!</definedName>
    <definedName name="BExML5QGSWHLI18BGY4CGOTD3UWH" localSheetId="11" hidden="1">#REF!</definedName>
    <definedName name="BExML5QGSWHLI18BGY4CGOTD3UWH" localSheetId="5" hidden="1">#REF!</definedName>
    <definedName name="BExML5QGSWHLI18BGY4CGOTD3UWH" localSheetId="8" hidden="1">#REF!</definedName>
    <definedName name="BExML5QGSWHLI18BGY4CGOTD3UWH" localSheetId="6" hidden="1">#REF!</definedName>
    <definedName name="BExML5QGSWHLI18BGY4CGOTD3UWH" localSheetId="7" hidden="1">#REF!</definedName>
    <definedName name="BExML5QGSWHLI18BGY4CGOTD3UWH" hidden="1">#REF!</definedName>
    <definedName name="BExML6BVFCV80776USR7X70HVRZT" localSheetId="11" hidden="1">#REF!</definedName>
    <definedName name="BExML6BVFCV80776USR7X70HVRZT" localSheetId="5" hidden="1">#REF!</definedName>
    <definedName name="BExML6BVFCV80776USR7X70HVRZT" localSheetId="8" hidden="1">#REF!</definedName>
    <definedName name="BExML6BVFCV80776USR7X70HVRZT" localSheetId="6" hidden="1">#REF!</definedName>
    <definedName name="BExML6BVFCV80776USR7X70HVRZT" localSheetId="7" hidden="1">#REF!</definedName>
    <definedName name="BExML6BVFCV80776USR7X70HVRZT" hidden="1">#REF!</definedName>
    <definedName name="BExMLO5Z61RE85X8HHX2G4IU3AZW" localSheetId="11" hidden="1">#REF!</definedName>
    <definedName name="BExMLO5Z61RE85X8HHX2G4IU3AZW" localSheetId="5" hidden="1">#REF!</definedName>
    <definedName name="BExMLO5Z61RE85X8HHX2G4IU3AZW" localSheetId="8" hidden="1">#REF!</definedName>
    <definedName name="BExMLO5Z61RE85X8HHX2G4IU3AZW" localSheetId="6" hidden="1">#REF!</definedName>
    <definedName name="BExMLO5Z61RE85X8HHX2G4IU3AZW" localSheetId="7" hidden="1">#REF!</definedName>
    <definedName name="BExMLO5Z61RE85X8HHX2G4IU3AZW" hidden="1">#REF!</definedName>
    <definedName name="BExMLVI7UORSHM9FMO8S2EI0TMTS" localSheetId="11" hidden="1">#REF!</definedName>
    <definedName name="BExMLVI7UORSHM9FMO8S2EI0TMTS" localSheetId="5" hidden="1">#REF!</definedName>
    <definedName name="BExMLVI7UORSHM9FMO8S2EI0TMTS" localSheetId="8" hidden="1">#REF!</definedName>
    <definedName name="BExMLVI7UORSHM9FMO8S2EI0TMTS" localSheetId="6" hidden="1">#REF!</definedName>
    <definedName name="BExMLVI7UORSHM9FMO8S2EI0TMTS" localSheetId="7" hidden="1">#REF!</definedName>
    <definedName name="BExMLVI7UORSHM9FMO8S2EI0TMTS" hidden="1">#REF!</definedName>
    <definedName name="BExMM5UCOT2HSSN0ZIPZW55GSOVO" localSheetId="11" hidden="1">#REF!</definedName>
    <definedName name="BExMM5UCOT2HSSN0ZIPZW55GSOVO" localSheetId="5" hidden="1">#REF!</definedName>
    <definedName name="BExMM5UCOT2HSSN0ZIPZW55GSOVO" localSheetId="8" hidden="1">#REF!</definedName>
    <definedName name="BExMM5UCOT2HSSN0ZIPZW55GSOVO" localSheetId="6" hidden="1">#REF!</definedName>
    <definedName name="BExMM5UCOT2HSSN0ZIPZW55GSOVO" localSheetId="7" hidden="1">#REF!</definedName>
    <definedName name="BExMM5UCOT2HSSN0ZIPZW55GSOVO" hidden="1">#REF!</definedName>
    <definedName name="BExMM8ZRS5RQ8H1H55RVPVTDL5NL" localSheetId="11" hidden="1">#REF!</definedName>
    <definedName name="BExMM8ZRS5RQ8H1H55RVPVTDL5NL" localSheetId="5" hidden="1">#REF!</definedName>
    <definedName name="BExMM8ZRS5RQ8H1H55RVPVTDL5NL" localSheetId="8" hidden="1">#REF!</definedName>
    <definedName name="BExMM8ZRS5RQ8H1H55RVPVTDL5NL" localSheetId="6" hidden="1">#REF!</definedName>
    <definedName name="BExMM8ZRS5RQ8H1H55RVPVTDL5NL" localSheetId="7" hidden="1">#REF!</definedName>
    <definedName name="BExMM8ZRS5RQ8H1H55RVPVTDL5NL" hidden="1">#REF!</definedName>
    <definedName name="BExMMH8EAZB09XXQ5X4LR0P4NHG9" localSheetId="11" hidden="1">#REF!</definedName>
    <definedName name="BExMMH8EAZB09XXQ5X4LR0P4NHG9" localSheetId="5" hidden="1">#REF!</definedName>
    <definedName name="BExMMH8EAZB09XXQ5X4LR0P4NHG9" localSheetId="8" hidden="1">#REF!</definedName>
    <definedName name="BExMMH8EAZB09XXQ5X4LR0P4NHG9" localSheetId="6" hidden="1">#REF!</definedName>
    <definedName name="BExMMH8EAZB09XXQ5X4LR0P4NHG9" localSheetId="7" hidden="1">#REF!</definedName>
    <definedName name="BExMMH8EAZB09XXQ5X4LR0P4NHG9" hidden="1">#REF!</definedName>
    <definedName name="BExMMIQH5BABNZVCIQ7TBCQ10AY5" localSheetId="11" hidden="1">#REF!</definedName>
    <definedName name="BExMMIQH5BABNZVCIQ7TBCQ10AY5" localSheetId="5" hidden="1">#REF!</definedName>
    <definedName name="BExMMIQH5BABNZVCIQ7TBCQ10AY5" localSheetId="8" hidden="1">#REF!</definedName>
    <definedName name="BExMMIQH5BABNZVCIQ7TBCQ10AY5" localSheetId="6" hidden="1">#REF!</definedName>
    <definedName name="BExMMIQH5BABNZVCIQ7TBCQ10AY5" localSheetId="7" hidden="1">#REF!</definedName>
    <definedName name="BExMMIQH5BABNZVCIQ7TBCQ10AY5" hidden="1">#REF!</definedName>
    <definedName name="BExMMNIZ2T7M22WECMUQXEF4NJ71" localSheetId="11" hidden="1">#REF!</definedName>
    <definedName name="BExMMNIZ2T7M22WECMUQXEF4NJ71" localSheetId="5" hidden="1">#REF!</definedName>
    <definedName name="BExMMNIZ2T7M22WECMUQXEF4NJ71" localSheetId="8" hidden="1">#REF!</definedName>
    <definedName name="BExMMNIZ2T7M22WECMUQXEF4NJ71" localSheetId="6" hidden="1">#REF!</definedName>
    <definedName name="BExMMNIZ2T7M22WECMUQXEF4NJ71" localSheetId="7" hidden="1">#REF!</definedName>
    <definedName name="BExMMNIZ2T7M22WECMUQXEF4NJ71" hidden="1">#REF!</definedName>
    <definedName name="BExMMPMIOU7BURTV0L1K6ACW9X73" localSheetId="11" hidden="1">#REF!</definedName>
    <definedName name="BExMMPMIOU7BURTV0L1K6ACW9X73" localSheetId="5" hidden="1">#REF!</definedName>
    <definedName name="BExMMPMIOU7BURTV0L1K6ACW9X73" localSheetId="8" hidden="1">#REF!</definedName>
    <definedName name="BExMMPMIOU7BURTV0L1K6ACW9X73" localSheetId="6" hidden="1">#REF!</definedName>
    <definedName name="BExMMPMIOU7BURTV0L1K6ACW9X73" localSheetId="7" hidden="1">#REF!</definedName>
    <definedName name="BExMMPMIOU7BURTV0L1K6ACW9X73" hidden="1">#REF!</definedName>
    <definedName name="BExMMQ835AJDHS4B419SS645P67Q" localSheetId="11" hidden="1">#REF!</definedName>
    <definedName name="BExMMQ835AJDHS4B419SS645P67Q" localSheetId="5" hidden="1">#REF!</definedName>
    <definedName name="BExMMQ835AJDHS4B419SS645P67Q" localSheetId="8" hidden="1">#REF!</definedName>
    <definedName name="BExMMQ835AJDHS4B419SS645P67Q" localSheetId="6" hidden="1">#REF!</definedName>
    <definedName name="BExMMQ835AJDHS4B419SS645P67Q" localSheetId="7" hidden="1">#REF!</definedName>
    <definedName name="BExMMQ835AJDHS4B419SS645P67Q" hidden="1">#REF!</definedName>
    <definedName name="BExMMQIUVPCOBISTEJJYNCCLUCPY" localSheetId="11" hidden="1">#REF!</definedName>
    <definedName name="BExMMQIUVPCOBISTEJJYNCCLUCPY" localSheetId="5" hidden="1">#REF!</definedName>
    <definedName name="BExMMQIUVPCOBISTEJJYNCCLUCPY" localSheetId="8" hidden="1">#REF!</definedName>
    <definedName name="BExMMQIUVPCOBISTEJJYNCCLUCPY" localSheetId="6" hidden="1">#REF!</definedName>
    <definedName name="BExMMQIUVPCOBISTEJJYNCCLUCPY" localSheetId="7" hidden="1">#REF!</definedName>
    <definedName name="BExMMQIUVPCOBISTEJJYNCCLUCPY" hidden="1">#REF!</definedName>
    <definedName name="BExMMTIXETA5VAKBSOFDD5SRU887" localSheetId="11" hidden="1">#REF!</definedName>
    <definedName name="BExMMTIXETA5VAKBSOFDD5SRU887" localSheetId="5" hidden="1">#REF!</definedName>
    <definedName name="BExMMTIXETA5VAKBSOFDD5SRU887" localSheetId="8" hidden="1">#REF!</definedName>
    <definedName name="BExMMTIXETA5VAKBSOFDD5SRU887" localSheetId="6" hidden="1">#REF!</definedName>
    <definedName name="BExMMTIXETA5VAKBSOFDD5SRU887" localSheetId="7" hidden="1">#REF!</definedName>
    <definedName name="BExMMTIXETA5VAKBSOFDD5SRU887" hidden="1">#REF!</definedName>
    <definedName name="BExMMV0P6P5YS3C35G0JYYHI7992" localSheetId="11" hidden="1">#REF!</definedName>
    <definedName name="BExMMV0P6P5YS3C35G0JYYHI7992" localSheetId="5" hidden="1">#REF!</definedName>
    <definedName name="BExMMV0P6P5YS3C35G0JYYHI7992" localSheetId="8" hidden="1">#REF!</definedName>
    <definedName name="BExMMV0P6P5YS3C35G0JYYHI7992" localSheetId="6" hidden="1">#REF!</definedName>
    <definedName name="BExMMV0P6P5YS3C35G0JYYHI7992" localSheetId="7" hidden="1">#REF!</definedName>
    <definedName name="BExMMV0P6P5YS3C35G0JYYHI7992" hidden="1">#REF!</definedName>
    <definedName name="BExMNJLFWZBRN9PZF1IO9CYWV1B2" localSheetId="11" hidden="1">#REF!</definedName>
    <definedName name="BExMNJLFWZBRN9PZF1IO9CYWV1B2" localSheetId="5" hidden="1">#REF!</definedName>
    <definedName name="BExMNJLFWZBRN9PZF1IO9CYWV1B2" localSheetId="8" hidden="1">#REF!</definedName>
    <definedName name="BExMNJLFWZBRN9PZF1IO9CYWV1B2" localSheetId="6" hidden="1">#REF!</definedName>
    <definedName name="BExMNJLFWZBRN9PZF1IO9CYWV1B2" localSheetId="7" hidden="1">#REF!</definedName>
    <definedName name="BExMNJLFWZBRN9PZF1IO9CYWV1B2" hidden="1">#REF!</definedName>
    <definedName name="BExMNKCJ0FA57YEUUAJE43U1QN5P" localSheetId="11" hidden="1">#REF!</definedName>
    <definedName name="BExMNKCJ0FA57YEUUAJE43U1QN5P" localSheetId="5" hidden="1">#REF!</definedName>
    <definedName name="BExMNKCJ0FA57YEUUAJE43U1QN5P" localSheetId="8" hidden="1">#REF!</definedName>
    <definedName name="BExMNKCJ0FA57YEUUAJE43U1QN5P" localSheetId="6" hidden="1">#REF!</definedName>
    <definedName name="BExMNKCJ0FA57YEUUAJE43U1QN5P" localSheetId="7" hidden="1">#REF!</definedName>
    <definedName name="BExMNKCJ0FA57YEUUAJE43U1QN5P" hidden="1">#REF!</definedName>
    <definedName name="BExMNKN5D1WEF2OOJVP6LZ6DLU3Y" localSheetId="11" hidden="1">#REF!</definedName>
    <definedName name="BExMNKN5D1WEF2OOJVP6LZ6DLU3Y" localSheetId="5" hidden="1">#REF!</definedName>
    <definedName name="BExMNKN5D1WEF2OOJVP6LZ6DLU3Y" localSheetId="8" hidden="1">#REF!</definedName>
    <definedName name="BExMNKN5D1WEF2OOJVP6LZ6DLU3Y" localSheetId="6" hidden="1">#REF!</definedName>
    <definedName name="BExMNKN5D1WEF2OOJVP6LZ6DLU3Y" localSheetId="7" hidden="1">#REF!</definedName>
    <definedName name="BExMNKN5D1WEF2OOJVP6LZ6DLU3Y" hidden="1">#REF!</definedName>
    <definedName name="BExMNR38HMPLWAJRQ9MMS3ZAZ9IU" localSheetId="11" hidden="1">#REF!</definedName>
    <definedName name="BExMNR38HMPLWAJRQ9MMS3ZAZ9IU" localSheetId="5" hidden="1">#REF!</definedName>
    <definedName name="BExMNR38HMPLWAJRQ9MMS3ZAZ9IU" localSheetId="8" hidden="1">#REF!</definedName>
    <definedName name="BExMNR38HMPLWAJRQ9MMS3ZAZ9IU" localSheetId="6" hidden="1">#REF!</definedName>
    <definedName name="BExMNR38HMPLWAJRQ9MMS3ZAZ9IU" localSheetId="7" hidden="1">#REF!</definedName>
    <definedName name="BExMNR38HMPLWAJRQ9MMS3ZAZ9IU" hidden="1">#REF!</definedName>
    <definedName name="BExMNRDZULKJMVY2VKIIRM2M5A1M" localSheetId="11" hidden="1">#REF!</definedName>
    <definedName name="BExMNRDZULKJMVY2VKIIRM2M5A1M" localSheetId="5" hidden="1">#REF!</definedName>
    <definedName name="BExMNRDZULKJMVY2VKIIRM2M5A1M" localSheetId="8" hidden="1">#REF!</definedName>
    <definedName name="BExMNRDZULKJMVY2VKIIRM2M5A1M" localSheetId="6" hidden="1">#REF!</definedName>
    <definedName name="BExMNRDZULKJMVY2VKIIRM2M5A1M" localSheetId="7" hidden="1">#REF!</definedName>
    <definedName name="BExMNRDZULKJMVY2VKIIRM2M5A1M" hidden="1">#REF!</definedName>
    <definedName name="BExMNVFKZIBQSCAH71DIF1CJG89T" localSheetId="11" hidden="1">#REF!</definedName>
    <definedName name="BExMNVFKZIBQSCAH71DIF1CJG89T" localSheetId="5" hidden="1">#REF!</definedName>
    <definedName name="BExMNVFKZIBQSCAH71DIF1CJG89T" localSheetId="8" hidden="1">#REF!</definedName>
    <definedName name="BExMNVFKZIBQSCAH71DIF1CJG89T" localSheetId="6" hidden="1">#REF!</definedName>
    <definedName name="BExMNVFKZIBQSCAH71DIF1CJG89T" localSheetId="7" hidden="1">#REF!</definedName>
    <definedName name="BExMNVFKZIBQSCAH71DIF1CJG89T" hidden="1">#REF!</definedName>
    <definedName name="BExMNVVUQAGQY9SA29FGI7D7R5MN" localSheetId="11" hidden="1">#REF!</definedName>
    <definedName name="BExMNVVUQAGQY9SA29FGI7D7R5MN" localSheetId="5" hidden="1">#REF!</definedName>
    <definedName name="BExMNVVUQAGQY9SA29FGI7D7R5MN" localSheetId="8" hidden="1">#REF!</definedName>
    <definedName name="BExMNVVUQAGQY9SA29FGI7D7R5MN" localSheetId="6" hidden="1">#REF!</definedName>
    <definedName name="BExMNVVUQAGQY9SA29FGI7D7R5MN" localSheetId="7" hidden="1">#REF!</definedName>
    <definedName name="BExMNVVUQAGQY9SA29FGI7D7R5MN" hidden="1">#REF!</definedName>
    <definedName name="BExMO9IOWKTWHO8LQJJQI5P3INWY" localSheetId="11" hidden="1">#REF!</definedName>
    <definedName name="BExMO9IOWKTWHO8LQJJQI5P3INWY" localSheetId="5" hidden="1">#REF!</definedName>
    <definedName name="BExMO9IOWKTWHO8LQJJQI5P3INWY" localSheetId="8" hidden="1">#REF!</definedName>
    <definedName name="BExMO9IOWKTWHO8LQJJQI5P3INWY" localSheetId="6" hidden="1">#REF!</definedName>
    <definedName name="BExMO9IOWKTWHO8LQJJQI5P3INWY" localSheetId="7" hidden="1">#REF!</definedName>
    <definedName name="BExMO9IOWKTWHO8LQJJQI5P3INWY" hidden="1">#REF!</definedName>
    <definedName name="BExMOI29DOEK5R1A5QZPUDKF7N6T" localSheetId="11" hidden="1">#REF!</definedName>
    <definedName name="BExMOI29DOEK5R1A5QZPUDKF7N6T" localSheetId="5" hidden="1">#REF!</definedName>
    <definedName name="BExMOI29DOEK5R1A5QZPUDKF7N6T" localSheetId="8" hidden="1">#REF!</definedName>
    <definedName name="BExMOI29DOEK5R1A5QZPUDKF7N6T" localSheetId="6" hidden="1">#REF!</definedName>
    <definedName name="BExMOI29DOEK5R1A5QZPUDKF7N6T" localSheetId="7" hidden="1">#REF!</definedName>
    <definedName name="BExMOI29DOEK5R1A5QZPUDKF7N6T" hidden="1">#REF!</definedName>
    <definedName name="BExMONRAU0S904NLJHPI47RVQDBH" localSheetId="11" hidden="1">#REF!</definedName>
    <definedName name="BExMONRAU0S904NLJHPI47RVQDBH" localSheetId="5" hidden="1">#REF!</definedName>
    <definedName name="BExMONRAU0S904NLJHPI47RVQDBH" localSheetId="8" hidden="1">#REF!</definedName>
    <definedName name="BExMONRAU0S904NLJHPI47RVQDBH" localSheetId="6" hidden="1">#REF!</definedName>
    <definedName name="BExMONRAU0S904NLJHPI47RVQDBH" localSheetId="7" hidden="1">#REF!</definedName>
    <definedName name="BExMONRAU0S904NLJHPI47RVQDBH" hidden="1">#REF!</definedName>
    <definedName name="BExMPAJ5AJAXGKGK3F6H3ODS6RF4" localSheetId="11" hidden="1">#REF!</definedName>
    <definedName name="BExMPAJ5AJAXGKGK3F6H3ODS6RF4" localSheetId="5" hidden="1">#REF!</definedName>
    <definedName name="BExMPAJ5AJAXGKGK3F6H3ODS6RF4" localSheetId="8" hidden="1">#REF!</definedName>
    <definedName name="BExMPAJ5AJAXGKGK3F6H3ODS6RF4" localSheetId="6" hidden="1">#REF!</definedName>
    <definedName name="BExMPAJ5AJAXGKGK3F6H3ODS6RF4" localSheetId="7" hidden="1">#REF!</definedName>
    <definedName name="BExMPAJ5AJAXGKGK3F6H3ODS6RF4" hidden="1">#REF!</definedName>
    <definedName name="BExMPD2X55FFBVJ6CBUKNPROIOEU" localSheetId="11" hidden="1">#REF!</definedName>
    <definedName name="BExMPD2X55FFBVJ6CBUKNPROIOEU" localSheetId="5" hidden="1">#REF!</definedName>
    <definedName name="BExMPD2X55FFBVJ6CBUKNPROIOEU" localSheetId="8" hidden="1">#REF!</definedName>
    <definedName name="BExMPD2X55FFBVJ6CBUKNPROIOEU" localSheetId="6" hidden="1">#REF!</definedName>
    <definedName name="BExMPD2X55FFBVJ6CBUKNPROIOEU" localSheetId="7" hidden="1">#REF!</definedName>
    <definedName name="BExMPD2X55FFBVJ6CBUKNPROIOEU" hidden="1">#REF!</definedName>
    <definedName name="BExMPGZ848E38FUH1JBQN97DGWAT" localSheetId="11" hidden="1">#REF!</definedName>
    <definedName name="BExMPGZ848E38FUH1JBQN97DGWAT" localSheetId="5" hidden="1">#REF!</definedName>
    <definedName name="BExMPGZ848E38FUH1JBQN97DGWAT" localSheetId="8" hidden="1">#REF!</definedName>
    <definedName name="BExMPGZ848E38FUH1JBQN97DGWAT" localSheetId="6" hidden="1">#REF!</definedName>
    <definedName name="BExMPGZ848E38FUH1JBQN97DGWAT" localSheetId="7" hidden="1">#REF!</definedName>
    <definedName name="BExMPGZ848E38FUH1JBQN97DGWAT" hidden="1">#REF!</definedName>
    <definedName name="BExMPMTICOSMQENOFKQ18K0ZT4S8" localSheetId="11" hidden="1">#REF!</definedName>
    <definedName name="BExMPMTICOSMQENOFKQ18K0ZT4S8" localSheetId="5" hidden="1">#REF!</definedName>
    <definedName name="BExMPMTICOSMQENOFKQ18K0ZT4S8" localSheetId="8" hidden="1">#REF!</definedName>
    <definedName name="BExMPMTICOSMQENOFKQ18K0ZT4S8" localSheetId="6" hidden="1">#REF!</definedName>
    <definedName name="BExMPMTICOSMQENOFKQ18K0ZT4S8" localSheetId="7" hidden="1">#REF!</definedName>
    <definedName name="BExMPMTICOSMQENOFKQ18K0ZT4S8" hidden="1">#REF!</definedName>
    <definedName name="BExMPMZ07II0R4KGWQQ7PGS3RZS4" localSheetId="11" hidden="1">#REF!</definedName>
    <definedName name="BExMPMZ07II0R4KGWQQ7PGS3RZS4" localSheetId="5" hidden="1">#REF!</definedName>
    <definedName name="BExMPMZ07II0R4KGWQQ7PGS3RZS4" localSheetId="8" hidden="1">#REF!</definedName>
    <definedName name="BExMPMZ07II0R4KGWQQ7PGS3RZS4" localSheetId="6" hidden="1">#REF!</definedName>
    <definedName name="BExMPMZ07II0R4KGWQQ7PGS3RZS4" localSheetId="7" hidden="1">#REF!</definedName>
    <definedName name="BExMPMZ07II0R4KGWQQ7PGS3RZS4" hidden="1">#REF!</definedName>
    <definedName name="BExMPOBH04JMDO6Z8DMSEJZM4ANN" localSheetId="11" hidden="1">#REF!</definedName>
    <definedName name="BExMPOBH04JMDO6Z8DMSEJZM4ANN" localSheetId="5" hidden="1">#REF!</definedName>
    <definedName name="BExMPOBH04JMDO6Z8DMSEJZM4ANN" localSheetId="8" hidden="1">#REF!</definedName>
    <definedName name="BExMPOBH04JMDO6Z8DMSEJZM4ANN" localSheetId="6" hidden="1">#REF!</definedName>
    <definedName name="BExMPOBH04JMDO6Z8DMSEJZM4ANN" localSheetId="7" hidden="1">#REF!</definedName>
    <definedName name="BExMPOBH04JMDO6Z8DMSEJZM4ANN" hidden="1">#REF!</definedName>
    <definedName name="BExMPSD77XQ3HA6A4FZOJK8G2JP3" localSheetId="11" hidden="1">#REF!</definedName>
    <definedName name="BExMPSD77XQ3HA6A4FZOJK8G2JP3" localSheetId="5" hidden="1">#REF!</definedName>
    <definedName name="BExMPSD77XQ3HA6A4FZOJK8G2JP3" localSheetId="8" hidden="1">#REF!</definedName>
    <definedName name="BExMPSD77XQ3HA6A4FZOJK8G2JP3" localSheetId="6" hidden="1">#REF!</definedName>
    <definedName name="BExMPSD77XQ3HA6A4FZOJK8G2JP3" localSheetId="7" hidden="1">#REF!</definedName>
    <definedName name="BExMPSD77XQ3HA6A4FZOJK8G2JP3" hidden="1">#REF!</definedName>
    <definedName name="BExMQ4I3Q7F0BMPHSFMFW9TZ87UD" localSheetId="11" hidden="1">#REF!</definedName>
    <definedName name="BExMQ4I3Q7F0BMPHSFMFW9TZ87UD" localSheetId="5" hidden="1">#REF!</definedName>
    <definedName name="BExMQ4I3Q7F0BMPHSFMFW9TZ87UD" localSheetId="8" hidden="1">#REF!</definedName>
    <definedName name="BExMQ4I3Q7F0BMPHSFMFW9TZ87UD" localSheetId="6" hidden="1">#REF!</definedName>
    <definedName name="BExMQ4I3Q7F0BMPHSFMFW9TZ87UD" localSheetId="7" hidden="1">#REF!</definedName>
    <definedName name="BExMQ4I3Q7F0BMPHSFMFW9TZ87UD" hidden="1">#REF!</definedName>
    <definedName name="BExMQ4SWDWI4N16AZ0T5CJ6HH8WC" localSheetId="11" hidden="1">#REF!</definedName>
    <definedName name="BExMQ4SWDWI4N16AZ0T5CJ6HH8WC" localSheetId="5" hidden="1">#REF!</definedName>
    <definedName name="BExMQ4SWDWI4N16AZ0T5CJ6HH8WC" localSheetId="8" hidden="1">#REF!</definedName>
    <definedName name="BExMQ4SWDWI4N16AZ0T5CJ6HH8WC" localSheetId="6" hidden="1">#REF!</definedName>
    <definedName name="BExMQ4SWDWI4N16AZ0T5CJ6HH8WC" localSheetId="7" hidden="1">#REF!</definedName>
    <definedName name="BExMQ4SWDWI4N16AZ0T5CJ6HH8WC" hidden="1">#REF!</definedName>
    <definedName name="BExMQ71WHW50GVX45JU951AGPLFQ" localSheetId="11" hidden="1">#REF!</definedName>
    <definedName name="BExMQ71WHW50GVX45JU951AGPLFQ" localSheetId="5" hidden="1">#REF!</definedName>
    <definedName name="BExMQ71WHW50GVX45JU951AGPLFQ" localSheetId="8" hidden="1">#REF!</definedName>
    <definedName name="BExMQ71WHW50GVX45JU951AGPLFQ" localSheetId="6" hidden="1">#REF!</definedName>
    <definedName name="BExMQ71WHW50GVX45JU951AGPLFQ" localSheetId="7" hidden="1">#REF!</definedName>
    <definedName name="BExMQ71WHW50GVX45JU951AGPLFQ" hidden="1">#REF!</definedName>
    <definedName name="BExMQGXSLPT4A6N47LE6FBVHWBOF" localSheetId="11" hidden="1">#REF!</definedName>
    <definedName name="BExMQGXSLPT4A6N47LE6FBVHWBOF" localSheetId="5" hidden="1">#REF!</definedName>
    <definedName name="BExMQGXSLPT4A6N47LE6FBVHWBOF" localSheetId="8" hidden="1">#REF!</definedName>
    <definedName name="BExMQGXSLPT4A6N47LE6FBVHWBOF" localSheetId="6" hidden="1">#REF!</definedName>
    <definedName name="BExMQGXSLPT4A6N47LE6FBVHWBOF" localSheetId="7" hidden="1">#REF!</definedName>
    <definedName name="BExMQGXSLPT4A6N47LE6FBVHWBOF" hidden="1">#REF!</definedName>
    <definedName name="BExMQNZGFHW75W9HWRCR0FEF0XF0" localSheetId="11" hidden="1">#REF!</definedName>
    <definedName name="BExMQNZGFHW75W9HWRCR0FEF0XF0" localSheetId="5" hidden="1">#REF!</definedName>
    <definedName name="BExMQNZGFHW75W9HWRCR0FEF0XF0" localSheetId="8" hidden="1">#REF!</definedName>
    <definedName name="BExMQNZGFHW75W9HWRCR0FEF0XF0" localSheetId="6" hidden="1">#REF!</definedName>
    <definedName name="BExMQNZGFHW75W9HWRCR0FEF0XF0" localSheetId="7" hidden="1">#REF!</definedName>
    <definedName name="BExMQNZGFHW75W9HWRCR0FEF0XF0" hidden="1">#REF!</definedName>
    <definedName name="BExMQRKVQPDFPD0WQUA9QND8OV7P" localSheetId="11" hidden="1">#REF!</definedName>
    <definedName name="BExMQRKVQPDFPD0WQUA9QND8OV7P" localSheetId="5" hidden="1">#REF!</definedName>
    <definedName name="BExMQRKVQPDFPD0WQUA9QND8OV7P" localSheetId="8" hidden="1">#REF!</definedName>
    <definedName name="BExMQRKVQPDFPD0WQUA9QND8OV7P" localSheetId="6" hidden="1">#REF!</definedName>
    <definedName name="BExMQRKVQPDFPD0WQUA9QND8OV7P" localSheetId="7" hidden="1">#REF!</definedName>
    <definedName name="BExMQRKVQPDFPD0WQUA9QND8OV7P" hidden="1">#REF!</definedName>
    <definedName name="BExMQSBR7PL4KLB1Q4961QO45Y4G" localSheetId="11" hidden="1">#REF!</definedName>
    <definedName name="BExMQSBR7PL4KLB1Q4961QO45Y4G" localSheetId="5" hidden="1">#REF!</definedName>
    <definedName name="BExMQSBR7PL4KLB1Q4961QO45Y4G" localSheetId="8" hidden="1">#REF!</definedName>
    <definedName name="BExMQSBR7PL4KLB1Q4961QO45Y4G" localSheetId="6" hidden="1">#REF!</definedName>
    <definedName name="BExMQSBR7PL4KLB1Q4961QO45Y4G" localSheetId="7" hidden="1">#REF!</definedName>
    <definedName name="BExMQSBR7PL4KLB1Q4961QO45Y4G" hidden="1">#REF!</definedName>
    <definedName name="BExMR1MA4I1X77714ZEPUVC8W398" localSheetId="11" hidden="1">#REF!</definedName>
    <definedName name="BExMR1MA4I1X77714ZEPUVC8W398" localSheetId="5" hidden="1">#REF!</definedName>
    <definedName name="BExMR1MA4I1X77714ZEPUVC8W398" localSheetId="8" hidden="1">#REF!</definedName>
    <definedName name="BExMR1MA4I1X77714ZEPUVC8W398" localSheetId="6" hidden="1">#REF!</definedName>
    <definedName name="BExMR1MA4I1X77714ZEPUVC8W398" localSheetId="7" hidden="1">#REF!</definedName>
    <definedName name="BExMR1MA4I1X77714ZEPUVC8W398" hidden="1">#REF!</definedName>
    <definedName name="BExMR8YQHA7N77HGHY4Y6R30I3XT" localSheetId="11" hidden="1">#REF!</definedName>
    <definedName name="BExMR8YQHA7N77HGHY4Y6R30I3XT" localSheetId="5" hidden="1">#REF!</definedName>
    <definedName name="BExMR8YQHA7N77HGHY4Y6R30I3XT" localSheetId="8" hidden="1">#REF!</definedName>
    <definedName name="BExMR8YQHA7N77HGHY4Y6R30I3XT" localSheetId="6" hidden="1">#REF!</definedName>
    <definedName name="BExMR8YQHA7N77HGHY4Y6R30I3XT" localSheetId="7" hidden="1">#REF!</definedName>
    <definedName name="BExMR8YQHA7N77HGHY4Y6R30I3XT" hidden="1">#REF!</definedName>
    <definedName name="BExMRENOIARWRYOIVPDIEBVNRDO7" localSheetId="11" hidden="1">#REF!</definedName>
    <definedName name="BExMRENOIARWRYOIVPDIEBVNRDO7" localSheetId="5" hidden="1">#REF!</definedName>
    <definedName name="BExMRENOIARWRYOIVPDIEBVNRDO7" localSheetId="8" hidden="1">#REF!</definedName>
    <definedName name="BExMRENOIARWRYOIVPDIEBVNRDO7" localSheetId="6" hidden="1">#REF!</definedName>
    <definedName name="BExMRENOIARWRYOIVPDIEBVNRDO7" localSheetId="7" hidden="1">#REF!</definedName>
    <definedName name="BExMRENOIARWRYOIVPDIEBVNRDO7" hidden="1">#REF!</definedName>
    <definedName name="BExMRF3SCIUZL945WMMDCT29MTLN" localSheetId="11" hidden="1">#REF!</definedName>
    <definedName name="BExMRF3SCIUZL945WMMDCT29MTLN" localSheetId="5" hidden="1">#REF!</definedName>
    <definedName name="BExMRF3SCIUZL945WMMDCT29MTLN" localSheetId="8" hidden="1">#REF!</definedName>
    <definedName name="BExMRF3SCIUZL945WMMDCT29MTLN" localSheetId="6" hidden="1">#REF!</definedName>
    <definedName name="BExMRF3SCIUZL945WMMDCT29MTLN" localSheetId="7" hidden="1">#REF!</definedName>
    <definedName name="BExMRF3SCIUZL945WMMDCT29MTLN" hidden="1">#REF!</definedName>
    <definedName name="BExMRRJNUMGRSDD5GGKKGEIZ6FTS" localSheetId="11" hidden="1">#REF!</definedName>
    <definedName name="BExMRRJNUMGRSDD5GGKKGEIZ6FTS" localSheetId="5" hidden="1">#REF!</definedName>
    <definedName name="BExMRRJNUMGRSDD5GGKKGEIZ6FTS" localSheetId="8" hidden="1">#REF!</definedName>
    <definedName name="BExMRRJNUMGRSDD5GGKKGEIZ6FTS" localSheetId="6" hidden="1">#REF!</definedName>
    <definedName name="BExMRRJNUMGRSDD5GGKKGEIZ6FTS" localSheetId="7" hidden="1">#REF!</definedName>
    <definedName name="BExMRRJNUMGRSDD5GGKKGEIZ6FTS" hidden="1">#REF!</definedName>
    <definedName name="BExMRU3ACIU0RD2BNWO55LH5U2BR" localSheetId="11" hidden="1">#REF!</definedName>
    <definedName name="BExMRU3ACIU0RD2BNWO55LH5U2BR" localSheetId="5" hidden="1">#REF!</definedName>
    <definedName name="BExMRU3ACIU0RD2BNWO55LH5U2BR" localSheetId="8" hidden="1">#REF!</definedName>
    <definedName name="BExMRU3ACIU0RD2BNWO55LH5U2BR" localSheetId="6" hidden="1">#REF!</definedName>
    <definedName name="BExMRU3ACIU0RD2BNWO55LH5U2BR" localSheetId="7" hidden="1">#REF!</definedName>
    <definedName name="BExMRU3ACIU0RD2BNWO55LH5U2BR" hidden="1">#REF!</definedName>
    <definedName name="BExMRWC9LD1LDAVIUQHQWIYMK129" localSheetId="11" hidden="1">#REF!</definedName>
    <definedName name="BExMRWC9LD1LDAVIUQHQWIYMK129" localSheetId="5" hidden="1">#REF!</definedName>
    <definedName name="BExMRWC9LD1LDAVIUQHQWIYMK129" localSheetId="8" hidden="1">#REF!</definedName>
    <definedName name="BExMRWC9LD1LDAVIUQHQWIYMK129" localSheetId="6" hidden="1">#REF!</definedName>
    <definedName name="BExMRWC9LD1LDAVIUQHQWIYMK129" localSheetId="7" hidden="1">#REF!</definedName>
    <definedName name="BExMRWC9LD1LDAVIUQHQWIYMK129" hidden="1">#REF!</definedName>
    <definedName name="BExMSBH3T898ERC4BT51ZURKDCH1" localSheetId="11" hidden="1">#REF!</definedName>
    <definedName name="BExMSBH3T898ERC4BT51ZURKDCH1" localSheetId="5" hidden="1">#REF!</definedName>
    <definedName name="BExMSBH3T898ERC4BT51ZURKDCH1" localSheetId="8" hidden="1">#REF!</definedName>
    <definedName name="BExMSBH3T898ERC4BT51ZURKDCH1" localSheetId="6" hidden="1">#REF!</definedName>
    <definedName name="BExMSBH3T898ERC4BT51ZURKDCH1" localSheetId="7" hidden="1">#REF!</definedName>
    <definedName name="BExMSBH3T898ERC4BT51ZURKDCH1" hidden="1">#REF!</definedName>
    <definedName name="BExMSQRCC40AP8BDUPL2I2DNC210" localSheetId="11" hidden="1">#REF!</definedName>
    <definedName name="BExMSQRCC40AP8BDUPL2I2DNC210" localSheetId="5" hidden="1">#REF!</definedName>
    <definedName name="BExMSQRCC40AP8BDUPL2I2DNC210" localSheetId="8" hidden="1">#REF!</definedName>
    <definedName name="BExMSQRCC40AP8BDUPL2I2DNC210" localSheetId="6" hidden="1">#REF!</definedName>
    <definedName name="BExMSQRCC40AP8BDUPL2I2DNC210" localSheetId="7" hidden="1">#REF!</definedName>
    <definedName name="BExMSQRCC40AP8BDUPL2I2DNC210" hidden="1">#REF!</definedName>
    <definedName name="BExO4J9LR712G00TVA82VNTG8O7H" localSheetId="11" hidden="1">#REF!</definedName>
    <definedName name="BExO4J9LR712G00TVA82VNTG8O7H" localSheetId="5" hidden="1">#REF!</definedName>
    <definedName name="BExO4J9LR712G00TVA82VNTG8O7H" localSheetId="8" hidden="1">#REF!</definedName>
    <definedName name="BExO4J9LR712G00TVA82VNTG8O7H" localSheetId="6" hidden="1">#REF!</definedName>
    <definedName name="BExO4J9LR712G00TVA82VNTG8O7H" localSheetId="7" hidden="1">#REF!</definedName>
    <definedName name="BExO4J9LR712G00TVA82VNTG8O7H" hidden="1">#REF!</definedName>
    <definedName name="BExO55G2KVZ7MIJ30N827CLH0I2A" localSheetId="11" hidden="1">#REF!</definedName>
    <definedName name="BExO55G2KVZ7MIJ30N827CLH0I2A" localSheetId="5" hidden="1">#REF!</definedName>
    <definedName name="BExO55G2KVZ7MIJ30N827CLH0I2A" localSheetId="8" hidden="1">#REF!</definedName>
    <definedName name="BExO55G2KVZ7MIJ30N827CLH0I2A" localSheetId="6" hidden="1">#REF!</definedName>
    <definedName name="BExO55G2KVZ7MIJ30N827CLH0I2A" localSheetId="7" hidden="1">#REF!</definedName>
    <definedName name="BExO55G2KVZ7MIJ30N827CLH0I2A" hidden="1">#REF!</definedName>
    <definedName name="BExO5A8PZD9EUHC5CMPU6N3SQ15L" localSheetId="11" hidden="1">#REF!</definedName>
    <definedName name="BExO5A8PZD9EUHC5CMPU6N3SQ15L" localSheetId="5" hidden="1">#REF!</definedName>
    <definedName name="BExO5A8PZD9EUHC5CMPU6N3SQ15L" localSheetId="8" hidden="1">#REF!</definedName>
    <definedName name="BExO5A8PZD9EUHC5CMPU6N3SQ15L" localSheetId="6" hidden="1">#REF!</definedName>
    <definedName name="BExO5A8PZD9EUHC5CMPU6N3SQ15L" localSheetId="7" hidden="1">#REF!</definedName>
    <definedName name="BExO5A8PZD9EUHC5CMPU6N3SQ15L" hidden="1">#REF!</definedName>
    <definedName name="BExO5XMAHL7CY3X0B1OPKZ28DCJ5" localSheetId="11" hidden="1">#REF!</definedName>
    <definedName name="BExO5XMAHL7CY3X0B1OPKZ28DCJ5" localSheetId="5" hidden="1">#REF!</definedName>
    <definedName name="BExO5XMAHL7CY3X0B1OPKZ28DCJ5" localSheetId="8" hidden="1">#REF!</definedName>
    <definedName name="BExO5XMAHL7CY3X0B1OPKZ28DCJ5" localSheetId="6" hidden="1">#REF!</definedName>
    <definedName name="BExO5XMAHL7CY3X0B1OPKZ28DCJ5" localSheetId="7" hidden="1">#REF!</definedName>
    <definedName name="BExO5XMAHL7CY3X0B1OPKZ28DCJ5" hidden="1">#REF!</definedName>
    <definedName name="BExO66LZJKY4PTQVREELI6POS4AY" localSheetId="11" hidden="1">#REF!</definedName>
    <definedName name="BExO66LZJKY4PTQVREELI6POS4AY" localSheetId="5" hidden="1">#REF!</definedName>
    <definedName name="BExO66LZJKY4PTQVREELI6POS4AY" localSheetId="8" hidden="1">#REF!</definedName>
    <definedName name="BExO66LZJKY4PTQVREELI6POS4AY" localSheetId="6" hidden="1">#REF!</definedName>
    <definedName name="BExO66LZJKY4PTQVREELI6POS4AY" localSheetId="7" hidden="1">#REF!</definedName>
    <definedName name="BExO66LZJKY4PTQVREELI6POS4AY" hidden="1">#REF!</definedName>
    <definedName name="BExO6LLHCYTF7CIVHKAO0NMET14Q" localSheetId="11" hidden="1">#REF!</definedName>
    <definedName name="BExO6LLHCYTF7CIVHKAO0NMET14Q" localSheetId="5" hidden="1">#REF!</definedName>
    <definedName name="BExO6LLHCYTF7CIVHKAO0NMET14Q" localSheetId="8" hidden="1">#REF!</definedName>
    <definedName name="BExO6LLHCYTF7CIVHKAO0NMET14Q" localSheetId="6" hidden="1">#REF!</definedName>
    <definedName name="BExO6LLHCYTF7CIVHKAO0NMET14Q" localSheetId="7" hidden="1">#REF!</definedName>
    <definedName name="BExO6LLHCYTF7CIVHKAO0NMET14Q" hidden="1">#REF!</definedName>
    <definedName name="BExO6NOZIPWELHV0XX25APL9UNOP" localSheetId="11" hidden="1">#REF!</definedName>
    <definedName name="BExO6NOZIPWELHV0XX25APL9UNOP" localSheetId="5" hidden="1">#REF!</definedName>
    <definedName name="BExO6NOZIPWELHV0XX25APL9UNOP" localSheetId="8" hidden="1">#REF!</definedName>
    <definedName name="BExO6NOZIPWELHV0XX25APL9UNOP" localSheetId="6" hidden="1">#REF!</definedName>
    <definedName name="BExO6NOZIPWELHV0XX25APL9UNOP" localSheetId="7" hidden="1">#REF!</definedName>
    <definedName name="BExO6NOZIPWELHV0XX25APL9UNOP" hidden="1">#REF!</definedName>
    <definedName name="BExO71MMHEBC11LG4HXDEQNHOII2" localSheetId="11" hidden="1">#REF!</definedName>
    <definedName name="BExO71MMHEBC11LG4HXDEQNHOII2" localSheetId="5" hidden="1">#REF!</definedName>
    <definedName name="BExO71MMHEBC11LG4HXDEQNHOII2" localSheetId="8" hidden="1">#REF!</definedName>
    <definedName name="BExO71MMHEBC11LG4HXDEQNHOII2" localSheetId="6" hidden="1">#REF!</definedName>
    <definedName name="BExO71MMHEBC11LG4HXDEQNHOII2" localSheetId="7" hidden="1">#REF!</definedName>
    <definedName name="BExO71MMHEBC11LG4HXDEQNHOII2" hidden="1">#REF!</definedName>
    <definedName name="BExO71S28H4XYOYYLAXOO93QV4TF" localSheetId="11" hidden="1">#REF!</definedName>
    <definedName name="BExO71S28H4XYOYYLAXOO93QV4TF" localSheetId="5" hidden="1">#REF!</definedName>
    <definedName name="BExO71S28H4XYOYYLAXOO93QV4TF" localSheetId="8" hidden="1">#REF!</definedName>
    <definedName name="BExO71S28H4XYOYYLAXOO93QV4TF" localSheetId="6" hidden="1">#REF!</definedName>
    <definedName name="BExO71S28H4XYOYYLAXOO93QV4TF" localSheetId="7" hidden="1">#REF!</definedName>
    <definedName name="BExO71S28H4XYOYYLAXOO93QV4TF" hidden="1">#REF!</definedName>
    <definedName name="BExO7BIP1737MIY7S6K4XYMTIO95" localSheetId="11" hidden="1">#REF!</definedName>
    <definedName name="BExO7BIP1737MIY7S6K4XYMTIO95" localSheetId="5" hidden="1">#REF!</definedName>
    <definedName name="BExO7BIP1737MIY7S6K4XYMTIO95" localSheetId="8" hidden="1">#REF!</definedName>
    <definedName name="BExO7BIP1737MIY7S6K4XYMTIO95" localSheetId="6" hidden="1">#REF!</definedName>
    <definedName name="BExO7BIP1737MIY7S6K4XYMTIO95" localSheetId="7" hidden="1">#REF!</definedName>
    <definedName name="BExO7BIP1737MIY7S6K4XYMTIO95" hidden="1">#REF!</definedName>
    <definedName name="BExO7OUQS3XTUQ2LDKGQ8AAQ3OJJ" localSheetId="11" hidden="1">#REF!</definedName>
    <definedName name="BExO7OUQS3XTUQ2LDKGQ8AAQ3OJJ" localSheetId="5" hidden="1">#REF!</definedName>
    <definedName name="BExO7OUQS3XTUQ2LDKGQ8AAQ3OJJ" localSheetId="8" hidden="1">#REF!</definedName>
    <definedName name="BExO7OUQS3XTUQ2LDKGQ8AAQ3OJJ" localSheetId="6" hidden="1">#REF!</definedName>
    <definedName name="BExO7OUQS3XTUQ2LDKGQ8AAQ3OJJ" localSheetId="7" hidden="1">#REF!</definedName>
    <definedName name="BExO7OUQS3XTUQ2LDKGQ8AAQ3OJJ" hidden="1">#REF!</definedName>
    <definedName name="BExO85HMYXZJ7SONWBKKIAXMCI3C" localSheetId="11" hidden="1">#REF!</definedName>
    <definedName name="BExO85HMYXZJ7SONWBKKIAXMCI3C" localSheetId="5" hidden="1">#REF!</definedName>
    <definedName name="BExO85HMYXZJ7SONWBKKIAXMCI3C" localSheetId="8" hidden="1">#REF!</definedName>
    <definedName name="BExO85HMYXZJ7SONWBKKIAXMCI3C" localSheetId="6" hidden="1">#REF!</definedName>
    <definedName name="BExO85HMYXZJ7SONWBKKIAXMCI3C" localSheetId="7" hidden="1">#REF!</definedName>
    <definedName name="BExO85HMYXZJ7SONWBKKIAXMCI3C" hidden="1">#REF!</definedName>
    <definedName name="BExO863922O4PBGQMUNEQKGN3K96" localSheetId="11" hidden="1">#REF!</definedName>
    <definedName name="BExO863922O4PBGQMUNEQKGN3K96" localSheetId="5" hidden="1">#REF!</definedName>
    <definedName name="BExO863922O4PBGQMUNEQKGN3K96" localSheetId="8" hidden="1">#REF!</definedName>
    <definedName name="BExO863922O4PBGQMUNEQKGN3K96" localSheetId="6" hidden="1">#REF!</definedName>
    <definedName name="BExO863922O4PBGQMUNEQKGN3K96" localSheetId="7" hidden="1">#REF!</definedName>
    <definedName name="BExO863922O4PBGQMUNEQKGN3K96" hidden="1">#REF!</definedName>
    <definedName name="BExO89ZIOXN0HOKHY24F7HDZ87UT" localSheetId="11" hidden="1">#REF!</definedName>
    <definedName name="BExO89ZIOXN0HOKHY24F7HDZ87UT" localSheetId="5" hidden="1">#REF!</definedName>
    <definedName name="BExO89ZIOXN0HOKHY24F7HDZ87UT" localSheetId="8" hidden="1">#REF!</definedName>
    <definedName name="BExO89ZIOXN0HOKHY24F7HDZ87UT" localSheetId="6" hidden="1">#REF!</definedName>
    <definedName name="BExO89ZIOXN0HOKHY24F7HDZ87UT" localSheetId="7" hidden="1">#REF!</definedName>
    <definedName name="BExO89ZIOXN0HOKHY24F7HDZ87UT" hidden="1">#REF!</definedName>
    <definedName name="BExO8A4SWOKD9WI5E6DITCL3LZZC" localSheetId="11" hidden="1">#REF!</definedName>
    <definedName name="BExO8A4SWOKD9WI5E6DITCL3LZZC" localSheetId="5" hidden="1">#REF!</definedName>
    <definedName name="BExO8A4SWOKD9WI5E6DITCL3LZZC" localSheetId="8" hidden="1">#REF!</definedName>
    <definedName name="BExO8A4SWOKD9WI5E6DITCL3LZZC" localSheetId="6" hidden="1">#REF!</definedName>
    <definedName name="BExO8A4SWOKD9WI5E6DITCL3LZZC" localSheetId="7" hidden="1">#REF!</definedName>
    <definedName name="BExO8A4SWOKD9WI5E6DITCL3LZZC" hidden="1">#REF!</definedName>
    <definedName name="BExO8CDTBCABLEUD6PE2UM2EZ6C4" localSheetId="11" hidden="1">#REF!</definedName>
    <definedName name="BExO8CDTBCABLEUD6PE2UM2EZ6C4" localSheetId="5" hidden="1">#REF!</definedName>
    <definedName name="BExO8CDTBCABLEUD6PE2UM2EZ6C4" localSheetId="8" hidden="1">#REF!</definedName>
    <definedName name="BExO8CDTBCABLEUD6PE2UM2EZ6C4" localSheetId="6" hidden="1">#REF!</definedName>
    <definedName name="BExO8CDTBCABLEUD6PE2UM2EZ6C4" localSheetId="7" hidden="1">#REF!</definedName>
    <definedName name="BExO8CDTBCABLEUD6PE2UM2EZ6C4" hidden="1">#REF!</definedName>
    <definedName name="BExO8UTAGQWDBQZEEF4HUNMLQCVU" localSheetId="11" hidden="1">#REF!</definedName>
    <definedName name="BExO8UTAGQWDBQZEEF4HUNMLQCVU" localSheetId="5" hidden="1">#REF!</definedName>
    <definedName name="BExO8UTAGQWDBQZEEF4HUNMLQCVU" localSheetId="8" hidden="1">#REF!</definedName>
    <definedName name="BExO8UTAGQWDBQZEEF4HUNMLQCVU" localSheetId="6" hidden="1">#REF!</definedName>
    <definedName name="BExO8UTAGQWDBQZEEF4HUNMLQCVU" localSheetId="7" hidden="1">#REF!</definedName>
    <definedName name="BExO8UTAGQWDBQZEEF4HUNMLQCVU" hidden="1">#REF!</definedName>
    <definedName name="BExO937E20IHMGQOZMECL3VZC7OX" localSheetId="11" hidden="1">#REF!</definedName>
    <definedName name="BExO937E20IHMGQOZMECL3VZC7OX" localSheetId="5" hidden="1">#REF!</definedName>
    <definedName name="BExO937E20IHMGQOZMECL3VZC7OX" localSheetId="8" hidden="1">#REF!</definedName>
    <definedName name="BExO937E20IHMGQOZMECL3VZC7OX" localSheetId="6" hidden="1">#REF!</definedName>
    <definedName name="BExO937E20IHMGQOZMECL3VZC7OX" localSheetId="7" hidden="1">#REF!</definedName>
    <definedName name="BExO937E20IHMGQOZMECL3VZC7OX" hidden="1">#REF!</definedName>
    <definedName name="BExO94UTJKQQ7TJTTJRTSR70YVJC" localSheetId="11" hidden="1">#REF!</definedName>
    <definedName name="BExO94UTJKQQ7TJTTJRTSR70YVJC" localSheetId="5" hidden="1">#REF!</definedName>
    <definedName name="BExO94UTJKQQ7TJTTJRTSR70YVJC" localSheetId="8" hidden="1">#REF!</definedName>
    <definedName name="BExO94UTJKQQ7TJTTJRTSR70YVJC" localSheetId="6" hidden="1">#REF!</definedName>
    <definedName name="BExO94UTJKQQ7TJTTJRTSR70YVJC" localSheetId="7" hidden="1">#REF!</definedName>
    <definedName name="BExO94UTJKQQ7TJTTJRTSR70YVJC" hidden="1">#REF!</definedName>
    <definedName name="BExO9EALFB2R8VULHML1AVRPHME0" localSheetId="11" hidden="1">#REF!</definedName>
    <definedName name="BExO9EALFB2R8VULHML1AVRPHME0" localSheetId="5" hidden="1">#REF!</definedName>
    <definedName name="BExO9EALFB2R8VULHML1AVRPHME0" localSheetId="8" hidden="1">#REF!</definedName>
    <definedName name="BExO9EALFB2R8VULHML1AVRPHME0" localSheetId="6" hidden="1">#REF!</definedName>
    <definedName name="BExO9EALFB2R8VULHML1AVRPHME0" localSheetId="7" hidden="1">#REF!</definedName>
    <definedName name="BExO9EALFB2R8VULHML1AVRPHME0" hidden="1">#REF!</definedName>
    <definedName name="BExO9J3A438976RXIUX5U9SU5T55" localSheetId="11" hidden="1">#REF!</definedName>
    <definedName name="BExO9J3A438976RXIUX5U9SU5T55" localSheetId="5" hidden="1">#REF!</definedName>
    <definedName name="BExO9J3A438976RXIUX5U9SU5T55" localSheetId="8" hidden="1">#REF!</definedName>
    <definedName name="BExO9J3A438976RXIUX5U9SU5T55" localSheetId="6" hidden="1">#REF!</definedName>
    <definedName name="BExO9J3A438976RXIUX5U9SU5T55" localSheetId="7" hidden="1">#REF!</definedName>
    <definedName name="BExO9J3A438976RXIUX5U9SU5T55" hidden="1">#REF!</definedName>
    <definedName name="BExO9RS5RXFJ1911HL3CCK6M74EP" localSheetId="11" hidden="1">#REF!</definedName>
    <definedName name="BExO9RS5RXFJ1911HL3CCK6M74EP" localSheetId="5" hidden="1">#REF!</definedName>
    <definedName name="BExO9RS5RXFJ1911HL3CCK6M74EP" localSheetId="8" hidden="1">#REF!</definedName>
    <definedName name="BExO9RS5RXFJ1911HL3CCK6M74EP" localSheetId="6" hidden="1">#REF!</definedName>
    <definedName name="BExO9RS5RXFJ1911HL3CCK6M74EP" localSheetId="7" hidden="1">#REF!</definedName>
    <definedName name="BExO9RS5RXFJ1911HL3CCK6M74EP" hidden="1">#REF!</definedName>
    <definedName name="BExO9SDRI1M6KMHXSG3AE5L0F2U3" localSheetId="11" hidden="1">#REF!</definedName>
    <definedName name="BExO9SDRI1M6KMHXSG3AE5L0F2U3" localSheetId="5" hidden="1">#REF!</definedName>
    <definedName name="BExO9SDRI1M6KMHXSG3AE5L0F2U3" localSheetId="8" hidden="1">#REF!</definedName>
    <definedName name="BExO9SDRI1M6KMHXSG3AE5L0F2U3" localSheetId="6" hidden="1">#REF!</definedName>
    <definedName name="BExO9SDRI1M6KMHXSG3AE5L0F2U3" localSheetId="7" hidden="1">#REF!</definedName>
    <definedName name="BExO9SDRI1M6KMHXSG3AE5L0F2U3" hidden="1">#REF!</definedName>
    <definedName name="BExO9US253B9UNAYT7DWLMK2BO44" localSheetId="11" hidden="1">#REF!</definedName>
    <definedName name="BExO9US253B9UNAYT7DWLMK2BO44" localSheetId="5" hidden="1">#REF!</definedName>
    <definedName name="BExO9US253B9UNAYT7DWLMK2BO44" localSheetId="8" hidden="1">#REF!</definedName>
    <definedName name="BExO9US253B9UNAYT7DWLMK2BO44" localSheetId="6" hidden="1">#REF!</definedName>
    <definedName name="BExO9US253B9UNAYT7DWLMK2BO44" localSheetId="7" hidden="1">#REF!</definedName>
    <definedName name="BExO9US253B9UNAYT7DWLMK2BO44" hidden="1">#REF!</definedName>
    <definedName name="BExO9V2U2YXAY904GYYGU6TD8Y7M" localSheetId="11" hidden="1">#REF!</definedName>
    <definedName name="BExO9V2U2YXAY904GYYGU6TD8Y7M" localSheetId="5" hidden="1">#REF!</definedName>
    <definedName name="BExO9V2U2YXAY904GYYGU6TD8Y7M" localSheetId="8" hidden="1">#REF!</definedName>
    <definedName name="BExO9V2U2YXAY904GYYGU6TD8Y7M" localSheetId="6" hidden="1">#REF!</definedName>
    <definedName name="BExO9V2U2YXAY904GYYGU6TD8Y7M" localSheetId="7" hidden="1">#REF!</definedName>
    <definedName name="BExO9V2U2YXAY904GYYGU6TD8Y7M" hidden="1">#REF!</definedName>
    <definedName name="BExOAAIG18X4V98C7122L5F65P5C" localSheetId="11" hidden="1">#REF!</definedName>
    <definedName name="BExOAAIG18X4V98C7122L5F65P5C" localSheetId="5" hidden="1">#REF!</definedName>
    <definedName name="BExOAAIG18X4V98C7122L5F65P5C" localSheetId="8" hidden="1">#REF!</definedName>
    <definedName name="BExOAAIG18X4V98C7122L5F65P5C" localSheetId="6" hidden="1">#REF!</definedName>
    <definedName name="BExOAAIG18X4V98C7122L5F65P5C" localSheetId="7" hidden="1">#REF!</definedName>
    <definedName name="BExOAAIG18X4V98C7122L5F65P5C" hidden="1">#REF!</definedName>
    <definedName name="BExOAQ3GKCT7YZW1EMVU3EILSZL2" localSheetId="11" hidden="1">#REF!</definedName>
    <definedName name="BExOAQ3GKCT7YZW1EMVU3EILSZL2" localSheetId="5" hidden="1">#REF!</definedName>
    <definedName name="BExOAQ3GKCT7YZW1EMVU3EILSZL2" localSheetId="8" hidden="1">#REF!</definedName>
    <definedName name="BExOAQ3GKCT7YZW1EMVU3EILSZL2" localSheetId="6" hidden="1">#REF!</definedName>
    <definedName name="BExOAQ3GKCT7YZW1EMVU3EILSZL2" localSheetId="7" hidden="1">#REF!</definedName>
    <definedName name="BExOAQ3GKCT7YZW1EMVU3EILSZL2" hidden="1">#REF!</definedName>
    <definedName name="BExOATZQ6SF8DASYLBQ0Z6D2WPSC" localSheetId="11" hidden="1">#REF!</definedName>
    <definedName name="BExOATZQ6SF8DASYLBQ0Z6D2WPSC" localSheetId="5" hidden="1">#REF!</definedName>
    <definedName name="BExOATZQ6SF8DASYLBQ0Z6D2WPSC" localSheetId="8" hidden="1">#REF!</definedName>
    <definedName name="BExOATZQ6SF8DASYLBQ0Z6D2WPSC" localSheetId="6" hidden="1">#REF!</definedName>
    <definedName name="BExOATZQ6SF8DASYLBQ0Z6D2WPSC" localSheetId="7" hidden="1">#REF!</definedName>
    <definedName name="BExOATZQ6SF8DASYLBQ0Z6D2WPSC" hidden="1">#REF!</definedName>
    <definedName name="BExOB9KT2THGV4SPLDVFTFXS4B14" localSheetId="11" hidden="1">#REF!</definedName>
    <definedName name="BExOB9KT2THGV4SPLDVFTFXS4B14" localSheetId="5" hidden="1">#REF!</definedName>
    <definedName name="BExOB9KT2THGV4SPLDVFTFXS4B14" localSheetId="8" hidden="1">#REF!</definedName>
    <definedName name="BExOB9KT2THGV4SPLDVFTFXS4B14" localSheetId="6" hidden="1">#REF!</definedName>
    <definedName name="BExOB9KT2THGV4SPLDVFTFXS4B14" localSheetId="7" hidden="1">#REF!</definedName>
    <definedName name="BExOB9KT2THGV4SPLDVFTFXS4B14" hidden="1">#REF!</definedName>
    <definedName name="BExOBEZ0IE2WBEYY3D3CMRI72N1K" localSheetId="11" hidden="1">#REF!</definedName>
    <definedName name="BExOBEZ0IE2WBEYY3D3CMRI72N1K" localSheetId="5" hidden="1">#REF!</definedName>
    <definedName name="BExOBEZ0IE2WBEYY3D3CMRI72N1K" localSheetId="8" hidden="1">#REF!</definedName>
    <definedName name="BExOBEZ0IE2WBEYY3D3CMRI72N1K" localSheetId="6" hidden="1">#REF!</definedName>
    <definedName name="BExOBEZ0IE2WBEYY3D3CMRI72N1K" localSheetId="7" hidden="1">#REF!</definedName>
    <definedName name="BExOBEZ0IE2WBEYY3D3CMRI72N1K" hidden="1">#REF!</definedName>
    <definedName name="BExOBF9TFH4NSBTR7JD2Q1165NIU" localSheetId="11" hidden="1">#REF!</definedName>
    <definedName name="BExOBF9TFH4NSBTR7JD2Q1165NIU" localSheetId="5" hidden="1">#REF!</definedName>
    <definedName name="BExOBF9TFH4NSBTR7JD2Q1165NIU" localSheetId="8" hidden="1">#REF!</definedName>
    <definedName name="BExOBF9TFH4NSBTR7JD2Q1165NIU" localSheetId="6" hidden="1">#REF!</definedName>
    <definedName name="BExOBF9TFH4NSBTR7JD2Q1165NIU" localSheetId="7" hidden="1">#REF!</definedName>
    <definedName name="BExOBF9TFH4NSBTR7JD2Q1165NIU" hidden="1">#REF!</definedName>
    <definedName name="BExOBIPU8760ITY0C8N27XZ3KWEF" localSheetId="11" hidden="1">#REF!</definedName>
    <definedName name="BExOBIPU8760ITY0C8N27XZ3KWEF" localSheetId="5" hidden="1">#REF!</definedName>
    <definedName name="BExOBIPU8760ITY0C8N27XZ3KWEF" localSheetId="8" hidden="1">#REF!</definedName>
    <definedName name="BExOBIPU8760ITY0C8N27XZ3KWEF" localSheetId="6" hidden="1">#REF!</definedName>
    <definedName name="BExOBIPU8760ITY0C8N27XZ3KWEF" localSheetId="7" hidden="1">#REF!</definedName>
    <definedName name="BExOBIPU8760ITY0C8N27XZ3KWEF" hidden="1">#REF!</definedName>
    <definedName name="BExOBM0I5L0MZ1G4H9MGMD87SBMZ" localSheetId="11" hidden="1">#REF!</definedName>
    <definedName name="BExOBM0I5L0MZ1G4H9MGMD87SBMZ" localSheetId="5" hidden="1">#REF!</definedName>
    <definedName name="BExOBM0I5L0MZ1G4H9MGMD87SBMZ" localSheetId="8" hidden="1">#REF!</definedName>
    <definedName name="BExOBM0I5L0MZ1G4H9MGMD87SBMZ" localSheetId="6" hidden="1">#REF!</definedName>
    <definedName name="BExOBM0I5L0MZ1G4H9MGMD87SBMZ" localSheetId="7" hidden="1">#REF!</definedName>
    <definedName name="BExOBM0I5L0MZ1G4H9MGMD87SBMZ" hidden="1">#REF!</definedName>
    <definedName name="BExOBOUXMP88KJY2BX2JLUJH5N0K" localSheetId="11" hidden="1">#REF!</definedName>
    <definedName name="BExOBOUXMP88KJY2BX2JLUJH5N0K" localSheetId="5" hidden="1">#REF!</definedName>
    <definedName name="BExOBOUXMP88KJY2BX2JLUJH5N0K" localSheetId="8" hidden="1">#REF!</definedName>
    <definedName name="BExOBOUXMP88KJY2BX2JLUJH5N0K" localSheetId="6" hidden="1">#REF!</definedName>
    <definedName name="BExOBOUXMP88KJY2BX2JLUJH5N0K" localSheetId="7" hidden="1">#REF!</definedName>
    <definedName name="BExOBOUXMP88KJY2BX2JLUJH5N0K" hidden="1">#REF!</definedName>
    <definedName name="BExOBP0FKQ4SVR59FB48UNLKCOR6" localSheetId="11" hidden="1">#REF!</definedName>
    <definedName name="BExOBP0FKQ4SVR59FB48UNLKCOR6" localSheetId="5" hidden="1">#REF!</definedName>
    <definedName name="BExOBP0FKQ4SVR59FB48UNLKCOR6" localSheetId="8" hidden="1">#REF!</definedName>
    <definedName name="BExOBP0FKQ4SVR59FB48UNLKCOR6" localSheetId="6" hidden="1">#REF!</definedName>
    <definedName name="BExOBP0FKQ4SVR59FB48UNLKCOR6" localSheetId="7" hidden="1">#REF!</definedName>
    <definedName name="BExOBP0FKQ4SVR59FB48UNLKCOR6" hidden="1">#REF!</definedName>
    <definedName name="BExOBTNR0XX9V82O76VVWUQABHT8" localSheetId="11" hidden="1">#REF!</definedName>
    <definedName name="BExOBTNR0XX9V82O76VVWUQABHT8" localSheetId="5" hidden="1">#REF!</definedName>
    <definedName name="BExOBTNR0XX9V82O76VVWUQABHT8" localSheetId="8" hidden="1">#REF!</definedName>
    <definedName name="BExOBTNR0XX9V82O76VVWUQABHT8" localSheetId="6" hidden="1">#REF!</definedName>
    <definedName name="BExOBTNR0XX9V82O76VVWUQABHT8" localSheetId="7" hidden="1">#REF!</definedName>
    <definedName name="BExOBTNR0XX9V82O76VVWUQABHT8" hidden="1">#REF!</definedName>
    <definedName name="BExOBYAVUCQ0IGM0Y6A75QHP0Q1A" localSheetId="11" hidden="1">#REF!</definedName>
    <definedName name="BExOBYAVUCQ0IGM0Y6A75QHP0Q1A" localSheetId="5" hidden="1">#REF!</definedName>
    <definedName name="BExOBYAVUCQ0IGM0Y6A75QHP0Q1A" localSheetId="8" hidden="1">#REF!</definedName>
    <definedName name="BExOBYAVUCQ0IGM0Y6A75QHP0Q1A" localSheetId="6" hidden="1">#REF!</definedName>
    <definedName name="BExOBYAVUCQ0IGM0Y6A75QHP0Q1A" localSheetId="7" hidden="1">#REF!</definedName>
    <definedName name="BExOBYAVUCQ0IGM0Y6A75QHP0Q1A" hidden="1">#REF!</definedName>
    <definedName name="BExOC3UEHB1CZNINSQHZANWJYKR8" localSheetId="11" hidden="1">#REF!</definedName>
    <definedName name="BExOC3UEHB1CZNINSQHZANWJYKR8" localSheetId="5" hidden="1">#REF!</definedName>
    <definedName name="BExOC3UEHB1CZNINSQHZANWJYKR8" localSheetId="8" hidden="1">#REF!</definedName>
    <definedName name="BExOC3UEHB1CZNINSQHZANWJYKR8" localSheetId="6" hidden="1">#REF!</definedName>
    <definedName name="BExOC3UEHB1CZNINSQHZANWJYKR8" localSheetId="7" hidden="1">#REF!</definedName>
    <definedName name="BExOC3UEHB1CZNINSQHZANWJYKR8" hidden="1">#REF!</definedName>
    <definedName name="BExOCBSF3XGO9YJ23LX2H78VOUR7" localSheetId="11" hidden="1">#REF!</definedName>
    <definedName name="BExOCBSF3XGO9YJ23LX2H78VOUR7" localSheetId="5" hidden="1">#REF!</definedName>
    <definedName name="BExOCBSF3XGO9YJ23LX2H78VOUR7" localSheetId="8" hidden="1">#REF!</definedName>
    <definedName name="BExOCBSF3XGO9YJ23LX2H78VOUR7" localSheetId="6" hidden="1">#REF!</definedName>
    <definedName name="BExOCBSF3XGO9YJ23LX2H78VOUR7" localSheetId="7" hidden="1">#REF!</definedName>
    <definedName name="BExOCBSF3XGO9YJ23LX2H78VOUR7" hidden="1">#REF!</definedName>
    <definedName name="BExOCEHJCLIUR23CB4TC9OEFJGFX" localSheetId="11" hidden="1">#REF!</definedName>
    <definedName name="BExOCEHJCLIUR23CB4TC9OEFJGFX" localSheetId="5" hidden="1">#REF!</definedName>
    <definedName name="BExOCEHJCLIUR23CB4TC9OEFJGFX" localSheetId="8" hidden="1">#REF!</definedName>
    <definedName name="BExOCEHJCLIUR23CB4TC9OEFJGFX" localSheetId="6" hidden="1">#REF!</definedName>
    <definedName name="BExOCEHJCLIUR23CB4TC9OEFJGFX" localSheetId="7" hidden="1">#REF!</definedName>
    <definedName name="BExOCEHJCLIUR23CB4TC9OEFJGFX" hidden="1">#REF!</definedName>
    <definedName name="BExOCKXFMOW6WPFEVX1I7R7FNDSS" localSheetId="11" hidden="1">#REF!</definedName>
    <definedName name="BExOCKXFMOW6WPFEVX1I7R7FNDSS" localSheetId="5" hidden="1">#REF!</definedName>
    <definedName name="BExOCKXFMOW6WPFEVX1I7R7FNDSS" localSheetId="8" hidden="1">#REF!</definedName>
    <definedName name="BExOCKXFMOW6WPFEVX1I7R7FNDSS" localSheetId="6" hidden="1">#REF!</definedName>
    <definedName name="BExOCKXFMOW6WPFEVX1I7R7FNDSS" localSheetId="7" hidden="1">#REF!</definedName>
    <definedName name="BExOCKXFMOW6WPFEVX1I7R7FNDSS" hidden="1">#REF!</definedName>
    <definedName name="BExOCM4L30L6FV3N2PR4O6X8WY2M" localSheetId="11" hidden="1">#REF!</definedName>
    <definedName name="BExOCM4L30L6FV3N2PR4O6X8WY2M" localSheetId="5" hidden="1">#REF!</definedName>
    <definedName name="BExOCM4L30L6FV3N2PR4O6X8WY2M" localSheetId="8" hidden="1">#REF!</definedName>
    <definedName name="BExOCM4L30L6FV3N2PR4O6X8WY2M" localSheetId="6" hidden="1">#REF!</definedName>
    <definedName name="BExOCM4L30L6FV3N2PR4O6X8WY2M" localSheetId="7" hidden="1">#REF!</definedName>
    <definedName name="BExOCM4L30L6FV3N2PR4O6X8WY2M" hidden="1">#REF!</definedName>
    <definedName name="BExOCYEXOB95DH5NOB0M5NOYX398" localSheetId="11" hidden="1">#REF!</definedName>
    <definedName name="BExOCYEXOB95DH5NOB0M5NOYX398" localSheetId="5" hidden="1">#REF!</definedName>
    <definedName name="BExOCYEXOB95DH5NOB0M5NOYX398" localSheetId="8" hidden="1">#REF!</definedName>
    <definedName name="BExOCYEXOB95DH5NOB0M5NOYX398" localSheetId="6" hidden="1">#REF!</definedName>
    <definedName name="BExOCYEXOB95DH5NOB0M5NOYX398" localSheetId="7" hidden="1">#REF!</definedName>
    <definedName name="BExOCYEXOB95DH5NOB0M5NOYX398" hidden="1">#REF!</definedName>
    <definedName name="BExOD4ERMDMFD8X1016N4EXOUR0S" localSheetId="11" hidden="1">#REF!</definedName>
    <definedName name="BExOD4ERMDMFD8X1016N4EXOUR0S" localSheetId="5" hidden="1">#REF!</definedName>
    <definedName name="BExOD4ERMDMFD8X1016N4EXOUR0S" localSheetId="8" hidden="1">#REF!</definedName>
    <definedName name="BExOD4ERMDMFD8X1016N4EXOUR0S" localSheetId="6" hidden="1">#REF!</definedName>
    <definedName name="BExOD4ERMDMFD8X1016N4EXOUR0S" localSheetId="7" hidden="1">#REF!</definedName>
    <definedName name="BExOD4ERMDMFD8X1016N4EXOUR0S" hidden="1">#REF!</definedName>
    <definedName name="BExOD55RS7BQUHRQ6H3USVGKR0P7" localSheetId="11" hidden="1">#REF!</definedName>
    <definedName name="BExOD55RS7BQUHRQ6H3USVGKR0P7" localSheetId="5" hidden="1">#REF!</definedName>
    <definedName name="BExOD55RS7BQUHRQ6H3USVGKR0P7" localSheetId="8" hidden="1">#REF!</definedName>
    <definedName name="BExOD55RS7BQUHRQ6H3USVGKR0P7" localSheetId="6" hidden="1">#REF!</definedName>
    <definedName name="BExOD55RS7BQUHRQ6H3USVGKR0P7" localSheetId="7" hidden="1">#REF!</definedName>
    <definedName name="BExOD55RS7BQUHRQ6H3USVGKR0P7" hidden="1">#REF!</definedName>
    <definedName name="BExODEWDDEABM4ZY3XREJIBZ8IVP" localSheetId="11" hidden="1">#REF!</definedName>
    <definedName name="BExODEWDDEABM4ZY3XREJIBZ8IVP" localSheetId="5" hidden="1">#REF!</definedName>
    <definedName name="BExODEWDDEABM4ZY3XREJIBZ8IVP" localSheetId="8" hidden="1">#REF!</definedName>
    <definedName name="BExODEWDDEABM4ZY3XREJIBZ8IVP" localSheetId="6" hidden="1">#REF!</definedName>
    <definedName name="BExODEWDDEABM4ZY3XREJIBZ8IVP" localSheetId="7" hidden="1">#REF!</definedName>
    <definedName name="BExODEWDDEABM4ZY3XREJIBZ8IVP" hidden="1">#REF!</definedName>
    <definedName name="BExODICDVVLFKWA22B3L0CKKTAZA" localSheetId="11" hidden="1">#REF!</definedName>
    <definedName name="BExODICDVVLFKWA22B3L0CKKTAZA" localSheetId="5" hidden="1">#REF!</definedName>
    <definedName name="BExODICDVVLFKWA22B3L0CKKTAZA" localSheetId="8" hidden="1">#REF!</definedName>
    <definedName name="BExODICDVVLFKWA22B3L0CKKTAZA" localSheetId="6" hidden="1">#REF!</definedName>
    <definedName name="BExODICDVVLFKWA22B3L0CKKTAZA" localSheetId="7" hidden="1">#REF!</definedName>
    <definedName name="BExODICDVVLFKWA22B3L0CKKTAZA" hidden="1">#REF!</definedName>
    <definedName name="BExODZFEIWV26E8RFU7XQYX1J458" localSheetId="11" hidden="1">#REF!</definedName>
    <definedName name="BExODZFEIWV26E8RFU7XQYX1J458" localSheetId="5" hidden="1">#REF!</definedName>
    <definedName name="BExODZFEIWV26E8RFU7XQYX1J458" localSheetId="8" hidden="1">#REF!</definedName>
    <definedName name="BExODZFEIWV26E8RFU7XQYX1J458" localSheetId="6" hidden="1">#REF!</definedName>
    <definedName name="BExODZFEIWV26E8RFU7XQYX1J458" localSheetId="7" hidden="1">#REF!</definedName>
    <definedName name="BExODZFEIWV26E8RFU7XQYX1J458" hidden="1">#REF!</definedName>
    <definedName name="BExOE0S111KPTELH26PPXE94J3GJ" localSheetId="11" hidden="1">#REF!</definedName>
    <definedName name="BExOE0S111KPTELH26PPXE94J3GJ" localSheetId="5" hidden="1">#REF!</definedName>
    <definedName name="BExOE0S111KPTELH26PPXE94J3GJ" localSheetId="8" hidden="1">#REF!</definedName>
    <definedName name="BExOE0S111KPTELH26PPXE94J3GJ" localSheetId="6" hidden="1">#REF!</definedName>
    <definedName name="BExOE0S111KPTELH26PPXE94J3GJ" localSheetId="7" hidden="1">#REF!</definedName>
    <definedName name="BExOE0S111KPTELH26PPXE94J3GJ" hidden="1">#REF!</definedName>
    <definedName name="BExOE5KH3JKKPZO401YAB3A11G1U" localSheetId="11" hidden="1">#REF!</definedName>
    <definedName name="BExOE5KH3JKKPZO401YAB3A11G1U" localSheetId="5" hidden="1">#REF!</definedName>
    <definedName name="BExOE5KH3JKKPZO401YAB3A11G1U" localSheetId="8" hidden="1">#REF!</definedName>
    <definedName name="BExOE5KH3JKKPZO401YAB3A11G1U" localSheetId="6" hidden="1">#REF!</definedName>
    <definedName name="BExOE5KH3JKKPZO401YAB3A11G1U" localSheetId="7" hidden="1">#REF!</definedName>
    <definedName name="BExOE5KH3JKKPZO401YAB3A11G1U" hidden="1">#REF!</definedName>
    <definedName name="BExOEBKG55EROA2VL360A06LKASE" localSheetId="11" hidden="1">#REF!</definedName>
    <definedName name="BExOEBKG55EROA2VL360A06LKASE" localSheetId="5" hidden="1">#REF!</definedName>
    <definedName name="BExOEBKG55EROA2VL360A06LKASE" localSheetId="8" hidden="1">#REF!</definedName>
    <definedName name="BExOEBKG55EROA2VL360A06LKASE" localSheetId="6" hidden="1">#REF!</definedName>
    <definedName name="BExOEBKG55EROA2VL360A06LKASE" localSheetId="7" hidden="1">#REF!</definedName>
    <definedName name="BExOEBKG55EROA2VL360A06LKASE" hidden="1">#REF!</definedName>
    <definedName name="BExOEFWUBETCPIYF89P9SBDOI3X5" localSheetId="11" hidden="1">#REF!</definedName>
    <definedName name="BExOEFWUBETCPIYF89P9SBDOI3X5" localSheetId="5" hidden="1">#REF!</definedName>
    <definedName name="BExOEFWUBETCPIYF89P9SBDOI3X5" localSheetId="8" hidden="1">#REF!</definedName>
    <definedName name="BExOEFWUBETCPIYF89P9SBDOI3X5" localSheetId="6" hidden="1">#REF!</definedName>
    <definedName name="BExOEFWUBETCPIYF89P9SBDOI3X5" localSheetId="7" hidden="1">#REF!</definedName>
    <definedName name="BExOEFWUBETCPIYF89P9SBDOI3X5" hidden="1">#REF!</definedName>
    <definedName name="BExOEL08MN74RQKVY0P43PFHPTVB" localSheetId="11" hidden="1">#REF!</definedName>
    <definedName name="BExOEL08MN74RQKVY0P43PFHPTVB" localSheetId="5" hidden="1">#REF!</definedName>
    <definedName name="BExOEL08MN74RQKVY0P43PFHPTVB" localSheetId="8" hidden="1">#REF!</definedName>
    <definedName name="BExOEL08MN74RQKVY0P43PFHPTVB" localSheetId="6" hidden="1">#REF!</definedName>
    <definedName name="BExOEL08MN74RQKVY0P43PFHPTVB" localSheetId="7" hidden="1">#REF!</definedName>
    <definedName name="BExOEL08MN74RQKVY0P43PFHPTVB" hidden="1">#REF!</definedName>
    <definedName name="BExOERG5LWXYYEN1DY1H2FWRJS9T" localSheetId="11" hidden="1">#REF!</definedName>
    <definedName name="BExOERG5LWXYYEN1DY1H2FWRJS9T" localSheetId="5" hidden="1">#REF!</definedName>
    <definedName name="BExOERG5LWXYYEN1DY1H2FWRJS9T" localSheetId="8" hidden="1">#REF!</definedName>
    <definedName name="BExOERG5LWXYYEN1DY1H2FWRJS9T" localSheetId="6" hidden="1">#REF!</definedName>
    <definedName name="BExOERG5LWXYYEN1DY1H2FWRJS9T" localSheetId="7" hidden="1">#REF!</definedName>
    <definedName name="BExOERG5LWXYYEN1DY1H2FWRJS9T" hidden="1">#REF!</definedName>
    <definedName name="BExOEV1S6JJVO5PP4BZ20SNGZR7D" localSheetId="11" hidden="1">#REF!</definedName>
    <definedName name="BExOEV1S6JJVO5PP4BZ20SNGZR7D" localSheetId="5" hidden="1">#REF!</definedName>
    <definedName name="BExOEV1S6JJVO5PP4BZ20SNGZR7D" localSheetId="8" hidden="1">#REF!</definedName>
    <definedName name="BExOEV1S6JJVO5PP4BZ20SNGZR7D" localSheetId="6" hidden="1">#REF!</definedName>
    <definedName name="BExOEV1S6JJVO5PP4BZ20SNGZR7D" localSheetId="7" hidden="1">#REF!</definedName>
    <definedName name="BExOEV1S6JJVO5PP4BZ20SNGZR7D" hidden="1">#REF!</definedName>
    <definedName name="BExOEVNDLRXW33RF3AMMCDLTLROJ" localSheetId="11" hidden="1">#REF!</definedName>
    <definedName name="BExOEVNDLRXW33RF3AMMCDLTLROJ" localSheetId="5" hidden="1">#REF!</definedName>
    <definedName name="BExOEVNDLRXW33RF3AMMCDLTLROJ" localSheetId="8" hidden="1">#REF!</definedName>
    <definedName name="BExOEVNDLRXW33RF3AMMCDLTLROJ" localSheetId="6" hidden="1">#REF!</definedName>
    <definedName name="BExOEVNDLRXW33RF3AMMCDLTLROJ" localSheetId="7" hidden="1">#REF!</definedName>
    <definedName name="BExOEVNDLRXW33RF3AMMCDLTLROJ" hidden="1">#REF!</definedName>
    <definedName name="BExOEZOXV3VXUB6VGSS85GXATYAC" localSheetId="11" hidden="1">#REF!</definedName>
    <definedName name="BExOEZOXV3VXUB6VGSS85GXATYAC" localSheetId="5" hidden="1">#REF!</definedName>
    <definedName name="BExOEZOXV3VXUB6VGSS85GXATYAC" localSheetId="8" hidden="1">#REF!</definedName>
    <definedName name="BExOEZOXV3VXUB6VGSS85GXATYAC" localSheetId="6" hidden="1">#REF!</definedName>
    <definedName name="BExOEZOXV3VXUB6VGSS85GXATYAC" localSheetId="7" hidden="1">#REF!</definedName>
    <definedName name="BExOEZOXV3VXUB6VGSS85GXATYAC" hidden="1">#REF!</definedName>
    <definedName name="BExOFDBSAZV60157PIDWCSSUN3MJ" localSheetId="11" hidden="1">#REF!</definedName>
    <definedName name="BExOFDBSAZV60157PIDWCSSUN3MJ" localSheetId="5" hidden="1">#REF!</definedName>
    <definedName name="BExOFDBSAZV60157PIDWCSSUN3MJ" localSheetId="8" hidden="1">#REF!</definedName>
    <definedName name="BExOFDBSAZV60157PIDWCSSUN3MJ" localSheetId="6" hidden="1">#REF!</definedName>
    <definedName name="BExOFDBSAZV60157PIDWCSSUN3MJ" localSheetId="7" hidden="1">#REF!</definedName>
    <definedName name="BExOFDBSAZV60157PIDWCSSUN3MJ" hidden="1">#REF!</definedName>
    <definedName name="BExOFEDNCYI2TPTMQ8SJN3AW4YMF" localSheetId="11" hidden="1">#REF!</definedName>
    <definedName name="BExOFEDNCYI2TPTMQ8SJN3AW4YMF" localSheetId="5" hidden="1">#REF!</definedName>
    <definedName name="BExOFEDNCYI2TPTMQ8SJN3AW4YMF" localSheetId="8" hidden="1">#REF!</definedName>
    <definedName name="BExOFEDNCYI2TPTMQ8SJN3AW4YMF" localSheetId="6" hidden="1">#REF!</definedName>
    <definedName name="BExOFEDNCYI2TPTMQ8SJN3AW4YMF" localSheetId="7" hidden="1">#REF!</definedName>
    <definedName name="BExOFEDNCYI2TPTMQ8SJN3AW4YMF" hidden="1">#REF!</definedName>
    <definedName name="BExOFVLXVD6RVHSQO8KZOOACSV24" localSheetId="11" hidden="1">#REF!</definedName>
    <definedName name="BExOFVLXVD6RVHSQO8KZOOACSV24" localSheetId="5" hidden="1">#REF!</definedName>
    <definedName name="BExOFVLXVD6RVHSQO8KZOOACSV24" localSheetId="8" hidden="1">#REF!</definedName>
    <definedName name="BExOFVLXVD6RVHSQO8KZOOACSV24" localSheetId="6" hidden="1">#REF!</definedName>
    <definedName name="BExOFVLXVD6RVHSQO8KZOOACSV24" localSheetId="7" hidden="1">#REF!</definedName>
    <definedName name="BExOFVLXVD6RVHSQO8KZOOACSV24" hidden="1">#REF!</definedName>
    <definedName name="BExOG2SW3XOGP9VAPQ3THV3VWV12" localSheetId="11" hidden="1">#REF!</definedName>
    <definedName name="BExOG2SW3XOGP9VAPQ3THV3VWV12" localSheetId="5" hidden="1">#REF!</definedName>
    <definedName name="BExOG2SW3XOGP9VAPQ3THV3VWV12" localSheetId="8" hidden="1">#REF!</definedName>
    <definedName name="BExOG2SW3XOGP9VAPQ3THV3VWV12" localSheetId="6" hidden="1">#REF!</definedName>
    <definedName name="BExOG2SW3XOGP9VAPQ3THV3VWV12" localSheetId="7" hidden="1">#REF!</definedName>
    <definedName name="BExOG2SW3XOGP9VAPQ3THV3VWV12" hidden="1">#REF!</definedName>
    <definedName name="BExOG45J81K4OPA40KW5VQU54KY3" localSheetId="11" hidden="1">#REF!</definedName>
    <definedName name="BExOG45J81K4OPA40KW5VQU54KY3" localSheetId="5" hidden="1">#REF!</definedName>
    <definedName name="BExOG45J81K4OPA40KW5VQU54KY3" localSheetId="8" hidden="1">#REF!</definedName>
    <definedName name="BExOG45J81K4OPA40KW5VQU54KY3" localSheetId="6" hidden="1">#REF!</definedName>
    <definedName name="BExOG45J81K4OPA40KW5VQU54KY3" localSheetId="7" hidden="1">#REF!</definedName>
    <definedName name="BExOG45J81K4OPA40KW5VQU54KY3" hidden="1">#REF!</definedName>
    <definedName name="BExOGFE2SCL8HHT4DFAXKLUTJZOG" localSheetId="11" hidden="1">#REF!</definedName>
    <definedName name="BExOGFE2SCL8HHT4DFAXKLUTJZOG" localSheetId="5" hidden="1">#REF!</definedName>
    <definedName name="BExOGFE2SCL8HHT4DFAXKLUTJZOG" localSheetId="8" hidden="1">#REF!</definedName>
    <definedName name="BExOGFE2SCL8HHT4DFAXKLUTJZOG" localSheetId="6" hidden="1">#REF!</definedName>
    <definedName name="BExOGFE2SCL8HHT4DFAXKLUTJZOG" localSheetId="7" hidden="1">#REF!</definedName>
    <definedName name="BExOGFE2SCL8HHT4DFAXKLUTJZOG" hidden="1">#REF!</definedName>
    <definedName name="BExOGH1IMADJCZMFDE6NMBBKO558" localSheetId="11" hidden="1">#REF!</definedName>
    <definedName name="BExOGH1IMADJCZMFDE6NMBBKO558" localSheetId="5" hidden="1">#REF!</definedName>
    <definedName name="BExOGH1IMADJCZMFDE6NMBBKO558" localSheetId="8" hidden="1">#REF!</definedName>
    <definedName name="BExOGH1IMADJCZMFDE6NMBBKO558" localSheetId="6" hidden="1">#REF!</definedName>
    <definedName name="BExOGH1IMADJCZMFDE6NMBBKO558" localSheetId="7" hidden="1">#REF!</definedName>
    <definedName name="BExOGH1IMADJCZMFDE6NMBBKO558" hidden="1">#REF!</definedName>
    <definedName name="BExOGT6D0LJ3C22RDW8COECKB1J5" localSheetId="11" hidden="1">#REF!</definedName>
    <definedName name="BExOGT6D0LJ3C22RDW8COECKB1J5" localSheetId="5" hidden="1">#REF!</definedName>
    <definedName name="BExOGT6D0LJ3C22RDW8COECKB1J5" localSheetId="8" hidden="1">#REF!</definedName>
    <definedName name="BExOGT6D0LJ3C22RDW8COECKB1J5" localSheetId="6" hidden="1">#REF!</definedName>
    <definedName name="BExOGT6D0LJ3C22RDW8COECKB1J5" localSheetId="7" hidden="1">#REF!</definedName>
    <definedName name="BExOGT6D0LJ3C22RDW8COECKB1J5" hidden="1">#REF!</definedName>
    <definedName name="BExOGTMI1HT31M1RGWVRAVHAK7DE" localSheetId="11" hidden="1">#REF!</definedName>
    <definedName name="BExOGTMI1HT31M1RGWVRAVHAK7DE" localSheetId="5" hidden="1">#REF!</definedName>
    <definedName name="BExOGTMI1HT31M1RGWVRAVHAK7DE" localSheetId="8" hidden="1">#REF!</definedName>
    <definedName name="BExOGTMI1HT31M1RGWVRAVHAK7DE" localSheetId="6" hidden="1">#REF!</definedName>
    <definedName name="BExOGTMI1HT31M1RGWVRAVHAK7DE" localSheetId="7" hidden="1">#REF!</definedName>
    <definedName name="BExOGTMI1HT31M1RGWVRAVHAK7DE" hidden="1">#REF!</definedName>
    <definedName name="BExOGXO9JE5XSE9GC3I6O21UEKAO" localSheetId="11" hidden="1">#REF!</definedName>
    <definedName name="BExOGXO9JE5XSE9GC3I6O21UEKAO" localSheetId="5" hidden="1">#REF!</definedName>
    <definedName name="BExOGXO9JE5XSE9GC3I6O21UEKAO" localSheetId="8" hidden="1">#REF!</definedName>
    <definedName name="BExOGXO9JE5XSE9GC3I6O21UEKAO" localSheetId="6" hidden="1">#REF!</definedName>
    <definedName name="BExOGXO9JE5XSE9GC3I6O21UEKAO" localSheetId="7" hidden="1">#REF!</definedName>
    <definedName name="BExOGXO9JE5XSE9GC3I6O21UEKAO" hidden="1">#REF!</definedName>
    <definedName name="BExOH9ICQA5WPLVJIKJVPWUPKSYO" localSheetId="11" hidden="1">#REF!</definedName>
    <definedName name="BExOH9ICQA5WPLVJIKJVPWUPKSYO" localSheetId="5" hidden="1">#REF!</definedName>
    <definedName name="BExOH9ICQA5WPLVJIKJVPWUPKSYO" localSheetId="8" hidden="1">#REF!</definedName>
    <definedName name="BExOH9ICQA5WPLVJIKJVPWUPKSYO" localSheetId="6" hidden="1">#REF!</definedName>
    <definedName name="BExOH9ICQA5WPLVJIKJVPWUPKSYO" localSheetId="7" hidden="1">#REF!</definedName>
    <definedName name="BExOH9ICQA5WPLVJIKJVPWUPKSYO" hidden="1">#REF!</definedName>
    <definedName name="BExOH9ICZ13C1LAW8OTYTR9S7ZP3" localSheetId="11" hidden="1">#REF!</definedName>
    <definedName name="BExOH9ICZ13C1LAW8OTYTR9S7ZP3" localSheetId="5" hidden="1">#REF!</definedName>
    <definedName name="BExOH9ICZ13C1LAW8OTYTR9S7ZP3" localSheetId="8" hidden="1">#REF!</definedName>
    <definedName name="BExOH9ICZ13C1LAW8OTYTR9S7ZP3" localSheetId="6" hidden="1">#REF!</definedName>
    <definedName name="BExOH9ICZ13C1LAW8OTYTR9S7ZP3" localSheetId="7" hidden="1">#REF!</definedName>
    <definedName name="BExOH9ICZ13C1LAW8OTYTR9S7ZP3" hidden="1">#REF!</definedName>
    <definedName name="BExOHGEJ8V8OXT32FSU173XLXBDH" localSheetId="11" hidden="1">#REF!</definedName>
    <definedName name="BExOHGEJ8V8OXT32FSU173XLXBDH" localSheetId="5" hidden="1">#REF!</definedName>
    <definedName name="BExOHGEJ8V8OXT32FSU173XLXBDH" localSheetId="8" hidden="1">#REF!</definedName>
    <definedName name="BExOHGEJ8V8OXT32FSU173XLXBDH" localSheetId="6" hidden="1">#REF!</definedName>
    <definedName name="BExOHGEJ8V8OXT32FSU173XLXBDH" localSheetId="7" hidden="1">#REF!</definedName>
    <definedName name="BExOHGEJ8V8OXT32FSU173XLXBDH" hidden="1">#REF!</definedName>
    <definedName name="BExOHL75H3OT4WAKKPUXIVXWFVDS" localSheetId="11" hidden="1">#REF!</definedName>
    <definedName name="BExOHL75H3OT4WAKKPUXIVXWFVDS" localSheetId="5" hidden="1">#REF!</definedName>
    <definedName name="BExOHL75H3OT4WAKKPUXIVXWFVDS" localSheetId="8" hidden="1">#REF!</definedName>
    <definedName name="BExOHL75H3OT4WAKKPUXIVXWFVDS" localSheetId="6" hidden="1">#REF!</definedName>
    <definedName name="BExOHL75H3OT4WAKKPUXIVXWFVDS" localSheetId="7" hidden="1">#REF!</definedName>
    <definedName name="BExOHL75H3OT4WAKKPUXIVXWFVDS" hidden="1">#REF!</definedName>
    <definedName name="BExOHLHXXJL6363CC082M9M5VVXQ" localSheetId="11" hidden="1">#REF!</definedName>
    <definedName name="BExOHLHXXJL6363CC082M9M5VVXQ" localSheetId="5" hidden="1">#REF!</definedName>
    <definedName name="BExOHLHXXJL6363CC082M9M5VVXQ" localSheetId="8" hidden="1">#REF!</definedName>
    <definedName name="BExOHLHXXJL6363CC082M9M5VVXQ" localSheetId="6" hidden="1">#REF!</definedName>
    <definedName name="BExOHLHXXJL6363CC082M9M5VVXQ" localSheetId="7" hidden="1">#REF!</definedName>
    <definedName name="BExOHLHXXJL6363CC082M9M5VVXQ" hidden="1">#REF!</definedName>
    <definedName name="BExOHNAO5UDXSO73BK2ARHWKS90Y" localSheetId="11" hidden="1">#REF!</definedName>
    <definedName name="BExOHNAO5UDXSO73BK2ARHWKS90Y" localSheetId="5" hidden="1">#REF!</definedName>
    <definedName name="BExOHNAO5UDXSO73BK2ARHWKS90Y" localSheetId="8" hidden="1">#REF!</definedName>
    <definedName name="BExOHNAO5UDXSO73BK2ARHWKS90Y" localSheetId="6" hidden="1">#REF!</definedName>
    <definedName name="BExOHNAO5UDXSO73BK2ARHWKS90Y" localSheetId="7" hidden="1">#REF!</definedName>
    <definedName name="BExOHNAO5UDXSO73BK2ARHWKS90Y" hidden="1">#REF!</definedName>
    <definedName name="BExOHR1G1I9A9CI1HG94EWBLWNM2" localSheetId="11" hidden="1">#REF!</definedName>
    <definedName name="BExOHR1G1I9A9CI1HG94EWBLWNM2" localSheetId="5" hidden="1">#REF!</definedName>
    <definedName name="BExOHR1G1I9A9CI1HG94EWBLWNM2" localSheetId="8" hidden="1">#REF!</definedName>
    <definedName name="BExOHR1G1I9A9CI1HG94EWBLWNM2" localSheetId="6" hidden="1">#REF!</definedName>
    <definedName name="BExOHR1G1I9A9CI1HG94EWBLWNM2" localSheetId="7" hidden="1">#REF!</definedName>
    <definedName name="BExOHR1G1I9A9CI1HG94EWBLWNM2" hidden="1">#REF!</definedName>
    <definedName name="BExOHTQPP8LQ98L6PYUI6QW08YID" localSheetId="11" hidden="1">#REF!</definedName>
    <definedName name="BExOHTQPP8LQ98L6PYUI6QW08YID" localSheetId="5" hidden="1">#REF!</definedName>
    <definedName name="BExOHTQPP8LQ98L6PYUI6QW08YID" localSheetId="8" hidden="1">#REF!</definedName>
    <definedName name="BExOHTQPP8LQ98L6PYUI6QW08YID" localSheetId="6" hidden="1">#REF!</definedName>
    <definedName name="BExOHTQPP8LQ98L6PYUI6QW08YID" localSheetId="7" hidden="1">#REF!</definedName>
    <definedName name="BExOHTQPP8LQ98L6PYUI6QW08YID" hidden="1">#REF!</definedName>
    <definedName name="BExOHUHN7UXHYAJFJJFU805UZ0NB" localSheetId="11" hidden="1">#REF!</definedName>
    <definedName name="BExOHUHN7UXHYAJFJJFU805UZ0NB" localSheetId="5" hidden="1">#REF!</definedName>
    <definedName name="BExOHUHN7UXHYAJFJJFU805UZ0NB" localSheetId="8" hidden="1">#REF!</definedName>
    <definedName name="BExOHUHN7UXHYAJFJJFU805UZ0NB" localSheetId="6" hidden="1">#REF!</definedName>
    <definedName name="BExOHUHN7UXHYAJFJJFU805UZ0NB" localSheetId="7" hidden="1">#REF!</definedName>
    <definedName name="BExOHUHN7UXHYAJFJJFU805UZ0NB" hidden="1">#REF!</definedName>
    <definedName name="BExOHX6Q6NJI793PGX59O5EKTP4G" localSheetId="11" hidden="1">#REF!</definedName>
    <definedName name="BExOHX6Q6NJI793PGX59O5EKTP4G" localSheetId="5" hidden="1">#REF!</definedName>
    <definedName name="BExOHX6Q6NJI793PGX59O5EKTP4G" localSheetId="8" hidden="1">#REF!</definedName>
    <definedName name="BExOHX6Q6NJI793PGX59O5EKTP4G" localSheetId="6" hidden="1">#REF!</definedName>
    <definedName name="BExOHX6Q6NJI793PGX59O5EKTP4G" localSheetId="7" hidden="1">#REF!</definedName>
    <definedName name="BExOHX6Q6NJI793PGX59O5EKTP4G" hidden="1">#REF!</definedName>
    <definedName name="BExOI5VMTHH7Y8MQQ1N635CHYI0P" localSheetId="11" hidden="1">#REF!</definedName>
    <definedName name="BExOI5VMTHH7Y8MQQ1N635CHYI0P" localSheetId="5" hidden="1">#REF!</definedName>
    <definedName name="BExOI5VMTHH7Y8MQQ1N635CHYI0P" localSheetId="8" hidden="1">#REF!</definedName>
    <definedName name="BExOI5VMTHH7Y8MQQ1N635CHYI0P" localSheetId="6" hidden="1">#REF!</definedName>
    <definedName name="BExOI5VMTHH7Y8MQQ1N635CHYI0P" localSheetId="7" hidden="1">#REF!</definedName>
    <definedName name="BExOI5VMTHH7Y8MQQ1N635CHYI0P" hidden="1">#REF!</definedName>
    <definedName name="BExOIEVCP4Y6VDS23AK84MCYYHRT" localSheetId="11" hidden="1">#REF!</definedName>
    <definedName name="BExOIEVCP4Y6VDS23AK84MCYYHRT" localSheetId="5" hidden="1">#REF!</definedName>
    <definedName name="BExOIEVCP4Y6VDS23AK84MCYYHRT" localSheetId="8" hidden="1">#REF!</definedName>
    <definedName name="BExOIEVCP4Y6VDS23AK84MCYYHRT" localSheetId="6" hidden="1">#REF!</definedName>
    <definedName name="BExOIEVCP4Y6VDS23AK84MCYYHRT" localSheetId="7" hidden="1">#REF!</definedName>
    <definedName name="BExOIEVCP4Y6VDS23AK84MCYYHRT" hidden="1">#REF!</definedName>
    <definedName name="BExOIFRP0HEHF5D7JSZ0X8ADJ79U" localSheetId="11" hidden="1">#REF!</definedName>
    <definedName name="BExOIFRP0HEHF5D7JSZ0X8ADJ79U" localSheetId="5" hidden="1">#REF!</definedName>
    <definedName name="BExOIFRP0HEHF5D7JSZ0X8ADJ79U" localSheetId="8" hidden="1">#REF!</definedName>
    <definedName name="BExOIFRP0HEHF5D7JSZ0X8ADJ79U" localSheetId="6" hidden="1">#REF!</definedName>
    <definedName name="BExOIFRP0HEHF5D7JSZ0X8ADJ79U" localSheetId="7" hidden="1">#REF!</definedName>
    <definedName name="BExOIFRP0HEHF5D7JSZ0X8ADJ79U" hidden="1">#REF!</definedName>
    <definedName name="BExOIHPQIXR0NDR5WD01BZKPKEO3" localSheetId="11" hidden="1">#REF!</definedName>
    <definedName name="BExOIHPQIXR0NDR5WD01BZKPKEO3" localSheetId="5" hidden="1">#REF!</definedName>
    <definedName name="BExOIHPQIXR0NDR5WD01BZKPKEO3" localSheetId="8" hidden="1">#REF!</definedName>
    <definedName name="BExOIHPQIXR0NDR5WD01BZKPKEO3" localSheetId="6" hidden="1">#REF!</definedName>
    <definedName name="BExOIHPQIXR0NDR5WD01BZKPKEO3" localSheetId="7" hidden="1">#REF!</definedName>
    <definedName name="BExOIHPQIXR0NDR5WD01BZKPKEO3" hidden="1">#REF!</definedName>
    <definedName name="BExOIM7L0Z3LSII9P7ZTV4KJ8RMA" localSheetId="11" hidden="1">#REF!</definedName>
    <definedName name="BExOIM7L0Z3LSII9P7ZTV4KJ8RMA" localSheetId="5" hidden="1">#REF!</definedName>
    <definedName name="BExOIM7L0Z3LSII9P7ZTV4KJ8RMA" localSheetId="8" hidden="1">#REF!</definedName>
    <definedName name="BExOIM7L0Z3LSII9P7ZTV4KJ8RMA" localSheetId="6" hidden="1">#REF!</definedName>
    <definedName name="BExOIM7L0Z3LSII9P7ZTV4KJ8RMA" localSheetId="7" hidden="1">#REF!</definedName>
    <definedName name="BExOIM7L0Z3LSII9P7ZTV4KJ8RMA" hidden="1">#REF!</definedName>
    <definedName name="BExOIWJVMJ6MG6JC4SPD1L00OHU1" localSheetId="11" hidden="1">#REF!</definedName>
    <definedName name="BExOIWJVMJ6MG6JC4SPD1L00OHU1" localSheetId="5" hidden="1">#REF!</definedName>
    <definedName name="BExOIWJVMJ6MG6JC4SPD1L00OHU1" localSheetId="8" hidden="1">#REF!</definedName>
    <definedName name="BExOIWJVMJ6MG6JC4SPD1L00OHU1" localSheetId="6" hidden="1">#REF!</definedName>
    <definedName name="BExOIWJVMJ6MG6JC4SPD1L00OHU1" localSheetId="7" hidden="1">#REF!</definedName>
    <definedName name="BExOIWJVMJ6MG6JC4SPD1L00OHU1" hidden="1">#REF!</definedName>
    <definedName name="BExOIYCN8Z4JK3OOG86KYUCV0ME8" localSheetId="11" hidden="1">#REF!</definedName>
    <definedName name="BExOIYCN8Z4JK3OOG86KYUCV0ME8" localSheetId="5" hidden="1">#REF!</definedName>
    <definedName name="BExOIYCN8Z4JK3OOG86KYUCV0ME8" localSheetId="8" hidden="1">#REF!</definedName>
    <definedName name="BExOIYCN8Z4JK3OOG86KYUCV0ME8" localSheetId="6" hidden="1">#REF!</definedName>
    <definedName name="BExOIYCN8Z4JK3OOG86KYUCV0ME8" localSheetId="7" hidden="1">#REF!</definedName>
    <definedName name="BExOIYCN8Z4JK3OOG86KYUCV0ME8" hidden="1">#REF!</definedName>
    <definedName name="BExOJ3AKZ9BCBZT3KD8WMSLK6MN2" localSheetId="11" hidden="1">#REF!</definedName>
    <definedName name="BExOJ3AKZ9BCBZT3KD8WMSLK6MN2" localSheetId="5" hidden="1">#REF!</definedName>
    <definedName name="BExOJ3AKZ9BCBZT3KD8WMSLK6MN2" localSheetId="8" hidden="1">#REF!</definedName>
    <definedName name="BExOJ3AKZ9BCBZT3KD8WMSLK6MN2" localSheetId="6" hidden="1">#REF!</definedName>
    <definedName name="BExOJ3AKZ9BCBZT3KD8WMSLK6MN2" localSheetId="7" hidden="1">#REF!</definedName>
    <definedName name="BExOJ3AKZ9BCBZT3KD8WMSLK6MN2" hidden="1">#REF!</definedName>
    <definedName name="BExOJ7XQK71I4YZDD29AKOOWZ47E" localSheetId="11" hidden="1">#REF!</definedName>
    <definedName name="BExOJ7XQK71I4YZDD29AKOOWZ47E" localSheetId="5" hidden="1">#REF!</definedName>
    <definedName name="BExOJ7XQK71I4YZDD29AKOOWZ47E" localSheetId="8" hidden="1">#REF!</definedName>
    <definedName name="BExOJ7XQK71I4YZDD29AKOOWZ47E" localSheetId="6" hidden="1">#REF!</definedName>
    <definedName name="BExOJ7XQK71I4YZDD29AKOOWZ47E" localSheetId="7" hidden="1">#REF!</definedName>
    <definedName name="BExOJ7XQK71I4YZDD29AKOOWZ47E" hidden="1">#REF!</definedName>
    <definedName name="BExOJAXS2THXXIJMV2F2LZKMI589" localSheetId="11" hidden="1">#REF!</definedName>
    <definedName name="BExOJAXS2THXXIJMV2F2LZKMI589" localSheetId="5" hidden="1">#REF!</definedName>
    <definedName name="BExOJAXS2THXXIJMV2F2LZKMI589" localSheetId="8" hidden="1">#REF!</definedName>
    <definedName name="BExOJAXS2THXXIJMV2F2LZKMI589" localSheetId="6" hidden="1">#REF!</definedName>
    <definedName name="BExOJAXS2THXXIJMV2F2LZKMI589" localSheetId="7" hidden="1">#REF!</definedName>
    <definedName name="BExOJAXS2THXXIJMV2F2LZKMI589" hidden="1">#REF!</definedName>
    <definedName name="BExOJDXKJ43BMD5CFWEMSU5R1BP9" localSheetId="11" hidden="1">#REF!</definedName>
    <definedName name="BExOJDXKJ43BMD5CFWEMSU5R1BP9" localSheetId="5" hidden="1">#REF!</definedName>
    <definedName name="BExOJDXKJ43BMD5CFWEMSU5R1BP9" localSheetId="8" hidden="1">#REF!</definedName>
    <definedName name="BExOJDXKJ43BMD5CFWEMSU5R1BP9" localSheetId="6" hidden="1">#REF!</definedName>
    <definedName name="BExOJDXKJ43BMD5CFWEMSU5R1BP9" localSheetId="7" hidden="1">#REF!</definedName>
    <definedName name="BExOJDXKJ43BMD5CFWEMSU5R1BP9" hidden="1">#REF!</definedName>
    <definedName name="BExOJHZ9KOD9LEP7ES426LHOCXEY" localSheetId="11" hidden="1">#REF!</definedName>
    <definedName name="BExOJHZ9KOD9LEP7ES426LHOCXEY" localSheetId="5" hidden="1">#REF!</definedName>
    <definedName name="BExOJHZ9KOD9LEP7ES426LHOCXEY" localSheetId="8" hidden="1">#REF!</definedName>
    <definedName name="BExOJHZ9KOD9LEP7ES426LHOCXEY" localSheetId="6" hidden="1">#REF!</definedName>
    <definedName name="BExOJHZ9KOD9LEP7ES426LHOCXEY" localSheetId="7" hidden="1">#REF!</definedName>
    <definedName name="BExOJHZ9KOD9LEP7ES426LHOCXEY" hidden="1">#REF!</definedName>
    <definedName name="BExOJM0W6XGSW5MXPTTX0GNF6SFT" localSheetId="11" hidden="1">#REF!</definedName>
    <definedName name="BExOJM0W6XGSW5MXPTTX0GNF6SFT" localSheetId="5" hidden="1">#REF!</definedName>
    <definedName name="BExOJM0W6XGSW5MXPTTX0GNF6SFT" localSheetId="8" hidden="1">#REF!</definedName>
    <definedName name="BExOJM0W6XGSW5MXPTTX0GNF6SFT" localSheetId="6" hidden="1">#REF!</definedName>
    <definedName name="BExOJM0W6XGSW5MXPTTX0GNF6SFT" localSheetId="7" hidden="1">#REF!</definedName>
    <definedName name="BExOJM0W6XGSW5MXPTTX0GNF6SFT" hidden="1">#REF!</definedName>
    <definedName name="BExOJQ7XL1X94G2GP88DSU6OTRKY" localSheetId="11" hidden="1">#REF!</definedName>
    <definedName name="BExOJQ7XL1X94G2GP88DSU6OTRKY" localSheetId="5" hidden="1">#REF!</definedName>
    <definedName name="BExOJQ7XL1X94G2GP88DSU6OTRKY" localSheetId="8" hidden="1">#REF!</definedName>
    <definedName name="BExOJQ7XL1X94G2GP88DSU6OTRKY" localSheetId="6" hidden="1">#REF!</definedName>
    <definedName name="BExOJQ7XL1X94G2GP88DSU6OTRKY" localSheetId="7" hidden="1">#REF!</definedName>
    <definedName name="BExOJQ7XL1X94G2GP88DSU6OTRKY" hidden="1">#REF!</definedName>
    <definedName name="BExOJXEUJJ9SYRJXKYYV2NCCDT2R" localSheetId="11" hidden="1">#REF!</definedName>
    <definedName name="BExOJXEUJJ9SYRJXKYYV2NCCDT2R" localSheetId="5" hidden="1">#REF!</definedName>
    <definedName name="BExOJXEUJJ9SYRJXKYYV2NCCDT2R" localSheetId="8" hidden="1">#REF!</definedName>
    <definedName name="BExOJXEUJJ9SYRJXKYYV2NCCDT2R" localSheetId="6" hidden="1">#REF!</definedName>
    <definedName name="BExOJXEUJJ9SYRJXKYYV2NCCDT2R" localSheetId="7" hidden="1">#REF!</definedName>
    <definedName name="BExOJXEUJJ9SYRJXKYYV2NCCDT2R" hidden="1">#REF!</definedName>
    <definedName name="BExOK0EQYM9JUMAGWOUN7QDH7VMZ" localSheetId="11" hidden="1">#REF!</definedName>
    <definedName name="BExOK0EQYM9JUMAGWOUN7QDH7VMZ" localSheetId="5" hidden="1">#REF!</definedName>
    <definedName name="BExOK0EQYM9JUMAGWOUN7QDH7VMZ" localSheetId="8" hidden="1">#REF!</definedName>
    <definedName name="BExOK0EQYM9JUMAGWOUN7QDH7VMZ" localSheetId="6" hidden="1">#REF!</definedName>
    <definedName name="BExOK0EQYM9JUMAGWOUN7QDH7VMZ" localSheetId="7" hidden="1">#REF!</definedName>
    <definedName name="BExOK0EQYM9JUMAGWOUN7QDH7VMZ" hidden="1">#REF!</definedName>
    <definedName name="BExOK10DBCM0O0CLRF8BB6EEWGB2" localSheetId="11" hidden="1">#REF!</definedName>
    <definedName name="BExOK10DBCM0O0CLRF8BB6EEWGB2" localSheetId="5" hidden="1">#REF!</definedName>
    <definedName name="BExOK10DBCM0O0CLRF8BB6EEWGB2" localSheetId="8" hidden="1">#REF!</definedName>
    <definedName name="BExOK10DBCM0O0CLRF8BB6EEWGB2" localSheetId="6" hidden="1">#REF!</definedName>
    <definedName name="BExOK10DBCM0O0CLRF8BB6EEWGB2" localSheetId="7" hidden="1">#REF!</definedName>
    <definedName name="BExOK10DBCM0O0CLRF8BB6EEWGB2" hidden="1">#REF!</definedName>
    <definedName name="BExOK45QZPFPJ08Z5BZOFLNGPHCZ" localSheetId="11" hidden="1">#REF!</definedName>
    <definedName name="BExOK45QZPFPJ08Z5BZOFLNGPHCZ" localSheetId="5" hidden="1">#REF!</definedName>
    <definedName name="BExOK45QZPFPJ08Z5BZOFLNGPHCZ" localSheetId="8" hidden="1">#REF!</definedName>
    <definedName name="BExOK45QZPFPJ08Z5BZOFLNGPHCZ" localSheetId="6" hidden="1">#REF!</definedName>
    <definedName name="BExOK45QZPFPJ08Z5BZOFLNGPHCZ" localSheetId="7" hidden="1">#REF!</definedName>
    <definedName name="BExOK45QZPFPJ08Z5BZOFLNGPHCZ" hidden="1">#REF!</definedName>
    <definedName name="BExOK4WM9O7QNG6O57FOASI5QSN1" localSheetId="11" hidden="1">#REF!</definedName>
    <definedName name="BExOK4WM9O7QNG6O57FOASI5QSN1" localSheetId="5" hidden="1">#REF!</definedName>
    <definedName name="BExOK4WM9O7QNG6O57FOASI5QSN1" localSheetId="8" hidden="1">#REF!</definedName>
    <definedName name="BExOK4WM9O7QNG6O57FOASI5QSN1" localSheetId="6" hidden="1">#REF!</definedName>
    <definedName name="BExOK4WM9O7QNG6O57FOASI5QSN1" localSheetId="7" hidden="1">#REF!</definedName>
    <definedName name="BExOK4WM9O7QNG6O57FOASI5QSN1" hidden="1">#REF!</definedName>
    <definedName name="BExOK57E3HXBUDOQB4M87JK9OPNE" localSheetId="11" hidden="1">#REF!</definedName>
    <definedName name="BExOK57E3HXBUDOQB4M87JK9OPNE" localSheetId="5" hidden="1">#REF!</definedName>
    <definedName name="BExOK57E3HXBUDOQB4M87JK9OPNE" localSheetId="8" hidden="1">#REF!</definedName>
    <definedName name="BExOK57E3HXBUDOQB4M87JK9OPNE" localSheetId="6" hidden="1">#REF!</definedName>
    <definedName name="BExOK57E3HXBUDOQB4M87JK9OPNE" localSheetId="7" hidden="1">#REF!</definedName>
    <definedName name="BExOK57E3HXBUDOQB4M87JK9OPNE" hidden="1">#REF!</definedName>
    <definedName name="BExOKJLBFD15HACQ01HQLY1U5SE2" localSheetId="11" hidden="1">#REF!</definedName>
    <definedName name="BExOKJLBFD15HACQ01HQLY1U5SE2" localSheetId="5" hidden="1">#REF!</definedName>
    <definedName name="BExOKJLBFD15HACQ01HQLY1U5SE2" localSheetId="8" hidden="1">#REF!</definedName>
    <definedName name="BExOKJLBFD15HACQ01HQLY1U5SE2" localSheetId="6" hidden="1">#REF!</definedName>
    <definedName name="BExOKJLBFD15HACQ01HQLY1U5SE2" localSheetId="7" hidden="1">#REF!</definedName>
    <definedName name="BExOKJLBFD15HACQ01HQLY1U5SE2" hidden="1">#REF!</definedName>
    <definedName name="BExOKTXMJP351VXKH8VT6SXUNIMF" localSheetId="11" hidden="1">#REF!</definedName>
    <definedName name="BExOKTXMJP351VXKH8VT6SXUNIMF" localSheetId="5" hidden="1">#REF!</definedName>
    <definedName name="BExOKTXMJP351VXKH8VT6SXUNIMF" localSheetId="8" hidden="1">#REF!</definedName>
    <definedName name="BExOKTXMJP351VXKH8VT6SXUNIMF" localSheetId="6" hidden="1">#REF!</definedName>
    <definedName name="BExOKTXMJP351VXKH8VT6SXUNIMF" localSheetId="7" hidden="1">#REF!</definedName>
    <definedName name="BExOKTXMJP351VXKH8VT6SXUNIMF" hidden="1">#REF!</definedName>
    <definedName name="BExOKU8GMLOCNVORDE329819XN67" localSheetId="11" hidden="1">#REF!</definedName>
    <definedName name="BExOKU8GMLOCNVORDE329819XN67" localSheetId="5" hidden="1">#REF!</definedName>
    <definedName name="BExOKU8GMLOCNVORDE329819XN67" localSheetId="8" hidden="1">#REF!</definedName>
    <definedName name="BExOKU8GMLOCNVORDE329819XN67" localSheetId="6" hidden="1">#REF!</definedName>
    <definedName name="BExOKU8GMLOCNVORDE329819XN67" localSheetId="7" hidden="1">#REF!</definedName>
    <definedName name="BExOKU8GMLOCNVORDE329819XN67" hidden="1">#REF!</definedName>
    <definedName name="BExOL0Z3Z7IAMHPB91EO2MF49U57" localSheetId="11" hidden="1">#REF!</definedName>
    <definedName name="BExOL0Z3Z7IAMHPB91EO2MF49U57" localSheetId="5" hidden="1">#REF!</definedName>
    <definedName name="BExOL0Z3Z7IAMHPB91EO2MF49U57" localSheetId="8" hidden="1">#REF!</definedName>
    <definedName name="BExOL0Z3Z7IAMHPB91EO2MF49U57" localSheetId="6" hidden="1">#REF!</definedName>
    <definedName name="BExOL0Z3Z7IAMHPB91EO2MF49U57" localSheetId="7" hidden="1">#REF!</definedName>
    <definedName name="BExOL0Z3Z7IAMHPB91EO2MF49U57" hidden="1">#REF!</definedName>
    <definedName name="BExOL7KH12VAR0LG741SIOJTLWFD" localSheetId="11" hidden="1">#REF!</definedName>
    <definedName name="BExOL7KH12VAR0LG741SIOJTLWFD" localSheetId="5" hidden="1">#REF!</definedName>
    <definedName name="BExOL7KH12VAR0LG741SIOJTLWFD" localSheetId="8" hidden="1">#REF!</definedName>
    <definedName name="BExOL7KH12VAR0LG741SIOJTLWFD" localSheetId="6" hidden="1">#REF!</definedName>
    <definedName name="BExOL7KH12VAR0LG741SIOJTLWFD" localSheetId="7" hidden="1">#REF!</definedName>
    <definedName name="BExOL7KH12VAR0LG741SIOJTLWFD" hidden="1">#REF!</definedName>
    <definedName name="BExOLGUYDBS2V3UOK4DVPUW5JZN7" localSheetId="11" hidden="1">#REF!</definedName>
    <definedName name="BExOLGUYDBS2V3UOK4DVPUW5JZN7" localSheetId="5" hidden="1">#REF!</definedName>
    <definedName name="BExOLGUYDBS2V3UOK4DVPUW5JZN7" localSheetId="8" hidden="1">#REF!</definedName>
    <definedName name="BExOLGUYDBS2V3UOK4DVPUW5JZN7" localSheetId="6" hidden="1">#REF!</definedName>
    <definedName name="BExOLGUYDBS2V3UOK4DVPUW5JZN7" localSheetId="7" hidden="1">#REF!</definedName>
    <definedName name="BExOLGUYDBS2V3UOK4DVPUW5JZN7" hidden="1">#REF!</definedName>
    <definedName name="BExOLICXFHJLILCJVFMJE5MGGWKR" localSheetId="11" hidden="1">#REF!</definedName>
    <definedName name="BExOLICXFHJLILCJVFMJE5MGGWKR" localSheetId="5" hidden="1">#REF!</definedName>
    <definedName name="BExOLICXFHJLILCJVFMJE5MGGWKR" localSheetId="8" hidden="1">#REF!</definedName>
    <definedName name="BExOLICXFHJLILCJVFMJE5MGGWKR" localSheetId="6" hidden="1">#REF!</definedName>
    <definedName name="BExOLICXFHJLILCJVFMJE5MGGWKR" localSheetId="7" hidden="1">#REF!</definedName>
    <definedName name="BExOLICXFHJLILCJVFMJE5MGGWKR" hidden="1">#REF!</definedName>
    <definedName name="BExOLOI0WJS3QC12I3ISL0D9AWOF" localSheetId="11" hidden="1">#REF!</definedName>
    <definedName name="BExOLOI0WJS3QC12I3ISL0D9AWOF" localSheetId="5" hidden="1">#REF!</definedName>
    <definedName name="BExOLOI0WJS3QC12I3ISL0D9AWOF" localSheetId="8" hidden="1">#REF!</definedName>
    <definedName name="BExOLOI0WJS3QC12I3ISL0D9AWOF" localSheetId="6" hidden="1">#REF!</definedName>
    <definedName name="BExOLOI0WJS3QC12I3ISL0D9AWOF" localSheetId="7" hidden="1">#REF!</definedName>
    <definedName name="BExOLOI0WJS3QC12I3ISL0D9AWOF" hidden="1">#REF!</definedName>
    <definedName name="BExOLQ5A7IWI0W12J7315E7LBI0O" localSheetId="11" hidden="1">#REF!</definedName>
    <definedName name="BExOLQ5A7IWI0W12J7315E7LBI0O" localSheetId="5" hidden="1">#REF!</definedName>
    <definedName name="BExOLQ5A7IWI0W12J7315E7LBI0O" localSheetId="8" hidden="1">#REF!</definedName>
    <definedName name="BExOLQ5A7IWI0W12J7315E7LBI0O" localSheetId="6" hidden="1">#REF!</definedName>
    <definedName name="BExOLQ5A7IWI0W12J7315E7LBI0O" localSheetId="7" hidden="1">#REF!</definedName>
    <definedName name="BExOLQ5A7IWI0W12J7315E7LBI0O" hidden="1">#REF!</definedName>
    <definedName name="BExOLYZNG5RBD0BTS1OEZJNU92Q5" localSheetId="11" hidden="1">#REF!</definedName>
    <definedName name="BExOLYZNG5RBD0BTS1OEZJNU92Q5" localSheetId="5" hidden="1">#REF!</definedName>
    <definedName name="BExOLYZNG5RBD0BTS1OEZJNU92Q5" localSheetId="8" hidden="1">#REF!</definedName>
    <definedName name="BExOLYZNG5RBD0BTS1OEZJNU92Q5" localSheetId="6" hidden="1">#REF!</definedName>
    <definedName name="BExOLYZNG5RBD0BTS1OEZJNU92Q5" localSheetId="7" hidden="1">#REF!</definedName>
    <definedName name="BExOLYZNG5RBD0BTS1OEZJNU92Q5" hidden="1">#REF!</definedName>
    <definedName name="BExOM136CSOYSV2NE3NAU04Z4414" localSheetId="11" hidden="1">#REF!</definedName>
    <definedName name="BExOM136CSOYSV2NE3NAU04Z4414" localSheetId="5" hidden="1">#REF!</definedName>
    <definedName name="BExOM136CSOYSV2NE3NAU04Z4414" localSheetId="8" hidden="1">#REF!</definedName>
    <definedName name="BExOM136CSOYSV2NE3NAU04Z4414" localSheetId="6" hidden="1">#REF!</definedName>
    <definedName name="BExOM136CSOYSV2NE3NAU04Z4414" localSheetId="7" hidden="1">#REF!</definedName>
    <definedName name="BExOM136CSOYSV2NE3NAU04Z4414" hidden="1">#REF!</definedName>
    <definedName name="BExOM3HIJ3UZPOKJI68KPBJAHPDC" localSheetId="11" hidden="1">#REF!</definedName>
    <definedName name="BExOM3HIJ3UZPOKJI68KPBJAHPDC" localSheetId="5" hidden="1">#REF!</definedName>
    <definedName name="BExOM3HIJ3UZPOKJI68KPBJAHPDC" localSheetId="8" hidden="1">#REF!</definedName>
    <definedName name="BExOM3HIJ3UZPOKJI68KPBJAHPDC" localSheetId="6" hidden="1">#REF!</definedName>
    <definedName name="BExOM3HIJ3UZPOKJI68KPBJAHPDC" localSheetId="7" hidden="1">#REF!</definedName>
    <definedName name="BExOM3HIJ3UZPOKJI68KPBJAHPDC" hidden="1">#REF!</definedName>
    <definedName name="BExOM5QC0I90GVJG1G7NFAIINKAQ" localSheetId="11" hidden="1">#REF!</definedName>
    <definedName name="BExOM5QC0I90GVJG1G7NFAIINKAQ" localSheetId="5" hidden="1">#REF!</definedName>
    <definedName name="BExOM5QC0I90GVJG1G7NFAIINKAQ" localSheetId="8" hidden="1">#REF!</definedName>
    <definedName name="BExOM5QC0I90GVJG1G7NFAIINKAQ" localSheetId="6" hidden="1">#REF!</definedName>
    <definedName name="BExOM5QC0I90GVJG1G7NFAIINKAQ" localSheetId="7" hidden="1">#REF!</definedName>
    <definedName name="BExOM5QC0I90GVJG1G7NFAIINKAQ" hidden="1">#REF!</definedName>
    <definedName name="BExOMKPURE33YQ3K1JG9NVQD4W49" localSheetId="11" hidden="1">#REF!</definedName>
    <definedName name="BExOMKPURE33YQ3K1JG9NVQD4W49" localSheetId="5" hidden="1">#REF!</definedName>
    <definedName name="BExOMKPURE33YQ3K1JG9NVQD4W49" localSheetId="8" hidden="1">#REF!</definedName>
    <definedName name="BExOMKPURE33YQ3K1JG9NVQD4W49" localSheetId="6" hidden="1">#REF!</definedName>
    <definedName name="BExOMKPURE33YQ3K1JG9NVQD4W49" localSheetId="7" hidden="1">#REF!</definedName>
    <definedName name="BExOMKPURE33YQ3K1JG9NVQD4W49" hidden="1">#REF!</definedName>
    <definedName name="BExOMP7NGCLUNFK50QD2LPKRG078" localSheetId="11" hidden="1">#REF!</definedName>
    <definedName name="BExOMP7NGCLUNFK50QD2LPKRG078" localSheetId="5" hidden="1">#REF!</definedName>
    <definedName name="BExOMP7NGCLUNFK50QD2LPKRG078" localSheetId="8" hidden="1">#REF!</definedName>
    <definedName name="BExOMP7NGCLUNFK50QD2LPKRG078" localSheetId="6" hidden="1">#REF!</definedName>
    <definedName name="BExOMP7NGCLUNFK50QD2LPKRG078" localSheetId="7" hidden="1">#REF!</definedName>
    <definedName name="BExOMP7NGCLUNFK50QD2LPKRG078" hidden="1">#REF!</definedName>
    <definedName name="BExOMPNX2853XA8AUM0BLA7CS86A" localSheetId="11" hidden="1">#REF!</definedName>
    <definedName name="BExOMPNX2853XA8AUM0BLA7CS86A" localSheetId="5" hidden="1">#REF!</definedName>
    <definedName name="BExOMPNX2853XA8AUM0BLA7CS86A" localSheetId="8" hidden="1">#REF!</definedName>
    <definedName name="BExOMPNX2853XA8AUM0BLA7CS86A" localSheetId="6" hidden="1">#REF!</definedName>
    <definedName name="BExOMPNX2853XA8AUM0BLA7CS86A" localSheetId="7" hidden="1">#REF!</definedName>
    <definedName name="BExOMPNX2853XA8AUM0BLA7CS86A" hidden="1">#REF!</definedName>
    <definedName name="BExOMU0A6XMY48SZRYL4WQZD13BI" localSheetId="11" hidden="1">#REF!</definedName>
    <definedName name="BExOMU0A6XMY48SZRYL4WQZD13BI" localSheetId="5" hidden="1">#REF!</definedName>
    <definedName name="BExOMU0A6XMY48SZRYL4WQZD13BI" localSheetId="8" hidden="1">#REF!</definedName>
    <definedName name="BExOMU0A6XMY48SZRYL4WQZD13BI" localSheetId="6" hidden="1">#REF!</definedName>
    <definedName name="BExOMU0A6XMY48SZRYL4WQZD13BI" localSheetId="7" hidden="1">#REF!</definedName>
    <definedName name="BExOMU0A6XMY48SZRYL4WQZD13BI" hidden="1">#REF!</definedName>
    <definedName name="BExOMVT0HSNC59DJP4CLISASGHKL" localSheetId="11" hidden="1">#REF!</definedName>
    <definedName name="BExOMVT0HSNC59DJP4CLISASGHKL" localSheetId="5" hidden="1">#REF!</definedName>
    <definedName name="BExOMVT0HSNC59DJP4CLISASGHKL" localSheetId="8" hidden="1">#REF!</definedName>
    <definedName name="BExOMVT0HSNC59DJP4CLISASGHKL" localSheetId="6" hidden="1">#REF!</definedName>
    <definedName name="BExOMVT0HSNC59DJP4CLISASGHKL" localSheetId="7" hidden="1">#REF!</definedName>
    <definedName name="BExOMVT0HSNC59DJP4CLISASGHKL" hidden="1">#REF!</definedName>
    <definedName name="BExON0AX35F2SI0UCVMGWGVIUNI3" localSheetId="11" hidden="1">#REF!</definedName>
    <definedName name="BExON0AX35F2SI0UCVMGWGVIUNI3" localSheetId="5" hidden="1">#REF!</definedName>
    <definedName name="BExON0AX35F2SI0UCVMGWGVIUNI3" localSheetId="8" hidden="1">#REF!</definedName>
    <definedName name="BExON0AX35F2SI0UCVMGWGVIUNI3" localSheetId="6" hidden="1">#REF!</definedName>
    <definedName name="BExON0AX35F2SI0UCVMGWGVIUNI3" localSheetId="7" hidden="1">#REF!</definedName>
    <definedName name="BExON0AX35F2SI0UCVMGWGVIUNI3" hidden="1">#REF!</definedName>
    <definedName name="BExON1I19LN0T10YIIYC5NE9UGMR" localSheetId="11" hidden="1">#REF!</definedName>
    <definedName name="BExON1I19LN0T10YIIYC5NE9UGMR" localSheetId="5" hidden="1">#REF!</definedName>
    <definedName name="BExON1I19LN0T10YIIYC5NE9UGMR" localSheetId="8" hidden="1">#REF!</definedName>
    <definedName name="BExON1I19LN0T10YIIYC5NE9UGMR" localSheetId="6" hidden="1">#REF!</definedName>
    <definedName name="BExON1I19LN0T10YIIYC5NE9UGMR" localSheetId="7" hidden="1">#REF!</definedName>
    <definedName name="BExON1I19LN0T10YIIYC5NE9UGMR" hidden="1">#REF!</definedName>
    <definedName name="BExON41U4296DV3DPG6I5EF3OEYF" localSheetId="11" hidden="1">#REF!</definedName>
    <definedName name="BExON41U4296DV3DPG6I5EF3OEYF" localSheetId="5" hidden="1">#REF!</definedName>
    <definedName name="BExON41U4296DV3DPG6I5EF3OEYF" localSheetId="8" hidden="1">#REF!</definedName>
    <definedName name="BExON41U4296DV3DPG6I5EF3OEYF" localSheetId="6" hidden="1">#REF!</definedName>
    <definedName name="BExON41U4296DV3DPG6I5EF3OEYF" localSheetId="7" hidden="1">#REF!</definedName>
    <definedName name="BExON41U4296DV3DPG6I5EF3OEYF" hidden="1">#REF!</definedName>
    <definedName name="BExONB3A7CO4YD8RB41PHC93BQ9M" localSheetId="11" hidden="1">#REF!</definedName>
    <definedName name="BExONB3A7CO4YD8RB41PHC93BQ9M" localSheetId="5" hidden="1">#REF!</definedName>
    <definedName name="BExONB3A7CO4YD8RB41PHC93BQ9M" localSheetId="8" hidden="1">#REF!</definedName>
    <definedName name="BExONB3A7CO4YD8RB41PHC93BQ9M" localSheetId="6" hidden="1">#REF!</definedName>
    <definedName name="BExONB3A7CO4YD8RB41PHC93BQ9M" localSheetId="7" hidden="1">#REF!</definedName>
    <definedName name="BExONB3A7CO4YD8RB41PHC93BQ9M" hidden="1">#REF!</definedName>
    <definedName name="BExONFQH6UUXF8V0GI4BRIST9RFO" localSheetId="11" hidden="1">#REF!</definedName>
    <definedName name="BExONFQH6UUXF8V0GI4BRIST9RFO" localSheetId="5" hidden="1">#REF!</definedName>
    <definedName name="BExONFQH6UUXF8V0GI4BRIST9RFO" localSheetId="8" hidden="1">#REF!</definedName>
    <definedName name="BExONFQH6UUXF8V0GI4BRIST9RFO" localSheetId="6" hidden="1">#REF!</definedName>
    <definedName name="BExONFQH6UUXF8V0GI4BRIST9RFO" localSheetId="7" hidden="1">#REF!</definedName>
    <definedName name="BExONFQH6UUXF8V0GI4BRIST9RFO" hidden="1">#REF!</definedName>
    <definedName name="BExONIL31DZWU7IFVN3VV0XTXJA1" localSheetId="11" hidden="1">#REF!</definedName>
    <definedName name="BExONIL31DZWU7IFVN3VV0XTXJA1" localSheetId="5" hidden="1">#REF!</definedName>
    <definedName name="BExONIL31DZWU7IFVN3VV0XTXJA1" localSheetId="8" hidden="1">#REF!</definedName>
    <definedName name="BExONIL31DZWU7IFVN3VV0XTXJA1" localSheetId="6" hidden="1">#REF!</definedName>
    <definedName name="BExONIL31DZWU7IFVN3VV0XTXJA1" localSheetId="7" hidden="1">#REF!</definedName>
    <definedName name="BExONIL31DZWU7IFVN3VV0XTXJA1" hidden="1">#REF!</definedName>
    <definedName name="BExONJ1BU17R0F5A2UP1UGJBOGKS" localSheetId="11" hidden="1">#REF!</definedName>
    <definedName name="BExONJ1BU17R0F5A2UP1UGJBOGKS" localSheetId="5" hidden="1">#REF!</definedName>
    <definedName name="BExONJ1BU17R0F5A2UP1UGJBOGKS" localSheetId="8" hidden="1">#REF!</definedName>
    <definedName name="BExONJ1BU17R0F5A2UP1UGJBOGKS" localSheetId="6" hidden="1">#REF!</definedName>
    <definedName name="BExONJ1BU17R0F5A2UP1UGJBOGKS" localSheetId="7" hidden="1">#REF!</definedName>
    <definedName name="BExONJ1BU17R0F5A2UP1UGJBOGKS" hidden="1">#REF!</definedName>
    <definedName name="BExONKZDHE8SS0P4YRLGEQR9KYHF" localSheetId="11" hidden="1">#REF!</definedName>
    <definedName name="BExONKZDHE8SS0P4YRLGEQR9KYHF" localSheetId="5" hidden="1">#REF!</definedName>
    <definedName name="BExONKZDHE8SS0P4YRLGEQR9KYHF" localSheetId="8" hidden="1">#REF!</definedName>
    <definedName name="BExONKZDHE8SS0P4YRLGEQR9KYHF" localSheetId="6" hidden="1">#REF!</definedName>
    <definedName name="BExONKZDHE8SS0P4YRLGEQR9KYHF" localSheetId="7" hidden="1">#REF!</definedName>
    <definedName name="BExONKZDHE8SS0P4YRLGEQR9KYHF" hidden="1">#REF!</definedName>
    <definedName name="BExONNZ9VMHVX3J6NLNJY7KZA61O" localSheetId="11" hidden="1">#REF!</definedName>
    <definedName name="BExONNZ9VMHVX3J6NLNJY7KZA61O" localSheetId="5" hidden="1">#REF!</definedName>
    <definedName name="BExONNZ9VMHVX3J6NLNJY7KZA61O" localSheetId="8" hidden="1">#REF!</definedName>
    <definedName name="BExONNZ9VMHVX3J6NLNJY7KZA61O" localSheetId="6" hidden="1">#REF!</definedName>
    <definedName name="BExONNZ9VMHVX3J6NLNJY7KZA61O" localSheetId="7" hidden="1">#REF!</definedName>
    <definedName name="BExONNZ9VMHVX3J6NLNJY7KZA61O" hidden="1">#REF!</definedName>
    <definedName name="BExONRQ1BAA4F3TXP2MYQ4YCZ09S" localSheetId="11" hidden="1">#REF!</definedName>
    <definedName name="BExONRQ1BAA4F3TXP2MYQ4YCZ09S" localSheetId="5" hidden="1">#REF!</definedName>
    <definedName name="BExONRQ1BAA4F3TXP2MYQ4YCZ09S" localSheetId="8" hidden="1">#REF!</definedName>
    <definedName name="BExONRQ1BAA4F3TXP2MYQ4YCZ09S" localSheetId="6" hidden="1">#REF!</definedName>
    <definedName name="BExONRQ1BAA4F3TXP2MYQ4YCZ09S" localSheetId="7" hidden="1">#REF!</definedName>
    <definedName name="BExONRQ1BAA4F3TXP2MYQ4YCZ09S" hidden="1">#REF!</definedName>
    <definedName name="BExONU4ENMND8RLZX0L5EHPYQQSB" localSheetId="11" hidden="1">#REF!</definedName>
    <definedName name="BExONU4ENMND8RLZX0L5EHPYQQSB" localSheetId="5" hidden="1">#REF!</definedName>
    <definedName name="BExONU4ENMND8RLZX0L5EHPYQQSB" localSheetId="8" hidden="1">#REF!</definedName>
    <definedName name="BExONU4ENMND8RLZX0L5EHPYQQSB" localSheetId="6" hidden="1">#REF!</definedName>
    <definedName name="BExONU4ENMND8RLZX0L5EHPYQQSB" localSheetId="7" hidden="1">#REF!</definedName>
    <definedName name="BExONU4ENMND8RLZX0L5EHPYQQSB" hidden="1">#REF!</definedName>
    <definedName name="BExONXPUEU6ZRSIX4PDJ1DXY679I" localSheetId="11" hidden="1">#REF!</definedName>
    <definedName name="BExONXPUEU6ZRSIX4PDJ1DXY679I" localSheetId="5" hidden="1">#REF!</definedName>
    <definedName name="BExONXPUEU6ZRSIX4PDJ1DXY679I" localSheetId="8" hidden="1">#REF!</definedName>
    <definedName name="BExONXPUEU6ZRSIX4PDJ1DXY679I" localSheetId="6" hidden="1">#REF!</definedName>
    <definedName name="BExONXPUEU6ZRSIX4PDJ1DXY679I" localSheetId="7" hidden="1">#REF!</definedName>
    <definedName name="BExONXPUEU6ZRSIX4PDJ1DXY679I" hidden="1">#REF!</definedName>
    <definedName name="BExOO0KEG2WL5WKKMHN0S2UTIUNG" localSheetId="11" hidden="1">#REF!</definedName>
    <definedName name="BExOO0KEG2WL5WKKMHN0S2UTIUNG" localSheetId="5" hidden="1">#REF!</definedName>
    <definedName name="BExOO0KEG2WL5WKKMHN0S2UTIUNG" localSheetId="8" hidden="1">#REF!</definedName>
    <definedName name="BExOO0KEG2WL5WKKMHN0S2UTIUNG" localSheetId="6" hidden="1">#REF!</definedName>
    <definedName name="BExOO0KEG2WL5WKKMHN0S2UTIUNG" localSheetId="7" hidden="1">#REF!</definedName>
    <definedName name="BExOO0KEG2WL5WKKMHN0S2UTIUNG" hidden="1">#REF!</definedName>
    <definedName name="BExOO1WWIZSGB0YTGKESB45TSVMZ" localSheetId="11" hidden="1">#REF!</definedName>
    <definedName name="BExOO1WWIZSGB0YTGKESB45TSVMZ" localSheetId="5" hidden="1">#REF!</definedName>
    <definedName name="BExOO1WWIZSGB0YTGKESB45TSVMZ" localSheetId="8" hidden="1">#REF!</definedName>
    <definedName name="BExOO1WWIZSGB0YTGKESB45TSVMZ" localSheetId="6" hidden="1">#REF!</definedName>
    <definedName name="BExOO1WWIZSGB0YTGKESB45TSVMZ" localSheetId="7" hidden="1">#REF!</definedName>
    <definedName name="BExOO1WWIZSGB0YTGKESB45TSVMZ" hidden="1">#REF!</definedName>
    <definedName name="BExOO4B8FPAFYPHCTYTX37P1TQM5" localSheetId="11" hidden="1">#REF!</definedName>
    <definedName name="BExOO4B8FPAFYPHCTYTX37P1TQM5" localSheetId="5" hidden="1">#REF!</definedName>
    <definedName name="BExOO4B8FPAFYPHCTYTX37P1TQM5" localSheetId="8" hidden="1">#REF!</definedName>
    <definedName name="BExOO4B8FPAFYPHCTYTX37P1TQM5" localSheetId="6" hidden="1">#REF!</definedName>
    <definedName name="BExOO4B8FPAFYPHCTYTX37P1TQM5" localSheetId="7" hidden="1">#REF!</definedName>
    <definedName name="BExOO4B8FPAFYPHCTYTX37P1TQM5" hidden="1">#REF!</definedName>
    <definedName name="BExOOIULUDOJRMYABWV5CCL906X6" localSheetId="11" hidden="1">#REF!</definedName>
    <definedName name="BExOOIULUDOJRMYABWV5CCL906X6" localSheetId="5" hidden="1">#REF!</definedName>
    <definedName name="BExOOIULUDOJRMYABWV5CCL906X6" localSheetId="8" hidden="1">#REF!</definedName>
    <definedName name="BExOOIULUDOJRMYABWV5CCL906X6" localSheetId="6" hidden="1">#REF!</definedName>
    <definedName name="BExOOIULUDOJRMYABWV5CCL906X6" localSheetId="7" hidden="1">#REF!</definedName>
    <definedName name="BExOOIULUDOJRMYABWV5CCL906X6" hidden="1">#REF!</definedName>
    <definedName name="BExOOJLIWKJW5S7XWJXD8TYV5HQ9" localSheetId="11" hidden="1">#REF!</definedName>
    <definedName name="BExOOJLIWKJW5S7XWJXD8TYV5HQ9" localSheetId="5" hidden="1">#REF!</definedName>
    <definedName name="BExOOJLIWKJW5S7XWJXD8TYV5HQ9" localSheetId="8" hidden="1">#REF!</definedName>
    <definedName name="BExOOJLIWKJW5S7XWJXD8TYV5HQ9" localSheetId="6" hidden="1">#REF!</definedName>
    <definedName name="BExOOJLIWKJW5S7XWJXD8TYV5HQ9" localSheetId="7" hidden="1">#REF!</definedName>
    <definedName name="BExOOJLIWKJW5S7XWJXD8TYV5HQ9" hidden="1">#REF!</definedName>
    <definedName name="BExOOQ1JVWQ9LYXD0V94BRXKTA1I" localSheetId="11" hidden="1">#REF!</definedName>
    <definedName name="BExOOQ1JVWQ9LYXD0V94BRXKTA1I" localSheetId="5" hidden="1">#REF!</definedName>
    <definedName name="BExOOQ1JVWQ9LYXD0V94BRXKTA1I" localSheetId="8" hidden="1">#REF!</definedName>
    <definedName name="BExOOQ1JVWQ9LYXD0V94BRXKTA1I" localSheetId="6" hidden="1">#REF!</definedName>
    <definedName name="BExOOQ1JVWQ9LYXD0V94BRXKTA1I" localSheetId="7" hidden="1">#REF!</definedName>
    <definedName name="BExOOQ1JVWQ9LYXD0V94BRXKTA1I" hidden="1">#REF!</definedName>
    <definedName name="BExOOTN0KTXJCL7E476XBN1CJ553" localSheetId="11" hidden="1">#REF!</definedName>
    <definedName name="BExOOTN0KTXJCL7E476XBN1CJ553" localSheetId="5" hidden="1">#REF!</definedName>
    <definedName name="BExOOTN0KTXJCL7E476XBN1CJ553" localSheetId="8" hidden="1">#REF!</definedName>
    <definedName name="BExOOTN0KTXJCL7E476XBN1CJ553" localSheetId="6" hidden="1">#REF!</definedName>
    <definedName name="BExOOTN0KTXJCL7E476XBN1CJ553" localSheetId="7" hidden="1">#REF!</definedName>
    <definedName name="BExOOTN0KTXJCL7E476XBN1CJ553" hidden="1">#REF!</definedName>
    <definedName name="BExOOVVUJIJNAYDICUUQQ9O7O3TW" localSheetId="11" hidden="1">#REF!</definedName>
    <definedName name="BExOOVVUJIJNAYDICUUQQ9O7O3TW" localSheetId="5" hidden="1">#REF!</definedName>
    <definedName name="BExOOVVUJIJNAYDICUUQQ9O7O3TW" localSheetId="8" hidden="1">#REF!</definedName>
    <definedName name="BExOOVVUJIJNAYDICUUQQ9O7O3TW" localSheetId="6" hidden="1">#REF!</definedName>
    <definedName name="BExOOVVUJIJNAYDICUUQQ9O7O3TW" localSheetId="7" hidden="1">#REF!</definedName>
    <definedName name="BExOOVVUJIJNAYDICUUQQ9O7O3TW" hidden="1">#REF!</definedName>
    <definedName name="BExOP9DDU5MZJKWGFT0MKL44YKIV" localSheetId="11" hidden="1">#REF!</definedName>
    <definedName name="BExOP9DDU5MZJKWGFT0MKL44YKIV" localSheetId="5" hidden="1">#REF!</definedName>
    <definedName name="BExOP9DDU5MZJKWGFT0MKL44YKIV" localSheetId="8" hidden="1">#REF!</definedName>
    <definedName name="BExOP9DDU5MZJKWGFT0MKL44YKIV" localSheetId="6" hidden="1">#REF!</definedName>
    <definedName name="BExOP9DDU5MZJKWGFT0MKL44YKIV" localSheetId="7" hidden="1">#REF!</definedName>
    <definedName name="BExOP9DDU5MZJKWGFT0MKL44YKIV" hidden="1">#REF!</definedName>
    <definedName name="BExOP9DEBV5W5P4Q25J3XCJBP5S9" localSheetId="11" hidden="1">#REF!</definedName>
    <definedName name="BExOP9DEBV5W5P4Q25J3XCJBP5S9" localSheetId="5" hidden="1">#REF!</definedName>
    <definedName name="BExOP9DEBV5W5P4Q25J3XCJBP5S9" localSheetId="8" hidden="1">#REF!</definedName>
    <definedName name="BExOP9DEBV5W5P4Q25J3XCJBP5S9" localSheetId="6" hidden="1">#REF!</definedName>
    <definedName name="BExOP9DEBV5W5P4Q25J3XCJBP5S9" localSheetId="7" hidden="1">#REF!</definedName>
    <definedName name="BExOP9DEBV5W5P4Q25J3XCJBP5S9" hidden="1">#REF!</definedName>
    <definedName name="BExOPFNYRBL0BFM23LZBJTADNOE4" localSheetId="11" hidden="1">#REF!</definedName>
    <definedName name="BExOPFNYRBL0BFM23LZBJTADNOE4" localSheetId="5" hidden="1">#REF!</definedName>
    <definedName name="BExOPFNYRBL0BFM23LZBJTADNOE4" localSheetId="8" hidden="1">#REF!</definedName>
    <definedName name="BExOPFNYRBL0BFM23LZBJTADNOE4" localSheetId="6" hidden="1">#REF!</definedName>
    <definedName name="BExOPFNYRBL0BFM23LZBJTADNOE4" localSheetId="7" hidden="1">#REF!</definedName>
    <definedName name="BExOPFNYRBL0BFM23LZBJTADNOE4" hidden="1">#REF!</definedName>
    <definedName name="BExOPINVFSIZMCVT9YGT2AODVCX3" localSheetId="11" hidden="1">#REF!</definedName>
    <definedName name="BExOPINVFSIZMCVT9YGT2AODVCX3" localSheetId="5" hidden="1">#REF!</definedName>
    <definedName name="BExOPINVFSIZMCVT9YGT2AODVCX3" localSheetId="8" hidden="1">#REF!</definedName>
    <definedName name="BExOPINVFSIZMCVT9YGT2AODVCX3" localSheetId="6" hidden="1">#REF!</definedName>
    <definedName name="BExOPINVFSIZMCVT9YGT2AODVCX3" localSheetId="7" hidden="1">#REF!</definedName>
    <definedName name="BExOPINVFSIZMCVT9YGT2AODVCX3" hidden="1">#REF!</definedName>
    <definedName name="BExOQ1JN4SAC44RTMZIGHSW023WA" localSheetId="11" hidden="1">#REF!</definedName>
    <definedName name="BExOQ1JN4SAC44RTMZIGHSW023WA" localSheetId="5" hidden="1">#REF!</definedName>
    <definedName name="BExOQ1JN4SAC44RTMZIGHSW023WA" localSheetId="8" hidden="1">#REF!</definedName>
    <definedName name="BExOQ1JN4SAC44RTMZIGHSW023WA" localSheetId="6" hidden="1">#REF!</definedName>
    <definedName name="BExOQ1JN4SAC44RTMZIGHSW023WA" localSheetId="7" hidden="1">#REF!</definedName>
    <definedName name="BExOQ1JN4SAC44RTMZIGHSW023WA" hidden="1">#REF!</definedName>
    <definedName name="BExOQ256YMF115DJL3KBPNKABJ90" localSheetId="11" hidden="1">#REF!</definedName>
    <definedName name="BExOQ256YMF115DJL3KBPNKABJ90" localSheetId="5" hidden="1">#REF!</definedName>
    <definedName name="BExOQ256YMF115DJL3KBPNKABJ90" localSheetId="8" hidden="1">#REF!</definedName>
    <definedName name="BExOQ256YMF115DJL3KBPNKABJ90" localSheetId="6" hidden="1">#REF!</definedName>
    <definedName name="BExOQ256YMF115DJL3KBPNKABJ90" localSheetId="7" hidden="1">#REF!</definedName>
    <definedName name="BExOQ256YMF115DJL3KBPNKABJ90" hidden="1">#REF!</definedName>
    <definedName name="BExQ19DEUOLC11IW32E2AMVZLFF1" localSheetId="11" hidden="1">#REF!</definedName>
    <definedName name="BExQ19DEUOLC11IW32E2AMVZLFF1" localSheetId="5" hidden="1">#REF!</definedName>
    <definedName name="BExQ19DEUOLC11IW32E2AMVZLFF1" localSheetId="8" hidden="1">#REF!</definedName>
    <definedName name="BExQ19DEUOLC11IW32E2AMVZLFF1" localSheetId="6" hidden="1">#REF!</definedName>
    <definedName name="BExQ19DEUOLC11IW32E2AMVZLFF1" localSheetId="7" hidden="1">#REF!</definedName>
    <definedName name="BExQ19DEUOLC11IW32E2AMVZLFF1" hidden="1">#REF!</definedName>
    <definedName name="BExQ1OCW3L24TN0BYVRE2NE3IK1O" localSheetId="11" hidden="1">#REF!</definedName>
    <definedName name="BExQ1OCW3L24TN0BYVRE2NE3IK1O" localSheetId="5" hidden="1">#REF!</definedName>
    <definedName name="BExQ1OCW3L24TN0BYVRE2NE3IK1O" localSheetId="8" hidden="1">#REF!</definedName>
    <definedName name="BExQ1OCW3L24TN0BYVRE2NE3IK1O" localSheetId="6" hidden="1">#REF!</definedName>
    <definedName name="BExQ1OCW3L24TN0BYVRE2NE3IK1O" localSheetId="7" hidden="1">#REF!</definedName>
    <definedName name="BExQ1OCW3L24TN0BYVRE2NE3IK1O" hidden="1">#REF!</definedName>
    <definedName name="BExQ29C73XR33S3668YYSYZAIHTG" localSheetId="11" hidden="1">#REF!</definedName>
    <definedName name="BExQ29C73XR33S3668YYSYZAIHTG" localSheetId="5" hidden="1">#REF!</definedName>
    <definedName name="BExQ29C73XR33S3668YYSYZAIHTG" localSheetId="8" hidden="1">#REF!</definedName>
    <definedName name="BExQ29C73XR33S3668YYSYZAIHTG" localSheetId="6" hidden="1">#REF!</definedName>
    <definedName name="BExQ29C73XR33S3668YYSYZAIHTG" localSheetId="7" hidden="1">#REF!</definedName>
    <definedName name="BExQ29C73XR33S3668YYSYZAIHTG" hidden="1">#REF!</definedName>
    <definedName name="BExQ2FS228IUDUP2023RA1D4AO4C" localSheetId="11" hidden="1">#REF!</definedName>
    <definedName name="BExQ2FS228IUDUP2023RA1D4AO4C" localSheetId="5" hidden="1">#REF!</definedName>
    <definedName name="BExQ2FS228IUDUP2023RA1D4AO4C" localSheetId="8" hidden="1">#REF!</definedName>
    <definedName name="BExQ2FS228IUDUP2023RA1D4AO4C" localSheetId="6" hidden="1">#REF!</definedName>
    <definedName name="BExQ2FS228IUDUP2023RA1D4AO4C" localSheetId="7" hidden="1">#REF!</definedName>
    <definedName name="BExQ2FS228IUDUP2023RA1D4AO4C" hidden="1">#REF!</definedName>
    <definedName name="BExQ2L0XYWLY9VPZWXYYFRIRQRJ1" localSheetId="11" hidden="1">#REF!</definedName>
    <definedName name="BExQ2L0XYWLY9VPZWXYYFRIRQRJ1" localSheetId="5" hidden="1">#REF!</definedName>
    <definedName name="BExQ2L0XYWLY9VPZWXYYFRIRQRJ1" localSheetId="8" hidden="1">#REF!</definedName>
    <definedName name="BExQ2L0XYWLY9VPZWXYYFRIRQRJ1" localSheetId="6" hidden="1">#REF!</definedName>
    <definedName name="BExQ2L0XYWLY9VPZWXYYFRIRQRJ1" localSheetId="7" hidden="1">#REF!</definedName>
    <definedName name="BExQ2L0XYWLY9VPZWXYYFRIRQRJ1" hidden="1">#REF!</definedName>
    <definedName name="BExQ2M841F5Z1BQYR8DG5FKK0LIU" localSheetId="11" hidden="1">#REF!</definedName>
    <definedName name="BExQ2M841F5Z1BQYR8DG5FKK0LIU" localSheetId="5" hidden="1">#REF!</definedName>
    <definedName name="BExQ2M841F5Z1BQYR8DG5FKK0LIU" localSheetId="8" hidden="1">#REF!</definedName>
    <definedName name="BExQ2M841F5Z1BQYR8DG5FKK0LIU" localSheetId="6" hidden="1">#REF!</definedName>
    <definedName name="BExQ2M841F5Z1BQYR8DG5FKK0LIU" localSheetId="7" hidden="1">#REF!</definedName>
    <definedName name="BExQ2M841F5Z1BQYR8DG5FKK0LIU" hidden="1">#REF!</definedName>
    <definedName name="BExQ2STHO7AXYTS1VPPHQMX1WT30" localSheetId="11" hidden="1">#REF!</definedName>
    <definedName name="BExQ2STHO7AXYTS1VPPHQMX1WT30" localSheetId="5" hidden="1">#REF!</definedName>
    <definedName name="BExQ2STHO7AXYTS1VPPHQMX1WT30" localSheetId="8" hidden="1">#REF!</definedName>
    <definedName name="BExQ2STHO7AXYTS1VPPHQMX1WT30" localSheetId="6" hidden="1">#REF!</definedName>
    <definedName name="BExQ2STHO7AXYTS1VPPHQMX1WT30" localSheetId="7" hidden="1">#REF!</definedName>
    <definedName name="BExQ2STHO7AXYTS1VPPHQMX1WT30" hidden="1">#REF!</definedName>
    <definedName name="BExQ2XWXHMQMQ99FF9293AEQHABB" localSheetId="11" hidden="1">#REF!</definedName>
    <definedName name="BExQ2XWXHMQMQ99FF9293AEQHABB" localSheetId="5" hidden="1">#REF!</definedName>
    <definedName name="BExQ2XWXHMQMQ99FF9293AEQHABB" localSheetId="8" hidden="1">#REF!</definedName>
    <definedName name="BExQ2XWXHMQMQ99FF9293AEQHABB" localSheetId="6" hidden="1">#REF!</definedName>
    <definedName name="BExQ2XWXHMQMQ99FF9293AEQHABB" localSheetId="7" hidden="1">#REF!</definedName>
    <definedName name="BExQ2XWXHMQMQ99FF9293AEQHABB" hidden="1">#REF!</definedName>
    <definedName name="BExQ300G8I8TK45A0MVHV15422EU" localSheetId="11" hidden="1">#REF!</definedName>
    <definedName name="BExQ300G8I8TK45A0MVHV15422EU" localSheetId="5" hidden="1">#REF!</definedName>
    <definedName name="BExQ300G8I8TK45A0MVHV15422EU" localSheetId="8" hidden="1">#REF!</definedName>
    <definedName name="BExQ300G8I8TK45A0MVHV15422EU" localSheetId="6" hidden="1">#REF!</definedName>
    <definedName name="BExQ300G8I8TK45A0MVHV15422EU" localSheetId="7" hidden="1">#REF!</definedName>
    <definedName name="BExQ300G8I8TK45A0MVHV15422EU" hidden="1">#REF!</definedName>
    <definedName name="BExQ305RBEODGNAETZ0EZQLLDZZD" localSheetId="11" hidden="1">#REF!</definedName>
    <definedName name="BExQ305RBEODGNAETZ0EZQLLDZZD" localSheetId="5" hidden="1">#REF!</definedName>
    <definedName name="BExQ305RBEODGNAETZ0EZQLLDZZD" localSheetId="8" hidden="1">#REF!</definedName>
    <definedName name="BExQ305RBEODGNAETZ0EZQLLDZZD" localSheetId="6" hidden="1">#REF!</definedName>
    <definedName name="BExQ305RBEODGNAETZ0EZQLLDZZD" localSheetId="7" hidden="1">#REF!</definedName>
    <definedName name="BExQ305RBEODGNAETZ0EZQLLDZZD" hidden="1">#REF!</definedName>
    <definedName name="BExQ37SZQJSC2C73FY2IJY852LVP" localSheetId="11" hidden="1">#REF!</definedName>
    <definedName name="BExQ37SZQJSC2C73FY2IJY852LVP" localSheetId="5" hidden="1">#REF!</definedName>
    <definedName name="BExQ37SZQJSC2C73FY2IJY852LVP" localSheetId="8" hidden="1">#REF!</definedName>
    <definedName name="BExQ37SZQJSC2C73FY2IJY852LVP" localSheetId="6" hidden="1">#REF!</definedName>
    <definedName name="BExQ37SZQJSC2C73FY2IJY852LVP" localSheetId="7" hidden="1">#REF!</definedName>
    <definedName name="BExQ37SZQJSC2C73FY2IJY852LVP" hidden="1">#REF!</definedName>
    <definedName name="BExQ39R28MXSG2SEV956F0KZ20AN" localSheetId="11" hidden="1">#REF!</definedName>
    <definedName name="BExQ39R28MXSG2SEV956F0KZ20AN" localSheetId="5" hidden="1">#REF!</definedName>
    <definedName name="BExQ39R28MXSG2SEV956F0KZ20AN" localSheetId="8" hidden="1">#REF!</definedName>
    <definedName name="BExQ39R28MXSG2SEV956F0KZ20AN" localSheetId="6" hidden="1">#REF!</definedName>
    <definedName name="BExQ39R28MXSG2SEV956F0KZ20AN" localSheetId="7" hidden="1">#REF!</definedName>
    <definedName name="BExQ39R28MXSG2SEV956F0KZ20AN" hidden="1">#REF!</definedName>
    <definedName name="BExQ3D1P3M5Z3HLMEZ17E0BLEE4U" localSheetId="11" hidden="1">#REF!</definedName>
    <definedName name="BExQ3D1P3M5Z3HLMEZ17E0BLEE4U" localSheetId="5" hidden="1">#REF!</definedName>
    <definedName name="BExQ3D1P3M5Z3HLMEZ17E0BLEE4U" localSheetId="8" hidden="1">#REF!</definedName>
    <definedName name="BExQ3D1P3M5Z3HLMEZ17E0BLEE4U" localSheetId="6" hidden="1">#REF!</definedName>
    <definedName name="BExQ3D1P3M5Z3HLMEZ17E0BLEE4U" localSheetId="7" hidden="1">#REF!</definedName>
    <definedName name="BExQ3D1P3M5Z3HLMEZ17E0BLEE4U" hidden="1">#REF!</definedName>
    <definedName name="BExQ3EZX6BA2WHKI84SG78UPRTSE" localSheetId="11" hidden="1">#REF!</definedName>
    <definedName name="BExQ3EZX6BA2WHKI84SG78UPRTSE" localSheetId="5" hidden="1">#REF!</definedName>
    <definedName name="BExQ3EZX6BA2WHKI84SG78UPRTSE" localSheetId="8" hidden="1">#REF!</definedName>
    <definedName name="BExQ3EZX6BA2WHKI84SG78UPRTSE" localSheetId="6" hidden="1">#REF!</definedName>
    <definedName name="BExQ3EZX6BA2WHKI84SG78UPRTSE" localSheetId="7" hidden="1">#REF!</definedName>
    <definedName name="BExQ3EZX6BA2WHKI84SG78UPRTSE" hidden="1">#REF!</definedName>
    <definedName name="BExQ3KOX6620WUSBG7PGACNC936P" localSheetId="11" hidden="1">#REF!</definedName>
    <definedName name="BExQ3KOX6620WUSBG7PGACNC936P" localSheetId="5" hidden="1">#REF!</definedName>
    <definedName name="BExQ3KOX6620WUSBG7PGACNC936P" localSheetId="8" hidden="1">#REF!</definedName>
    <definedName name="BExQ3KOX6620WUSBG7PGACNC936P" localSheetId="6" hidden="1">#REF!</definedName>
    <definedName name="BExQ3KOX6620WUSBG7PGACNC936P" localSheetId="7" hidden="1">#REF!</definedName>
    <definedName name="BExQ3KOX6620WUSBG7PGACNC936P" hidden="1">#REF!</definedName>
    <definedName name="BExQ3O4W7QF8BOXTUT4IOGF6YKUD" localSheetId="11" hidden="1">#REF!</definedName>
    <definedName name="BExQ3O4W7QF8BOXTUT4IOGF6YKUD" localSheetId="5" hidden="1">#REF!</definedName>
    <definedName name="BExQ3O4W7QF8BOXTUT4IOGF6YKUD" localSheetId="8" hidden="1">#REF!</definedName>
    <definedName name="BExQ3O4W7QF8BOXTUT4IOGF6YKUD" localSheetId="6" hidden="1">#REF!</definedName>
    <definedName name="BExQ3O4W7QF8BOXTUT4IOGF6YKUD" localSheetId="7" hidden="1">#REF!</definedName>
    <definedName name="BExQ3O4W7QF8BOXTUT4IOGF6YKUD" hidden="1">#REF!</definedName>
    <definedName name="BExQ3PXOWSN8561ZR8IEY8ZASI3B" localSheetId="11" hidden="1">#REF!</definedName>
    <definedName name="BExQ3PXOWSN8561ZR8IEY8ZASI3B" localSheetId="5" hidden="1">#REF!</definedName>
    <definedName name="BExQ3PXOWSN8561ZR8IEY8ZASI3B" localSheetId="8" hidden="1">#REF!</definedName>
    <definedName name="BExQ3PXOWSN8561ZR8IEY8ZASI3B" localSheetId="6" hidden="1">#REF!</definedName>
    <definedName name="BExQ3PXOWSN8561ZR8IEY8ZASI3B" localSheetId="7" hidden="1">#REF!</definedName>
    <definedName name="BExQ3PXOWSN8561ZR8IEY8ZASI3B" hidden="1">#REF!</definedName>
    <definedName name="BExQ3TZF04IPY0B0UG9CQQ5736UA" localSheetId="11" hidden="1">#REF!</definedName>
    <definedName name="BExQ3TZF04IPY0B0UG9CQQ5736UA" localSheetId="5" hidden="1">#REF!</definedName>
    <definedName name="BExQ3TZF04IPY0B0UG9CQQ5736UA" localSheetId="8" hidden="1">#REF!</definedName>
    <definedName name="BExQ3TZF04IPY0B0UG9CQQ5736UA" localSheetId="6" hidden="1">#REF!</definedName>
    <definedName name="BExQ3TZF04IPY0B0UG9CQQ5736UA" localSheetId="7" hidden="1">#REF!</definedName>
    <definedName name="BExQ3TZF04IPY0B0UG9CQQ5736UA" hidden="1">#REF!</definedName>
    <definedName name="BExQ42IU9MNDYLODP41DL6YTZMAR" localSheetId="11" hidden="1">#REF!</definedName>
    <definedName name="BExQ42IU9MNDYLODP41DL6YTZMAR" localSheetId="5" hidden="1">#REF!</definedName>
    <definedName name="BExQ42IU9MNDYLODP41DL6YTZMAR" localSheetId="8" hidden="1">#REF!</definedName>
    <definedName name="BExQ42IU9MNDYLODP41DL6YTZMAR" localSheetId="6" hidden="1">#REF!</definedName>
    <definedName name="BExQ42IU9MNDYLODP41DL6YTZMAR" localSheetId="7" hidden="1">#REF!</definedName>
    <definedName name="BExQ42IU9MNDYLODP41DL6YTZMAR" hidden="1">#REF!</definedName>
    <definedName name="BExQ42O4PHH156IHXSW0JAYAC0NJ" localSheetId="11" hidden="1">#REF!</definedName>
    <definedName name="BExQ42O4PHH156IHXSW0JAYAC0NJ" localSheetId="5" hidden="1">#REF!</definedName>
    <definedName name="BExQ42O4PHH156IHXSW0JAYAC0NJ" localSheetId="8" hidden="1">#REF!</definedName>
    <definedName name="BExQ42O4PHH156IHXSW0JAYAC0NJ" localSheetId="6" hidden="1">#REF!</definedName>
    <definedName name="BExQ42O4PHH156IHXSW0JAYAC0NJ" localSheetId="7" hidden="1">#REF!</definedName>
    <definedName name="BExQ42O4PHH156IHXSW0JAYAC0NJ" hidden="1">#REF!</definedName>
    <definedName name="BExQ452HF7N1HYPXJXQ8WD6SOWUV" localSheetId="11" hidden="1">#REF!</definedName>
    <definedName name="BExQ452HF7N1HYPXJXQ8WD6SOWUV" localSheetId="5" hidden="1">#REF!</definedName>
    <definedName name="BExQ452HF7N1HYPXJXQ8WD6SOWUV" localSheetId="8" hidden="1">#REF!</definedName>
    <definedName name="BExQ452HF7N1HYPXJXQ8WD6SOWUV" localSheetId="6" hidden="1">#REF!</definedName>
    <definedName name="BExQ452HF7N1HYPXJXQ8WD6SOWUV" localSheetId="7" hidden="1">#REF!</definedName>
    <definedName name="BExQ452HF7N1HYPXJXQ8WD6SOWUV" hidden="1">#REF!</definedName>
    <definedName name="BExQ4BTBSHPHVEDRCXC2ROW8PLFC" localSheetId="11" hidden="1">#REF!</definedName>
    <definedName name="BExQ4BTBSHPHVEDRCXC2ROW8PLFC" localSheetId="5" hidden="1">#REF!</definedName>
    <definedName name="BExQ4BTBSHPHVEDRCXC2ROW8PLFC" localSheetId="8" hidden="1">#REF!</definedName>
    <definedName name="BExQ4BTBSHPHVEDRCXC2ROW8PLFC" localSheetId="6" hidden="1">#REF!</definedName>
    <definedName name="BExQ4BTBSHPHVEDRCXC2ROW8PLFC" localSheetId="7" hidden="1">#REF!</definedName>
    <definedName name="BExQ4BTBSHPHVEDRCXC2ROW8PLFC" hidden="1">#REF!</definedName>
    <definedName name="BExQ4DGKF54SRKQUTUT4B1CZSS62" localSheetId="11" hidden="1">#REF!</definedName>
    <definedName name="BExQ4DGKF54SRKQUTUT4B1CZSS62" localSheetId="5" hidden="1">#REF!</definedName>
    <definedName name="BExQ4DGKF54SRKQUTUT4B1CZSS62" localSheetId="8" hidden="1">#REF!</definedName>
    <definedName name="BExQ4DGKF54SRKQUTUT4B1CZSS62" localSheetId="6" hidden="1">#REF!</definedName>
    <definedName name="BExQ4DGKF54SRKQUTUT4B1CZSS62" localSheetId="7" hidden="1">#REF!</definedName>
    <definedName name="BExQ4DGKF54SRKQUTUT4B1CZSS62" hidden="1">#REF!</definedName>
    <definedName name="BExQ4T74LQ5PYTV1MUQUW75A4BDY" localSheetId="11" hidden="1">#REF!</definedName>
    <definedName name="BExQ4T74LQ5PYTV1MUQUW75A4BDY" localSheetId="5" hidden="1">#REF!</definedName>
    <definedName name="BExQ4T74LQ5PYTV1MUQUW75A4BDY" localSheetId="8" hidden="1">#REF!</definedName>
    <definedName name="BExQ4T74LQ5PYTV1MUQUW75A4BDY" localSheetId="6" hidden="1">#REF!</definedName>
    <definedName name="BExQ4T74LQ5PYTV1MUQUW75A4BDY" localSheetId="7" hidden="1">#REF!</definedName>
    <definedName name="BExQ4T74LQ5PYTV1MUQUW75A4BDY" hidden="1">#REF!</definedName>
    <definedName name="BExQ4XJHD7EJCNH7S1MJDZJ2MNWG" localSheetId="11" hidden="1">#REF!</definedName>
    <definedName name="BExQ4XJHD7EJCNH7S1MJDZJ2MNWG" localSheetId="5" hidden="1">#REF!</definedName>
    <definedName name="BExQ4XJHD7EJCNH7S1MJDZJ2MNWG" localSheetId="8" hidden="1">#REF!</definedName>
    <definedName name="BExQ4XJHD7EJCNH7S1MJDZJ2MNWG" localSheetId="6" hidden="1">#REF!</definedName>
    <definedName name="BExQ4XJHD7EJCNH7S1MJDZJ2MNWG" localSheetId="7" hidden="1">#REF!</definedName>
    <definedName name="BExQ4XJHD7EJCNH7S1MJDZJ2MNWG" hidden="1">#REF!</definedName>
    <definedName name="BExQ5039ZCEWBUJHU682G4S89J03" localSheetId="11" hidden="1">#REF!</definedName>
    <definedName name="BExQ5039ZCEWBUJHU682G4S89J03" localSheetId="5" hidden="1">#REF!</definedName>
    <definedName name="BExQ5039ZCEWBUJHU682G4S89J03" localSheetId="8" hidden="1">#REF!</definedName>
    <definedName name="BExQ5039ZCEWBUJHU682G4S89J03" localSheetId="6" hidden="1">#REF!</definedName>
    <definedName name="BExQ5039ZCEWBUJHU682G4S89J03" localSheetId="7" hidden="1">#REF!</definedName>
    <definedName name="BExQ5039ZCEWBUJHU682G4S89J03" hidden="1">#REF!</definedName>
    <definedName name="BExQ56Z9W6YHZHRXOFFI8EFA7CDI" localSheetId="11" hidden="1">#REF!</definedName>
    <definedName name="BExQ56Z9W6YHZHRXOFFI8EFA7CDI" localSheetId="5" hidden="1">#REF!</definedName>
    <definedName name="BExQ56Z9W6YHZHRXOFFI8EFA7CDI" localSheetId="8" hidden="1">#REF!</definedName>
    <definedName name="BExQ56Z9W6YHZHRXOFFI8EFA7CDI" localSheetId="6" hidden="1">#REF!</definedName>
    <definedName name="BExQ56Z9W6YHZHRXOFFI8EFA7CDI" localSheetId="7" hidden="1">#REF!</definedName>
    <definedName name="BExQ56Z9W6YHZHRXOFFI8EFA7CDI" hidden="1">#REF!</definedName>
    <definedName name="BExQ58MP5FO5Q5CIXVMMYWWPEFW3" localSheetId="11" hidden="1">#REF!</definedName>
    <definedName name="BExQ58MP5FO5Q5CIXVMMYWWPEFW3" localSheetId="5" hidden="1">#REF!</definedName>
    <definedName name="BExQ58MP5FO5Q5CIXVMMYWWPEFW3" localSheetId="8" hidden="1">#REF!</definedName>
    <definedName name="BExQ58MP5FO5Q5CIXVMMYWWPEFW3" localSheetId="6" hidden="1">#REF!</definedName>
    <definedName name="BExQ58MP5FO5Q5CIXVMMYWWPEFW3" localSheetId="7" hidden="1">#REF!</definedName>
    <definedName name="BExQ58MP5FO5Q5CIXVMMYWWPEFW3" hidden="1">#REF!</definedName>
    <definedName name="BExQ5KX3Z668H1KUCKZ9J24HUQ1F" localSheetId="11" hidden="1">#REF!</definedName>
    <definedName name="BExQ5KX3Z668H1KUCKZ9J24HUQ1F" localSheetId="5" hidden="1">#REF!</definedName>
    <definedName name="BExQ5KX3Z668H1KUCKZ9J24HUQ1F" localSheetId="8" hidden="1">#REF!</definedName>
    <definedName name="BExQ5KX3Z668H1KUCKZ9J24HUQ1F" localSheetId="6" hidden="1">#REF!</definedName>
    <definedName name="BExQ5KX3Z668H1KUCKZ9J24HUQ1F" localSheetId="7" hidden="1">#REF!</definedName>
    <definedName name="BExQ5KX3Z668H1KUCKZ9J24HUQ1F" hidden="1">#REF!</definedName>
    <definedName name="BExQ5SPMSOCJYLAY20NB5A6O32RE" localSheetId="11" hidden="1">#REF!</definedName>
    <definedName name="BExQ5SPMSOCJYLAY20NB5A6O32RE" localSheetId="5" hidden="1">#REF!</definedName>
    <definedName name="BExQ5SPMSOCJYLAY20NB5A6O32RE" localSheetId="8" hidden="1">#REF!</definedName>
    <definedName name="BExQ5SPMSOCJYLAY20NB5A6O32RE" localSheetId="6" hidden="1">#REF!</definedName>
    <definedName name="BExQ5SPMSOCJYLAY20NB5A6O32RE" localSheetId="7" hidden="1">#REF!</definedName>
    <definedName name="BExQ5SPMSOCJYLAY20NB5A6O32RE" hidden="1">#REF!</definedName>
    <definedName name="BExQ5UICMGTMK790KTLK49MAGXRC" localSheetId="11" hidden="1">#REF!</definedName>
    <definedName name="BExQ5UICMGTMK790KTLK49MAGXRC" localSheetId="5" hidden="1">#REF!</definedName>
    <definedName name="BExQ5UICMGTMK790KTLK49MAGXRC" localSheetId="8" hidden="1">#REF!</definedName>
    <definedName name="BExQ5UICMGTMK790KTLK49MAGXRC" localSheetId="6" hidden="1">#REF!</definedName>
    <definedName name="BExQ5UICMGTMK790KTLK49MAGXRC" localSheetId="7" hidden="1">#REF!</definedName>
    <definedName name="BExQ5UICMGTMK790KTLK49MAGXRC" hidden="1">#REF!</definedName>
    <definedName name="BExQ5YUUK9FD0QGTY4WD0W90O7OL" localSheetId="11" hidden="1">#REF!</definedName>
    <definedName name="BExQ5YUUK9FD0QGTY4WD0W90O7OL" localSheetId="5" hidden="1">#REF!</definedName>
    <definedName name="BExQ5YUUK9FD0QGTY4WD0W90O7OL" localSheetId="8" hidden="1">#REF!</definedName>
    <definedName name="BExQ5YUUK9FD0QGTY4WD0W90O7OL" localSheetId="6" hidden="1">#REF!</definedName>
    <definedName name="BExQ5YUUK9FD0QGTY4WD0W90O7OL" localSheetId="7" hidden="1">#REF!</definedName>
    <definedName name="BExQ5YUUK9FD0QGTY4WD0W90O7OL" hidden="1">#REF!</definedName>
    <definedName name="BExQ62WGBSDPG7ZU34W0N8X45R3X" localSheetId="11" hidden="1">#REF!</definedName>
    <definedName name="BExQ62WGBSDPG7ZU34W0N8X45R3X" localSheetId="5" hidden="1">#REF!</definedName>
    <definedName name="BExQ62WGBSDPG7ZU34W0N8X45R3X" localSheetId="8" hidden="1">#REF!</definedName>
    <definedName name="BExQ62WGBSDPG7ZU34W0N8X45R3X" localSheetId="6" hidden="1">#REF!</definedName>
    <definedName name="BExQ62WGBSDPG7ZU34W0N8X45R3X" localSheetId="7" hidden="1">#REF!</definedName>
    <definedName name="BExQ62WGBSDPG7ZU34W0N8X45R3X" hidden="1">#REF!</definedName>
    <definedName name="BExQ63793YQ9BH7JLCNRIATIGTRG" localSheetId="11" hidden="1">#REF!</definedName>
    <definedName name="BExQ63793YQ9BH7JLCNRIATIGTRG" localSheetId="5" hidden="1">#REF!</definedName>
    <definedName name="BExQ63793YQ9BH7JLCNRIATIGTRG" localSheetId="8" hidden="1">#REF!</definedName>
    <definedName name="BExQ63793YQ9BH7JLCNRIATIGTRG" localSheetId="6" hidden="1">#REF!</definedName>
    <definedName name="BExQ63793YQ9BH7JLCNRIATIGTRG" localSheetId="7" hidden="1">#REF!</definedName>
    <definedName name="BExQ63793YQ9BH7JLCNRIATIGTRG" hidden="1">#REF!</definedName>
    <definedName name="BExQ6CN1EF2UPZ57ZYMGK8TUJQSS" localSheetId="11" hidden="1">#REF!</definedName>
    <definedName name="BExQ6CN1EF2UPZ57ZYMGK8TUJQSS" localSheetId="5" hidden="1">#REF!</definedName>
    <definedName name="BExQ6CN1EF2UPZ57ZYMGK8TUJQSS" localSheetId="8" hidden="1">#REF!</definedName>
    <definedName name="BExQ6CN1EF2UPZ57ZYMGK8TUJQSS" localSheetId="6" hidden="1">#REF!</definedName>
    <definedName name="BExQ6CN1EF2UPZ57ZYMGK8TUJQSS" localSheetId="7" hidden="1">#REF!</definedName>
    <definedName name="BExQ6CN1EF2UPZ57ZYMGK8TUJQSS" hidden="1">#REF!</definedName>
    <definedName name="BExQ6FSF8BMWVLJI7Y7MKPG9SU5O" localSheetId="11" hidden="1">#REF!</definedName>
    <definedName name="BExQ6FSF8BMWVLJI7Y7MKPG9SU5O" localSheetId="5" hidden="1">#REF!</definedName>
    <definedName name="BExQ6FSF8BMWVLJI7Y7MKPG9SU5O" localSheetId="8" hidden="1">#REF!</definedName>
    <definedName name="BExQ6FSF8BMWVLJI7Y7MKPG9SU5O" localSheetId="6" hidden="1">#REF!</definedName>
    <definedName name="BExQ6FSF8BMWVLJI7Y7MKPG9SU5O" localSheetId="7" hidden="1">#REF!</definedName>
    <definedName name="BExQ6FSF8BMWVLJI7Y7MKPG9SU5O" hidden="1">#REF!</definedName>
    <definedName name="BExQ6M2YXJ8AMRJF3QGHC40ADAHZ" localSheetId="11" hidden="1">#REF!</definedName>
    <definedName name="BExQ6M2YXJ8AMRJF3QGHC40ADAHZ" localSheetId="5" hidden="1">#REF!</definedName>
    <definedName name="BExQ6M2YXJ8AMRJF3QGHC40ADAHZ" localSheetId="8" hidden="1">#REF!</definedName>
    <definedName name="BExQ6M2YXJ8AMRJF3QGHC40ADAHZ" localSheetId="6" hidden="1">#REF!</definedName>
    <definedName name="BExQ6M2YXJ8AMRJF3QGHC40ADAHZ" localSheetId="7" hidden="1">#REF!</definedName>
    <definedName name="BExQ6M2YXJ8AMRJF3QGHC40ADAHZ" hidden="1">#REF!</definedName>
    <definedName name="BExQ6M8B0X44N9TV56ATUVHGDI00" localSheetId="11" hidden="1">#REF!</definedName>
    <definedName name="BExQ6M8B0X44N9TV56ATUVHGDI00" localSheetId="5" hidden="1">#REF!</definedName>
    <definedName name="BExQ6M8B0X44N9TV56ATUVHGDI00" localSheetId="8" hidden="1">#REF!</definedName>
    <definedName name="BExQ6M8B0X44N9TV56ATUVHGDI00" localSheetId="6" hidden="1">#REF!</definedName>
    <definedName name="BExQ6M8B0X44N9TV56ATUVHGDI00" localSheetId="7" hidden="1">#REF!</definedName>
    <definedName name="BExQ6M8B0X44N9TV56ATUVHGDI00" hidden="1">#REF!</definedName>
    <definedName name="BExQ6POH065GV0I74XXVD0VUPBJW" localSheetId="11" hidden="1">#REF!</definedName>
    <definedName name="BExQ6POH065GV0I74XXVD0VUPBJW" localSheetId="5" hidden="1">#REF!</definedName>
    <definedName name="BExQ6POH065GV0I74XXVD0VUPBJW" localSheetId="8" hidden="1">#REF!</definedName>
    <definedName name="BExQ6POH065GV0I74XXVD0VUPBJW" localSheetId="6" hidden="1">#REF!</definedName>
    <definedName name="BExQ6POH065GV0I74XXVD0VUPBJW" localSheetId="7" hidden="1">#REF!</definedName>
    <definedName name="BExQ6POH065GV0I74XXVD0VUPBJW" hidden="1">#REF!</definedName>
    <definedName name="BExQ6WV9KPSMXPPLGZ3KK4WNYTHU" localSheetId="11" hidden="1">#REF!</definedName>
    <definedName name="BExQ6WV9KPSMXPPLGZ3KK4WNYTHU" localSheetId="5" hidden="1">#REF!</definedName>
    <definedName name="BExQ6WV9KPSMXPPLGZ3KK4WNYTHU" localSheetId="8" hidden="1">#REF!</definedName>
    <definedName name="BExQ6WV9KPSMXPPLGZ3KK4WNYTHU" localSheetId="6" hidden="1">#REF!</definedName>
    <definedName name="BExQ6WV9KPSMXPPLGZ3KK4WNYTHU" localSheetId="7" hidden="1">#REF!</definedName>
    <definedName name="BExQ6WV9KPSMXPPLGZ3KK4WNYTHU" hidden="1">#REF!</definedName>
    <definedName name="BExQ7541G92R52ECOIYO6UXIWJJ4" localSheetId="11" hidden="1">#REF!</definedName>
    <definedName name="BExQ7541G92R52ECOIYO6UXIWJJ4" localSheetId="5" hidden="1">#REF!</definedName>
    <definedName name="BExQ7541G92R52ECOIYO6UXIWJJ4" localSheetId="8" hidden="1">#REF!</definedName>
    <definedName name="BExQ7541G92R52ECOIYO6UXIWJJ4" localSheetId="6" hidden="1">#REF!</definedName>
    <definedName name="BExQ7541G92R52ECOIYO6UXIWJJ4" localSheetId="7" hidden="1">#REF!</definedName>
    <definedName name="BExQ7541G92R52ECOIYO6UXIWJJ4" hidden="1">#REF!</definedName>
    <definedName name="BExQ783XTMM2A9I3UKCFWJH1PP2N" localSheetId="11" hidden="1">#REF!</definedName>
    <definedName name="BExQ783XTMM2A9I3UKCFWJH1PP2N" localSheetId="5" hidden="1">#REF!</definedName>
    <definedName name="BExQ783XTMM2A9I3UKCFWJH1PP2N" localSheetId="8" hidden="1">#REF!</definedName>
    <definedName name="BExQ783XTMM2A9I3UKCFWJH1PP2N" localSheetId="6" hidden="1">#REF!</definedName>
    <definedName name="BExQ783XTMM2A9I3UKCFWJH1PP2N" localSheetId="7" hidden="1">#REF!</definedName>
    <definedName name="BExQ783XTMM2A9I3UKCFWJH1PP2N" hidden="1">#REF!</definedName>
    <definedName name="BExQ79LX01ZPQB8EGD1ZHR2VK2H3" localSheetId="11" hidden="1">#REF!</definedName>
    <definedName name="BExQ79LX01ZPQB8EGD1ZHR2VK2H3" localSheetId="5" hidden="1">#REF!</definedName>
    <definedName name="BExQ79LX01ZPQB8EGD1ZHR2VK2H3" localSheetId="8" hidden="1">#REF!</definedName>
    <definedName name="BExQ79LX01ZPQB8EGD1ZHR2VK2H3" localSheetId="6" hidden="1">#REF!</definedName>
    <definedName name="BExQ79LX01ZPQB8EGD1ZHR2VK2H3" localSheetId="7" hidden="1">#REF!</definedName>
    <definedName name="BExQ79LX01ZPQB8EGD1ZHR2VK2H3" hidden="1">#REF!</definedName>
    <definedName name="BExQ7B3V9MGDK2OIJ61XXFBFLJFZ" localSheetId="11" hidden="1">#REF!</definedName>
    <definedName name="BExQ7B3V9MGDK2OIJ61XXFBFLJFZ" localSheetId="5" hidden="1">#REF!</definedName>
    <definedName name="BExQ7B3V9MGDK2OIJ61XXFBFLJFZ" localSheetId="8" hidden="1">#REF!</definedName>
    <definedName name="BExQ7B3V9MGDK2OIJ61XXFBFLJFZ" localSheetId="6" hidden="1">#REF!</definedName>
    <definedName name="BExQ7B3V9MGDK2OIJ61XXFBFLJFZ" localSheetId="7" hidden="1">#REF!</definedName>
    <definedName name="BExQ7B3V9MGDK2OIJ61XXFBFLJFZ" hidden="1">#REF!</definedName>
    <definedName name="BExQ7CB046NVPF9ZXDGA7OXOLSLX" localSheetId="11" hidden="1">#REF!</definedName>
    <definedName name="BExQ7CB046NVPF9ZXDGA7OXOLSLX" localSheetId="5" hidden="1">#REF!</definedName>
    <definedName name="BExQ7CB046NVPF9ZXDGA7OXOLSLX" localSheetId="8" hidden="1">#REF!</definedName>
    <definedName name="BExQ7CB046NVPF9ZXDGA7OXOLSLX" localSheetId="6" hidden="1">#REF!</definedName>
    <definedName name="BExQ7CB046NVPF9ZXDGA7OXOLSLX" localSheetId="7" hidden="1">#REF!</definedName>
    <definedName name="BExQ7CB046NVPF9ZXDGA7OXOLSLX" hidden="1">#REF!</definedName>
    <definedName name="BExQ7IWDCGGOO1HTJ97YGO1CK3R9" localSheetId="11" hidden="1">#REF!</definedName>
    <definedName name="BExQ7IWDCGGOO1HTJ97YGO1CK3R9" localSheetId="5" hidden="1">#REF!</definedName>
    <definedName name="BExQ7IWDCGGOO1HTJ97YGO1CK3R9" localSheetId="8" hidden="1">#REF!</definedName>
    <definedName name="BExQ7IWDCGGOO1HTJ97YGO1CK3R9" localSheetId="6" hidden="1">#REF!</definedName>
    <definedName name="BExQ7IWDCGGOO1HTJ97YGO1CK3R9" localSheetId="7" hidden="1">#REF!</definedName>
    <definedName name="BExQ7IWDCGGOO1HTJ97YGO1CK3R9" hidden="1">#REF!</definedName>
    <definedName name="BExQ7JNFIEGS2HKNBALH3Q2N5G7Z" localSheetId="11" hidden="1">#REF!</definedName>
    <definedName name="BExQ7JNFIEGS2HKNBALH3Q2N5G7Z" localSheetId="5" hidden="1">#REF!</definedName>
    <definedName name="BExQ7JNFIEGS2HKNBALH3Q2N5G7Z" localSheetId="8" hidden="1">#REF!</definedName>
    <definedName name="BExQ7JNFIEGS2HKNBALH3Q2N5G7Z" localSheetId="6" hidden="1">#REF!</definedName>
    <definedName name="BExQ7JNFIEGS2HKNBALH3Q2N5G7Z" localSheetId="7" hidden="1">#REF!</definedName>
    <definedName name="BExQ7JNFIEGS2HKNBALH3Q2N5G7Z" hidden="1">#REF!</definedName>
    <definedName name="BExQ7MY3U2Z1IZ71U5LJUD00VVB4" localSheetId="11" hidden="1">#REF!</definedName>
    <definedName name="BExQ7MY3U2Z1IZ71U5LJUD00VVB4" localSheetId="5" hidden="1">#REF!</definedName>
    <definedName name="BExQ7MY3U2Z1IZ71U5LJUD00VVB4" localSheetId="8" hidden="1">#REF!</definedName>
    <definedName name="BExQ7MY3U2Z1IZ71U5LJUD00VVB4" localSheetId="6" hidden="1">#REF!</definedName>
    <definedName name="BExQ7MY3U2Z1IZ71U5LJUD00VVB4" localSheetId="7" hidden="1">#REF!</definedName>
    <definedName name="BExQ7MY3U2Z1IZ71U5LJUD00VVB4" hidden="1">#REF!</definedName>
    <definedName name="BExQ7XL2Q1GVUFL1F9KK0K0EXMWG" localSheetId="11" hidden="1">#REF!</definedName>
    <definedName name="BExQ7XL2Q1GVUFL1F9KK0K0EXMWG" localSheetId="5" hidden="1">#REF!</definedName>
    <definedName name="BExQ7XL2Q1GVUFL1F9KK0K0EXMWG" localSheetId="8" hidden="1">#REF!</definedName>
    <definedName name="BExQ7XL2Q1GVUFL1F9KK0K0EXMWG" localSheetId="6" hidden="1">#REF!</definedName>
    <definedName name="BExQ7XL2Q1GVUFL1F9KK0K0EXMWG" localSheetId="7" hidden="1">#REF!</definedName>
    <definedName name="BExQ7XL2Q1GVUFL1F9KK0K0EXMWG" hidden="1">#REF!</definedName>
    <definedName name="BExQ8469L3ZRZ3KYZPYMSJIDL7Y5" localSheetId="11" hidden="1">#REF!</definedName>
    <definedName name="BExQ8469L3ZRZ3KYZPYMSJIDL7Y5" localSheetId="5" hidden="1">#REF!</definedName>
    <definedName name="BExQ8469L3ZRZ3KYZPYMSJIDL7Y5" localSheetId="8" hidden="1">#REF!</definedName>
    <definedName name="BExQ8469L3ZRZ3KYZPYMSJIDL7Y5" localSheetId="6" hidden="1">#REF!</definedName>
    <definedName name="BExQ8469L3ZRZ3KYZPYMSJIDL7Y5" localSheetId="7" hidden="1">#REF!</definedName>
    <definedName name="BExQ8469L3ZRZ3KYZPYMSJIDL7Y5" hidden="1">#REF!</definedName>
    <definedName name="BExQ84MJB94HL3BWRN50M4NCB6Z0" localSheetId="11" hidden="1">#REF!</definedName>
    <definedName name="BExQ84MJB94HL3BWRN50M4NCB6Z0" localSheetId="5" hidden="1">#REF!</definedName>
    <definedName name="BExQ84MJB94HL3BWRN50M4NCB6Z0" localSheetId="8" hidden="1">#REF!</definedName>
    <definedName name="BExQ84MJB94HL3BWRN50M4NCB6Z0" localSheetId="6" hidden="1">#REF!</definedName>
    <definedName name="BExQ84MJB94HL3BWRN50M4NCB6Z0" localSheetId="7" hidden="1">#REF!</definedName>
    <definedName name="BExQ84MJB94HL3BWRN50M4NCB6Z0" hidden="1">#REF!</definedName>
    <definedName name="BExQ8583ZE00NW7T9OF11OT9IA14" localSheetId="11" hidden="1">#REF!</definedName>
    <definedName name="BExQ8583ZE00NW7T9OF11OT9IA14" localSheetId="5" hidden="1">#REF!</definedName>
    <definedName name="BExQ8583ZE00NW7T9OF11OT9IA14" localSheetId="8" hidden="1">#REF!</definedName>
    <definedName name="BExQ8583ZE00NW7T9OF11OT9IA14" localSheetId="6" hidden="1">#REF!</definedName>
    <definedName name="BExQ8583ZE00NW7T9OF11OT9IA14" localSheetId="7" hidden="1">#REF!</definedName>
    <definedName name="BExQ8583ZE00NW7T9OF11OT9IA14" hidden="1">#REF!</definedName>
    <definedName name="BExQ8A0RPE3IMIFIZLUE7KD2N21W" localSheetId="11" hidden="1">#REF!</definedName>
    <definedName name="BExQ8A0RPE3IMIFIZLUE7KD2N21W" localSheetId="5" hidden="1">#REF!</definedName>
    <definedName name="BExQ8A0RPE3IMIFIZLUE7KD2N21W" localSheetId="8" hidden="1">#REF!</definedName>
    <definedName name="BExQ8A0RPE3IMIFIZLUE7KD2N21W" localSheetId="6" hidden="1">#REF!</definedName>
    <definedName name="BExQ8A0RPE3IMIFIZLUE7KD2N21W" localSheetId="7" hidden="1">#REF!</definedName>
    <definedName name="BExQ8A0RPE3IMIFIZLUE7KD2N21W" hidden="1">#REF!</definedName>
    <definedName name="BExQ8ABK6H1ADV2R2OYT8NFFYG2N" localSheetId="11" hidden="1">#REF!</definedName>
    <definedName name="BExQ8ABK6H1ADV2R2OYT8NFFYG2N" localSheetId="5" hidden="1">#REF!</definedName>
    <definedName name="BExQ8ABK6H1ADV2R2OYT8NFFYG2N" localSheetId="8" hidden="1">#REF!</definedName>
    <definedName name="BExQ8ABK6H1ADV2R2OYT8NFFYG2N" localSheetId="6" hidden="1">#REF!</definedName>
    <definedName name="BExQ8ABK6H1ADV2R2OYT8NFFYG2N" localSheetId="7" hidden="1">#REF!</definedName>
    <definedName name="BExQ8ABK6H1ADV2R2OYT8NFFYG2N" hidden="1">#REF!</definedName>
    <definedName name="BExQ8DM90XJ6GCJIK9LC5O82I2TJ" localSheetId="11" hidden="1">#REF!</definedName>
    <definedName name="BExQ8DM90XJ6GCJIK9LC5O82I2TJ" localSheetId="5" hidden="1">#REF!</definedName>
    <definedName name="BExQ8DM90XJ6GCJIK9LC5O82I2TJ" localSheetId="8" hidden="1">#REF!</definedName>
    <definedName name="BExQ8DM90XJ6GCJIK9LC5O82I2TJ" localSheetId="6" hidden="1">#REF!</definedName>
    <definedName name="BExQ8DM90XJ6GCJIK9LC5O82I2TJ" localSheetId="7" hidden="1">#REF!</definedName>
    <definedName name="BExQ8DM90XJ6GCJIK9LC5O82I2TJ" hidden="1">#REF!</definedName>
    <definedName name="BExQ8G0K46ZORA0QVQTDI7Z8LXGF" localSheetId="11" hidden="1">#REF!</definedName>
    <definedName name="BExQ8G0K46ZORA0QVQTDI7Z8LXGF" localSheetId="5" hidden="1">#REF!</definedName>
    <definedName name="BExQ8G0K46ZORA0QVQTDI7Z8LXGF" localSheetId="8" hidden="1">#REF!</definedName>
    <definedName name="BExQ8G0K46ZORA0QVQTDI7Z8LXGF" localSheetId="6" hidden="1">#REF!</definedName>
    <definedName name="BExQ8G0K46ZORA0QVQTDI7Z8LXGF" localSheetId="7" hidden="1">#REF!</definedName>
    <definedName name="BExQ8G0K46ZORA0QVQTDI7Z8LXGF" hidden="1">#REF!</definedName>
    <definedName name="BExQ8O3WEU8HNTTGKTW5T0QSKCLP" localSheetId="11" hidden="1">#REF!</definedName>
    <definedName name="BExQ8O3WEU8HNTTGKTW5T0QSKCLP" localSheetId="5" hidden="1">#REF!</definedName>
    <definedName name="BExQ8O3WEU8HNTTGKTW5T0QSKCLP" localSheetId="8" hidden="1">#REF!</definedName>
    <definedName name="BExQ8O3WEU8HNTTGKTW5T0QSKCLP" localSheetId="6" hidden="1">#REF!</definedName>
    <definedName name="BExQ8O3WEU8HNTTGKTW5T0QSKCLP" localSheetId="7" hidden="1">#REF!</definedName>
    <definedName name="BExQ8O3WEU8HNTTGKTW5T0QSKCLP" hidden="1">#REF!</definedName>
    <definedName name="BExQ8ZCEDBOBJA3D9LDP5TU2WYGR" localSheetId="11" hidden="1">#REF!</definedName>
    <definedName name="BExQ8ZCEDBOBJA3D9LDP5TU2WYGR" localSheetId="5" hidden="1">#REF!</definedName>
    <definedName name="BExQ8ZCEDBOBJA3D9LDP5TU2WYGR" localSheetId="8" hidden="1">#REF!</definedName>
    <definedName name="BExQ8ZCEDBOBJA3D9LDP5TU2WYGR" localSheetId="6" hidden="1">#REF!</definedName>
    <definedName name="BExQ8ZCEDBOBJA3D9LDP5TU2WYGR" localSheetId="7" hidden="1">#REF!</definedName>
    <definedName name="BExQ8ZCEDBOBJA3D9LDP5TU2WYGR" hidden="1">#REF!</definedName>
    <definedName name="BExQ94LAW6MAQBWY25WTBFV5PPZJ" localSheetId="11" hidden="1">#REF!</definedName>
    <definedName name="BExQ94LAW6MAQBWY25WTBFV5PPZJ" localSheetId="5" hidden="1">#REF!</definedName>
    <definedName name="BExQ94LAW6MAQBWY25WTBFV5PPZJ" localSheetId="8" hidden="1">#REF!</definedName>
    <definedName name="BExQ94LAW6MAQBWY25WTBFV5PPZJ" localSheetId="6" hidden="1">#REF!</definedName>
    <definedName name="BExQ94LAW6MAQBWY25WTBFV5PPZJ" localSheetId="7" hidden="1">#REF!</definedName>
    <definedName name="BExQ94LAW6MAQBWY25WTBFV5PPZJ" hidden="1">#REF!</definedName>
    <definedName name="BExQ968K8V66L55PCVI3B4VR4FW6" localSheetId="11" hidden="1">#REF!</definedName>
    <definedName name="BExQ968K8V66L55PCVI3B4VR4FW6" localSheetId="5" hidden="1">#REF!</definedName>
    <definedName name="BExQ968K8V66L55PCVI3B4VR4FW6" localSheetId="8" hidden="1">#REF!</definedName>
    <definedName name="BExQ968K8V66L55PCVI3B4VR4FW6" localSheetId="6" hidden="1">#REF!</definedName>
    <definedName name="BExQ968K8V66L55PCVI3B4VR4FW6" localSheetId="7" hidden="1">#REF!</definedName>
    <definedName name="BExQ968K8V66L55PCVI3B4VR4FW6" hidden="1">#REF!</definedName>
    <definedName name="BExQ97QIPOSSRK978N8P234Y1XA4" localSheetId="11" hidden="1">#REF!</definedName>
    <definedName name="BExQ97QIPOSSRK978N8P234Y1XA4" localSheetId="5" hidden="1">#REF!</definedName>
    <definedName name="BExQ97QIPOSSRK978N8P234Y1XA4" localSheetId="8" hidden="1">#REF!</definedName>
    <definedName name="BExQ97QIPOSSRK978N8P234Y1XA4" localSheetId="6" hidden="1">#REF!</definedName>
    <definedName name="BExQ97QIPOSSRK978N8P234Y1XA4" localSheetId="7" hidden="1">#REF!</definedName>
    <definedName name="BExQ97QIPOSSRK978N8P234Y1XA4" hidden="1">#REF!</definedName>
    <definedName name="BExQ9DFHXLBKBS9DWH05G83SL12Z" localSheetId="11" hidden="1">#REF!</definedName>
    <definedName name="BExQ9DFHXLBKBS9DWH05G83SL12Z" localSheetId="5" hidden="1">#REF!</definedName>
    <definedName name="BExQ9DFHXLBKBS9DWH05G83SL12Z" localSheetId="8" hidden="1">#REF!</definedName>
    <definedName name="BExQ9DFHXLBKBS9DWH05G83SL12Z" localSheetId="6" hidden="1">#REF!</definedName>
    <definedName name="BExQ9DFHXLBKBS9DWH05G83SL12Z" localSheetId="7" hidden="1">#REF!</definedName>
    <definedName name="BExQ9DFHXLBKBS9DWH05G83SL12Z" hidden="1">#REF!</definedName>
    <definedName name="BExQ9E6FBAXTHGF3RXANFIA77GXP" localSheetId="11" hidden="1">#REF!</definedName>
    <definedName name="BExQ9E6FBAXTHGF3RXANFIA77GXP" localSheetId="5" hidden="1">#REF!</definedName>
    <definedName name="BExQ9E6FBAXTHGF3RXANFIA77GXP" localSheetId="8" hidden="1">#REF!</definedName>
    <definedName name="BExQ9E6FBAXTHGF3RXANFIA77GXP" localSheetId="6" hidden="1">#REF!</definedName>
    <definedName name="BExQ9E6FBAXTHGF3RXANFIA77GXP" localSheetId="7" hidden="1">#REF!</definedName>
    <definedName name="BExQ9E6FBAXTHGF3RXANFIA77GXP" hidden="1">#REF!</definedName>
    <definedName name="BExQ9J4ID0TGFFFJSQ9PFAMXOYZ1" localSheetId="11" hidden="1">#REF!</definedName>
    <definedName name="BExQ9J4ID0TGFFFJSQ9PFAMXOYZ1" localSheetId="5" hidden="1">#REF!</definedName>
    <definedName name="BExQ9J4ID0TGFFFJSQ9PFAMXOYZ1" localSheetId="8" hidden="1">#REF!</definedName>
    <definedName name="BExQ9J4ID0TGFFFJSQ9PFAMXOYZ1" localSheetId="6" hidden="1">#REF!</definedName>
    <definedName name="BExQ9J4ID0TGFFFJSQ9PFAMXOYZ1" localSheetId="7" hidden="1">#REF!</definedName>
    <definedName name="BExQ9J4ID0TGFFFJSQ9PFAMXOYZ1" hidden="1">#REF!</definedName>
    <definedName name="BExQ9KX9734KIAK7IMRLHCPYDHO2" localSheetId="11" hidden="1">#REF!</definedName>
    <definedName name="BExQ9KX9734KIAK7IMRLHCPYDHO2" localSheetId="5" hidden="1">#REF!</definedName>
    <definedName name="BExQ9KX9734KIAK7IMRLHCPYDHO2" localSheetId="8" hidden="1">#REF!</definedName>
    <definedName name="BExQ9KX9734KIAK7IMRLHCPYDHO2" localSheetId="6" hidden="1">#REF!</definedName>
    <definedName name="BExQ9KX9734KIAK7IMRLHCPYDHO2" localSheetId="7" hidden="1">#REF!</definedName>
    <definedName name="BExQ9KX9734KIAK7IMRLHCPYDHO2" hidden="1">#REF!</definedName>
    <definedName name="BExQ9L81FF4I7816VTPFBDWVU4CW" localSheetId="11" hidden="1">#REF!</definedName>
    <definedName name="BExQ9L81FF4I7816VTPFBDWVU4CW" localSheetId="5" hidden="1">#REF!</definedName>
    <definedName name="BExQ9L81FF4I7816VTPFBDWVU4CW" localSheetId="8" hidden="1">#REF!</definedName>
    <definedName name="BExQ9L81FF4I7816VTPFBDWVU4CW" localSheetId="6" hidden="1">#REF!</definedName>
    <definedName name="BExQ9L81FF4I7816VTPFBDWVU4CW" localSheetId="7" hidden="1">#REF!</definedName>
    <definedName name="BExQ9L81FF4I7816VTPFBDWVU4CW" hidden="1">#REF!</definedName>
    <definedName name="BExQ9M4E2ACZOWWWP1JJIQO8AHUM" localSheetId="11" hidden="1">#REF!</definedName>
    <definedName name="BExQ9M4E2ACZOWWWP1JJIQO8AHUM" localSheetId="5" hidden="1">#REF!</definedName>
    <definedName name="BExQ9M4E2ACZOWWWP1JJIQO8AHUM" localSheetId="8" hidden="1">#REF!</definedName>
    <definedName name="BExQ9M4E2ACZOWWWP1JJIQO8AHUM" localSheetId="6" hidden="1">#REF!</definedName>
    <definedName name="BExQ9M4E2ACZOWWWP1JJIQO8AHUM" localSheetId="7" hidden="1">#REF!</definedName>
    <definedName name="BExQ9M4E2ACZOWWWP1JJIQO8AHUM" hidden="1">#REF!</definedName>
    <definedName name="BExQ9TBCP5IJKSQLYEBE6FQLF16I" localSheetId="11" hidden="1">#REF!</definedName>
    <definedName name="BExQ9TBCP5IJKSQLYEBE6FQLF16I" localSheetId="5" hidden="1">#REF!</definedName>
    <definedName name="BExQ9TBCP5IJKSQLYEBE6FQLF16I" localSheetId="8" hidden="1">#REF!</definedName>
    <definedName name="BExQ9TBCP5IJKSQLYEBE6FQLF16I" localSheetId="6" hidden="1">#REF!</definedName>
    <definedName name="BExQ9TBCP5IJKSQLYEBE6FQLF16I" localSheetId="7" hidden="1">#REF!</definedName>
    <definedName name="BExQ9TBCP5IJKSQLYEBE6FQLF16I" hidden="1">#REF!</definedName>
    <definedName name="BExQ9UTANMJCK7LJ4OQMD6F2Q01L" localSheetId="11" hidden="1">#REF!</definedName>
    <definedName name="BExQ9UTANMJCK7LJ4OQMD6F2Q01L" localSheetId="5" hidden="1">#REF!</definedName>
    <definedName name="BExQ9UTANMJCK7LJ4OQMD6F2Q01L" localSheetId="8" hidden="1">#REF!</definedName>
    <definedName name="BExQ9UTANMJCK7LJ4OQMD6F2Q01L" localSheetId="6" hidden="1">#REF!</definedName>
    <definedName name="BExQ9UTANMJCK7LJ4OQMD6F2Q01L" localSheetId="7" hidden="1">#REF!</definedName>
    <definedName name="BExQ9UTANMJCK7LJ4OQMD6F2Q01L" hidden="1">#REF!</definedName>
    <definedName name="BExQ9ZLYHWABXAA9NJDW8ZS0UQ9P" localSheetId="11" hidden="1">[48]ZZCOOM_M03_Q004!#REF!</definedName>
    <definedName name="BExQ9ZLYHWABXAA9NJDW8ZS0UQ9P" localSheetId="5" hidden="1">[48]ZZCOOM_M03_Q004!#REF!</definedName>
    <definedName name="BExQ9ZLYHWABXAA9NJDW8ZS0UQ9P" localSheetId="8" hidden="1">[49]ZZCOOM_M03_Q005!#REF!</definedName>
    <definedName name="BExQ9ZLYHWABXAA9NJDW8ZS0UQ9P" localSheetId="6" hidden="1">[48]ZZCOOM_M03_Q004!#REF!</definedName>
    <definedName name="BExQ9ZLYHWABXAA9NJDW8ZS0UQ9P" localSheetId="7" hidden="1">#REF!</definedName>
    <definedName name="BExQ9ZLYHWABXAA9NJDW8ZS0UQ9P" hidden="1">[48]ZZCOOM_M03_Q004!#REF!</definedName>
    <definedName name="BExQ9ZWQ19KSRZNZNPY6ZNWEST1J" localSheetId="11" hidden="1">#REF!</definedName>
    <definedName name="BExQ9ZWQ19KSRZNZNPY6ZNWEST1J" localSheetId="5" hidden="1">#REF!</definedName>
    <definedName name="BExQ9ZWQ19KSRZNZNPY6ZNWEST1J" localSheetId="8" hidden="1">#REF!</definedName>
    <definedName name="BExQ9ZWQ19KSRZNZNPY6ZNWEST1J" localSheetId="6" hidden="1">#REF!</definedName>
    <definedName name="BExQ9ZWQ19KSRZNZNPY6ZNWEST1J" localSheetId="7" hidden="1">#REF!</definedName>
    <definedName name="BExQ9ZWQ19KSRZNZNPY6ZNWEST1J" hidden="1">#REF!</definedName>
    <definedName name="BExQA324HSCK40ENJUT9CS9EC71B" localSheetId="11" hidden="1">#REF!</definedName>
    <definedName name="BExQA324HSCK40ENJUT9CS9EC71B" localSheetId="5" hidden="1">#REF!</definedName>
    <definedName name="BExQA324HSCK40ENJUT9CS9EC71B" localSheetId="8" hidden="1">#REF!</definedName>
    <definedName name="BExQA324HSCK40ENJUT9CS9EC71B" localSheetId="6" hidden="1">#REF!</definedName>
    <definedName name="BExQA324HSCK40ENJUT9CS9EC71B" localSheetId="7" hidden="1">#REF!</definedName>
    <definedName name="BExQA324HSCK40ENJUT9CS9EC71B" hidden="1">#REF!</definedName>
    <definedName name="BExQA55GY0STSNBWQCWN8E31ZXCS" localSheetId="11" hidden="1">#REF!</definedName>
    <definedName name="BExQA55GY0STSNBWQCWN8E31ZXCS" localSheetId="5" hidden="1">#REF!</definedName>
    <definedName name="BExQA55GY0STSNBWQCWN8E31ZXCS" localSheetId="8" hidden="1">#REF!</definedName>
    <definedName name="BExQA55GY0STSNBWQCWN8E31ZXCS" localSheetId="6" hidden="1">#REF!</definedName>
    <definedName name="BExQA55GY0STSNBWQCWN8E31ZXCS" localSheetId="7" hidden="1">#REF!</definedName>
    <definedName name="BExQA55GY0STSNBWQCWN8E31ZXCS" hidden="1">#REF!</definedName>
    <definedName name="BExQA7URC7M82I0T9RUF90GCS15S" localSheetId="11" hidden="1">#REF!</definedName>
    <definedName name="BExQA7URC7M82I0T9RUF90GCS15S" localSheetId="5" hidden="1">#REF!</definedName>
    <definedName name="BExQA7URC7M82I0T9RUF90GCS15S" localSheetId="8" hidden="1">#REF!</definedName>
    <definedName name="BExQA7URC7M82I0T9RUF90GCS15S" localSheetId="6" hidden="1">#REF!</definedName>
    <definedName name="BExQA7URC7M82I0T9RUF90GCS15S" localSheetId="7" hidden="1">#REF!</definedName>
    <definedName name="BExQA7URC7M82I0T9RUF90GCS15S" hidden="1">#REF!</definedName>
    <definedName name="BExQA9HZIN9XEMHEEVHT99UU9Z82" localSheetId="11" hidden="1">#REF!</definedName>
    <definedName name="BExQA9HZIN9XEMHEEVHT99UU9Z82" localSheetId="5" hidden="1">#REF!</definedName>
    <definedName name="BExQA9HZIN9XEMHEEVHT99UU9Z82" localSheetId="8" hidden="1">#REF!</definedName>
    <definedName name="BExQA9HZIN9XEMHEEVHT99UU9Z82" localSheetId="6" hidden="1">#REF!</definedName>
    <definedName name="BExQA9HZIN9XEMHEEVHT99UU9Z82" localSheetId="7" hidden="1">#REF!</definedName>
    <definedName name="BExQA9HZIN9XEMHEEVHT99UU9Z82" hidden="1">#REF!</definedName>
    <definedName name="BExQAELFYH92K8CJL155181UDORO" localSheetId="11" hidden="1">#REF!</definedName>
    <definedName name="BExQAELFYH92K8CJL155181UDORO" localSheetId="5" hidden="1">#REF!</definedName>
    <definedName name="BExQAELFYH92K8CJL155181UDORO" localSheetId="8" hidden="1">#REF!</definedName>
    <definedName name="BExQAELFYH92K8CJL155181UDORO" localSheetId="6" hidden="1">#REF!</definedName>
    <definedName name="BExQAELFYH92K8CJL155181UDORO" localSheetId="7" hidden="1">#REF!</definedName>
    <definedName name="BExQAELFYH92K8CJL155181UDORO" hidden="1">#REF!</definedName>
    <definedName name="BExQAG8PP8R5NJKNQD1U4QOSD6X5" localSheetId="11" hidden="1">#REF!</definedName>
    <definedName name="BExQAG8PP8R5NJKNQD1U4QOSD6X5" localSheetId="5" hidden="1">#REF!</definedName>
    <definedName name="BExQAG8PP8R5NJKNQD1U4QOSD6X5" localSheetId="8" hidden="1">#REF!</definedName>
    <definedName name="BExQAG8PP8R5NJKNQD1U4QOSD6X5" localSheetId="6" hidden="1">#REF!</definedName>
    <definedName name="BExQAG8PP8R5NJKNQD1U4QOSD6X5" localSheetId="7" hidden="1">#REF!</definedName>
    <definedName name="BExQAG8PP8R5NJKNQD1U4QOSD6X5" hidden="1">#REF!</definedName>
    <definedName name="BExQAVTR32SDHZQ69KNYF6UXXKS2" localSheetId="11" hidden="1">#REF!</definedName>
    <definedName name="BExQAVTR32SDHZQ69KNYF6UXXKS2" localSheetId="5" hidden="1">#REF!</definedName>
    <definedName name="BExQAVTR32SDHZQ69KNYF6UXXKS2" localSheetId="8" hidden="1">#REF!</definedName>
    <definedName name="BExQAVTR32SDHZQ69KNYF6UXXKS2" localSheetId="6" hidden="1">#REF!</definedName>
    <definedName name="BExQAVTR32SDHZQ69KNYF6UXXKS2" localSheetId="7" hidden="1">#REF!</definedName>
    <definedName name="BExQAVTR32SDHZQ69KNYF6UXXKS2" hidden="1">#REF!</definedName>
    <definedName name="BExQBBETZJ7LHJ9CLAL3GEKQFEGR" localSheetId="11" hidden="1">#REF!</definedName>
    <definedName name="BExQBBETZJ7LHJ9CLAL3GEKQFEGR" localSheetId="5" hidden="1">#REF!</definedName>
    <definedName name="BExQBBETZJ7LHJ9CLAL3GEKQFEGR" localSheetId="8" hidden="1">#REF!</definedName>
    <definedName name="BExQBBETZJ7LHJ9CLAL3GEKQFEGR" localSheetId="6" hidden="1">#REF!</definedName>
    <definedName name="BExQBBETZJ7LHJ9CLAL3GEKQFEGR" localSheetId="7" hidden="1">#REF!</definedName>
    <definedName name="BExQBBETZJ7LHJ9CLAL3GEKQFEGR" hidden="1">#REF!</definedName>
    <definedName name="BExQBDICMZTSA1X73TMHNO4JSFLN" localSheetId="11" hidden="1">#REF!</definedName>
    <definedName name="BExQBDICMZTSA1X73TMHNO4JSFLN" localSheetId="5" hidden="1">#REF!</definedName>
    <definedName name="BExQBDICMZTSA1X73TMHNO4JSFLN" localSheetId="8" hidden="1">#REF!</definedName>
    <definedName name="BExQBDICMZTSA1X73TMHNO4JSFLN" localSheetId="6" hidden="1">#REF!</definedName>
    <definedName name="BExQBDICMZTSA1X73TMHNO4JSFLN" localSheetId="7" hidden="1">#REF!</definedName>
    <definedName name="BExQBDICMZTSA1X73TMHNO4JSFLN" hidden="1">#REF!</definedName>
    <definedName name="BExQBEER6CRCRPSSL61S0OMH57ZA" localSheetId="11" hidden="1">#REF!</definedName>
    <definedName name="BExQBEER6CRCRPSSL61S0OMH57ZA" localSheetId="5" hidden="1">#REF!</definedName>
    <definedName name="BExQBEER6CRCRPSSL61S0OMH57ZA" localSheetId="8" hidden="1">#REF!</definedName>
    <definedName name="BExQBEER6CRCRPSSL61S0OMH57ZA" localSheetId="6" hidden="1">#REF!</definedName>
    <definedName name="BExQBEER6CRCRPSSL61S0OMH57ZA" localSheetId="7" hidden="1">#REF!</definedName>
    <definedName name="BExQBEER6CRCRPSSL61S0OMH57ZA" hidden="1">#REF!</definedName>
    <definedName name="BExQBFR753FNBMC27WEQJT8UKANJ" localSheetId="11" hidden="1">#REF!</definedName>
    <definedName name="BExQBFR753FNBMC27WEQJT8UKANJ" localSheetId="5" hidden="1">#REF!</definedName>
    <definedName name="BExQBFR753FNBMC27WEQJT8UKANJ" localSheetId="8" hidden="1">#REF!</definedName>
    <definedName name="BExQBFR753FNBMC27WEQJT8UKANJ" localSheetId="6" hidden="1">#REF!</definedName>
    <definedName name="BExQBFR753FNBMC27WEQJT8UKANJ" localSheetId="7" hidden="1">#REF!</definedName>
    <definedName name="BExQBFR753FNBMC27WEQJT8UKANJ" hidden="1">#REF!</definedName>
    <definedName name="BExQBIGGY5TXI2FJVVZSLZ0LTZYH" localSheetId="11" hidden="1">#REF!</definedName>
    <definedName name="BExQBIGGY5TXI2FJVVZSLZ0LTZYH" localSheetId="5" hidden="1">#REF!</definedName>
    <definedName name="BExQBIGGY5TXI2FJVVZSLZ0LTZYH" localSheetId="8" hidden="1">#REF!</definedName>
    <definedName name="BExQBIGGY5TXI2FJVVZSLZ0LTZYH" localSheetId="6" hidden="1">#REF!</definedName>
    <definedName name="BExQBIGGY5TXI2FJVVZSLZ0LTZYH" localSheetId="7" hidden="1">#REF!</definedName>
    <definedName name="BExQBIGGY5TXI2FJVVZSLZ0LTZYH" hidden="1">#REF!</definedName>
    <definedName name="BExQBM1RUSIQ85LLMM2159BYDPIP" localSheetId="11" hidden="1">#REF!</definedName>
    <definedName name="BExQBM1RUSIQ85LLMM2159BYDPIP" localSheetId="5" hidden="1">#REF!</definedName>
    <definedName name="BExQBM1RUSIQ85LLMM2159BYDPIP" localSheetId="8" hidden="1">#REF!</definedName>
    <definedName name="BExQBM1RUSIQ85LLMM2159BYDPIP" localSheetId="6" hidden="1">#REF!</definedName>
    <definedName name="BExQBM1RUSIQ85LLMM2159BYDPIP" localSheetId="7" hidden="1">#REF!</definedName>
    <definedName name="BExQBM1RUSIQ85LLMM2159BYDPIP" hidden="1">#REF!</definedName>
    <definedName name="BExQBOWE543K7PGA5S7SVU2QKPM3" localSheetId="11" hidden="1">#REF!</definedName>
    <definedName name="BExQBOWE543K7PGA5S7SVU2QKPM3" localSheetId="5" hidden="1">#REF!</definedName>
    <definedName name="BExQBOWE543K7PGA5S7SVU2QKPM3" localSheetId="8" hidden="1">#REF!</definedName>
    <definedName name="BExQBOWE543K7PGA5S7SVU2QKPM3" localSheetId="6" hidden="1">#REF!</definedName>
    <definedName name="BExQBOWE543K7PGA5S7SVU2QKPM3" localSheetId="7" hidden="1">#REF!</definedName>
    <definedName name="BExQBOWE543K7PGA5S7SVU2QKPM3" hidden="1">#REF!</definedName>
    <definedName name="BExQBPSOZ47V81YAEURP0NQJNTJH" localSheetId="11" hidden="1">#REF!</definedName>
    <definedName name="BExQBPSOZ47V81YAEURP0NQJNTJH" localSheetId="5" hidden="1">#REF!</definedName>
    <definedName name="BExQBPSOZ47V81YAEURP0NQJNTJH" localSheetId="8" hidden="1">#REF!</definedName>
    <definedName name="BExQBPSOZ47V81YAEURP0NQJNTJH" localSheetId="6" hidden="1">#REF!</definedName>
    <definedName name="BExQBPSOZ47V81YAEURP0NQJNTJH" localSheetId="7" hidden="1">#REF!</definedName>
    <definedName name="BExQBPSOZ47V81YAEURP0NQJNTJH" hidden="1">#REF!</definedName>
    <definedName name="BExQC5TWT21CGBKD0IHAXTIN2QB8" localSheetId="11" hidden="1">#REF!</definedName>
    <definedName name="BExQC5TWT21CGBKD0IHAXTIN2QB8" localSheetId="5" hidden="1">#REF!</definedName>
    <definedName name="BExQC5TWT21CGBKD0IHAXTIN2QB8" localSheetId="8" hidden="1">#REF!</definedName>
    <definedName name="BExQC5TWT21CGBKD0IHAXTIN2QB8" localSheetId="6" hidden="1">#REF!</definedName>
    <definedName name="BExQC5TWT21CGBKD0IHAXTIN2QB8" localSheetId="7" hidden="1">#REF!</definedName>
    <definedName name="BExQC5TWT21CGBKD0IHAXTIN2QB8" hidden="1">#REF!</definedName>
    <definedName name="BExQC94JL9F5GW4S8DQCAF4WB2DA" localSheetId="11" hidden="1">#REF!</definedName>
    <definedName name="BExQC94JL9F5GW4S8DQCAF4WB2DA" localSheetId="5" hidden="1">#REF!</definedName>
    <definedName name="BExQC94JL9F5GW4S8DQCAF4WB2DA" localSheetId="8" hidden="1">#REF!</definedName>
    <definedName name="BExQC94JL9F5GW4S8DQCAF4WB2DA" localSheetId="6" hidden="1">#REF!</definedName>
    <definedName name="BExQC94JL9F5GW4S8DQCAF4WB2DA" localSheetId="7" hidden="1">#REF!</definedName>
    <definedName name="BExQC94JL9F5GW4S8DQCAF4WB2DA" hidden="1">#REF!</definedName>
    <definedName name="BExQCKTD8AT0824LGWREXM1B5D1X" localSheetId="11" hidden="1">#REF!</definedName>
    <definedName name="BExQCKTD8AT0824LGWREXM1B5D1X" localSheetId="5" hidden="1">#REF!</definedName>
    <definedName name="BExQCKTD8AT0824LGWREXM1B5D1X" localSheetId="8" hidden="1">#REF!</definedName>
    <definedName name="BExQCKTD8AT0824LGWREXM1B5D1X" localSheetId="6" hidden="1">#REF!</definedName>
    <definedName name="BExQCKTD8AT0824LGWREXM1B5D1X" localSheetId="7" hidden="1">#REF!</definedName>
    <definedName name="BExQCKTD8AT0824LGWREXM1B5D1X" hidden="1">#REF!</definedName>
    <definedName name="BExQCQ7KF4HVXSD72FF3DJGNNO3M" localSheetId="11" hidden="1">#REF!</definedName>
    <definedName name="BExQCQ7KF4HVXSD72FF3DJGNNO3M" localSheetId="5" hidden="1">#REF!</definedName>
    <definedName name="BExQCQ7KF4HVXSD72FF3DJGNNO3M" localSheetId="8" hidden="1">#REF!</definedName>
    <definedName name="BExQCQ7KF4HVXSD72FF3DJGNNO3M" localSheetId="6" hidden="1">#REF!</definedName>
    <definedName name="BExQCQ7KF4HVXSD72FF3DJGNNO3M" localSheetId="7" hidden="1">#REF!</definedName>
    <definedName name="BExQCQ7KF4HVXSD72FF3DJGNNO3M" hidden="1">#REF!</definedName>
    <definedName name="BExQCRPJXI0WNJUFFAC39C0PFUFK" localSheetId="11" hidden="1">#REF!</definedName>
    <definedName name="BExQCRPJXI0WNJUFFAC39C0PFUFK" localSheetId="5" hidden="1">#REF!</definedName>
    <definedName name="BExQCRPJXI0WNJUFFAC39C0PFUFK" localSheetId="8" hidden="1">#REF!</definedName>
    <definedName name="BExQCRPJXI0WNJUFFAC39C0PFUFK" localSheetId="6" hidden="1">#REF!</definedName>
    <definedName name="BExQCRPJXI0WNJUFFAC39C0PFUFK" localSheetId="7" hidden="1">#REF!</definedName>
    <definedName name="BExQCRPJXI0WNJUFFAC39C0PFUFK" hidden="1">#REF!</definedName>
    <definedName name="BExQD571YWOXKR2SX85K5MKQ0AO2" localSheetId="11" hidden="1">#REF!</definedName>
    <definedName name="BExQD571YWOXKR2SX85K5MKQ0AO2" localSheetId="5" hidden="1">#REF!</definedName>
    <definedName name="BExQD571YWOXKR2SX85K5MKQ0AO2" localSheetId="8" hidden="1">#REF!</definedName>
    <definedName name="BExQD571YWOXKR2SX85K5MKQ0AO2" localSheetId="6" hidden="1">#REF!</definedName>
    <definedName name="BExQD571YWOXKR2SX85K5MKQ0AO2" localSheetId="7" hidden="1">#REF!</definedName>
    <definedName name="BExQD571YWOXKR2SX85K5MKQ0AO2" hidden="1">#REF!</definedName>
    <definedName name="BExQDB6VCHN8PNX8EA6JNIEQ2JC2" localSheetId="11" hidden="1">#REF!</definedName>
    <definedName name="BExQDB6VCHN8PNX8EA6JNIEQ2JC2" localSheetId="5" hidden="1">#REF!</definedName>
    <definedName name="BExQDB6VCHN8PNX8EA6JNIEQ2JC2" localSheetId="8" hidden="1">#REF!</definedName>
    <definedName name="BExQDB6VCHN8PNX8EA6JNIEQ2JC2" localSheetId="6" hidden="1">#REF!</definedName>
    <definedName name="BExQDB6VCHN8PNX8EA6JNIEQ2JC2" localSheetId="7" hidden="1">#REF!</definedName>
    <definedName name="BExQDB6VCHN8PNX8EA6JNIEQ2JC2" hidden="1">#REF!</definedName>
    <definedName name="BExQDE1B6U2Q9B73KBENABP71YM1" localSheetId="11" hidden="1">#REF!</definedName>
    <definedName name="BExQDE1B6U2Q9B73KBENABP71YM1" localSheetId="5" hidden="1">#REF!</definedName>
    <definedName name="BExQDE1B6U2Q9B73KBENABP71YM1" localSheetId="8" hidden="1">#REF!</definedName>
    <definedName name="BExQDE1B6U2Q9B73KBENABP71YM1" localSheetId="6" hidden="1">#REF!</definedName>
    <definedName name="BExQDE1B6U2Q9B73KBENABP71YM1" localSheetId="7" hidden="1">#REF!</definedName>
    <definedName name="BExQDE1B6U2Q9B73KBENABP71YM1" hidden="1">#REF!</definedName>
    <definedName name="BExQDGQCN7ZW41QDUHOBJUGQAX40" localSheetId="11" hidden="1">#REF!</definedName>
    <definedName name="BExQDGQCN7ZW41QDUHOBJUGQAX40" localSheetId="5" hidden="1">#REF!</definedName>
    <definedName name="BExQDGQCN7ZW41QDUHOBJUGQAX40" localSheetId="8" hidden="1">#REF!</definedName>
    <definedName name="BExQDGQCN7ZW41QDUHOBJUGQAX40" localSheetId="6" hidden="1">#REF!</definedName>
    <definedName name="BExQDGQCN7ZW41QDUHOBJUGQAX40" localSheetId="7" hidden="1">#REF!</definedName>
    <definedName name="BExQDGQCN7ZW41QDUHOBJUGQAX40" hidden="1">#REF!</definedName>
    <definedName name="BExQED8ZZUEH0WRNOHXI7V9TVC8K" localSheetId="11" hidden="1">#REF!</definedName>
    <definedName name="BExQED8ZZUEH0WRNOHXI7V9TVC8K" localSheetId="5" hidden="1">#REF!</definedName>
    <definedName name="BExQED8ZZUEH0WRNOHXI7V9TVC8K" localSheetId="8" hidden="1">#REF!</definedName>
    <definedName name="BExQED8ZZUEH0WRNOHXI7V9TVC8K" localSheetId="6" hidden="1">#REF!</definedName>
    <definedName name="BExQED8ZZUEH0WRNOHXI7V9TVC8K" localSheetId="7" hidden="1">#REF!</definedName>
    <definedName name="BExQED8ZZUEH0WRNOHXI7V9TVC8K" hidden="1">#REF!</definedName>
    <definedName name="BExQEF1PIJIB9J24OB0M4X1WLBB0" localSheetId="11" hidden="1">#REF!</definedName>
    <definedName name="BExQEF1PIJIB9J24OB0M4X1WLBB0" localSheetId="5" hidden="1">#REF!</definedName>
    <definedName name="BExQEF1PIJIB9J24OB0M4X1WLBB0" localSheetId="8" hidden="1">#REF!</definedName>
    <definedName name="BExQEF1PIJIB9J24OB0M4X1WLBB0" localSheetId="6" hidden="1">#REF!</definedName>
    <definedName name="BExQEF1PIJIB9J24OB0M4X1WLBB0" localSheetId="7" hidden="1">#REF!</definedName>
    <definedName name="BExQEF1PIJIB9J24OB0M4X1WLBB0" hidden="1">#REF!</definedName>
    <definedName name="BExQEMUA4HEFM4OVO8M8MA8PIAW1" localSheetId="11" hidden="1">#REF!</definedName>
    <definedName name="BExQEMUA4HEFM4OVO8M8MA8PIAW1" localSheetId="5" hidden="1">#REF!</definedName>
    <definedName name="BExQEMUA4HEFM4OVO8M8MA8PIAW1" localSheetId="8" hidden="1">#REF!</definedName>
    <definedName name="BExQEMUA4HEFM4OVO8M8MA8PIAW1" localSheetId="6" hidden="1">#REF!</definedName>
    <definedName name="BExQEMUA4HEFM4OVO8M8MA8PIAW1" localSheetId="7" hidden="1">#REF!</definedName>
    <definedName name="BExQEMUA4HEFM4OVO8M8MA8PIAW1" hidden="1">#REF!</definedName>
    <definedName name="BExQEP38QPDKB85WG2WOL17IMB5S" localSheetId="11" hidden="1">#REF!</definedName>
    <definedName name="BExQEP38QPDKB85WG2WOL17IMB5S" localSheetId="5" hidden="1">#REF!</definedName>
    <definedName name="BExQEP38QPDKB85WG2WOL17IMB5S" localSheetId="8" hidden="1">#REF!</definedName>
    <definedName name="BExQEP38QPDKB85WG2WOL17IMB5S" localSheetId="6" hidden="1">#REF!</definedName>
    <definedName name="BExQEP38QPDKB85WG2WOL17IMB5S" localSheetId="7" hidden="1">#REF!</definedName>
    <definedName name="BExQEP38QPDKB85WG2WOL17IMB5S" hidden="1">#REF!</definedName>
    <definedName name="BExQEQ4XZQFIKUXNU9H7WE7AMZ1U" localSheetId="11" hidden="1">#REF!</definedName>
    <definedName name="BExQEQ4XZQFIKUXNU9H7WE7AMZ1U" localSheetId="5" hidden="1">#REF!</definedName>
    <definedName name="BExQEQ4XZQFIKUXNU9H7WE7AMZ1U" localSheetId="8" hidden="1">#REF!</definedName>
    <definedName name="BExQEQ4XZQFIKUXNU9H7WE7AMZ1U" localSheetId="6" hidden="1">#REF!</definedName>
    <definedName name="BExQEQ4XZQFIKUXNU9H7WE7AMZ1U" localSheetId="7" hidden="1">#REF!</definedName>
    <definedName name="BExQEQ4XZQFIKUXNU9H7WE7AMZ1U" hidden="1">#REF!</definedName>
    <definedName name="BExQF1OEB07CRAP6ALNNMJNJ3P2D" localSheetId="11" hidden="1">#REF!</definedName>
    <definedName name="BExQF1OEB07CRAP6ALNNMJNJ3P2D" localSheetId="5" hidden="1">#REF!</definedName>
    <definedName name="BExQF1OEB07CRAP6ALNNMJNJ3P2D" localSheetId="8" hidden="1">#REF!</definedName>
    <definedName name="BExQF1OEB07CRAP6ALNNMJNJ3P2D" localSheetId="6" hidden="1">#REF!</definedName>
    <definedName name="BExQF1OEB07CRAP6ALNNMJNJ3P2D" localSheetId="7" hidden="1">#REF!</definedName>
    <definedName name="BExQF1OEB07CRAP6ALNNMJNJ3P2D" hidden="1">#REF!</definedName>
    <definedName name="BExQF8KKL224NYD20XYLLM2RE7EW" localSheetId="11" hidden="1">#REF!</definedName>
    <definedName name="BExQF8KKL224NYD20XYLLM2RE7EW" localSheetId="5" hidden="1">#REF!</definedName>
    <definedName name="BExQF8KKL224NYD20XYLLM2RE7EW" localSheetId="8" hidden="1">#REF!</definedName>
    <definedName name="BExQF8KKL224NYD20XYLLM2RE7EW" localSheetId="6" hidden="1">#REF!</definedName>
    <definedName name="BExQF8KKL224NYD20XYLLM2RE7EW" localSheetId="7" hidden="1">#REF!</definedName>
    <definedName name="BExQF8KKL224NYD20XYLLM2RE7EW" hidden="1">#REF!</definedName>
    <definedName name="BExQF9X2AQPFJZTCHTU5PTTR0JAH" localSheetId="11" hidden="1">#REF!</definedName>
    <definedName name="BExQF9X2AQPFJZTCHTU5PTTR0JAH" localSheetId="5" hidden="1">#REF!</definedName>
    <definedName name="BExQF9X2AQPFJZTCHTU5PTTR0JAH" localSheetId="8" hidden="1">#REF!</definedName>
    <definedName name="BExQF9X2AQPFJZTCHTU5PTTR0JAH" localSheetId="6" hidden="1">#REF!</definedName>
    <definedName name="BExQF9X2AQPFJZTCHTU5PTTR0JAH" localSheetId="7" hidden="1">#REF!</definedName>
    <definedName name="BExQF9X2AQPFJZTCHTU5PTTR0JAH" hidden="1">#REF!</definedName>
    <definedName name="BExQFAINO9ODQZX6NSM8EBTRD04E" localSheetId="11" hidden="1">#REF!</definedName>
    <definedName name="BExQFAINO9ODQZX6NSM8EBTRD04E" localSheetId="5" hidden="1">#REF!</definedName>
    <definedName name="BExQFAINO9ODQZX6NSM8EBTRD04E" localSheetId="8" hidden="1">#REF!</definedName>
    <definedName name="BExQFAINO9ODQZX6NSM8EBTRD04E" localSheetId="6" hidden="1">#REF!</definedName>
    <definedName name="BExQFAINO9ODQZX6NSM8EBTRD04E" localSheetId="7" hidden="1">#REF!</definedName>
    <definedName name="BExQFAINO9ODQZX6NSM8EBTRD04E" hidden="1">#REF!</definedName>
    <definedName name="BExQFC0M9KKFMQKPLPEO2RQDB7MM" localSheetId="11" hidden="1">#REF!</definedName>
    <definedName name="BExQFC0M9KKFMQKPLPEO2RQDB7MM" localSheetId="5" hidden="1">#REF!</definedName>
    <definedName name="BExQFC0M9KKFMQKPLPEO2RQDB7MM" localSheetId="8" hidden="1">#REF!</definedName>
    <definedName name="BExQFC0M9KKFMQKPLPEO2RQDB7MM" localSheetId="6" hidden="1">#REF!</definedName>
    <definedName name="BExQFC0M9KKFMQKPLPEO2RQDB7MM" localSheetId="7" hidden="1">#REF!</definedName>
    <definedName name="BExQFC0M9KKFMQKPLPEO2RQDB7MM" hidden="1">#REF!</definedName>
    <definedName name="BExQFEEV7627R8TYZCM28C6V6WHE" localSheetId="11" hidden="1">#REF!</definedName>
    <definedName name="BExQFEEV7627R8TYZCM28C6V6WHE" localSheetId="5" hidden="1">#REF!</definedName>
    <definedName name="BExQFEEV7627R8TYZCM28C6V6WHE" localSheetId="8" hidden="1">#REF!</definedName>
    <definedName name="BExQFEEV7627R8TYZCM28C6V6WHE" localSheetId="6" hidden="1">#REF!</definedName>
    <definedName name="BExQFEEV7627R8TYZCM28C6V6WHE" localSheetId="7" hidden="1">#REF!</definedName>
    <definedName name="BExQFEEV7627R8TYZCM28C6V6WHE" hidden="1">#REF!</definedName>
    <definedName name="BExQFEK8NUD04X2OBRA275ADPSDL" localSheetId="11" hidden="1">#REF!</definedName>
    <definedName name="BExQFEK8NUD04X2OBRA275ADPSDL" localSheetId="5" hidden="1">#REF!</definedName>
    <definedName name="BExQFEK8NUD04X2OBRA275ADPSDL" localSheetId="8" hidden="1">#REF!</definedName>
    <definedName name="BExQFEK8NUD04X2OBRA275ADPSDL" localSheetId="6" hidden="1">#REF!</definedName>
    <definedName name="BExQFEK8NUD04X2OBRA275ADPSDL" localSheetId="7" hidden="1">#REF!</definedName>
    <definedName name="BExQFEK8NUD04X2OBRA275ADPSDL" hidden="1">#REF!</definedName>
    <definedName name="BExQFGYIWDR4W0YF7XR6E4EWWJ02" localSheetId="11" hidden="1">#REF!</definedName>
    <definedName name="BExQFGYIWDR4W0YF7XR6E4EWWJ02" localSheetId="5" hidden="1">#REF!</definedName>
    <definedName name="BExQFGYIWDR4W0YF7XR6E4EWWJ02" localSheetId="8" hidden="1">#REF!</definedName>
    <definedName name="BExQFGYIWDR4W0YF7XR6E4EWWJ02" localSheetId="6" hidden="1">#REF!</definedName>
    <definedName name="BExQFGYIWDR4W0YF7XR6E4EWWJ02" localSheetId="7" hidden="1">#REF!</definedName>
    <definedName name="BExQFGYIWDR4W0YF7XR6E4EWWJ02" hidden="1">#REF!</definedName>
    <definedName name="BExQFPNFKA36IAPS22LAUMBDI4KE" localSheetId="11" hidden="1">#REF!</definedName>
    <definedName name="BExQFPNFKA36IAPS22LAUMBDI4KE" localSheetId="5" hidden="1">#REF!</definedName>
    <definedName name="BExQFPNFKA36IAPS22LAUMBDI4KE" localSheetId="8" hidden="1">#REF!</definedName>
    <definedName name="BExQFPNFKA36IAPS22LAUMBDI4KE" localSheetId="6" hidden="1">#REF!</definedName>
    <definedName name="BExQFPNFKA36IAPS22LAUMBDI4KE" localSheetId="7" hidden="1">#REF!</definedName>
    <definedName name="BExQFPNFKA36IAPS22LAUMBDI4KE" hidden="1">#REF!</definedName>
    <definedName name="BExQFPSWEMA8WBUZ4WK20LR13VSU" localSheetId="11" hidden="1">#REF!</definedName>
    <definedName name="BExQFPSWEMA8WBUZ4WK20LR13VSU" localSheetId="5" hidden="1">#REF!</definedName>
    <definedName name="BExQFPSWEMA8WBUZ4WK20LR13VSU" localSheetId="8" hidden="1">#REF!</definedName>
    <definedName name="BExQFPSWEMA8WBUZ4WK20LR13VSU" localSheetId="6" hidden="1">#REF!</definedName>
    <definedName name="BExQFPSWEMA8WBUZ4WK20LR13VSU" localSheetId="7" hidden="1">#REF!</definedName>
    <definedName name="BExQFPSWEMA8WBUZ4WK20LR13VSU" hidden="1">#REF!</definedName>
    <definedName name="BExQFVSPOSCCPF1TLJPIWYWYB8A9" localSheetId="11" hidden="1">#REF!</definedName>
    <definedName name="BExQFVSPOSCCPF1TLJPIWYWYB8A9" localSheetId="5" hidden="1">#REF!</definedName>
    <definedName name="BExQFVSPOSCCPF1TLJPIWYWYB8A9" localSheetId="8" hidden="1">#REF!</definedName>
    <definedName name="BExQFVSPOSCCPF1TLJPIWYWYB8A9" localSheetId="6" hidden="1">#REF!</definedName>
    <definedName name="BExQFVSPOSCCPF1TLJPIWYWYB8A9" localSheetId="7" hidden="1">#REF!</definedName>
    <definedName name="BExQFVSPOSCCPF1TLJPIWYWYB8A9" hidden="1">#REF!</definedName>
    <definedName name="BExQFWJQXNQAW6LUMOEDS6KMJMYL" localSheetId="11" hidden="1">#REF!</definedName>
    <definedName name="BExQFWJQXNQAW6LUMOEDS6KMJMYL" localSheetId="5" hidden="1">#REF!</definedName>
    <definedName name="BExQFWJQXNQAW6LUMOEDS6KMJMYL" localSheetId="8" hidden="1">#REF!</definedName>
    <definedName name="BExQFWJQXNQAW6LUMOEDS6KMJMYL" localSheetId="6" hidden="1">#REF!</definedName>
    <definedName name="BExQFWJQXNQAW6LUMOEDS6KMJMYL" localSheetId="7" hidden="1">#REF!</definedName>
    <definedName name="BExQFWJQXNQAW6LUMOEDS6KMJMYL" hidden="1">#REF!</definedName>
    <definedName name="BExQG8TYRD2G42UA5ZPCRLNKUDMX" localSheetId="11" hidden="1">#REF!</definedName>
    <definedName name="BExQG8TYRD2G42UA5ZPCRLNKUDMX" localSheetId="5" hidden="1">#REF!</definedName>
    <definedName name="BExQG8TYRD2G42UA5ZPCRLNKUDMX" localSheetId="8" hidden="1">#REF!</definedName>
    <definedName name="BExQG8TYRD2G42UA5ZPCRLNKUDMX" localSheetId="6" hidden="1">#REF!</definedName>
    <definedName name="BExQG8TYRD2G42UA5ZPCRLNKUDMX" localSheetId="7" hidden="1">#REF!</definedName>
    <definedName name="BExQG8TYRD2G42UA5ZPCRLNKUDMX" hidden="1">#REF!</definedName>
    <definedName name="BExQG9A8OZ31BDN5QEGQGWG59A43" localSheetId="11" hidden="1">#REF!</definedName>
    <definedName name="BExQG9A8OZ31BDN5QEGQGWG59A43" localSheetId="5" hidden="1">#REF!</definedName>
    <definedName name="BExQG9A8OZ31BDN5QEGQGWG59A43" localSheetId="8" hidden="1">#REF!</definedName>
    <definedName name="BExQG9A8OZ31BDN5QEGQGWG59A43" localSheetId="6" hidden="1">#REF!</definedName>
    <definedName name="BExQG9A8OZ31BDN5QEGQGWG59A43" localSheetId="7" hidden="1">#REF!</definedName>
    <definedName name="BExQG9A8OZ31BDN5QEGQGWG59A43" hidden="1">#REF!</definedName>
    <definedName name="BExQGGBQ2CMSPV4NV4RA7NMBQER6" localSheetId="11" hidden="1">#REF!</definedName>
    <definedName name="BExQGGBQ2CMSPV4NV4RA7NMBQER6" localSheetId="5" hidden="1">#REF!</definedName>
    <definedName name="BExQGGBQ2CMSPV4NV4RA7NMBQER6" localSheetId="8" hidden="1">#REF!</definedName>
    <definedName name="BExQGGBQ2CMSPV4NV4RA7NMBQER6" localSheetId="6" hidden="1">#REF!</definedName>
    <definedName name="BExQGGBQ2CMSPV4NV4RA7NMBQER6" localSheetId="7" hidden="1">#REF!</definedName>
    <definedName name="BExQGGBQ2CMSPV4NV4RA7NMBQER6" hidden="1">#REF!</definedName>
    <definedName name="BExQGO48J9MPCDQ96RBB9UN9AIGT" localSheetId="11" hidden="1">#REF!</definedName>
    <definedName name="BExQGO48J9MPCDQ96RBB9UN9AIGT" localSheetId="5" hidden="1">#REF!</definedName>
    <definedName name="BExQGO48J9MPCDQ96RBB9UN9AIGT" localSheetId="8" hidden="1">#REF!</definedName>
    <definedName name="BExQGO48J9MPCDQ96RBB9UN9AIGT" localSheetId="6" hidden="1">#REF!</definedName>
    <definedName name="BExQGO48J9MPCDQ96RBB9UN9AIGT" localSheetId="7" hidden="1">#REF!</definedName>
    <definedName name="BExQGO48J9MPCDQ96RBB9UN9AIGT" hidden="1">#REF!</definedName>
    <definedName name="BExQGSBB6MJWDW7AYWA0MSFTXKRR" localSheetId="11" hidden="1">#REF!</definedName>
    <definedName name="BExQGSBB6MJWDW7AYWA0MSFTXKRR" localSheetId="5" hidden="1">#REF!</definedName>
    <definedName name="BExQGSBB6MJWDW7AYWA0MSFTXKRR" localSheetId="8" hidden="1">#REF!</definedName>
    <definedName name="BExQGSBB6MJWDW7AYWA0MSFTXKRR" localSheetId="6" hidden="1">#REF!</definedName>
    <definedName name="BExQGSBB6MJWDW7AYWA0MSFTXKRR" localSheetId="7" hidden="1">#REF!</definedName>
    <definedName name="BExQGSBB6MJWDW7AYWA0MSFTXKRR" hidden="1">#REF!</definedName>
    <definedName name="BExQH0UURAJ13AVO5UI04HSRGVYW" localSheetId="11" hidden="1">#REF!</definedName>
    <definedName name="BExQH0UURAJ13AVO5UI04HSRGVYW" localSheetId="5" hidden="1">#REF!</definedName>
    <definedName name="BExQH0UURAJ13AVO5UI04HSRGVYW" localSheetId="8" hidden="1">#REF!</definedName>
    <definedName name="BExQH0UURAJ13AVO5UI04HSRGVYW" localSheetId="6" hidden="1">#REF!</definedName>
    <definedName name="BExQH0UURAJ13AVO5UI04HSRGVYW" localSheetId="7" hidden="1">#REF!</definedName>
    <definedName name="BExQH0UURAJ13AVO5UI04HSRGVYW" hidden="1">#REF!</definedName>
    <definedName name="BExQH5I0FUT0822E2ITR6M5724UF" localSheetId="11" hidden="1">#REF!</definedName>
    <definedName name="BExQH5I0FUT0822E2ITR6M5724UF" localSheetId="5" hidden="1">#REF!</definedName>
    <definedName name="BExQH5I0FUT0822E2ITR6M5724UF" localSheetId="8" hidden="1">#REF!</definedName>
    <definedName name="BExQH5I0FUT0822E2ITR6M5724UF" localSheetId="6" hidden="1">#REF!</definedName>
    <definedName name="BExQH5I0FUT0822E2ITR6M5724UF" localSheetId="7" hidden="1">#REF!</definedName>
    <definedName name="BExQH5I0FUT0822E2ITR6M5724UF" hidden="1">#REF!</definedName>
    <definedName name="BExQH6ZZY0NR8SE48PSI9D0CU1TC" localSheetId="11" hidden="1">#REF!</definedName>
    <definedName name="BExQH6ZZY0NR8SE48PSI9D0CU1TC" localSheetId="5" hidden="1">#REF!</definedName>
    <definedName name="BExQH6ZZY0NR8SE48PSI9D0CU1TC" localSheetId="8" hidden="1">#REF!</definedName>
    <definedName name="BExQH6ZZY0NR8SE48PSI9D0CU1TC" localSheetId="6" hidden="1">#REF!</definedName>
    <definedName name="BExQH6ZZY0NR8SE48PSI9D0CU1TC" localSheetId="7" hidden="1">#REF!</definedName>
    <definedName name="BExQH6ZZY0NR8SE48PSI9D0CU1TC" hidden="1">#REF!</definedName>
    <definedName name="BExQH9P2MCXAJOVEO4GFQT6MNW22" localSheetId="11" hidden="1">#REF!</definedName>
    <definedName name="BExQH9P2MCXAJOVEO4GFQT6MNW22" localSheetId="5" hidden="1">#REF!</definedName>
    <definedName name="BExQH9P2MCXAJOVEO4GFQT6MNW22" localSheetId="8" hidden="1">#REF!</definedName>
    <definedName name="BExQH9P2MCXAJOVEO4GFQT6MNW22" localSheetId="6" hidden="1">#REF!</definedName>
    <definedName name="BExQH9P2MCXAJOVEO4GFQT6MNW22" localSheetId="7" hidden="1">#REF!</definedName>
    <definedName name="BExQH9P2MCXAJOVEO4GFQT6MNW22" hidden="1">#REF!</definedName>
    <definedName name="BExQHCZSBYUY8OKKJXFYWKBBM6AH" localSheetId="11" hidden="1">#REF!</definedName>
    <definedName name="BExQHCZSBYUY8OKKJXFYWKBBM6AH" localSheetId="5" hidden="1">#REF!</definedName>
    <definedName name="BExQHCZSBYUY8OKKJXFYWKBBM6AH" localSheetId="8" hidden="1">#REF!</definedName>
    <definedName name="BExQHCZSBYUY8OKKJXFYWKBBM6AH" localSheetId="6" hidden="1">#REF!</definedName>
    <definedName name="BExQHCZSBYUY8OKKJXFYWKBBM6AH" localSheetId="7" hidden="1">#REF!</definedName>
    <definedName name="BExQHCZSBYUY8OKKJXFYWKBBM6AH" hidden="1">#REF!</definedName>
    <definedName name="BExQHML1J3V7M9VZ3S2S198637RP" localSheetId="11" hidden="1">#REF!</definedName>
    <definedName name="BExQHML1J3V7M9VZ3S2S198637RP" localSheetId="5" hidden="1">#REF!</definedName>
    <definedName name="BExQHML1J3V7M9VZ3S2S198637RP" localSheetId="8" hidden="1">#REF!</definedName>
    <definedName name="BExQHML1J3V7M9VZ3S2S198637RP" localSheetId="6" hidden="1">#REF!</definedName>
    <definedName name="BExQHML1J3V7M9VZ3S2S198637RP" localSheetId="7" hidden="1">#REF!</definedName>
    <definedName name="BExQHML1J3V7M9VZ3S2S198637RP" hidden="1">#REF!</definedName>
    <definedName name="BExQHPKXZ1K33V2F90NZIQRZYIAW" localSheetId="11" hidden="1">#REF!</definedName>
    <definedName name="BExQHPKXZ1K33V2F90NZIQRZYIAW" localSheetId="5" hidden="1">#REF!</definedName>
    <definedName name="BExQHPKXZ1K33V2F90NZIQRZYIAW" localSheetId="8" hidden="1">#REF!</definedName>
    <definedName name="BExQHPKXZ1K33V2F90NZIQRZYIAW" localSheetId="6" hidden="1">#REF!</definedName>
    <definedName name="BExQHPKXZ1K33V2F90NZIQRZYIAW" localSheetId="7" hidden="1">#REF!</definedName>
    <definedName name="BExQHPKXZ1K33V2F90NZIQRZYIAW" hidden="1">#REF!</definedName>
    <definedName name="BExQHRDNW8YFGT2B35K9CYSS1VAI" localSheetId="11" hidden="1">#REF!</definedName>
    <definedName name="BExQHRDNW8YFGT2B35K9CYSS1VAI" localSheetId="5" hidden="1">#REF!</definedName>
    <definedName name="BExQHRDNW8YFGT2B35K9CYSS1VAI" localSheetId="8" hidden="1">#REF!</definedName>
    <definedName name="BExQHRDNW8YFGT2B35K9CYSS1VAI" localSheetId="6" hidden="1">#REF!</definedName>
    <definedName name="BExQHRDNW8YFGT2B35K9CYSS1VAI" localSheetId="7" hidden="1">#REF!</definedName>
    <definedName name="BExQHRDNW8YFGT2B35K9CYSS1VAI" hidden="1">#REF!</definedName>
    <definedName name="BExQHRZ9FBLUG6G6CC88UZA6V39L" localSheetId="11" hidden="1">#REF!</definedName>
    <definedName name="BExQHRZ9FBLUG6G6CC88UZA6V39L" localSheetId="5" hidden="1">#REF!</definedName>
    <definedName name="BExQHRZ9FBLUG6G6CC88UZA6V39L" localSheetId="8" hidden="1">#REF!</definedName>
    <definedName name="BExQHRZ9FBLUG6G6CC88UZA6V39L" localSheetId="6" hidden="1">#REF!</definedName>
    <definedName name="BExQHRZ9FBLUG6G6CC88UZA6V39L" localSheetId="7" hidden="1">#REF!</definedName>
    <definedName name="BExQHRZ9FBLUG6G6CC88UZA6V39L" hidden="1">#REF!</definedName>
    <definedName name="BExQHVF9KD06AG2RXUQJ9X4PVGX4" localSheetId="11" hidden="1">#REF!</definedName>
    <definedName name="BExQHVF9KD06AG2RXUQJ9X4PVGX4" localSheetId="5" hidden="1">#REF!</definedName>
    <definedName name="BExQHVF9KD06AG2RXUQJ9X4PVGX4" localSheetId="8" hidden="1">#REF!</definedName>
    <definedName name="BExQHVF9KD06AG2RXUQJ9X4PVGX4" localSheetId="6" hidden="1">#REF!</definedName>
    <definedName name="BExQHVF9KD06AG2RXUQJ9X4PVGX4" localSheetId="7" hidden="1">#REF!</definedName>
    <definedName name="BExQHVF9KD06AG2RXUQJ9X4PVGX4" hidden="1">#REF!</definedName>
    <definedName name="BExQHZBHVN2L4HC7ACTR73T5OCV0" localSheetId="11" hidden="1">#REF!</definedName>
    <definedName name="BExQHZBHVN2L4HC7ACTR73T5OCV0" localSheetId="5" hidden="1">#REF!</definedName>
    <definedName name="BExQHZBHVN2L4HC7ACTR73T5OCV0" localSheetId="8" hidden="1">#REF!</definedName>
    <definedName name="BExQHZBHVN2L4HC7ACTR73T5OCV0" localSheetId="6" hidden="1">#REF!</definedName>
    <definedName name="BExQHZBHVN2L4HC7ACTR73T5OCV0" localSheetId="7" hidden="1">#REF!</definedName>
    <definedName name="BExQHZBHVN2L4HC7ACTR73T5OCV0" hidden="1">#REF!</definedName>
    <definedName name="BExQI3O3BBL6MXZNJD1S3UD8WBUU" localSheetId="11" hidden="1">#REF!</definedName>
    <definedName name="BExQI3O3BBL6MXZNJD1S3UD8WBUU" localSheetId="5" hidden="1">#REF!</definedName>
    <definedName name="BExQI3O3BBL6MXZNJD1S3UD8WBUU" localSheetId="8" hidden="1">#REF!</definedName>
    <definedName name="BExQI3O3BBL6MXZNJD1S3UD8WBUU" localSheetId="6" hidden="1">#REF!</definedName>
    <definedName name="BExQI3O3BBL6MXZNJD1S3UD8WBUU" localSheetId="7" hidden="1">#REF!</definedName>
    <definedName name="BExQI3O3BBL6MXZNJD1S3UD8WBUU" hidden="1">#REF!</definedName>
    <definedName name="BExQI7431UOEBYKYPVVMNXBZ2ZP2" localSheetId="11" hidden="1">#REF!</definedName>
    <definedName name="BExQI7431UOEBYKYPVVMNXBZ2ZP2" localSheetId="5" hidden="1">#REF!</definedName>
    <definedName name="BExQI7431UOEBYKYPVVMNXBZ2ZP2" localSheetId="8" hidden="1">#REF!</definedName>
    <definedName name="BExQI7431UOEBYKYPVVMNXBZ2ZP2" localSheetId="6" hidden="1">#REF!</definedName>
    <definedName name="BExQI7431UOEBYKYPVVMNXBZ2ZP2" localSheetId="7" hidden="1">#REF!</definedName>
    <definedName name="BExQI7431UOEBYKYPVVMNXBZ2ZP2" hidden="1">#REF!</definedName>
    <definedName name="BExQI85V9TNLDJT5LTRZS10Y26SG" localSheetId="11" hidden="1">#REF!</definedName>
    <definedName name="BExQI85V9TNLDJT5LTRZS10Y26SG" localSheetId="5" hidden="1">#REF!</definedName>
    <definedName name="BExQI85V9TNLDJT5LTRZS10Y26SG" localSheetId="8" hidden="1">#REF!</definedName>
    <definedName name="BExQI85V9TNLDJT5LTRZS10Y26SG" localSheetId="6" hidden="1">#REF!</definedName>
    <definedName name="BExQI85V9TNLDJT5LTRZS10Y26SG" localSheetId="7" hidden="1">#REF!</definedName>
    <definedName name="BExQI85V9TNLDJT5LTRZS10Y26SG" hidden="1">#REF!</definedName>
    <definedName name="BExQI9ICYVAAXE7L1BQSE1VWSQA9" localSheetId="11" hidden="1">#REF!</definedName>
    <definedName name="BExQI9ICYVAAXE7L1BQSE1VWSQA9" localSheetId="5" hidden="1">#REF!</definedName>
    <definedName name="BExQI9ICYVAAXE7L1BQSE1VWSQA9" localSheetId="8" hidden="1">#REF!</definedName>
    <definedName name="BExQI9ICYVAAXE7L1BQSE1VWSQA9" localSheetId="6" hidden="1">#REF!</definedName>
    <definedName name="BExQI9ICYVAAXE7L1BQSE1VWSQA9" localSheetId="7" hidden="1">#REF!</definedName>
    <definedName name="BExQI9ICYVAAXE7L1BQSE1VWSQA9" hidden="1">#REF!</definedName>
    <definedName name="BExQIAPKHVEV8CU1L3TTHJW67FJ5" localSheetId="11" hidden="1">#REF!</definedName>
    <definedName name="BExQIAPKHVEV8CU1L3TTHJW67FJ5" localSheetId="5" hidden="1">#REF!</definedName>
    <definedName name="BExQIAPKHVEV8CU1L3TTHJW67FJ5" localSheetId="8" hidden="1">#REF!</definedName>
    <definedName name="BExQIAPKHVEV8CU1L3TTHJW67FJ5" localSheetId="6" hidden="1">#REF!</definedName>
    <definedName name="BExQIAPKHVEV8CU1L3TTHJW67FJ5" localSheetId="7" hidden="1">#REF!</definedName>
    <definedName name="BExQIAPKHVEV8CU1L3TTHJW67FJ5" hidden="1">#REF!</definedName>
    <definedName name="BExQIAV02RGEQG6AF0CWXU3MS9BZ" localSheetId="11" hidden="1">#REF!</definedName>
    <definedName name="BExQIAV02RGEQG6AF0CWXU3MS9BZ" localSheetId="5" hidden="1">#REF!</definedName>
    <definedName name="BExQIAV02RGEQG6AF0CWXU3MS9BZ" localSheetId="8" hidden="1">#REF!</definedName>
    <definedName name="BExQIAV02RGEQG6AF0CWXU3MS9BZ" localSheetId="6" hidden="1">#REF!</definedName>
    <definedName name="BExQIAV02RGEQG6AF0CWXU3MS9BZ" localSheetId="7" hidden="1">#REF!</definedName>
    <definedName name="BExQIAV02RGEQG6AF0CWXU3MS9BZ" hidden="1">#REF!</definedName>
    <definedName name="BExQIBB4I3Z6AUU0HYV1DHRS13M4" localSheetId="11" hidden="1">#REF!</definedName>
    <definedName name="BExQIBB4I3Z6AUU0HYV1DHRS13M4" localSheetId="5" hidden="1">#REF!</definedName>
    <definedName name="BExQIBB4I3Z6AUU0HYV1DHRS13M4" localSheetId="8" hidden="1">#REF!</definedName>
    <definedName name="BExQIBB4I3Z6AUU0HYV1DHRS13M4" localSheetId="6" hidden="1">#REF!</definedName>
    <definedName name="BExQIBB4I3Z6AUU0HYV1DHRS13M4" localSheetId="7" hidden="1">#REF!</definedName>
    <definedName name="BExQIBB4I3Z6AUU0HYV1DHRS13M4" hidden="1">#REF!</definedName>
    <definedName name="BExQIBWPAXU7HJZLKGJZY3EB7MIS" localSheetId="11" hidden="1">#REF!</definedName>
    <definedName name="BExQIBWPAXU7HJZLKGJZY3EB7MIS" localSheetId="5" hidden="1">#REF!</definedName>
    <definedName name="BExQIBWPAXU7HJZLKGJZY3EB7MIS" localSheetId="8" hidden="1">#REF!</definedName>
    <definedName name="BExQIBWPAXU7HJZLKGJZY3EB7MIS" localSheetId="6" hidden="1">#REF!</definedName>
    <definedName name="BExQIBWPAXU7HJZLKGJZY3EB7MIS" localSheetId="7" hidden="1">#REF!</definedName>
    <definedName name="BExQIBWPAXU7HJZLKGJZY3EB7MIS" hidden="1">#REF!</definedName>
    <definedName name="BExQIHLP9AT969BKBF22IGW76GLI" localSheetId="11" hidden="1">#REF!</definedName>
    <definedName name="BExQIHLP9AT969BKBF22IGW76GLI" localSheetId="5" hidden="1">#REF!</definedName>
    <definedName name="BExQIHLP9AT969BKBF22IGW76GLI" localSheetId="8" hidden="1">#REF!</definedName>
    <definedName name="BExQIHLP9AT969BKBF22IGW76GLI" localSheetId="6" hidden="1">#REF!</definedName>
    <definedName name="BExQIHLP9AT969BKBF22IGW76GLI" localSheetId="7" hidden="1">#REF!</definedName>
    <definedName name="BExQIHLP9AT969BKBF22IGW76GLI" hidden="1">#REF!</definedName>
    <definedName name="BExQIS8O6R36CI01XRY9ISM99TW9" localSheetId="11" hidden="1">#REF!</definedName>
    <definedName name="BExQIS8O6R36CI01XRY9ISM99TW9" localSheetId="5" hidden="1">#REF!</definedName>
    <definedName name="BExQIS8O6R36CI01XRY9ISM99TW9" localSheetId="8" hidden="1">#REF!</definedName>
    <definedName name="BExQIS8O6R36CI01XRY9ISM99TW9" localSheetId="6" hidden="1">#REF!</definedName>
    <definedName name="BExQIS8O6R36CI01XRY9ISM99TW9" localSheetId="7" hidden="1">#REF!</definedName>
    <definedName name="BExQIS8O6R36CI01XRY9ISM99TW9" hidden="1">#REF!</definedName>
    <definedName name="BExQIVJB9MJ25NDUHTCVMSODJY2C" localSheetId="11" hidden="1">#REF!</definedName>
    <definedName name="BExQIVJB9MJ25NDUHTCVMSODJY2C" localSheetId="5" hidden="1">#REF!</definedName>
    <definedName name="BExQIVJB9MJ25NDUHTCVMSODJY2C" localSheetId="8" hidden="1">#REF!</definedName>
    <definedName name="BExQIVJB9MJ25NDUHTCVMSODJY2C" localSheetId="6" hidden="1">#REF!</definedName>
    <definedName name="BExQIVJB9MJ25NDUHTCVMSODJY2C" localSheetId="7" hidden="1">#REF!</definedName>
    <definedName name="BExQIVJB9MJ25NDUHTCVMSODJY2C" hidden="1">#REF!</definedName>
    <definedName name="BExQIWAEMVTWAU39DWIXT17K2A9Z" localSheetId="11" hidden="1">#REF!</definedName>
    <definedName name="BExQIWAEMVTWAU39DWIXT17K2A9Z" localSheetId="5" hidden="1">#REF!</definedName>
    <definedName name="BExQIWAEMVTWAU39DWIXT17K2A9Z" localSheetId="8" hidden="1">#REF!</definedName>
    <definedName name="BExQIWAEMVTWAU39DWIXT17K2A9Z" localSheetId="6" hidden="1">#REF!</definedName>
    <definedName name="BExQIWAEMVTWAU39DWIXT17K2A9Z" localSheetId="7" hidden="1">#REF!</definedName>
    <definedName name="BExQIWAEMVTWAU39DWIXT17K2A9Z" hidden="1">#REF!</definedName>
    <definedName name="BExQJ72T8UR0U461ZLEGOOEPCDIG" localSheetId="11" hidden="1">#REF!</definedName>
    <definedName name="BExQJ72T8UR0U461ZLEGOOEPCDIG" localSheetId="5" hidden="1">#REF!</definedName>
    <definedName name="BExQJ72T8UR0U461ZLEGOOEPCDIG" localSheetId="8" hidden="1">#REF!</definedName>
    <definedName name="BExQJ72T8UR0U461ZLEGOOEPCDIG" localSheetId="6" hidden="1">#REF!</definedName>
    <definedName name="BExQJ72T8UR0U461ZLEGOOEPCDIG" localSheetId="7" hidden="1">#REF!</definedName>
    <definedName name="BExQJ72T8UR0U461ZLEGOOEPCDIG" hidden="1">#REF!</definedName>
    <definedName name="BExQJAZ2QDORCR0K8PR9VHQZ4Y3P" localSheetId="11" hidden="1">#REF!</definedName>
    <definedName name="BExQJAZ2QDORCR0K8PR9VHQZ4Y3P" localSheetId="5" hidden="1">#REF!</definedName>
    <definedName name="BExQJAZ2QDORCR0K8PR9VHQZ4Y3P" localSheetId="8" hidden="1">#REF!</definedName>
    <definedName name="BExQJAZ2QDORCR0K8PR9VHQZ4Y3P" localSheetId="6" hidden="1">#REF!</definedName>
    <definedName name="BExQJAZ2QDORCR0K8PR9VHQZ4Y3P" localSheetId="7" hidden="1">#REF!</definedName>
    <definedName name="BExQJAZ2QDORCR0K8PR9VHQZ4Y3P" hidden="1">#REF!</definedName>
    <definedName name="BExQJBF7LAX128WR7VTMJC88ZLPG" localSheetId="11" hidden="1">#REF!</definedName>
    <definedName name="BExQJBF7LAX128WR7VTMJC88ZLPG" localSheetId="5" hidden="1">#REF!</definedName>
    <definedName name="BExQJBF7LAX128WR7VTMJC88ZLPG" localSheetId="8" hidden="1">#REF!</definedName>
    <definedName name="BExQJBF7LAX128WR7VTMJC88ZLPG" localSheetId="6" hidden="1">#REF!</definedName>
    <definedName name="BExQJBF7LAX128WR7VTMJC88ZLPG" localSheetId="7" hidden="1">#REF!</definedName>
    <definedName name="BExQJBF7LAX128WR7VTMJC88ZLPG" hidden="1">#REF!</definedName>
    <definedName name="BExQJEVCKX6KZHNCLYXY7D0MX5KN" localSheetId="11" hidden="1">#REF!</definedName>
    <definedName name="BExQJEVCKX6KZHNCLYXY7D0MX5KN" localSheetId="5" hidden="1">#REF!</definedName>
    <definedName name="BExQJEVCKX6KZHNCLYXY7D0MX5KN" localSheetId="8" hidden="1">#REF!</definedName>
    <definedName name="BExQJEVCKX6KZHNCLYXY7D0MX5KN" localSheetId="6" hidden="1">#REF!</definedName>
    <definedName name="BExQJEVCKX6KZHNCLYXY7D0MX5KN" localSheetId="7" hidden="1">#REF!</definedName>
    <definedName name="BExQJEVCKX6KZHNCLYXY7D0MX5KN" hidden="1">#REF!</definedName>
    <definedName name="BExQJJYSDX8B0J1QGF2HL071KKA3" localSheetId="11" hidden="1">#REF!</definedName>
    <definedName name="BExQJJYSDX8B0J1QGF2HL071KKA3" localSheetId="5" hidden="1">#REF!</definedName>
    <definedName name="BExQJJYSDX8B0J1QGF2HL071KKA3" localSheetId="8" hidden="1">#REF!</definedName>
    <definedName name="BExQJJYSDX8B0J1QGF2HL071KKA3" localSheetId="6" hidden="1">#REF!</definedName>
    <definedName name="BExQJJYSDX8B0J1QGF2HL071KKA3" localSheetId="7" hidden="1">#REF!</definedName>
    <definedName name="BExQJJYSDX8B0J1QGF2HL071KKA3" hidden="1">#REF!</definedName>
    <definedName name="BExQK1HV6SQQ7CP8H8IUKI9TYXTD" localSheetId="11" hidden="1">#REF!</definedName>
    <definedName name="BExQK1HV6SQQ7CP8H8IUKI9TYXTD" localSheetId="5" hidden="1">#REF!</definedName>
    <definedName name="BExQK1HV6SQQ7CP8H8IUKI9TYXTD" localSheetId="8" hidden="1">#REF!</definedName>
    <definedName name="BExQK1HV6SQQ7CP8H8IUKI9TYXTD" localSheetId="6" hidden="1">#REF!</definedName>
    <definedName name="BExQK1HV6SQQ7CP8H8IUKI9TYXTD" localSheetId="7" hidden="1">#REF!</definedName>
    <definedName name="BExQK1HV6SQQ7CP8H8IUKI9TYXTD" hidden="1">#REF!</definedName>
    <definedName name="BExQK3LE5CSBW1E4H4KHW548FL2R" localSheetId="11" hidden="1">#REF!</definedName>
    <definedName name="BExQK3LE5CSBW1E4H4KHW548FL2R" localSheetId="5" hidden="1">#REF!</definedName>
    <definedName name="BExQK3LE5CSBW1E4H4KHW548FL2R" localSheetId="8" hidden="1">#REF!</definedName>
    <definedName name="BExQK3LE5CSBW1E4H4KHW548FL2R" localSheetId="6" hidden="1">#REF!</definedName>
    <definedName name="BExQK3LE5CSBW1E4H4KHW548FL2R" localSheetId="7" hidden="1">#REF!</definedName>
    <definedName name="BExQK3LE5CSBW1E4H4KHW548FL2R" hidden="1">#REF!</definedName>
    <definedName name="BExQKG6LD6PLNDGNGO9DJXY865BR" localSheetId="11" hidden="1">#REF!</definedName>
    <definedName name="BExQKG6LD6PLNDGNGO9DJXY865BR" localSheetId="5" hidden="1">#REF!</definedName>
    <definedName name="BExQKG6LD6PLNDGNGO9DJXY865BR" localSheetId="8" hidden="1">#REF!</definedName>
    <definedName name="BExQKG6LD6PLNDGNGO9DJXY865BR" localSheetId="6" hidden="1">#REF!</definedName>
    <definedName name="BExQKG6LD6PLNDGNGO9DJXY865BR" localSheetId="7" hidden="1">#REF!</definedName>
    <definedName name="BExQKG6LD6PLNDGNGO9DJXY865BR" hidden="1">#REF!</definedName>
    <definedName name="BExQKUKG8I4CGS9QYSD0H7NHP4JN" localSheetId="11" hidden="1">#REF!</definedName>
    <definedName name="BExQKUKG8I4CGS9QYSD0H7NHP4JN" localSheetId="5" hidden="1">#REF!</definedName>
    <definedName name="BExQKUKG8I4CGS9QYSD0H7NHP4JN" localSheetId="8" hidden="1">#REF!</definedName>
    <definedName name="BExQKUKG8I4CGS9QYSD0H7NHP4JN" localSheetId="6" hidden="1">#REF!</definedName>
    <definedName name="BExQKUKG8I4CGS9QYSD0H7NHP4JN" localSheetId="7" hidden="1">#REF!</definedName>
    <definedName name="BExQKUKG8I4CGS9QYSD0H7NHP4JN" hidden="1">#REF!</definedName>
    <definedName name="BExQL2NSE8OYZFXQH8A23RMVMFW7" localSheetId="11" hidden="1">#REF!</definedName>
    <definedName name="BExQL2NSE8OYZFXQH8A23RMVMFW7" localSheetId="5" hidden="1">#REF!</definedName>
    <definedName name="BExQL2NSE8OYZFXQH8A23RMVMFW7" localSheetId="8" hidden="1">#REF!</definedName>
    <definedName name="BExQL2NSE8OYZFXQH8A23RMVMFW7" localSheetId="6" hidden="1">#REF!</definedName>
    <definedName name="BExQL2NSE8OYZFXQH8A23RMVMFW7" localSheetId="7" hidden="1">#REF!</definedName>
    <definedName name="BExQL2NSE8OYZFXQH8A23RMVMFW7" hidden="1">#REF!</definedName>
    <definedName name="BExQL4GJ3LZJL6JDEHT7UDXW90TV" localSheetId="11" hidden="1">#REF!</definedName>
    <definedName name="BExQL4GJ3LZJL6JDEHT7UDXW90TV" localSheetId="5" hidden="1">#REF!</definedName>
    <definedName name="BExQL4GJ3LZJL6JDEHT7UDXW90TV" localSheetId="8" hidden="1">#REF!</definedName>
    <definedName name="BExQL4GJ3LZJL6JDEHT7UDXW90TV" localSheetId="6" hidden="1">#REF!</definedName>
    <definedName name="BExQL4GJ3LZJL6JDEHT7UDXW90TV" localSheetId="7" hidden="1">#REF!</definedName>
    <definedName name="BExQL4GJ3LZJL6JDEHT7UDXW90TV" hidden="1">#REF!</definedName>
    <definedName name="BExQLE1TOW3A287TQB0AVWENT8O1" localSheetId="11" hidden="1">#REF!</definedName>
    <definedName name="BExQLE1TOW3A287TQB0AVWENT8O1" localSheetId="5" hidden="1">#REF!</definedName>
    <definedName name="BExQLE1TOW3A287TQB0AVWENT8O1" localSheetId="8" hidden="1">#REF!</definedName>
    <definedName name="BExQLE1TOW3A287TQB0AVWENT8O1" localSheetId="6" hidden="1">#REF!</definedName>
    <definedName name="BExQLE1TOW3A287TQB0AVWENT8O1" localSheetId="7" hidden="1">#REF!</definedName>
    <definedName name="BExQLE1TOW3A287TQB0AVWENT8O1" hidden="1">#REF!</definedName>
    <definedName name="BExRYOYB4A3E5F6MTROY69LR0PMG" localSheetId="11" hidden="1">#REF!</definedName>
    <definedName name="BExRYOYB4A3E5F6MTROY69LR0PMG" localSheetId="5" hidden="1">#REF!</definedName>
    <definedName name="BExRYOYB4A3E5F6MTROY69LR0PMG" localSheetId="8" hidden="1">#REF!</definedName>
    <definedName name="BExRYOYB4A3E5F6MTROY69LR0PMG" localSheetId="6" hidden="1">#REF!</definedName>
    <definedName name="BExRYOYB4A3E5F6MTROY69LR0PMG" localSheetId="7" hidden="1">#REF!</definedName>
    <definedName name="BExRYOYB4A3E5F6MTROY69LR0PMG" hidden="1">#REF!</definedName>
    <definedName name="BExRYZLA9EW71H4SXQR525S72LLP" localSheetId="11" hidden="1">#REF!</definedName>
    <definedName name="BExRYZLA9EW71H4SXQR525S72LLP" localSheetId="5" hidden="1">#REF!</definedName>
    <definedName name="BExRYZLA9EW71H4SXQR525S72LLP" localSheetId="8" hidden="1">#REF!</definedName>
    <definedName name="BExRYZLA9EW71H4SXQR525S72LLP" localSheetId="6" hidden="1">#REF!</definedName>
    <definedName name="BExRYZLA9EW71H4SXQR525S72LLP" localSheetId="7" hidden="1">#REF!</definedName>
    <definedName name="BExRYZLA9EW71H4SXQR525S72LLP" hidden="1">#REF!</definedName>
    <definedName name="BExRZ66M8G9FQ0VFP077QSZBSOA5" localSheetId="11" hidden="1">#REF!</definedName>
    <definedName name="BExRZ66M8G9FQ0VFP077QSZBSOA5" localSheetId="5" hidden="1">#REF!</definedName>
    <definedName name="BExRZ66M8G9FQ0VFP077QSZBSOA5" localSheetId="8" hidden="1">#REF!</definedName>
    <definedName name="BExRZ66M8G9FQ0VFP077QSZBSOA5" localSheetId="6" hidden="1">#REF!</definedName>
    <definedName name="BExRZ66M8G9FQ0VFP077QSZBSOA5" localSheetId="7" hidden="1">#REF!</definedName>
    <definedName name="BExRZ66M8G9FQ0VFP077QSZBSOA5" hidden="1">#REF!</definedName>
    <definedName name="BExRZ8FMQQL46I8AQWU17LRNZD5T" localSheetId="11" hidden="1">#REF!</definedName>
    <definedName name="BExRZ8FMQQL46I8AQWU17LRNZD5T" localSheetId="5" hidden="1">#REF!</definedName>
    <definedName name="BExRZ8FMQQL46I8AQWU17LRNZD5T" localSheetId="8" hidden="1">#REF!</definedName>
    <definedName name="BExRZ8FMQQL46I8AQWU17LRNZD5T" localSheetId="6" hidden="1">#REF!</definedName>
    <definedName name="BExRZ8FMQQL46I8AQWU17LRNZD5T" localSheetId="7" hidden="1">#REF!</definedName>
    <definedName name="BExRZ8FMQQL46I8AQWU17LRNZD5T" hidden="1">#REF!</definedName>
    <definedName name="BExRZIRRIXRUMZ5GOO95S7460BMP" localSheetId="11" hidden="1">#REF!</definedName>
    <definedName name="BExRZIRRIXRUMZ5GOO95S7460BMP" localSheetId="5" hidden="1">#REF!</definedName>
    <definedName name="BExRZIRRIXRUMZ5GOO95S7460BMP" localSheetId="8" hidden="1">#REF!</definedName>
    <definedName name="BExRZIRRIXRUMZ5GOO95S7460BMP" localSheetId="6" hidden="1">#REF!</definedName>
    <definedName name="BExRZIRRIXRUMZ5GOO95S7460BMP" localSheetId="7" hidden="1">#REF!</definedName>
    <definedName name="BExRZIRRIXRUMZ5GOO95S7460BMP" hidden="1">#REF!</definedName>
    <definedName name="BExRZJTNBKKPK7SB4LA31O3OH6PO" localSheetId="11" hidden="1">#REF!</definedName>
    <definedName name="BExRZJTNBKKPK7SB4LA31O3OH6PO" localSheetId="5" hidden="1">#REF!</definedName>
    <definedName name="BExRZJTNBKKPK7SB4LA31O3OH6PO" localSheetId="8" hidden="1">#REF!</definedName>
    <definedName name="BExRZJTNBKKPK7SB4LA31O3OH6PO" localSheetId="6" hidden="1">#REF!</definedName>
    <definedName name="BExRZJTNBKKPK7SB4LA31O3OH6PO" localSheetId="7" hidden="1">#REF!</definedName>
    <definedName name="BExRZJTNBKKPK7SB4LA31O3OH6PO" hidden="1">#REF!</definedName>
    <definedName name="BExRZK9RAHMM0ZLTNSK7A4LDC42D" localSheetId="11" hidden="1">#REF!</definedName>
    <definedName name="BExRZK9RAHMM0ZLTNSK7A4LDC42D" localSheetId="5" hidden="1">#REF!</definedName>
    <definedName name="BExRZK9RAHMM0ZLTNSK7A4LDC42D" localSheetId="8" hidden="1">#REF!</definedName>
    <definedName name="BExRZK9RAHMM0ZLTNSK7A4LDC42D" localSheetId="6" hidden="1">#REF!</definedName>
    <definedName name="BExRZK9RAHMM0ZLTNSK7A4LDC42D" localSheetId="7" hidden="1">#REF!</definedName>
    <definedName name="BExRZK9RAHMM0ZLTNSK7A4LDC42D" hidden="1">#REF!</definedName>
    <definedName name="BExRZNF461H0WDF36L3U0UQSJGZB" localSheetId="11" hidden="1">#REF!</definedName>
    <definedName name="BExRZNF461H0WDF36L3U0UQSJGZB" localSheetId="5" hidden="1">#REF!</definedName>
    <definedName name="BExRZNF461H0WDF36L3U0UQSJGZB" localSheetId="8" hidden="1">#REF!</definedName>
    <definedName name="BExRZNF461H0WDF36L3U0UQSJGZB" localSheetId="6" hidden="1">#REF!</definedName>
    <definedName name="BExRZNF461H0WDF36L3U0UQSJGZB" localSheetId="7" hidden="1">#REF!</definedName>
    <definedName name="BExRZNF461H0WDF36L3U0UQSJGZB" hidden="1">#REF!</definedName>
    <definedName name="BExRZOGSR69INI6GAEPHDWSNK5Q4" localSheetId="11" hidden="1">#REF!</definedName>
    <definedName name="BExRZOGSR69INI6GAEPHDWSNK5Q4" localSheetId="5" hidden="1">#REF!</definedName>
    <definedName name="BExRZOGSR69INI6GAEPHDWSNK5Q4" localSheetId="8" hidden="1">#REF!</definedName>
    <definedName name="BExRZOGSR69INI6GAEPHDWSNK5Q4" localSheetId="6" hidden="1">#REF!</definedName>
    <definedName name="BExRZOGSR69INI6GAEPHDWSNK5Q4" localSheetId="7" hidden="1">#REF!</definedName>
    <definedName name="BExRZOGSR69INI6GAEPHDWSNK5Q4" hidden="1">#REF!</definedName>
    <definedName name="BExS0ASQBKRTPDWFK0KUDFOS9LE5" localSheetId="11" hidden="1">#REF!</definedName>
    <definedName name="BExS0ASQBKRTPDWFK0KUDFOS9LE5" localSheetId="5" hidden="1">#REF!</definedName>
    <definedName name="BExS0ASQBKRTPDWFK0KUDFOS9LE5" localSheetId="8" hidden="1">#REF!</definedName>
    <definedName name="BExS0ASQBKRTPDWFK0KUDFOS9LE5" localSheetId="6" hidden="1">#REF!</definedName>
    <definedName name="BExS0ASQBKRTPDWFK0KUDFOS9LE5" localSheetId="7" hidden="1">#REF!</definedName>
    <definedName name="BExS0ASQBKRTPDWFK0KUDFOS9LE5" hidden="1">#REF!</definedName>
    <definedName name="BExS0GHQUF6YT0RU3TKDEO8CSJYB" localSheetId="11" hidden="1">#REF!</definedName>
    <definedName name="BExS0GHQUF6YT0RU3TKDEO8CSJYB" localSheetId="5" hidden="1">#REF!</definedName>
    <definedName name="BExS0GHQUF6YT0RU3TKDEO8CSJYB" localSheetId="8" hidden="1">#REF!</definedName>
    <definedName name="BExS0GHQUF6YT0RU3TKDEO8CSJYB" localSheetId="6" hidden="1">#REF!</definedName>
    <definedName name="BExS0GHQUF6YT0RU3TKDEO8CSJYB" localSheetId="7" hidden="1">#REF!</definedName>
    <definedName name="BExS0GHQUF6YT0RU3TKDEO8CSJYB" hidden="1">#REF!</definedName>
    <definedName name="BExS0K8IHC45I78DMZBOJ1P13KQA" localSheetId="11" hidden="1">#REF!</definedName>
    <definedName name="BExS0K8IHC45I78DMZBOJ1P13KQA" localSheetId="5" hidden="1">#REF!</definedName>
    <definedName name="BExS0K8IHC45I78DMZBOJ1P13KQA" localSheetId="8" hidden="1">#REF!</definedName>
    <definedName name="BExS0K8IHC45I78DMZBOJ1P13KQA" localSheetId="6" hidden="1">#REF!</definedName>
    <definedName name="BExS0K8IHC45I78DMZBOJ1P13KQA" localSheetId="7" hidden="1">#REF!</definedName>
    <definedName name="BExS0K8IHC45I78DMZBOJ1P13KQA" hidden="1">#REF!</definedName>
    <definedName name="BExS0L4WP69XXUFHED98XIEPB593" localSheetId="11" hidden="1">#REF!</definedName>
    <definedName name="BExS0L4WP69XXUFHED98XIEPB593" localSheetId="5" hidden="1">#REF!</definedName>
    <definedName name="BExS0L4WP69XXUFHED98XIEPB593" localSheetId="8" hidden="1">#REF!</definedName>
    <definedName name="BExS0L4WP69XXUFHED98XIEPB593" localSheetId="6" hidden="1">#REF!</definedName>
    <definedName name="BExS0L4WP69XXUFHED98XIEPB593" localSheetId="7" hidden="1">#REF!</definedName>
    <definedName name="BExS0L4WP69XXUFHED98XIEPB593" hidden="1">#REF!</definedName>
    <definedName name="BExS0Z2O2N4AJXFEPN87NU9ZGAHG" localSheetId="11" hidden="1">#REF!</definedName>
    <definedName name="BExS0Z2O2N4AJXFEPN87NU9ZGAHG" localSheetId="5" hidden="1">#REF!</definedName>
    <definedName name="BExS0Z2O2N4AJXFEPN87NU9ZGAHG" localSheetId="8" hidden="1">#REF!</definedName>
    <definedName name="BExS0Z2O2N4AJXFEPN87NU9ZGAHG" localSheetId="6" hidden="1">#REF!</definedName>
    <definedName name="BExS0Z2O2N4AJXFEPN87NU9ZGAHG" localSheetId="7" hidden="1">#REF!</definedName>
    <definedName name="BExS0Z2O2N4AJXFEPN87NU9ZGAHG" hidden="1">#REF!</definedName>
    <definedName name="BExS15IJV0WW662NXQUVT3FGP4ST" localSheetId="11" hidden="1">#REF!</definedName>
    <definedName name="BExS15IJV0WW662NXQUVT3FGP4ST" localSheetId="5" hidden="1">#REF!</definedName>
    <definedName name="BExS15IJV0WW662NXQUVT3FGP4ST" localSheetId="8" hidden="1">#REF!</definedName>
    <definedName name="BExS15IJV0WW662NXQUVT3FGP4ST" localSheetId="6" hidden="1">#REF!</definedName>
    <definedName name="BExS15IJV0WW662NXQUVT3FGP4ST" localSheetId="7" hidden="1">#REF!</definedName>
    <definedName name="BExS15IJV0WW662NXQUVT3FGP4ST" hidden="1">#REF!</definedName>
    <definedName name="BExS18T8TBNEPF4AU1VJ268XLF3L" localSheetId="11" hidden="1">#REF!</definedName>
    <definedName name="BExS18T8TBNEPF4AU1VJ268XLF3L" localSheetId="5" hidden="1">#REF!</definedName>
    <definedName name="BExS18T8TBNEPF4AU1VJ268XLF3L" localSheetId="8" hidden="1">#REF!</definedName>
    <definedName name="BExS18T8TBNEPF4AU1VJ268XLF3L" localSheetId="6" hidden="1">#REF!</definedName>
    <definedName name="BExS18T8TBNEPF4AU1VJ268XLF3L" localSheetId="7" hidden="1">#REF!</definedName>
    <definedName name="BExS18T8TBNEPF4AU1VJ268XLF3L" hidden="1">#REF!</definedName>
    <definedName name="BExS194110MR25BYJI3CJ2EGZ8XT" localSheetId="11" hidden="1">#REF!</definedName>
    <definedName name="BExS194110MR25BYJI3CJ2EGZ8XT" localSheetId="5" hidden="1">#REF!</definedName>
    <definedName name="BExS194110MR25BYJI3CJ2EGZ8XT" localSheetId="8" hidden="1">#REF!</definedName>
    <definedName name="BExS194110MR25BYJI3CJ2EGZ8XT" localSheetId="6" hidden="1">#REF!</definedName>
    <definedName name="BExS194110MR25BYJI3CJ2EGZ8XT" localSheetId="7" hidden="1">#REF!</definedName>
    <definedName name="BExS194110MR25BYJI3CJ2EGZ8XT" hidden="1">#REF!</definedName>
    <definedName name="BExS1BNVGNSGD4EP90QL8WXYWZ66" localSheetId="11" hidden="1">#REF!</definedName>
    <definedName name="BExS1BNVGNSGD4EP90QL8WXYWZ66" localSheetId="5" hidden="1">#REF!</definedName>
    <definedName name="BExS1BNVGNSGD4EP90QL8WXYWZ66" localSheetId="8" hidden="1">#REF!</definedName>
    <definedName name="BExS1BNVGNSGD4EP90QL8WXYWZ66" localSheetId="6" hidden="1">#REF!</definedName>
    <definedName name="BExS1BNVGNSGD4EP90QL8WXYWZ66" localSheetId="7" hidden="1">#REF!</definedName>
    <definedName name="BExS1BNVGNSGD4EP90QL8WXYWZ66" hidden="1">#REF!</definedName>
    <definedName name="BExS1UE39N6NCND7MAARSBWXS6HU" localSheetId="11" hidden="1">#REF!</definedName>
    <definedName name="BExS1UE39N6NCND7MAARSBWXS6HU" localSheetId="5" hidden="1">#REF!</definedName>
    <definedName name="BExS1UE39N6NCND7MAARSBWXS6HU" localSheetId="8" hidden="1">#REF!</definedName>
    <definedName name="BExS1UE39N6NCND7MAARSBWXS6HU" localSheetId="6" hidden="1">#REF!</definedName>
    <definedName name="BExS1UE39N6NCND7MAARSBWXS6HU" localSheetId="7" hidden="1">#REF!</definedName>
    <definedName name="BExS1UE39N6NCND7MAARSBWXS6HU" hidden="1">#REF!</definedName>
    <definedName name="BExS226HTWL5WVC76MP5A1IBI8WD" localSheetId="11" hidden="1">#REF!</definedName>
    <definedName name="BExS226HTWL5WVC76MP5A1IBI8WD" localSheetId="5" hidden="1">#REF!</definedName>
    <definedName name="BExS226HTWL5WVC76MP5A1IBI8WD" localSheetId="8" hidden="1">#REF!</definedName>
    <definedName name="BExS226HTWL5WVC76MP5A1IBI8WD" localSheetId="6" hidden="1">#REF!</definedName>
    <definedName name="BExS226HTWL5WVC76MP5A1IBI8WD" localSheetId="7" hidden="1">#REF!</definedName>
    <definedName name="BExS226HTWL5WVC76MP5A1IBI8WD" hidden="1">#REF!</definedName>
    <definedName name="BExS26OI2QNNAH2WMDD95Z400048" localSheetId="11" hidden="1">#REF!</definedName>
    <definedName name="BExS26OI2QNNAH2WMDD95Z400048" localSheetId="5" hidden="1">#REF!</definedName>
    <definedName name="BExS26OI2QNNAH2WMDD95Z400048" localSheetId="8" hidden="1">#REF!</definedName>
    <definedName name="BExS26OI2QNNAH2WMDD95Z400048" localSheetId="6" hidden="1">#REF!</definedName>
    <definedName name="BExS26OI2QNNAH2WMDD95Z400048" localSheetId="7" hidden="1">#REF!</definedName>
    <definedName name="BExS26OI2QNNAH2WMDD95Z400048" hidden="1">#REF!</definedName>
    <definedName name="BExS2D4EI622QRKZKVDPRE66M4XA" localSheetId="11" hidden="1">#REF!</definedName>
    <definedName name="BExS2D4EI622QRKZKVDPRE66M4XA" localSheetId="5" hidden="1">#REF!</definedName>
    <definedName name="BExS2D4EI622QRKZKVDPRE66M4XA" localSheetId="8" hidden="1">#REF!</definedName>
    <definedName name="BExS2D4EI622QRKZKVDPRE66M4XA" localSheetId="6" hidden="1">#REF!</definedName>
    <definedName name="BExS2D4EI622QRKZKVDPRE66M4XA" localSheetId="7" hidden="1">#REF!</definedName>
    <definedName name="BExS2D4EI622QRKZKVDPRE66M4XA" hidden="1">#REF!</definedName>
    <definedName name="BExS2DF6B4ZUF3VZLI4G6LJ3BF38" localSheetId="11" hidden="1">#REF!</definedName>
    <definedName name="BExS2DF6B4ZUF3VZLI4G6LJ3BF38" localSheetId="5" hidden="1">#REF!</definedName>
    <definedName name="BExS2DF6B4ZUF3VZLI4G6LJ3BF38" localSheetId="8" hidden="1">#REF!</definedName>
    <definedName name="BExS2DF6B4ZUF3VZLI4G6LJ3BF38" localSheetId="6" hidden="1">#REF!</definedName>
    <definedName name="BExS2DF6B4ZUF3VZLI4G6LJ3BF38" localSheetId="7" hidden="1">#REF!</definedName>
    <definedName name="BExS2DF6B4ZUF3VZLI4G6LJ3BF38" hidden="1">#REF!</definedName>
    <definedName name="BExS2GKEA6VM3PDWKD7XI0KRUHTW" localSheetId="11" hidden="1">#REF!</definedName>
    <definedName name="BExS2GKEA6VM3PDWKD7XI0KRUHTW" localSheetId="5" hidden="1">#REF!</definedName>
    <definedName name="BExS2GKEA6VM3PDWKD7XI0KRUHTW" localSheetId="8" hidden="1">#REF!</definedName>
    <definedName name="BExS2GKEA6VM3PDWKD7XI0KRUHTW" localSheetId="6" hidden="1">#REF!</definedName>
    <definedName name="BExS2GKEA6VM3PDWKD7XI0KRUHTW" localSheetId="7" hidden="1">#REF!</definedName>
    <definedName name="BExS2GKEA6VM3PDWKD7XI0KRUHTW" hidden="1">#REF!</definedName>
    <definedName name="BExS2I2HVU314TXI2DYFRY8XV913" localSheetId="11" hidden="1">#REF!</definedName>
    <definedName name="BExS2I2HVU314TXI2DYFRY8XV913" localSheetId="5" hidden="1">#REF!</definedName>
    <definedName name="BExS2I2HVU314TXI2DYFRY8XV913" localSheetId="8" hidden="1">#REF!</definedName>
    <definedName name="BExS2I2HVU314TXI2DYFRY8XV913" localSheetId="6" hidden="1">#REF!</definedName>
    <definedName name="BExS2I2HVU314TXI2DYFRY8XV913" localSheetId="7" hidden="1">#REF!</definedName>
    <definedName name="BExS2I2HVU314TXI2DYFRY8XV913" hidden="1">#REF!</definedName>
    <definedName name="BExS2QB5FS5LYTFYO4BROTWG3OV5" localSheetId="11" hidden="1">#REF!</definedName>
    <definedName name="BExS2QB5FS5LYTFYO4BROTWG3OV5" localSheetId="5" hidden="1">#REF!</definedName>
    <definedName name="BExS2QB5FS5LYTFYO4BROTWG3OV5" localSheetId="8" hidden="1">#REF!</definedName>
    <definedName name="BExS2QB5FS5LYTFYO4BROTWG3OV5" localSheetId="6" hidden="1">#REF!</definedName>
    <definedName name="BExS2QB5FS5LYTFYO4BROTWG3OV5" localSheetId="7" hidden="1">#REF!</definedName>
    <definedName name="BExS2QB5FS5LYTFYO4BROTWG3OV5" hidden="1">#REF!</definedName>
    <definedName name="BExS2TLU1HONYV6S3ZD9T12D7CIG" localSheetId="11" hidden="1">#REF!</definedName>
    <definedName name="BExS2TLU1HONYV6S3ZD9T12D7CIG" localSheetId="5" hidden="1">#REF!</definedName>
    <definedName name="BExS2TLU1HONYV6S3ZD9T12D7CIG" localSheetId="8" hidden="1">#REF!</definedName>
    <definedName name="BExS2TLU1HONYV6S3ZD9T12D7CIG" localSheetId="6" hidden="1">#REF!</definedName>
    <definedName name="BExS2TLU1HONYV6S3ZD9T12D7CIG" localSheetId="7" hidden="1">#REF!</definedName>
    <definedName name="BExS2TLU1HONYV6S3ZD9T12D7CIG" hidden="1">#REF!</definedName>
    <definedName name="BExS2WLQUVBRZJWQTWUU4CYDY4IN" localSheetId="11" hidden="1">#REF!</definedName>
    <definedName name="BExS2WLQUVBRZJWQTWUU4CYDY4IN" localSheetId="5" hidden="1">#REF!</definedName>
    <definedName name="BExS2WLQUVBRZJWQTWUU4CYDY4IN" localSheetId="8" hidden="1">#REF!</definedName>
    <definedName name="BExS2WLQUVBRZJWQTWUU4CYDY4IN" localSheetId="6" hidden="1">#REF!</definedName>
    <definedName name="BExS2WLQUVBRZJWQTWUU4CYDY4IN" localSheetId="7" hidden="1">#REF!</definedName>
    <definedName name="BExS2WLQUVBRZJWQTWUU4CYDY4IN" hidden="1">#REF!</definedName>
    <definedName name="BExS2YJQV4NUX6135T90Z1Y5R26Q" localSheetId="11" hidden="1">#REF!</definedName>
    <definedName name="BExS2YJQV4NUX6135T90Z1Y5R26Q" localSheetId="5" hidden="1">#REF!</definedName>
    <definedName name="BExS2YJQV4NUX6135T90Z1Y5R26Q" localSheetId="8" hidden="1">#REF!</definedName>
    <definedName name="BExS2YJQV4NUX6135T90Z1Y5R26Q" localSheetId="6" hidden="1">#REF!</definedName>
    <definedName name="BExS2YJQV4NUX6135T90Z1Y5R26Q" localSheetId="7" hidden="1">#REF!</definedName>
    <definedName name="BExS2YJQV4NUX6135T90Z1Y5R26Q" hidden="1">#REF!</definedName>
    <definedName name="BExS318UV9I2FXPQQWUKKX00QLPJ" localSheetId="11" hidden="1">#REF!</definedName>
    <definedName name="BExS318UV9I2FXPQQWUKKX00QLPJ" localSheetId="5" hidden="1">#REF!</definedName>
    <definedName name="BExS318UV9I2FXPQQWUKKX00QLPJ" localSheetId="8" hidden="1">#REF!</definedName>
    <definedName name="BExS318UV9I2FXPQQWUKKX00QLPJ" localSheetId="6" hidden="1">#REF!</definedName>
    <definedName name="BExS318UV9I2FXPQQWUKKX00QLPJ" localSheetId="7" hidden="1">#REF!</definedName>
    <definedName name="BExS318UV9I2FXPQQWUKKX00QLPJ" hidden="1">#REF!</definedName>
    <definedName name="BExS3LBS0SMTHALVM4NRI1BAV1NP" localSheetId="11" hidden="1">#REF!</definedName>
    <definedName name="BExS3LBS0SMTHALVM4NRI1BAV1NP" localSheetId="5" hidden="1">#REF!</definedName>
    <definedName name="BExS3LBS0SMTHALVM4NRI1BAV1NP" localSheetId="8" hidden="1">#REF!</definedName>
    <definedName name="BExS3LBS0SMTHALVM4NRI1BAV1NP" localSheetId="6" hidden="1">#REF!</definedName>
    <definedName name="BExS3LBS0SMTHALVM4NRI1BAV1NP" localSheetId="7" hidden="1">#REF!</definedName>
    <definedName name="BExS3LBS0SMTHALVM4NRI1BAV1NP" hidden="1">#REF!</definedName>
    <definedName name="BExS3MTQ75VBXDGEBURP6YT8RROE" localSheetId="11" hidden="1">#REF!</definedName>
    <definedName name="BExS3MTQ75VBXDGEBURP6YT8RROE" localSheetId="5" hidden="1">#REF!</definedName>
    <definedName name="BExS3MTQ75VBXDGEBURP6YT8RROE" localSheetId="8" hidden="1">#REF!</definedName>
    <definedName name="BExS3MTQ75VBXDGEBURP6YT8RROE" localSheetId="6" hidden="1">#REF!</definedName>
    <definedName name="BExS3MTQ75VBXDGEBURP6YT8RROE" localSheetId="7" hidden="1">#REF!</definedName>
    <definedName name="BExS3MTQ75VBXDGEBURP6YT8RROE" hidden="1">#REF!</definedName>
    <definedName name="BExS3OMGYO0DFN5186UFKEXZ2RX3" localSheetId="11" hidden="1">#REF!</definedName>
    <definedName name="BExS3OMGYO0DFN5186UFKEXZ2RX3" localSheetId="5" hidden="1">#REF!</definedName>
    <definedName name="BExS3OMGYO0DFN5186UFKEXZ2RX3" localSheetId="8" hidden="1">#REF!</definedName>
    <definedName name="BExS3OMGYO0DFN5186UFKEXZ2RX3" localSheetId="6" hidden="1">#REF!</definedName>
    <definedName name="BExS3OMGYO0DFN5186UFKEXZ2RX3" localSheetId="7" hidden="1">#REF!</definedName>
    <definedName name="BExS3OMGYO0DFN5186UFKEXZ2RX3" hidden="1">#REF!</definedName>
    <definedName name="BExS3SDERJ27OER67TIGOVZU13A2" localSheetId="11" hidden="1">#REF!</definedName>
    <definedName name="BExS3SDERJ27OER67TIGOVZU13A2" localSheetId="5" hidden="1">#REF!</definedName>
    <definedName name="BExS3SDERJ27OER67TIGOVZU13A2" localSheetId="8" hidden="1">#REF!</definedName>
    <definedName name="BExS3SDERJ27OER67TIGOVZU13A2" localSheetId="6" hidden="1">#REF!</definedName>
    <definedName name="BExS3SDERJ27OER67TIGOVZU13A2" localSheetId="7" hidden="1">#REF!</definedName>
    <definedName name="BExS3SDERJ27OER67TIGOVZU13A2" hidden="1">#REF!</definedName>
    <definedName name="BExS3STIH9SFG0R6H30P191QZE98" localSheetId="11" hidden="1">#REF!</definedName>
    <definedName name="BExS3STIH9SFG0R6H30P191QZE98" localSheetId="5" hidden="1">#REF!</definedName>
    <definedName name="BExS3STIH9SFG0R6H30P191QZE98" localSheetId="8" hidden="1">#REF!</definedName>
    <definedName name="BExS3STIH9SFG0R6H30P191QZE98" localSheetId="6" hidden="1">#REF!</definedName>
    <definedName name="BExS3STIH9SFG0R6H30P191QZE98" localSheetId="7" hidden="1">#REF!</definedName>
    <definedName name="BExS3STIH9SFG0R6H30P191QZE98" hidden="1">#REF!</definedName>
    <definedName name="BExS46R5WDNU5KL04FKY5LHJUCB8" localSheetId="11" hidden="1">#REF!</definedName>
    <definedName name="BExS46R5WDNU5KL04FKY5LHJUCB8" localSheetId="5" hidden="1">#REF!</definedName>
    <definedName name="BExS46R5WDNU5KL04FKY5LHJUCB8" localSheetId="8" hidden="1">#REF!</definedName>
    <definedName name="BExS46R5WDNU5KL04FKY5LHJUCB8" localSheetId="6" hidden="1">#REF!</definedName>
    <definedName name="BExS46R5WDNU5KL04FKY5LHJUCB8" localSheetId="7" hidden="1">#REF!</definedName>
    <definedName name="BExS46R5WDNU5KL04FKY5LHJUCB8" hidden="1">#REF!</definedName>
    <definedName name="BExS4ASWKM93XA275AXHYP8AG6SU" localSheetId="11" hidden="1">#REF!</definedName>
    <definedName name="BExS4ASWKM93XA275AXHYP8AG6SU" localSheetId="5" hidden="1">#REF!</definedName>
    <definedName name="BExS4ASWKM93XA275AXHYP8AG6SU" localSheetId="8" hidden="1">#REF!</definedName>
    <definedName name="BExS4ASWKM93XA275AXHYP8AG6SU" localSheetId="6" hidden="1">#REF!</definedName>
    <definedName name="BExS4ASWKM93XA275AXHYP8AG6SU" localSheetId="7" hidden="1">#REF!</definedName>
    <definedName name="BExS4ASWKM93XA275AXHYP8AG6SU" hidden="1">#REF!</definedName>
    <definedName name="BExS4IANBC4RO7HIK0MZZ2RPQU78" localSheetId="11" hidden="1">#REF!</definedName>
    <definedName name="BExS4IANBC4RO7HIK0MZZ2RPQU78" localSheetId="5" hidden="1">#REF!</definedName>
    <definedName name="BExS4IANBC4RO7HIK0MZZ2RPQU78" localSheetId="8" hidden="1">#REF!</definedName>
    <definedName name="BExS4IANBC4RO7HIK0MZZ2RPQU78" localSheetId="6" hidden="1">#REF!</definedName>
    <definedName name="BExS4IANBC4RO7HIK0MZZ2RPQU78" localSheetId="7" hidden="1">#REF!</definedName>
    <definedName name="BExS4IANBC4RO7HIK0MZZ2RPQU78" hidden="1">#REF!</definedName>
    <definedName name="BExS4JN3Y6SVBKILQK0R9HS45Y52" localSheetId="11" hidden="1">#REF!</definedName>
    <definedName name="BExS4JN3Y6SVBKILQK0R9HS45Y52" localSheetId="5" hidden="1">#REF!</definedName>
    <definedName name="BExS4JN3Y6SVBKILQK0R9HS45Y52" localSheetId="8" hidden="1">#REF!</definedName>
    <definedName name="BExS4JN3Y6SVBKILQK0R9HS45Y52" localSheetId="6" hidden="1">#REF!</definedName>
    <definedName name="BExS4JN3Y6SVBKILQK0R9HS45Y52" localSheetId="7" hidden="1">#REF!</definedName>
    <definedName name="BExS4JN3Y6SVBKILQK0R9HS45Y52" hidden="1">#REF!</definedName>
    <definedName name="BExS4P6S41O6Z6BED77U3GD9PNH1" localSheetId="11" hidden="1">#REF!</definedName>
    <definedName name="BExS4P6S41O6Z6BED77U3GD9PNH1" localSheetId="5" hidden="1">#REF!</definedName>
    <definedName name="BExS4P6S41O6Z6BED77U3GD9PNH1" localSheetId="8" hidden="1">#REF!</definedName>
    <definedName name="BExS4P6S41O6Z6BED77U3GD9PNH1" localSheetId="6" hidden="1">#REF!</definedName>
    <definedName name="BExS4P6S41O6Z6BED77U3GD9PNH1" localSheetId="7" hidden="1">#REF!</definedName>
    <definedName name="BExS4P6S41O6Z6BED77U3GD9PNH1" hidden="1">#REF!</definedName>
    <definedName name="BExS4PXPURUHFBOKYFJD5J1J2RXC" localSheetId="11" hidden="1">#REF!</definedName>
    <definedName name="BExS4PXPURUHFBOKYFJD5J1J2RXC" localSheetId="5" hidden="1">#REF!</definedName>
    <definedName name="BExS4PXPURUHFBOKYFJD5J1J2RXC" localSheetId="8" hidden="1">#REF!</definedName>
    <definedName name="BExS4PXPURUHFBOKYFJD5J1J2RXC" localSheetId="6" hidden="1">#REF!</definedName>
    <definedName name="BExS4PXPURUHFBOKYFJD5J1J2RXC" localSheetId="7" hidden="1">#REF!</definedName>
    <definedName name="BExS4PXPURUHFBOKYFJD5J1J2RXC" hidden="1">#REF!</definedName>
    <definedName name="BExS4T32HD3YGJ91HTJ2IGVX6V4O" localSheetId="11" hidden="1">#REF!</definedName>
    <definedName name="BExS4T32HD3YGJ91HTJ2IGVX6V4O" localSheetId="5" hidden="1">#REF!</definedName>
    <definedName name="BExS4T32HD3YGJ91HTJ2IGVX6V4O" localSheetId="8" hidden="1">#REF!</definedName>
    <definedName name="BExS4T32HD3YGJ91HTJ2IGVX6V4O" localSheetId="6" hidden="1">#REF!</definedName>
    <definedName name="BExS4T32HD3YGJ91HTJ2IGVX6V4O" localSheetId="7" hidden="1">#REF!</definedName>
    <definedName name="BExS4T32HD3YGJ91HTJ2IGVX6V4O" hidden="1">#REF!</definedName>
    <definedName name="BExS51H0N51UT0FZOPZRCF1GU063" localSheetId="11" hidden="1">#REF!</definedName>
    <definedName name="BExS51H0N51UT0FZOPZRCF1GU063" localSheetId="5" hidden="1">#REF!</definedName>
    <definedName name="BExS51H0N51UT0FZOPZRCF1GU063" localSheetId="8" hidden="1">#REF!</definedName>
    <definedName name="BExS51H0N51UT0FZOPZRCF1GU063" localSheetId="6" hidden="1">#REF!</definedName>
    <definedName name="BExS51H0N51UT0FZOPZRCF1GU063" localSheetId="7" hidden="1">#REF!</definedName>
    <definedName name="BExS51H0N51UT0FZOPZRCF1GU063" hidden="1">#REF!</definedName>
    <definedName name="BExS54X72TJFC41FJK72MLRR2OO7" localSheetId="11" hidden="1">#REF!</definedName>
    <definedName name="BExS54X72TJFC41FJK72MLRR2OO7" localSheetId="5" hidden="1">#REF!</definedName>
    <definedName name="BExS54X72TJFC41FJK72MLRR2OO7" localSheetId="8" hidden="1">#REF!</definedName>
    <definedName name="BExS54X72TJFC41FJK72MLRR2OO7" localSheetId="6" hidden="1">#REF!</definedName>
    <definedName name="BExS54X72TJFC41FJK72MLRR2OO7" localSheetId="7" hidden="1">#REF!</definedName>
    <definedName name="BExS54X72TJFC41FJK72MLRR2OO7" hidden="1">#REF!</definedName>
    <definedName name="BExS59F0PA1V2ZC7S5TN6IT41SXP" localSheetId="11" hidden="1">#REF!</definedName>
    <definedName name="BExS59F0PA1V2ZC7S5TN6IT41SXP" localSheetId="5" hidden="1">#REF!</definedName>
    <definedName name="BExS59F0PA1V2ZC7S5TN6IT41SXP" localSheetId="8" hidden="1">#REF!</definedName>
    <definedName name="BExS59F0PA1V2ZC7S5TN6IT41SXP" localSheetId="6" hidden="1">#REF!</definedName>
    <definedName name="BExS59F0PA1V2ZC7S5TN6IT41SXP" localSheetId="7" hidden="1">#REF!</definedName>
    <definedName name="BExS59F0PA1V2ZC7S5TN6IT41SXP" hidden="1">#REF!</definedName>
    <definedName name="BExS5L3TGB8JVW9ROYWTKYTUPW27" localSheetId="11" hidden="1">#REF!</definedName>
    <definedName name="BExS5L3TGB8JVW9ROYWTKYTUPW27" localSheetId="5" hidden="1">#REF!</definedName>
    <definedName name="BExS5L3TGB8JVW9ROYWTKYTUPW27" localSheetId="8" hidden="1">#REF!</definedName>
    <definedName name="BExS5L3TGB8JVW9ROYWTKYTUPW27" localSheetId="6" hidden="1">#REF!</definedName>
    <definedName name="BExS5L3TGB8JVW9ROYWTKYTUPW27" localSheetId="7" hidden="1">#REF!</definedName>
    <definedName name="BExS5L3TGB8JVW9ROYWTKYTUPW27" hidden="1">#REF!</definedName>
    <definedName name="BExS6GKQ96EHVLYWNJDWXZXUZW90" localSheetId="11" hidden="1">#REF!</definedName>
    <definedName name="BExS6GKQ96EHVLYWNJDWXZXUZW90" localSheetId="5" hidden="1">#REF!</definedName>
    <definedName name="BExS6GKQ96EHVLYWNJDWXZXUZW90" localSheetId="8" hidden="1">#REF!</definedName>
    <definedName name="BExS6GKQ96EHVLYWNJDWXZXUZW90" localSheetId="6" hidden="1">#REF!</definedName>
    <definedName name="BExS6GKQ96EHVLYWNJDWXZXUZW90" localSheetId="7" hidden="1">#REF!</definedName>
    <definedName name="BExS6GKQ96EHVLYWNJDWXZXUZW90" hidden="1">#REF!</definedName>
    <definedName name="BExS6ITKSZFRR01YD5B0F676SYN7" localSheetId="11" hidden="1">#REF!</definedName>
    <definedName name="BExS6ITKSZFRR01YD5B0F676SYN7" localSheetId="5" hidden="1">#REF!</definedName>
    <definedName name="BExS6ITKSZFRR01YD5B0F676SYN7" localSheetId="8" hidden="1">#REF!</definedName>
    <definedName name="BExS6ITKSZFRR01YD5B0F676SYN7" localSheetId="6" hidden="1">#REF!</definedName>
    <definedName name="BExS6ITKSZFRR01YD5B0F676SYN7" localSheetId="7" hidden="1">#REF!</definedName>
    <definedName name="BExS6ITKSZFRR01YD5B0F676SYN7" hidden="1">#REF!</definedName>
    <definedName name="BExS6N0LI574IAC89EFW6CLTCQ33" localSheetId="11" hidden="1">#REF!</definedName>
    <definedName name="BExS6N0LI574IAC89EFW6CLTCQ33" localSheetId="5" hidden="1">#REF!</definedName>
    <definedName name="BExS6N0LI574IAC89EFW6CLTCQ33" localSheetId="8" hidden="1">#REF!</definedName>
    <definedName name="BExS6N0LI574IAC89EFW6CLTCQ33" localSheetId="6" hidden="1">#REF!</definedName>
    <definedName name="BExS6N0LI574IAC89EFW6CLTCQ33" localSheetId="7" hidden="1">#REF!</definedName>
    <definedName name="BExS6N0LI574IAC89EFW6CLTCQ33" hidden="1">#REF!</definedName>
    <definedName name="BExS6N0NEF7XCTT5R600QZ71A44O" localSheetId="11" hidden="1">#REF!</definedName>
    <definedName name="BExS6N0NEF7XCTT5R600QZ71A44O" localSheetId="5" hidden="1">#REF!</definedName>
    <definedName name="BExS6N0NEF7XCTT5R600QZ71A44O" localSheetId="8" hidden="1">#REF!</definedName>
    <definedName name="BExS6N0NEF7XCTT5R600QZ71A44O" localSheetId="6" hidden="1">#REF!</definedName>
    <definedName name="BExS6N0NEF7XCTT5R600QZ71A44O" localSheetId="7" hidden="1">#REF!</definedName>
    <definedName name="BExS6N0NEF7XCTT5R600QZ71A44O" hidden="1">#REF!</definedName>
    <definedName name="BExS6WRDBF3ST86ZOBBUL3GTCR11" localSheetId="11" hidden="1">#REF!</definedName>
    <definedName name="BExS6WRDBF3ST86ZOBBUL3GTCR11" localSheetId="5" hidden="1">#REF!</definedName>
    <definedName name="BExS6WRDBF3ST86ZOBBUL3GTCR11" localSheetId="8" hidden="1">#REF!</definedName>
    <definedName name="BExS6WRDBF3ST86ZOBBUL3GTCR11" localSheetId="6" hidden="1">#REF!</definedName>
    <definedName name="BExS6WRDBF3ST86ZOBBUL3GTCR11" localSheetId="7" hidden="1">#REF!</definedName>
    <definedName name="BExS6WRDBF3ST86ZOBBUL3GTCR11" hidden="1">#REF!</definedName>
    <definedName name="BExS6XNRKR0C3MTA0LV5B60UB908" localSheetId="11" hidden="1">#REF!</definedName>
    <definedName name="BExS6XNRKR0C3MTA0LV5B60UB908" localSheetId="5" hidden="1">#REF!</definedName>
    <definedName name="BExS6XNRKR0C3MTA0LV5B60UB908" localSheetId="8" hidden="1">#REF!</definedName>
    <definedName name="BExS6XNRKR0C3MTA0LV5B60UB908" localSheetId="6" hidden="1">#REF!</definedName>
    <definedName name="BExS6XNRKR0C3MTA0LV5B60UB908" localSheetId="7" hidden="1">#REF!</definedName>
    <definedName name="BExS6XNRKR0C3MTA0LV5B60UB908" hidden="1">#REF!</definedName>
    <definedName name="BExS73NELZEK2MDOLXO2Q7H3EG71" localSheetId="11" hidden="1">#REF!</definedName>
    <definedName name="BExS73NELZEK2MDOLXO2Q7H3EG71" localSheetId="5" hidden="1">#REF!</definedName>
    <definedName name="BExS73NELZEK2MDOLXO2Q7H3EG71" localSheetId="8" hidden="1">#REF!</definedName>
    <definedName name="BExS73NELZEK2MDOLXO2Q7H3EG71" localSheetId="6" hidden="1">#REF!</definedName>
    <definedName name="BExS73NELZEK2MDOLXO2Q7H3EG71" localSheetId="7" hidden="1">#REF!</definedName>
    <definedName name="BExS73NELZEK2MDOLXO2Q7H3EG71" hidden="1">#REF!</definedName>
    <definedName name="BExS7DJF6AXTWAJD7K4ZCD7L6BHV" localSheetId="11" hidden="1">#REF!</definedName>
    <definedName name="BExS7DJF6AXTWAJD7K4ZCD7L6BHV" localSheetId="5" hidden="1">#REF!</definedName>
    <definedName name="BExS7DJF6AXTWAJD7K4ZCD7L6BHV" localSheetId="8" hidden="1">#REF!</definedName>
    <definedName name="BExS7DJF6AXTWAJD7K4ZCD7L6BHV" localSheetId="6" hidden="1">#REF!</definedName>
    <definedName name="BExS7DJF6AXTWAJD7K4ZCD7L6BHV" localSheetId="7" hidden="1">#REF!</definedName>
    <definedName name="BExS7DJF6AXTWAJD7K4ZCD7L6BHV" hidden="1">#REF!</definedName>
    <definedName name="BExS7GOTHHOK287MX2RC853NWQAL" localSheetId="11" hidden="1">#REF!</definedName>
    <definedName name="BExS7GOTHHOK287MX2RC853NWQAL" localSheetId="5" hidden="1">#REF!</definedName>
    <definedName name="BExS7GOTHHOK287MX2RC853NWQAL" localSheetId="8" hidden="1">#REF!</definedName>
    <definedName name="BExS7GOTHHOK287MX2RC853NWQAL" localSheetId="6" hidden="1">#REF!</definedName>
    <definedName name="BExS7GOTHHOK287MX2RC853NWQAL" localSheetId="7" hidden="1">#REF!</definedName>
    <definedName name="BExS7GOTHHOK287MX2RC853NWQAL" hidden="1">#REF!</definedName>
    <definedName name="BExS7TKQYLRZGM93UY3ZJZJBQNFJ" localSheetId="11" hidden="1">#REF!</definedName>
    <definedName name="BExS7TKQYLRZGM93UY3ZJZJBQNFJ" localSheetId="5" hidden="1">#REF!</definedName>
    <definedName name="BExS7TKQYLRZGM93UY3ZJZJBQNFJ" localSheetId="8" hidden="1">#REF!</definedName>
    <definedName name="BExS7TKQYLRZGM93UY3ZJZJBQNFJ" localSheetId="6" hidden="1">#REF!</definedName>
    <definedName name="BExS7TKQYLRZGM93UY3ZJZJBQNFJ" localSheetId="7" hidden="1">#REF!</definedName>
    <definedName name="BExS7TKQYLRZGM93UY3ZJZJBQNFJ" hidden="1">#REF!</definedName>
    <definedName name="BExS7Y2LNGVHSIBKC7C3R6X4LDR6" localSheetId="11" hidden="1">#REF!</definedName>
    <definedName name="BExS7Y2LNGVHSIBKC7C3R6X4LDR6" localSheetId="5" hidden="1">#REF!</definedName>
    <definedName name="BExS7Y2LNGVHSIBKC7C3R6X4LDR6" localSheetId="8" hidden="1">#REF!</definedName>
    <definedName name="BExS7Y2LNGVHSIBKC7C3R6X4LDR6" localSheetId="6" hidden="1">#REF!</definedName>
    <definedName name="BExS7Y2LNGVHSIBKC7C3R6X4LDR6" localSheetId="7" hidden="1">#REF!</definedName>
    <definedName name="BExS7Y2LNGVHSIBKC7C3R6X4LDR6" hidden="1">#REF!</definedName>
    <definedName name="BExS81TE0EY44Y3W2M4Z4MGNP5OM" localSheetId="11" hidden="1">#REF!</definedName>
    <definedName name="BExS81TE0EY44Y3W2M4Z4MGNP5OM" localSheetId="5" hidden="1">#REF!</definedName>
    <definedName name="BExS81TE0EY44Y3W2M4Z4MGNP5OM" localSheetId="8" hidden="1">#REF!</definedName>
    <definedName name="BExS81TE0EY44Y3W2M4Z4MGNP5OM" localSheetId="6" hidden="1">#REF!</definedName>
    <definedName name="BExS81TE0EY44Y3W2M4Z4MGNP5OM" localSheetId="7" hidden="1">#REF!</definedName>
    <definedName name="BExS81TE0EY44Y3W2M4Z4MGNP5OM" hidden="1">#REF!</definedName>
    <definedName name="BExS81YPDZDVJJVS15HV2HDXAC3Y" localSheetId="11" hidden="1">#REF!</definedName>
    <definedName name="BExS81YPDZDVJJVS15HV2HDXAC3Y" localSheetId="5" hidden="1">#REF!</definedName>
    <definedName name="BExS81YPDZDVJJVS15HV2HDXAC3Y" localSheetId="8" hidden="1">#REF!</definedName>
    <definedName name="BExS81YPDZDVJJVS15HV2HDXAC3Y" localSheetId="6" hidden="1">#REF!</definedName>
    <definedName name="BExS81YPDZDVJJVS15HV2HDXAC3Y" localSheetId="7" hidden="1">#REF!</definedName>
    <definedName name="BExS81YPDZDVJJVS15HV2HDXAC3Y" hidden="1">#REF!</definedName>
    <definedName name="BExS82PRVNUTEKQZS56YT2DVF6C2" localSheetId="11" hidden="1">#REF!</definedName>
    <definedName name="BExS82PRVNUTEKQZS56YT2DVF6C2" localSheetId="5" hidden="1">#REF!</definedName>
    <definedName name="BExS82PRVNUTEKQZS56YT2DVF6C2" localSheetId="8" hidden="1">#REF!</definedName>
    <definedName name="BExS82PRVNUTEKQZS56YT2DVF6C2" localSheetId="6" hidden="1">#REF!</definedName>
    <definedName name="BExS82PRVNUTEKQZS56YT2DVF6C2" localSheetId="7" hidden="1">#REF!</definedName>
    <definedName name="BExS82PRVNUTEKQZS56YT2DVF6C2" hidden="1">#REF!</definedName>
    <definedName name="BExS83BCNFAV6DRCB1VTUF96491J" localSheetId="11" hidden="1">#REF!</definedName>
    <definedName name="BExS83BCNFAV6DRCB1VTUF96491J" localSheetId="5" hidden="1">#REF!</definedName>
    <definedName name="BExS83BCNFAV6DRCB1VTUF96491J" localSheetId="8" hidden="1">#REF!</definedName>
    <definedName name="BExS83BCNFAV6DRCB1VTUF96491J" localSheetId="6" hidden="1">#REF!</definedName>
    <definedName name="BExS83BCNFAV6DRCB1VTUF96491J" localSheetId="7" hidden="1">#REF!</definedName>
    <definedName name="BExS83BCNFAV6DRCB1VTUF96491J" hidden="1">#REF!</definedName>
    <definedName name="BExS86GKM9ISCSNZD15BQ5E5L6A5" localSheetId="11" hidden="1">#REF!</definedName>
    <definedName name="BExS86GKM9ISCSNZD15BQ5E5L6A5" localSheetId="5" hidden="1">#REF!</definedName>
    <definedName name="BExS86GKM9ISCSNZD15BQ5E5L6A5" localSheetId="8" hidden="1">#REF!</definedName>
    <definedName name="BExS86GKM9ISCSNZD15BQ5E5L6A5" localSheetId="6" hidden="1">#REF!</definedName>
    <definedName name="BExS86GKM9ISCSNZD15BQ5E5L6A5" localSheetId="7" hidden="1">#REF!</definedName>
    <definedName name="BExS86GKM9ISCSNZD15BQ5E5L6A5" hidden="1">#REF!</definedName>
    <definedName name="BExS89GGRJ55EK546SM31UGE2K8T" localSheetId="11" hidden="1">#REF!</definedName>
    <definedName name="BExS89GGRJ55EK546SM31UGE2K8T" localSheetId="5" hidden="1">#REF!</definedName>
    <definedName name="BExS89GGRJ55EK546SM31UGE2K8T" localSheetId="8" hidden="1">#REF!</definedName>
    <definedName name="BExS89GGRJ55EK546SM31UGE2K8T" localSheetId="6" hidden="1">#REF!</definedName>
    <definedName name="BExS89GGRJ55EK546SM31UGE2K8T" localSheetId="7" hidden="1">#REF!</definedName>
    <definedName name="BExS89GGRJ55EK546SM31UGE2K8T" hidden="1">#REF!</definedName>
    <definedName name="BExS8BPG5A0GR5AO1U951NDGGR0L" localSheetId="11" hidden="1">#REF!</definedName>
    <definedName name="BExS8BPG5A0GR5AO1U951NDGGR0L" localSheetId="5" hidden="1">#REF!</definedName>
    <definedName name="BExS8BPG5A0GR5AO1U951NDGGR0L" localSheetId="8" hidden="1">#REF!</definedName>
    <definedName name="BExS8BPG5A0GR5AO1U951NDGGR0L" localSheetId="6" hidden="1">#REF!</definedName>
    <definedName name="BExS8BPG5A0GR5AO1U951NDGGR0L" localSheetId="7" hidden="1">#REF!</definedName>
    <definedName name="BExS8BPG5A0GR5AO1U951NDGGR0L" hidden="1">#REF!</definedName>
    <definedName name="BExS8CGI0JXFUBD41VFLI0SZSV8F" localSheetId="11" hidden="1">#REF!</definedName>
    <definedName name="BExS8CGI0JXFUBD41VFLI0SZSV8F" localSheetId="5" hidden="1">#REF!</definedName>
    <definedName name="BExS8CGI0JXFUBD41VFLI0SZSV8F" localSheetId="8" hidden="1">#REF!</definedName>
    <definedName name="BExS8CGI0JXFUBD41VFLI0SZSV8F" localSheetId="6" hidden="1">#REF!</definedName>
    <definedName name="BExS8CGI0JXFUBD41VFLI0SZSV8F" localSheetId="7" hidden="1">#REF!</definedName>
    <definedName name="BExS8CGI0JXFUBD41VFLI0SZSV8F" hidden="1">#REF!</definedName>
    <definedName name="BExS8D22FXVQKOEJP01LT0CDI3PS" localSheetId="11" hidden="1">#REF!</definedName>
    <definedName name="BExS8D22FXVQKOEJP01LT0CDI3PS" localSheetId="5" hidden="1">#REF!</definedName>
    <definedName name="BExS8D22FXVQKOEJP01LT0CDI3PS" localSheetId="8" hidden="1">#REF!</definedName>
    <definedName name="BExS8D22FXVQKOEJP01LT0CDI3PS" localSheetId="6" hidden="1">#REF!</definedName>
    <definedName name="BExS8D22FXVQKOEJP01LT0CDI3PS" localSheetId="7" hidden="1">#REF!</definedName>
    <definedName name="BExS8D22FXVQKOEJP01LT0CDI3PS" hidden="1">#REF!</definedName>
    <definedName name="BExS8EEJOZFBUWZDOM3O25AJRUVU" localSheetId="11" hidden="1">#REF!</definedName>
    <definedName name="BExS8EEJOZFBUWZDOM3O25AJRUVU" localSheetId="5" hidden="1">#REF!</definedName>
    <definedName name="BExS8EEJOZFBUWZDOM3O25AJRUVU" localSheetId="8" hidden="1">#REF!</definedName>
    <definedName name="BExS8EEJOZFBUWZDOM3O25AJRUVU" localSheetId="6" hidden="1">#REF!</definedName>
    <definedName name="BExS8EEJOZFBUWZDOM3O25AJRUVU" localSheetId="7" hidden="1">#REF!</definedName>
    <definedName name="BExS8EEJOZFBUWZDOM3O25AJRUVU" hidden="1">#REF!</definedName>
    <definedName name="BExS8GSUS17UY50TEM2AWF36BR9Z" localSheetId="11" hidden="1">#REF!</definedName>
    <definedName name="BExS8GSUS17UY50TEM2AWF36BR9Z" localSheetId="5" hidden="1">#REF!</definedName>
    <definedName name="BExS8GSUS17UY50TEM2AWF36BR9Z" localSheetId="8" hidden="1">#REF!</definedName>
    <definedName name="BExS8GSUS17UY50TEM2AWF36BR9Z" localSheetId="6" hidden="1">#REF!</definedName>
    <definedName name="BExS8GSUS17UY50TEM2AWF36BR9Z" localSheetId="7" hidden="1">#REF!</definedName>
    <definedName name="BExS8GSUS17UY50TEM2AWF36BR9Z" hidden="1">#REF!</definedName>
    <definedName name="BExS8HJRBVG0XI6PWA9KTMJZMQXK" localSheetId="11" hidden="1">#REF!</definedName>
    <definedName name="BExS8HJRBVG0XI6PWA9KTMJZMQXK" localSheetId="5" hidden="1">#REF!</definedName>
    <definedName name="BExS8HJRBVG0XI6PWA9KTMJZMQXK" localSheetId="8" hidden="1">#REF!</definedName>
    <definedName name="BExS8HJRBVG0XI6PWA9KTMJZMQXK" localSheetId="6" hidden="1">#REF!</definedName>
    <definedName name="BExS8HJRBVG0XI6PWA9KTMJZMQXK" localSheetId="7" hidden="1">#REF!</definedName>
    <definedName name="BExS8HJRBVG0XI6PWA9KTMJZMQXK" hidden="1">#REF!</definedName>
    <definedName name="BExS8NE9HUZJH13OXLREOV1BX0OZ" localSheetId="11" hidden="1">#REF!</definedName>
    <definedName name="BExS8NE9HUZJH13OXLREOV1BX0OZ" localSheetId="5" hidden="1">#REF!</definedName>
    <definedName name="BExS8NE9HUZJH13OXLREOV1BX0OZ" localSheetId="8" hidden="1">#REF!</definedName>
    <definedName name="BExS8NE9HUZJH13OXLREOV1BX0OZ" localSheetId="6" hidden="1">#REF!</definedName>
    <definedName name="BExS8NE9HUZJH13OXLREOV1BX0OZ" localSheetId="7" hidden="1">#REF!</definedName>
    <definedName name="BExS8NE9HUZJH13OXLREOV1BX0OZ" hidden="1">#REF!</definedName>
    <definedName name="BExS8R51C8RM2FS6V6IRTYO9GA4A" localSheetId="11" hidden="1">#REF!</definedName>
    <definedName name="BExS8R51C8RM2FS6V6IRTYO9GA4A" localSheetId="5" hidden="1">#REF!</definedName>
    <definedName name="BExS8R51C8RM2FS6V6IRTYO9GA4A" localSheetId="8" hidden="1">#REF!</definedName>
    <definedName name="BExS8R51C8RM2FS6V6IRTYO9GA4A" localSheetId="6" hidden="1">#REF!</definedName>
    <definedName name="BExS8R51C8RM2FS6V6IRTYO9GA4A" localSheetId="7" hidden="1">#REF!</definedName>
    <definedName name="BExS8R51C8RM2FS6V6IRTYO9GA4A" hidden="1">#REF!</definedName>
    <definedName name="BExS8WDX408F60MH1X9B9UZ2H4R7" localSheetId="11" hidden="1">#REF!</definedName>
    <definedName name="BExS8WDX408F60MH1X9B9UZ2H4R7" localSheetId="5" hidden="1">#REF!</definedName>
    <definedName name="BExS8WDX408F60MH1X9B9UZ2H4R7" localSheetId="8" hidden="1">#REF!</definedName>
    <definedName name="BExS8WDX408F60MH1X9B9UZ2H4R7" localSheetId="6" hidden="1">#REF!</definedName>
    <definedName name="BExS8WDX408F60MH1X9B9UZ2H4R7" localSheetId="7" hidden="1">#REF!</definedName>
    <definedName name="BExS8WDX408F60MH1X9B9UZ2H4R7" hidden="1">#REF!</definedName>
    <definedName name="BExS8X4UTVOFE2YEVLO8LTKMSI3A" localSheetId="11" hidden="1">#REF!</definedName>
    <definedName name="BExS8X4UTVOFE2YEVLO8LTKMSI3A" localSheetId="5" hidden="1">#REF!</definedName>
    <definedName name="BExS8X4UTVOFE2YEVLO8LTKMSI3A" localSheetId="8" hidden="1">#REF!</definedName>
    <definedName name="BExS8X4UTVOFE2YEVLO8LTKMSI3A" localSheetId="6" hidden="1">#REF!</definedName>
    <definedName name="BExS8X4UTVOFE2YEVLO8LTKMSI3A" localSheetId="7" hidden="1">#REF!</definedName>
    <definedName name="BExS8X4UTVOFE2YEVLO8LTKMSI3A" hidden="1">#REF!</definedName>
    <definedName name="BExS8Z2W2QEC3MH0BZIYLDFQNUIP" localSheetId="11" hidden="1">#REF!</definedName>
    <definedName name="BExS8Z2W2QEC3MH0BZIYLDFQNUIP" localSheetId="5" hidden="1">#REF!</definedName>
    <definedName name="BExS8Z2W2QEC3MH0BZIYLDFQNUIP" localSheetId="8" hidden="1">#REF!</definedName>
    <definedName name="BExS8Z2W2QEC3MH0BZIYLDFQNUIP" localSheetId="6" hidden="1">#REF!</definedName>
    <definedName name="BExS8Z2W2QEC3MH0BZIYLDFQNUIP" localSheetId="7" hidden="1">#REF!</definedName>
    <definedName name="BExS8Z2W2QEC3MH0BZIYLDFQNUIP" hidden="1">#REF!</definedName>
    <definedName name="BExS92DKGRFFCIA9C0IXDOLO57EP" localSheetId="11" hidden="1">#REF!</definedName>
    <definedName name="BExS92DKGRFFCIA9C0IXDOLO57EP" localSheetId="5" hidden="1">#REF!</definedName>
    <definedName name="BExS92DKGRFFCIA9C0IXDOLO57EP" localSheetId="8" hidden="1">#REF!</definedName>
    <definedName name="BExS92DKGRFFCIA9C0IXDOLO57EP" localSheetId="6" hidden="1">#REF!</definedName>
    <definedName name="BExS92DKGRFFCIA9C0IXDOLO57EP" localSheetId="7" hidden="1">#REF!</definedName>
    <definedName name="BExS92DKGRFFCIA9C0IXDOLO57EP" hidden="1">#REF!</definedName>
    <definedName name="BExS98OB4321YCHLCQ022PXKTT2W" localSheetId="11" hidden="1">#REF!</definedName>
    <definedName name="BExS98OB4321YCHLCQ022PXKTT2W" localSheetId="5" hidden="1">#REF!</definedName>
    <definedName name="BExS98OB4321YCHLCQ022PXKTT2W" localSheetId="8" hidden="1">#REF!</definedName>
    <definedName name="BExS98OB4321YCHLCQ022PXKTT2W" localSheetId="6" hidden="1">#REF!</definedName>
    <definedName name="BExS98OB4321YCHLCQ022PXKTT2W" localSheetId="7" hidden="1">#REF!</definedName>
    <definedName name="BExS98OB4321YCHLCQ022PXKTT2W" hidden="1">#REF!</definedName>
    <definedName name="BExS9C9N8GFISC6HUERJ0EI06GB2" localSheetId="11" hidden="1">#REF!</definedName>
    <definedName name="BExS9C9N8GFISC6HUERJ0EI06GB2" localSheetId="5" hidden="1">#REF!</definedName>
    <definedName name="BExS9C9N8GFISC6HUERJ0EI06GB2" localSheetId="8" hidden="1">#REF!</definedName>
    <definedName name="BExS9C9N8GFISC6HUERJ0EI06GB2" localSheetId="6" hidden="1">#REF!</definedName>
    <definedName name="BExS9C9N8GFISC6HUERJ0EI06GB2" localSheetId="7" hidden="1">#REF!</definedName>
    <definedName name="BExS9C9N8GFISC6HUERJ0EI06GB2" hidden="1">#REF!</definedName>
    <definedName name="BExS9D6619QNINF06KHZHYUAH0S9" localSheetId="11" hidden="1">#REF!</definedName>
    <definedName name="BExS9D6619QNINF06KHZHYUAH0S9" localSheetId="5" hidden="1">#REF!</definedName>
    <definedName name="BExS9D6619QNINF06KHZHYUAH0S9" localSheetId="8" hidden="1">#REF!</definedName>
    <definedName name="BExS9D6619QNINF06KHZHYUAH0S9" localSheetId="6" hidden="1">#REF!</definedName>
    <definedName name="BExS9D6619QNINF06KHZHYUAH0S9" localSheetId="7" hidden="1">#REF!</definedName>
    <definedName name="BExS9D6619QNINF06KHZHYUAH0S9" hidden="1">#REF!</definedName>
    <definedName name="BExS9DX13CACP3J8JDREK30JB1SQ" localSheetId="11" hidden="1">#REF!</definedName>
    <definedName name="BExS9DX13CACP3J8JDREK30JB1SQ" localSheetId="5" hidden="1">#REF!</definedName>
    <definedName name="BExS9DX13CACP3J8JDREK30JB1SQ" localSheetId="8" hidden="1">#REF!</definedName>
    <definedName name="BExS9DX13CACP3J8JDREK30JB1SQ" localSheetId="6" hidden="1">#REF!</definedName>
    <definedName name="BExS9DX13CACP3J8JDREK30JB1SQ" localSheetId="7" hidden="1">#REF!</definedName>
    <definedName name="BExS9DX13CACP3J8JDREK30JB1SQ" hidden="1">#REF!</definedName>
    <definedName name="BExS9FPRS2KRRCS33SE6WFNF5GYL" localSheetId="11" hidden="1">#REF!</definedName>
    <definedName name="BExS9FPRS2KRRCS33SE6WFNF5GYL" localSheetId="5" hidden="1">#REF!</definedName>
    <definedName name="BExS9FPRS2KRRCS33SE6WFNF5GYL" localSheetId="8" hidden="1">#REF!</definedName>
    <definedName name="BExS9FPRS2KRRCS33SE6WFNF5GYL" localSheetId="6" hidden="1">#REF!</definedName>
    <definedName name="BExS9FPRS2KRRCS33SE6WFNF5GYL" localSheetId="7" hidden="1">#REF!</definedName>
    <definedName name="BExS9FPRS2KRRCS33SE6WFNF5GYL" hidden="1">#REF!</definedName>
    <definedName name="BExS9M5VN3VE822UH6TLACVY24CJ" localSheetId="11" hidden="1">#REF!</definedName>
    <definedName name="BExS9M5VN3VE822UH6TLACVY24CJ" localSheetId="5" hidden="1">#REF!</definedName>
    <definedName name="BExS9M5VN3VE822UH6TLACVY24CJ" localSheetId="8" hidden="1">#REF!</definedName>
    <definedName name="BExS9M5VN3VE822UH6TLACVY24CJ" localSheetId="6" hidden="1">#REF!</definedName>
    <definedName name="BExS9M5VN3VE822UH6TLACVY24CJ" localSheetId="7" hidden="1">#REF!</definedName>
    <definedName name="BExS9M5VN3VE822UH6TLACVY24CJ" hidden="1">#REF!</definedName>
    <definedName name="BExS9WI0A6PSEB8N9GPXF2Z7MWHM" localSheetId="11" hidden="1">#REF!</definedName>
    <definedName name="BExS9WI0A6PSEB8N9GPXF2Z7MWHM" localSheetId="5" hidden="1">#REF!</definedName>
    <definedName name="BExS9WI0A6PSEB8N9GPXF2Z7MWHM" localSheetId="8" hidden="1">#REF!</definedName>
    <definedName name="BExS9WI0A6PSEB8N9GPXF2Z7MWHM" localSheetId="6" hidden="1">#REF!</definedName>
    <definedName name="BExS9WI0A6PSEB8N9GPXF2Z7MWHM" localSheetId="7" hidden="1">#REF!</definedName>
    <definedName name="BExS9WI0A6PSEB8N9GPXF2Z7MWHM" hidden="1">#REF!</definedName>
    <definedName name="BExS9XJPZ07ND34OHX60QD382FV6" localSheetId="11" hidden="1">#REF!</definedName>
    <definedName name="BExS9XJPZ07ND34OHX60QD382FV6" localSheetId="5" hidden="1">#REF!</definedName>
    <definedName name="BExS9XJPZ07ND34OHX60QD382FV6" localSheetId="8" hidden="1">#REF!</definedName>
    <definedName name="BExS9XJPZ07ND34OHX60QD382FV6" localSheetId="6" hidden="1">#REF!</definedName>
    <definedName name="BExS9XJPZ07ND34OHX60QD382FV6" localSheetId="7" hidden="1">#REF!</definedName>
    <definedName name="BExS9XJPZ07ND34OHX60QD382FV6" hidden="1">#REF!</definedName>
    <definedName name="BExSA4AJLEEN4R7HU4FRSMYR17TR" localSheetId="11" hidden="1">#REF!</definedName>
    <definedName name="BExSA4AJLEEN4R7HU4FRSMYR17TR" localSheetId="5" hidden="1">#REF!</definedName>
    <definedName name="BExSA4AJLEEN4R7HU4FRSMYR17TR" localSheetId="8" hidden="1">#REF!</definedName>
    <definedName name="BExSA4AJLEEN4R7HU4FRSMYR17TR" localSheetId="6" hidden="1">#REF!</definedName>
    <definedName name="BExSA4AJLEEN4R7HU4FRSMYR17TR" localSheetId="7" hidden="1">#REF!</definedName>
    <definedName name="BExSA4AJLEEN4R7HU4FRSMYR17TR" hidden="1">#REF!</definedName>
    <definedName name="BExSA5HP306TN9XJS0TU619DLRR7" localSheetId="11" hidden="1">#REF!</definedName>
    <definedName name="BExSA5HP306TN9XJS0TU619DLRR7" localSheetId="5" hidden="1">#REF!</definedName>
    <definedName name="BExSA5HP306TN9XJS0TU619DLRR7" localSheetId="8" hidden="1">#REF!</definedName>
    <definedName name="BExSA5HP306TN9XJS0TU619DLRR7" localSheetId="6" hidden="1">#REF!</definedName>
    <definedName name="BExSA5HP306TN9XJS0TU619DLRR7" localSheetId="7" hidden="1">#REF!</definedName>
    <definedName name="BExSA5HP306TN9XJS0TU619DLRR7" hidden="1">#REF!</definedName>
    <definedName name="BExSAAVWQOOIA6B3JHQVGP08HFEM" localSheetId="11" hidden="1">#REF!</definedName>
    <definedName name="BExSAAVWQOOIA6B3JHQVGP08HFEM" localSheetId="5" hidden="1">#REF!</definedName>
    <definedName name="BExSAAVWQOOIA6B3JHQVGP08HFEM" localSheetId="8" hidden="1">#REF!</definedName>
    <definedName name="BExSAAVWQOOIA6B3JHQVGP08HFEM" localSheetId="6" hidden="1">#REF!</definedName>
    <definedName name="BExSAAVWQOOIA6B3JHQVGP08HFEM" localSheetId="7" hidden="1">#REF!</definedName>
    <definedName name="BExSAAVWQOOIA6B3JHQVGP08HFEM" hidden="1">#REF!</definedName>
    <definedName name="BExSAFJ3IICU2M7QPVE4ARYMXZKX" localSheetId="11" hidden="1">#REF!</definedName>
    <definedName name="BExSAFJ3IICU2M7QPVE4ARYMXZKX" localSheetId="5" hidden="1">#REF!</definedName>
    <definedName name="BExSAFJ3IICU2M7QPVE4ARYMXZKX" localSheetId="8" hidden="1">#REF!</definedName>
    <definedName name="BExSAFJ3IICU2M7QPVE4ARYMXZKX" localSheetId="6" hidden="1">#REF!</definedName>
    <definedName name="BExSAFJ3IICU2M7QPVE4ARYMXZKX" localSheetId="7" hidden="1">#REF!</definedName>
    <definedName name="BExSAFJ3IICU2M7QPVE4ARYMXZKX" hidden="1">#REF!</definedName>
    <definedName name="BExSAH6ID8OHX379UXVNGFO8J6KQ" localSheetId="11" hidden="1">#REF!</definedName>
    <definedName name="BExSAH6ID8OHX379UXVNGFO8J6KQ" localSheetId="5" hidden="1">#REF!</definedName>
    <definedName name="BExSAH6ID8OHX379UXVNGFO8J6KQ" localSheetId="8" hidden="1">#REF!</definedName>
    <definedName name="BExSAH6ID8OHX379UXVNGFO8J6KQ" localSheetId="6" hidden="1">#REF!</definedName>
    <definedName name="BExSAH6ID8OHX379UXVNGFO8J6KQ" localSheetId="7" hidden="1">#REF!</definedName>
    <definedName name="BExSAH6ID8OHX379UXVNGFO8J6KQ" hidden="1">#REF!</definedName>
    <definedName name="BExSAQBHIXGQRNIRGCJMBXUPCZQA" localSheetId="11" hidden="1">#REF!</definedName>
    <definedName name="BExSAQBHIXGQRNIRGCJMBXUPCZQA" localSheetId="5" hidden="1">#REF!</definedName>
    <definedName name="BExSAQBHIXGQRNIRGCJMBXUPCZQA" localSheetId="8" hidden="1">#REF!</definedName>
    <definedName name="BExSAQBHIXGQRNIRGCJMBXUPCZQA" localSheetId="6" hidden="1">#REF!</definedName>
    <definedName name="BExSAQBHIXGQRNIRGCJMBXUPCZQA" localSheetId="7" hidden="1">#REF!</definedName>
    <definedName name="BExSAQBHIXGQRNIRGCJMBXUPCZQA" hidden="1">#REF!</definedName>
    <definedName name="BExSAUTCT4P7JP57NOR9MTX33QJZ" localSheetId="11" hidden="1">#REF!</definedName>
    <definedName name="BExSAUTCT4P7JP57NOR9MTX33QJZ" localSheetId="5" hidden="1">#REF!</definedName>
    <definedName name="BExSAUTCT4P7JP57NOR9MTX33QJZ" localSheetId="8" hidden="1">#REF!</definedName>
    <definedName name="BExSAUTCT4P7JP57NOR9MTX33QJZ" localSheetId="6" hidden="1">#REF!</definedName>
    <definedName name="BExSAUTCT4P7JP57NOR9MTX33QJZ" localSheetId="7" hidden="1">#REF!</definedName>
    <definedName name="BExSAUTCT4P7JP57NOR9MTX33QJZ" hidden="1">#REF!</definedName>
    <definedName name="BExSAY9CA9TFXQ9M9FBJRGJO9T9E" localSheetId="11" hidden="1">#REF!</definedName>
    <definedName name="BExSAY9CA9TFXQ9M9FBJRGJO9T9E" localSheetId="5" hidden="1">#REF!</definedName>
    <definedName name="BExSAY9CA9TFXQ9M9FBJRGJO9T9E" localSheetId="8" hidden="1">#REF!</definedName>
    <definedName name="BExSAY9CA9TFXQ9M9FBJRGJO9T9E" localSheetId="6" hidden="1">#REF!</definedName>
    <definedName name="BExSAY9CA9TFXQ9M9FBJRGJO9T9E" localSheetId="7" hidden="1">#REF!</definedName>
    <definedName name="BExSAY9CA9TFXQ9M9FBJRGJO9T9E" hidden="1">#REF!</definedName>
    <definedName name="BExSB4JYKQ3MINI7RAYK5M8BLJDC" localSheetId="11" hidden="1">#REF!</definedName>
    <definedName name="BExSB4JYKQ3MINI7RAYK5M8BLJDC" localSheetId="5" hidden="1">#REF!</definedName>
    <definedName name="BExSB4JYKQ3MINI7RAYK5M8BLJDC" localSheetId="8" hidden="1">#REF!</definedName>
    <definedName name="BExSB4JYKQ3MINI7RAYK5M8BLJDC" localSheetId="6" hidden="1">#REF!</definedName>
    <definedName name="BExSB4JYKQ3MINI7RAYK5M8BLJDC" localSheetId="7" hidden="1">#REF!</definedName>
    <definedName name="BExSB4JYKQ3MINI7RAYK5M8BLJDC" hidden="1">#REF!</definedName>
    <definedName name="BExSBCY73CG3Q15P5BDLDT994XRL" localSheetId="11" hidden="1">#REF!</definedName>
    <definedName name="BExSBCY73CG3Q15P5BDLDT994XRL" localSheetId="5" hidden="1">#REF!</definedName>
    <definedName name="BExSBCY73CG3Q15P5BDLDT994XRL" localSheetId="8" hidden="1">#REF!</definedName>
    <definedName name="BExSBCY73CG3Q15P5BDLDT994XRL" localSheetId="6" hidden="1">#REF!</definedName>
    <definedName name="BExSBCY73CG3Q15P5BDLDT994XRL" localSheetId="7" hidden="1">#REF!</definedName>
    <definedName name="BExSBCY73CG3Q15P5BDLDT994XRL" hidden="1">#REF!</definedName>
    <definedName name="BExSBMOS41ZRLWYLOU29V6Y7YORR" localSheetId="11" hidden="1">#REF!</definedName>
    <definedName name="BExSBMOS41ZRLWYLOU29V6Y7YORR" localSheetId="5" hidden="1">#REF!</definedName>
    <definedName name="BExSBMOS41ZRLWYLOU29V6Y7YORR" localSheetId="8" hidden="1">#REF!</definedName>
    <definedName name="BExSBMOS41ZRLWYLOU29V6Y7YORR" localSheetId="6" hidden="1">#REF!</definedName>
    <definedName name="BExSBMOS41ZRLWYLOU29V6Y7YORR" localSheetId="7" hidden="1">#REF!</definedName>
    <definedName name="BExSBMOS41ZRLWYLOU29V6Y7YORR" hidden="1">#REF!</definedName>
    <definedName name="BExSBPZG22WAMZYIF7CZ686E8X80" localSheetId="11" hidden="1">#REF!</definedName>
    <definedName name="BExSBPZG22WAMZYIF7CZ686E8X80" localSheetId="5" hidden="1">#REF!</definedName>
    <definedName name="BExSBPZG22WAMZYIF7CZ686E8X80" localSheetId="8" hidden="1">#REF!</definedName>
    <definedName name="BExSBPZG22WAMZYIF7CZ686E8X80" localSheetId="6" hidden="1">#REF!</definedName>
    <definedName name="BExSBPZG22WAMZYIF7CZ686E8X80" localSheetId="7" hidden="1">#REF!</definedName>
    <definedName name="BExSBPZG22WAMZYIF7CZ686E8X80" hidden="1">#REF!</definedName>
    <definedName name="BExSBRBXXQMBU1TYDW1BXTEVEPRU" localSheetId="11" hidden="1">#REF!</definedName>
    <definedName name="BExSBRBXXQMBU1TYDW1BXTEVEPRU" localSheetId="5" hidden="1">#REF!</definedName>
    <definedName name="BExSBRBXXQMBU1TYDW1BXTEVEPRU" localSheetId="8" hidden="1">#REF!</definedName>
    <definedName name="BExSBRBXXQMBU1TYDW1BXTEVEPRU" localSheetId="6" hidden="1">#REF!</definedName>
    <definedName name="BExSBRBXXQMBU1TYDW1BXTEVEPRU" localSheetId="7" hidden="1">#REF!</definedName>
    <definedName name="BExSBRBXXQMBU1TYDW1BXTEVEPRU" hidden="1">#REF!</definedName>
    <definedName name="BExSC54998WTZ21DSL0R8UN0Y9JH" localSheetId="11" hidden="1">#REF!</definedName>
    <definedName name="BExSC54998WTZ21DSL0R8UN0Y9JH" localSheetId="5" hidden="1">#REF!</definedName>
    <definedName name="BExSC54998WTZ21DSL0R8UN0Y9JH" localSheetId="8" hidden="1">#REF!</definedName>
    <definedName name="BExSC54998WTZ21DSL0R8UN0Y9JH" localSheetId="6" hidden="1">#REF!</definedName>
    <definedName name="BExSC54998WTZ21DSL0R8UN0Y9JH" localSheetId="7" hidden="1">#REF!</definedName>
    <definedName name="BExSC54998WTZ21DSL0R8UN0Y9JH" hidden="1">#REF!</definedName>
    <definedName name="BExSC60N7WR9PJSNC9B7ORCX9NGY" localSheetId="11" hidden="1">#REF!</definedName>
    <definedName name="BExSC60N7WR9PJSNC9B7ORCX9NGY" localSheetId="5" hidden="1">#REF!</definedName>
    <definedName name="BExSC60N7WR9PJSNC9B7ORCX9NGY" localSheetId="8" hidden="1">#REF!</definedName>
    <definedName name="BExSC60N7WR9PJSNC9B7ORCX9NGY" localSheetId="6" hidden="1">#REF!</definedName>
    <definedName name="BExSC60N7WR9PJSNC9B7ORCX9NGY" localSheetId="7" hidden="1">#REF!</definedName>
    <definedName name="BExSC60N7WR9PJSNC9B7ORCX9NGY" hidden="1">#REF!</definedName>
    <definedName name="BExSCE99EZTILTTCE4NJJF96OYYM" localSheetId="11" hidden="1">#REF!</definedName>
    <definedName name="BExSCE99EZTILTTCE4NJJF96OYYM" localSheetId="5" hidden="1">#REF!</definedName>
    <definedName name="BExSCE99EZTILTTCE4NJJF96OYYM" localSheetId="8" hidden="1">#REF!</definedName>
    <definedName name="BExSCE99EZTILTTCE4NJJF96OYYM" localSheetId="6" hidden="1">#REF!</definedName>
    <definedName name="BExSCE99EZTILTTCE4NJJF96OYYM" localSheetId="7" hidden="1">#REF!</definedName>
    <definedName name="BExSCE99EZTILTTCE4NJJF96OYYM" hidden="1">#REF!</definedName>
    <definedName name="BExSCFWOMYELUEPWVJIRGIQZH5BV" localSheetId="11" hidden="1">#REF!</definedName>
    <definedName name="BExSCFWOMYELUEPWVJIRGIQZH5BV" localSheetId="5" hidden="1">#REF!</definedName>
    <definedName name="BExSCFWOMYELUEPWVJIRGIQZH5BV" localSheetId="8" hidden="1">#REF!</definedName>
    <definedName name="BExSCFWOMYELUEPWVJIRGIQZH5BV" localSheetId="6" hidden="1">#REF!</definedName>
    <definedName name="BExSCFWOMYELUEPWVJIRGIQZH5BV" localSheetId="7" hidden="1">#REF!</definedName>
    <definedName name="BExSCFWOMYELUEPWVJIRGIQZH5BV" hidden="1">#REF!</definedName>
    <definedName name="BExSCHUQZ2HFEWS54X67DIS8OSXZ" localSheetId="11" hidden="1">#REF!</definedName>
    <definedName name="BExSCHUQZ2HFEWS54X67DIS8OSXZ" localSheetId="5" hidden="1">#REF!</definedName>
    <definedName name="BExSCHUQZ2HFEWS54X67DIS8OSXZ" localSheetId="8" hidden="1">#REF!</definedName>
    <definedName name="BExSCHUQZ2HFEWS54X67DIS8OSXZ" localSheetId="6" hidden="1">#REF!</definedName>
    <definedName name="BExSCHUQZ2HFEWS54X67DIS8OSXZ" localSheetId="7" hidden="1">#REF!</definedName>
    <definedName name="BExSCHUQZ2HFEWS54X67DIS8OSXZ" hidden="1">#REF!</definedName>
    <definedName name="BExSCOG41SKKG4GYU76WRWW1CTE6" localSheetId="11" hidden="1">#REF!</definedName>
    <definedName name="BExSCOG41SKKG4GYU76WRWW1CTE6" localSheetId="5" hidden="1">#REF!</definedName>
    <definedName name="BExSCOG41SKKG4GYU76WRWW1CTE6" localSheetId="8" hidden="1">#REF!</definedName>
    <definedName name="BExSCOG41SKKG4GYU76WRWW1CTE6" localSheetId="6" hidden="1">#REF!</definedName>
    <definedName name="BExSCOG41SKKG4GYU76WRWW1CTE6" localSheetId="7" hidden="1">#REF!</definedName>
    <definedName name="BExSCOG41SKKG4GYU76WRWW1CTE6" hidden="1">#REF!</definedName>
    <definedName name="BExSCVC9P86YVFMRKKUVRV29MZXZ" localSheetId="11" hidden="1">#REF!</definedName>
    <definedName name="BExSCVC9P86YVFMRKKUVRV29MZXZ" localSheetId="5" hidden="1">#REF!</definedName>
    <definedName name="BExSCVC9P86YVFMRKKUVRV29MZXZ" localSheetId="8" hidden="1">#REF!</definedName>
    <definedName name="BExSCVC9P86YVFMRKKUVRV29MZXZ" localSheetId="6" hidden="1">#REF!</definedName>
    <definedName name="BExSCVC9P86YVFMRKKUVRV29MZXZ" localSheetId="7" hidden="1">#REF!</definedName>
    <definedName name="BExSCVC9P86YVFMRKKUVRV29MZXZ" hidden="1">#REF!</definedName>
    <definedName name="BExSD233CH4MU9ZMGNRF97ZV7KWU" localSheetId="11" hidden="1">#REF!</definedName>
    <definedName name="BExSD233CH4MU9ZMGNRF97ZV7KWU" localSheetId="5" hidden="1">#REF!</definedName>
    <definedName name="BExSD233CH4MU9ZMGNRF97ZV7KWU" localSheetId="8" hidden="1">#REF!</definedName>
    <definedName name="BExSD233CH4MU9ZMGNRF97ZV7KWU" localSheetId="6" hidden="1">#REF!</definedName>
    <definedName name="BExSD233CH4MU9ZMGNRF97ZV7KWU" localSheetId="7" hidden="1">#REF!</definedName>
    <definedName name="BExSD233CH4MU9ZMGNRF97ZV7KWU" hidden="1">#REF!</definedName>
    <definedName name="BExSD2U0F3BN6IN9N4R2DTTJG15H" localSheetId="11" hidden="1">#REF!</definedName>
    <definedName name="BExSD2U0F3BN6IN9N4R2DTTJG15H" localSheetId="5" hidden="1">#REF!</definedName>
    <definedName name="BExSD2U0F3BN6IN9N4R2DTTJG15H" localSheetId="8" hidden="1">#REF!</definedName>
    <definedName name="BExSD2U0F3BN6IN9N4R2DTTJG15H" localSheetId="6" hidden="1">#REF!</definedName>
    <definedName name="BExSD2U0F3BN6IN9N4R2DTTJG15H" localSheetId="7" hidden="1">#REF!</definedName>
    <definedName name="BExSD2U0F3BN6IN9N4R2DTTJG15H" hidden="1">#REF!</definedName>
    <definedName name="BExSD6A6NY15YSMFH51ST6XJY429" localSheetId="11" hidden="1">#REF!</definedName>
    <definedName name="BExSD6A6NY15YSMFH51ST6XJY429" localSheetId="5" hidden="1">#REF!</definedName>
    <definedName name="BExSD6A6NY15YSMFH51ST6XJY429" localSheetId="8" hidden="1">#REF!</definedName>
    <definedName name="BExSD6A6NY15YSMFH51ST6XJY429" localSheetId="6" hidden="1">#REF!</definedName>
    <definedName name="BExSD6A6NY15YSMFH51ST6XJY429" localSheetId="7" hidden="1">#REF!</definedName>
    <definedName name="BExSD6A6NY15YSMFH51ST6XJY429" hidden="1">#REF!</definedName>
    <definedName name="BExSD9VH6PF6RQ135VOEE08YXPAW" localSheetId="11" hidden="1">#REF!</definedName>
    <definedName name="BExSD9VH6PF6RQ135VOEE08YXPAW" localSheetId="5" hidden="1">#REF!</definedName>
    <definedName name="BExSD9VH6PF6RQ135VOEE08YXPAW" localSheetId="8" hidden="1">#REF!</definedName>
    <definedName name="BExSD9VH6PF6RQ135VOEE08YXPAW" localSheetId="6" hidden="1">#REF!</definedName>
    <definedName name="BExSD9VH6PF6RQ135VOEE08YXPAW" localSheetId="7" hidden="1">#REF!</definedName>
    <definedName name="BExSD9VH6PF6RQ135VOEE08YXPAW" hidden="1">#REF!</definedName>
    <definedName name="BExSDI9QWFD49GEZWZ3KOGM27XRB" localSheetId="11" hidden="1">#REF!</definedName>
    <definedName name="BExSDI9QWFD49GEZWZ3KOGM27XRB" localSheetId="5" hidden="1">#REF!</definedName>
    <definedName name="BExSDI9QWFD49GEZWZ3KOGM27XRB" localSheetId="8" hidden="1">#REF!</definedName>
    <definedName name="BExSDI9QWFD49GEZWZ3KOGM27XRB" localSheetId="6" hidden="1">#REF!</definedName>
    <definedName name="BExSDI9QWFD49GEZWZ3KOGM27XRB" localSheetId="7" hidden="1">#REF!</definedName>
    <definedName name="BExSDI9QWFD49GEZWZ3KOGM27XRB" hidden="1">#REF!</definedName>
    <definedName name="BExSDP5Y04WWMX2WWRITWOX8R5I9" localSheetId="11" hidden="1">#REF!</definedName>
    <definedName name="BExSDP5Y04WWMX2WWRITWOX8R5I9" localSheetId="5" hidden="1">#REF!</definedName>
    <definedName name="BExSDP5Y04WWMX2WWRITWOX8R5I9" localSheetId="8" hidden="1">#REF!</definedName>
    <definedName name="BExSDP5Y04WWMX2WWRITWOX8R5I9" localSheetId="6" hidden="1">#REF!</definedName>
    <definedName name="BExSDP5Y04WWMX2WWRITWOX8R5I9" localSheetId="7" hidden="1">#REF!</definedName>
    <definedName name="BExSDP5Y04WWMX2WWRITWOX8R5I9" hidden="1">#REF!</definedName>
    <definedName name="BExSDSGM203BJTNS9MKCBX453HMD" localSheetId="11" hidden="1">#REF!</definedName>
    <definedName name="BExSDSGM203BJTNS9MKCBX453HMD" localSheetId="5" hidden="1">#REF!</definedName>
    <definedName name="BExSDSGM203BJTNS9MKCBX453HMD" localSheetId="8" hidden="1">#REF!</definedName>
    <definedName name="BExSDSGM203BJTNS9MKCBX453HMD" localSheetId="6" hidden="1">#REF!</definedName>
    <definedName name="BExSDSGM203BJTNS9MKCBX453HMD" localSheetId="7" hidden="1">#REF!</definedName>
    <definedName name="BExSDSGM203BJTNS9MKCBX453HMD" hidden="1">#REF!</definedName>
    <definedName name="BExSDT20XUFXTDM37M148AXAP7HN" localSheetId="11" hidden="1">#REF!</definedName>
    <definedName name="BExSDT20XUFXTDM37M148AXAP7HN" localSheetId="5" hidden="1">#REF!</definedName>
    <definedName name="BExSDT20XUFXTDM37M148AXAP7HN" localSheetId="8" hidden="1">#REF!</definedName>
    <definedName name="BExSDT20XUFXTDM37M148AXAP7HN" localSheetId="6" hidden="1">#REF!</definedName>
    <definedName name="BExSDT20XUFXTDM37M148AXAP7HN" localSheetId="7" hidden="1">#REF!</definedName>
    <definedName name="BExSDT20XUFXTDM37M148AXAP7HN" hidden="1">#REF!</definedName>
    <definedName name="BExSDYLOWNTKCY92LFEDAV8LO7D3" localSheetId="11" hidden="1">#REF!</definedName>
    <definedName name="BExSDYLOWNTKCY92LFEDAV8LO7D3" localSheetId="5" hidden="1">#REF!</definedName>
    <definedName name="BExSDYLOWNTKCY92LFEDAV8LO7D3" localSheetId="8" hidden="1">#REF!</definedName>
    <definedName name="BExSDYLOWNTKCY92LFEDAV8LO7D3" localSheetId="6" hidden="1">#REF!</definedName>
    <definedName name="BExSDYLOWNTKCY92LFEDAV8LO7D3" localSheetId="7" hidden="1">#REF!</definedName>
    <definedName name="BExSDYLOWNTKCY92LFEDAV8LO7D3" hidden="1">#REF!</definedName>
    <definedName name="BExSE277VXZ807WBUB6A1UGQ1SF9" localSheetId="11" hidden="1">#REF!</definedName>
    <definedName name="BExSE277VXZ807WBUB6A1UGQ1SF9" localSheetId="5" hidden="1">#REF!</definedName>
    <definedName name="BExSE277VXZ807WBUB6A1UGQ1SF9" localSheetId="8" hidden="1">#REF!</definedName>
    <definedName name="BExSE277VXZ807WBUB6A1UGQ1SF9" localSheetId="6" hidden="1">#REF!</definedName>
    <definedName name="BExSE277VXZ807WBUB6A1UGQ1SF9" localSheetId="7" hidden="1">#REF!</definedName>
    <definedName name="BExSE277VXZ807WBUB6A1UGQ1SF9" hidden="1">#REF!</definedName>
    <definedName name="BExSE3EDSP4UL6G0I3DZ5SBHMUBU" localSheetId="11" hidden="1">#REF!</definedName>
    <definedName name="BExSE3EDSP4UL6G0I3DZ5SBHMUBU" localSheetId="5" hidden="1">#REF!</definedName>
    <definedName name="BExSE3EDSP4UL6G0I3DZ5SBHMUBU" localSheetId="8" hidden="1">#REF!</definedName>
    <definedName name="BExSE3EDSP4UL6G0I3DZ5SBHMUBU" localSheetId="6" hidden="1">#REF!</definedName>
    <definedName name="BExSE3EDSP4UL6G0I3DZ5SBHMUBU" localSheetId="7" hidden="1">#REF!</definedName>
    <definedName name="BExSE3EDSP4UL6G0I3DZ5SBHMUBU" hidden="1">#REF!</definedName>
    <definedName name="BExSEEHK1VLWD7JBV9SVVVIKQZ3I" localSheetId="11" hidden="1">#REF!</definedName>
    <definedName name="BExSEEHK1VLWD7JBV9SVVVIKQZ3I" localSheetId="5" hidden="1">#REF!</definedName>
    <definedName name="BExSEEHK1VLWD7JBV9SVVVIKQZ3I" localSheetId="8" hidden="1">#REF!</definedName>
    <definedName name="BExSEEHK1VLWD7JBV9SVVVIKQZ3I" localSheetId="6" hidden="1">#REF!</definedName>
    <definedName name="BExSEEHK1VLWD7JBV9SVVVIKQZ3I" localSheetId="7" hidden="1">#REF!</definedName>
    <definedName name="BExSEEHK1VLWD7JBV9SVVVIKQZ3I" hidden="1">#REF!</definedName>
    <definedName name="BExSEITYG8XAMWJ1C8VKU1MB4TEO" localSheetId="11" hidden="1">#REF!</definedName>
    <definedName name="BExSEITYG8XAMWJ1C8VKU1MB4TEO" localSheetId="5" hidden="1">#REF!</definedName>
    <definedName name="BExSEITYG8XAMWJ1C8VKU1MB4TEO" localSheetId="8" hidden="1">#REF!</definedName>
    <definedName name="BExSEITYG8XAMWJ1C8VKU1MB4TEO" localSheetId="6" hidden="1">#REF!</definedName>
    <definedName name="BExSEITYG8XAMWJ1C8VKU1MB4TEO" localSheetId="7" hidden="1">#REF!</definedName>
    <definedName name="BExSEITYG8XAMWJ1C8VKU1MB4TEO" hidden="1">#REF!</definedName>
    <definedName name="BExSEJKZLX37P3V33TRTFJ30BFRK" localSheetId="11" hidden="1">#REF!</definedName>
    <definedName name="BExSEJKZLX37P3V33TRTFJ30BFRK" localSheetId="5" hidden="1">#REF!</definedName>
    <definedName name="BExSEJKZLX37P3V33TRTFJ30BFRK" localSheetId="8" hidden="1">#REF!</definedName>
    <definedName name="BExSEJKZLX37P3V33TRTFJ30BFRK" localSheetId="6" hidden="1">#REF!</definedName>
    <definedName name="BExSEJKZLX37P3V33TRTFJ30BFRK" localSheetId="7" hidden="1">#REF!</definedName>
    <definedName name="BExSEJKZLX37P3V33TRTFJ30BFRK" hidden="1">#REF!</definedName>
    <definedName name="BExSEKXG1AW54E28IG5EODEM0JJV" localSheetId="11" hidden="1">#REF!</definedName>
    <definedName name="BExSEKXG1AW54E28IG5EODEM0JJV" localSheetId="5" hidden="1">#REF!</definedName>
    <definedName name="BExSEKXG1AW54E28IG5EODEM0JJV" localSheetId="8" hidden="1">#REF!</definedName>
    <definedName name="BExSEKXG1AW54E28IG5EODEM0JJV" localSheetId="6" hidden="1">#REF!</definedName>
    <definedName name="BExSEKXG1AW54E28IG5EODEM0JJV" localSheetId="7" hidden="1">#REF!</definedName>
    <definedName name="BExSEKXG1AW54E28IG5EODEM0JJV" hidden="1">#REF!</definedName>
    <definedName name="BExSEO84KVM8R2IV5MFH0XI3IZSN" localSheetId="11" hidden="1">#REF!</definedName>
    <definedName name="BExSEO84KVM8R2IV5MFH0XI3IZSN" localSheetId="5" hidden="1">#REF!</definedName>
    <definedName name="BExSEO84KVM8R2IV5MFH0XI3IZSN" localSheetId="8" hidden="1">#REF!</definedName>
    <definedName name="BExSEO84KVM8R2IV5MFH0XI3IZSN" localSheetId="6" hidden="1">#REF!</definedName>
    <definedName name="BExSEO84KVM8R2IV5MFH0XI3IZSN" localSheetId="7" hidden="1">#REF!</definedName>
    <definedName name="BExSEO84KVM8R2IV5MFH0XI3IZSN" hidden="1">#REF!</definedName>
    <definedName name="BExSEP9UVOAI6TMXKNK587PQ3328" localSheetId="11" hidden="1">#REF!</definedName>
    <definedName name="BExSEP9UVOAI6TMXKNK587PQ3328" localSheetId="5" hidden="1">#REF!</definedName>
    <definedName name="BExSEP9UVOAI6TMXKNK587PQ3328" localSheetId="8" hidden="1">#REF!</definedName>
    <definedName name="BExSEP9UVOAI6TMXKNK587PQ3328" localSheetId="6" hidden="1">#REF!</definedName>
    <definedName name="BExSEP9UVOAI6TMXKNK587PQ3328" localSheetId="7" hidden="1">#REF!</definedName>
    <definedName name="BExSEP9UVOAI6TMXKNK587PQ3328" hidden="1">#REF!</definedName>
    <definedName name="BExSERIU9MUGR4NPZAUJCVXUZ74I" localSheetId="11" hidden="1">#REF!</definedName>
    <definedName name="BExSERIU9MUGR4NPZAUJCVXUZ74I" localSheetId="5" hidden="1">#REF!</definedName>
    <definedName name="BExSERIU9MUGR4NPZAUJCVXUZ74I" localSheetId="8" hidden="1">#REF!</definedName>
    <definedName name="BExSERIU9MUGR4NPZAUJCVXUZ74I" localSheetId="6" hidden="1">#REF!</definedName>
    <definedName name="BExSERIU9MUGR4NPZAUJCVXUZ74I" localSheetId="7" hidden="1">#REF!</definedName>
    <definedName name="BExSERIU9MUGR4NPZAUJCVXUZ74I" hidden="1">#REF!</definedName>
    <definedName name="BExSF07QFLZCO4P6K6QF05XG7PH1" localSheetId="11" hidden="1">#REF!</definedName>
    <definedName name="BExSF07QFLZCO4P6K6QF05XG7PH1" localSheetId="5" hidden="1">#REF!</definedName>
    <definedName name="BExSF07QFLZCO4P6K6QF05XG7PH1" localSheetId="8" hidden="1">#REF!</definedName>
    <definedName name="BExSF07QFLZCO4P6K6QF05XG7PH1" localSheetId="6" hidden="1">#REF!</definedName>
    <definedName name="BExSF07QFLZCO4P6K6QF05XG7PH1" localSheetId="7" hidden="1">#REF!</definedName>
    <definedName name="BExSF07QFLZCO4P6K6QF05XG7PH1" hidden="1">#REF!</definedName>
    <definedName name="BExSFJ8ZAGQ63A4MVMZRQWLVRGQ5" localSheetId="11" hidden="1">#REF!</definedName>
    <definedName name="BExSFJ8ZAGQ63A4MVMZRQWLVRGQ5" localSheetId="5" hidden="1">#REF!</definedName>
    <definedName name="BExSFJ8ZAGQ63A4MVMZRQWLVRGQ5" localSheetId="8" hidden="1">#REF!</definedName>
    <definedName name="BExSFJ8ZAGQ63A4MVMZRQWLVRGQ5" localSheetId="6" hidden="1">#REF!</definedName>
    <definedName name="BExSFJ8ZAGQ63A4MVMZRQWLVRGQ5" localSheetId="7" hidden="1">#REF!</definedName>
    <definedName name="BExSFJ8ZAGQ63A4MVMZRQWLVRGQ5" hidden="1">#REF!</definedName>
    <definedName name="BExSFKQRST2S9KXWWLCXYLKSF4G1" localSheetId="11" hidden="1">#REF!</definedName>
    <definedName name="BExSFKQRST2S9KXWWLCXYLKSF4G1" localSheetId="5" hidden="1">#REF!</definedName>
    <definedName name="BExSFKQRST2S9KXWWLCXYLKSF4G1" localSheetId="8" hidden="1">#REF!</definedName>
    <definedName name="BExSFKQRST2S9KXWWLCXYLKSF4G1" localSheetId="6" hidden="1">#REF!</definedName>
    <definedName name="BExSFKQRST2S9KXWWLCXYLKSF4G1" localSheetId="7" hidden="1">#REF!</definedName>
    <definedName name="BExSFKQRST2S9KXWWLCXYLKSF4G1" hidden="1">#REF!</definedName>
    <definedName name="BExSFOHO6VZ5Y463KL3XYTZBVE3P" localSheetId="11" hidden="1">#REF!</definedName>
    <definedName name="BExSFOHO6VZ5Y463KL3XYTZBVE3P" localSheetId="5" hidden="1">#REF!</definedName>
    <definedName name="BExSFOHO6VZ5Y463KL3XYTZBVE3P" localSheetId="8" hidden="1">#REF!</definedName>
    <definedName name="BExSFOHO6VZ5Y463KL3XYTZBVE3P" localSheetId="6" hidden="1">#REF!</definedName>
    <definedName name="BExSFOHO6VZ5Y463KL3XYTZBVE3P" localSheetId="7" hidden="1">#REF!</definedName>
    <definedName name="BExSFOHO6VZ5Y463KL3XYTZBVE3P" hidden="1">#REF!</definedName>
    <definedName name="BExSFY2ZJOYUEYBX21QZ7AMN2WK1" localSheetId="11" hidden="1">#REF!</definedName>
    <definedName name="BExSFY2ZJOYUEYBX21QZ7AMN2WK1" localSheetId="5" hidden="1">#REF!</definedName>
    <definedName name="BExSFY2ZJOYUEYBX21QZ7AMN2WK1" localSheetId="8" hidden="1">#REF!</definedName>
    <definedName name="BExSFY2ZJOYUEYBX21QZ7AMN2WK1" localSheetId="6" hidden="1">#REF!</definedName>
    <definedName name="BExSFY2ZJOYUEYBX21QZ7AMN2WK1" localSheetId="7" hidden="1">#REF!</definedName>
    <definedName name="BExSFY2ZJOYUEYBX21QZ7AMN2WK1" hidden="1">#REF!</definedName>
    <definedName name="BExSFYDRRTAZVPXRWUF5PDQ97WFF" localSheetId="11" hidden="1">#REF!</definedName>
    <definedName name="BExSFYDRRTAZVPXRWUF5PDQ97WFF" localSheetId="5" hidden="1">#REF!</definedName>
    <definedName name="BExSFYDRRTAZVPXRWUF5PDQ97WFF" localSheetId="8" hidden="1">#REF!</definedName>
    <definedName name="BExSFYDRRTAZVPXRWUF5PDQ97WFF" localSheetId="6" hidden="1">#REF!</definedName>
    <definedName name="BExSFYDRRTAZVPXRWUF5PDQ97WFF" localSheetId="7" hidden="1">#REF!</definedName>
    <definedName name="BExSFYDRRTAZVPXRWUF5PDQ97WFF" hidden="1">#REF!</definedName>
    <definedName name="BExSFZVPFTXA3F0IJ2NGH1GXX9R7" localSheetId="11" hidden="1">#REF!</definedName>
    <definedName name="BExSFZVPFTXA3F0IJ2NGH1GXX9R7" localSheetId="5" hidden="1">#REF!</definedName>
    <definedName name="BExSFZVPFTXA3F0IJ2NGH1GXX9R7" localSheetId="8" hidden="1">#REF!</definedName>
    <definedName name="BExSFZVPFTXA3F0IJ2NGH1GXX9R7" localSheetId="6" hidden="1">#REF!</definedName>
    <definedName name="BExSFZVPFTXA3F0IJ2NGH1GXX9R7" localSheetId="7" hidden="1">#REF!</definedName>
    <definedName name="BExSFZVPFTXA3F0IJ2NGH1GXX9R7" hidden="1">#REF!</definedName>
    <definedName name="BExSG2Q34XRC1K28H4XG6PQM3FTW" localSheetId="11" hidden="1">#REF!</definedName>
    <definedName name="BExSG2Q34XRC1K28H4XG6PQM3FTW" localSheetId="5" hidden="1">#REF!</definedName>
    <definedName name="BExSG2Q34XRC1K28H4XG6PQM3FTW" localSheetId="8" hidden="1">#REF!</definedName>
    <definedName name="BExSG2Q34XRC1K28H4XG6PQM3FTW" localSheetId="6" hidden="1">#REF!</definedName>
    <definedName name="BExSG2Q34XRC1K28H4XG6PQM3FTW" localSheetId="7" hidden="1">#REF!</definedName>
    <definedName name="BExSG2Q34XRC1K28H4XG6PQM3FTW" hidden="1">#REF!</definedName>
    <definedName name="BExSG90Q4ZUU2IPGDYOM169NJV9S" localSheetId="11" hidden="1">#REF!</definedName>
    <definedName name="BExSG90Q4ZUU2IPGDYOM169NJV9S" localSheetId="5" hidden="1">#REF!</definedName>
    <definedName name="BExSG90Q4ZUU2IPGDYOM169NJV9S" localSheetId="8" hidden="1">#REF!</definedName>
    <definedName name="BExSG90Q4ZUU2IPGDYOM169NJV9S" localSheetId="6" hidden="1">#REF!</definedName>
    <definedName name="BExSG90Q4ZUU2IPGDYOM169NJV9S" localSheetId="7" hidden="1">#REF!</definedName>
    <definedName name="BExSG90Q4ZUU2IPGDYOM169NJV9S" hidden="1">#REF!</definedName>
    <definedName name="BExSG9X3DU845PNXYJGGLBQY2UHG" localSheetId="11" hidden="1">#REF!</definedName>
    <definedName name="BExSG9X3DU845PNXYJGGLBQY2UHG" localSheetId="5" hidden="1">#REF!</definedName>
    <definedName name="BExSG9X3DU845PNXYJGGLBQY2UHG" localSheetId="8" hidden="1">#REF!</definedName>
    <definedName name="BExSG9X3DU845PNXYJGGLBQY2UHG" localSheetId="6" hidden="1">#REF!</definedName>
    <definedName name="BExSG9X3DU845PNXYJGGLBQY2UHG" localSheetId="7" hidden="1">#REF!</definedName>
    <definedName name="BExSG9X3DU845PNXYJGGLBQY2UHG" hidden="1">#REF!</definedName>
    <definedName name="BExSGE45J27MDUUNXW7Z8Q33UAON" localSheetId="11" hidden="1">#REF!</definedName>
    <definedName name="BExSGE45J27MDUUNXW7Z8Q33UAON" localSheetId="5" hidden="1">#REF!</definedName>
    <definedName name="BExSGE45J27MDUUNXW7Z8Q33UAON" localSheetId="8" hidden="1">#REF!</definedName>
    <definedName name="BExSGE45J27MDUUNXW7Z8Q33UAON" localSheetId="6" hidden="1">#REF!</definedName>
    <definedName name="BExSGE45J27MDUUNXW7Z8Q33UAON" localSheetId="7" hidden="1">#REF!</definedName>
    <definedName name="BExSGE45J27MDUUNXW7Z8Q33UAON" hidden="1">#REF!</definedName>
    <definedName name="BExSGE9LY91Q0URHB4YAMX0UAMYI" localSheetId="11" hidden="1">#REF!</definedName>
    <definedName name="BExSGE9LY91Q0URHB4YAMX0UAMYI" localSheetId="5" hidden="1">#REF!</definedName>
    <definedName name="BExSGE9LY91Q0URHB4YAMX0UAMYI" localSheetId="8" hidden="1">#REF!</definedName>
    <definedName name="BExSGE9LY91Q0URHB4YAMX0UAMYI" localSheetId="6" hidden="1">#REF!</definedName>
    <definedName name="BExSGE9LY91Q0URHB4YAMX0UAMYI" localSheetId="7" hidden="1">#REF!</definedName>
    <definedName name="BExSGE9LY91Q0URHB4YAMX0UAMYI" hidden="1">#REF!</definedName>
    <definedName name="BExSGLB2URTLBCKBB4Y885W925F2" localSheetId="11" hidden="1">#REF!</definedName>
    <definedName name="BExSGLB2URTLBCKBB4Y885W925F2" localSheetId="5" hidden="1">#REF!</definedName>
    <definedName name="BExSGLB2URTLBCKBB4Y885W925F2" localSheetId="8" hidden="1">#REF!</definedName>
    <definedName name="BExSGLB2URTLBCKBB4Y885W925F2" localSheetId="6" hidden="1">#REF!</definedName>
    <definedName name="BExSGLB2URTLBCKBB4Y885W925F2" localSheetId="7" hidden="1">#REF!</definedName>
    <definedName name="BExSGLB2URTLBCKBB4Y885W925F2" hidden="1">#REF!</definedName>
    <definedName name="BExSGNEL2G0PC04ATVS20W5179EK" localSheetId="11" hidden="1">#REF!</definedName>
    <definedName name="BExSGNEL2G0PC04ATVS20W5179EK" localSheetId="5" hidden="1">#REF!</definedName>
    <definedName name="BExSGNEL2G0PC04ATVS20W5179EK" localSheetId="8" hidden="1">#REF!</definedName>
    <definedName name="BExSGNEL2G0PC04ATVS20W5179EK" localSheetId="6" hidden="1">#REF!</definedName>
    <definedName name="BExSGNEL2G0PC04ATVS20W5179EK" localSheetId="7" hidden="1">#REF!</definedName>
    <definedName name="BExSGNEL2G0PC04ATVS20W5179EK" hidden="1">#REF!</definedName>
    <definedName name="BExSGOAYG73SFWOPAQV80P710GID" localSheetId="11" hidden="1">#REF!</definedName>
    <definedName name="BExSGOAYG73SFWOPAQV80P710GID" localSheetId="5" hidden="1">#REF!</definedName>
    <definedName name="BExSGOAYG73SFWOPAQV80P710GID" localSheetId="8" hidden="1">#REF!</definedName>
    <definedName name="BExSGOAYG73SFWOPAQV80P710GID" localSheetId="6" hidden="1">#REF!</definedName>
    <definedName name="BExSGOAYG73SFWOPAQV80P710GID" localSheetId="7" hidden="1">#REF!</definedName>
    <definedName name="BExSGOAYG73SFWOPAQV80P710GID" hidden="1">#REF!</definedName>
    <definedName name="BExSGOWJHRW7FWKLO2EHUOOGHNAF" localSheetId="11" hidden="1">#REF!</definedName>
    <definedName name="BExSGOWJHRW7FWKLO2EHUOOGHNAF" localSheetId="5" hidden="1">#REF!</definedName>
    <definedName name="BExSGOWJHRW7FWKLO2EHUOOGHNAF" localSheetId="8" hidden="1">#REF!</definedName>
    <definedName name="BExSGOWJHRW7FWKLO2EHUOOGHNAF" localSheetId="6" hidden="1">#REF!</definedName>
    <definedName name="BExSGOWJHRW7FWKLO2EHUOOGHNAF" localSheetId="7" hidden="1">#REF!</definedName>
    <definedName name="BExSGOWJHRW7FWKLO2EHUOOGHNAF" hidden="1">#REF!</definedName>
    <definedName name="BExSGOWJTAP41ZV5Q23H7MI9C76W" localSheetId="11" hidden="1">#REF!</definedName>
    <definedName name="BExSGOWJTAP41ZV5Q23H7MI9C76W" localSheetId="5" hidden="1">#REF!</definedName>
    <definedName name="BExSGOWJTAP41ZV5Q23H7MI9C76W" localSheetId="8" hidden="1">#REF!</definedName>
    <definedName name="BExSGOWJTAP41ZV5Q23H7MI9C76W" localSheetId="6" hidden="1">#REF!</definedName>
    <definedName name="BExSGOWJTAP41ZV5Q23H7MI9C76W" localSheetId="7" hidden="1">#REF!</definedName>
    <definedName name="BExSGOWJTAP41ZV5Q23H7MI9C76W" hidden="1">#REF!</definedName>
    <definedName name="BExSGR5JQVX2HQ0PKCGZNSSUM1RV" localSheetId="11" hidden="1">#REF!</definedName>
    <definedName name="BExSGR5JQVX2HQ0PKCGZNSSUM1RV" localSheetId="5" hidden="1">#REF!</definedName>
    <definedName name="BExSGR5JQVX2HQ0PKCGZNSSUM1RV" localSheetId="8" hidden="1">#REF!</definedName>
    <definedName name="BExSGR5JQVX2HQ0PKCGZNSSUM1RV" localSheetId="6" hidden="1">#REF!</definedName>
    <definedName name="BExSGR5JQVX2HQ0PKCGZNSSUM1RV" localSheetId="7" hidden="1">#REF!</definedName>
    <definedName name="BExSGR5JQVX2HQ0PKCGZNSSUM1RV" hidden="1">#REF!</definedName>
    <definedName name="BExSGT3MKX7YVLVP6YLL6KVO8UGV" localSheetId="11" hidden="1">#REF!</definedName>
    <definedName name="BExSGT3MKX7YVLVP6YLL6KVO8UGV" localSheetId="5" hidden="1">#REF!</definedName>
    <definedName name="BExSGT3MKX7YVLVP6YLL6KVO8UGV" localSheetId="8" hidden="1">#REF!</definedName>
    <definedName name="BExSGT3MKX7YVLVP6YLL6KVO8UGV" localSheetId="6" hidden="1">#REF!</definedName>
    <definedName name="BExSGT3MKX7YVLVP6YLL6KVO8UGV" localSheetId="7" hidden="1">#REF!</definedName>
    <definedName name="BExSGT3MKX7YVLVP6YLL6KVO8UGV" hidden="1">#REF!</definedName>
    <definedName name="BExSGVHX69GJZHD99DKE4RZ042B1" localSheetId="11" hidden="1">#REF!</definedName>
    <definedName name="BExSGVHX69GJZHD99DKE4RZ042B1" localSheetId="5" hidden="1">#REF!</definedName>
    <definedName name="BExSGVHX69GJZHD99DKE4RZ042B1" localSheetId="8" hidden="1">#REF!</definedName>
    <definedName name="BExSGVHX69GJZHD99DKE4RZ042B1" localSheetId="6" hidden="1">#REF!</definedName>
    <definedName name="BExSGVHX69GJZHD99DKE4RZ042B1" localSheetId="7" hidden="1">#REF!</definedName>
    <definedName name="BExSGVHX69GJZHD99DKE4RZ042B1" hidden="1">#REF!</definedName>
    <definedName name="BExSGZJO4J4ZO04E2N2ECVYS9DEZ" localSheetId="11" hidden="1">#REF!</definedName>
    <definedName name="BExSGZJO4J4ZO04E2N2ECVYS9DEZ" localSheetId="5" hidden="1">#REF!</definedName>
    <definedName name="BExSGZJO4J4ZO04E2N2ECVYS9DEZ" localSheetId="8" hidden="1">#REF!</definedName>
    <definedName name="BExSGZJO4J4ZO04E2N2ECVYS9DEZ" localSheetId="6" hidden="1">#REF!</definedName>
    <definedName name="BExSGZJO4J4ZO04E2N2ECVYS9DEZ" localSheetId="7" hidden="1">#REF!</definedName>
    <definedName name="BExSGZJO4J4ZO04E2N2ECVYS9DEZ" hidden="1">#REF!</definedName>
    <definedName name="BExSHAHFHS7MMNJR8JPVABRGBVIT" localSheetId="11" hidden="1">#REF!</definedName>
    <definedName name="BExSHAHFHS7MMNJR8JPVABRGBVIT" localSheetId="5" hidden="1">#REF!</definedName>
    <definedName name="BExSHAHFHS7MMNJR8JPVABRGBVIT" localSheetId="8" hidden="1">#REF!</definedName>
    <definedName name="BExSHAHFHS7MMNJR8JPVABRGBVIT" localSheetId="6" hidden="1">#REF!</definedName>
    <definedName name="BExSHAHFHS7MMNJR8JPVABRGBVIT" localSheetId="7" hidden="1">#REF!</definedName>
    <definedName name="BExSHAHFHS7MMNJR8JPVABRGBVIT" hidden="1">#REF!</definedName>
    <definedName name="BExSHGH88QZWW4RNAX4YKAZ5JEBL" localSheetId="11" hidden="1">#REF!</definedName>
    <definedName name="BExSHGH88QZWW4RNAX4YKAZ5JEBL" localSheetId="5" hidden="1">#REF!</definedName>
    <definedName name="BExSHGH88QZWW4RNAX4YKAZ5JEBL" localSheetId="8" hidden="1">#REF!</definedName>
    <definedName name="BExSHGH88QZWW4RNAX4YKAZ5JEBL" localSheetId="6" hidden="1">#REF!</definedName>
    <definedName name="BExSHGH88QZWW4RNAX4YKAZ5JEBL" localSheetId="7" hidden="1">#REF!</definedName>
    <definedName name="BExSHGH88QZWW4RNAX4YKAZ5JEBL" hidden="1">#REF!</definedName>
    <definedName name="BExSHOKK1OO3CX9Z28C58E5J1D9W" localSheetId="11" hidden="1">#REF!</definedName>
    <definedName name="BExSHOKK1OO3CX9Z28C58E5J1D9W" localSheetId="5" hidden="1">#REF!</definedName>
    <definedName name="BExSHOKK1OO3CX9Z28C58E5J1D9W" localSheetId="8" hidden="1">#REF!</definedName>
    <definedName name="BExSHOKK1OO3CX9Z28C58E5J1D9W" localSheetId="6" hidden="1">#REF!</definedName>
    <definedName name="BExSHOKK1OO3CX9Z28C58E5J1D9W" localSheetId="7" hidden="1">#REF!</definedName>
    <definedName name="BExSHOKK1OO3CX9Z28C58E5J1D9W" hidden="1">#REF!</definedName>
    <definedName name="BExSHQD8KYLTQGDXIRKCHQQ7MKIH" localSheetId="11" hidden="1">#REF!</definedName>
    <definedName name="BExSHQD8KYLTQGDXIRKCHQQ7MKIH" localSheetId="5" hidden="1">#REF!</definedName>
    <definedName name="BExSHQD8KYLTQGDXIRKCHQQ7MKIH" localSheetId="8" hidden="1">#REF!</definedName>
    <definedName name="BExSHQD8KYLTQGDXIRKCHQQ7MKIH" localSheetId="6" hidden="1">#REF!</definedName>
    <definedName name="BExSHQD8KYLTQGDXIRKCHQQ7MKIH" localSheetId="7" hidden="1">#REF!</definedName>
    <definedName name="BExSHQD8KYLTQGDXIRKCHQQ7MKIH" hidden="1">#REF!</definedName>
    <definedName name="BExSHVGPIAHXI97UBLI9G4I4M29F" localSheetId="11" hidden="1">#REF!</definedName>
    <definedName name="BExSHVGPIAHXI97UBLI9G4I4M29F" localSheetId="5" hidden="1">#REF!</definedName>
    <definedName name="BExSHVGPIAHXI97UBLI9G4I4M29F" localSheetId="8" hidden="1">#REF!</definedName>
    <definedName name="BExSHVGPIAHXI97UBLI9G4I4M29F" localSheetId="6" hidden="1">#REF!</definedName>
    <definedName name="BExSHVGPIAHXI97UBLI9G4I4M29F" localSheetId="7" hidden="1">#REF!</definedName>
    <definedName name="BExSHVGPIAHXI97UBLI9G4I4M29F" hidden="1">#REF!</definedName>
    <definedName name="BExSI0K2YL3HTCQAD8A7TR4QCUR6" localSheetId="11" hidden="1">#REF!</definedName>
    <definedName name="BExSI0K2YL3HTCQAD8A7TR4QCUR6" localSheetId="5" hidden="1">#REF!</definedName>
    <definedName name="BExSI0K2YL3HTCQAD8A7TR4QCUR6" localSheetId="8" hidden="1">#REF!</definedName>
    <definedName name="BExSI0K2YL3HTCQAD8A7TR4QCUR6" localSheetId="6" hidden="1">#REF!</definedName>
    <definedName name="BExSI0K2YL3HTCQAD8A7TR4QCUR6" localSheetId="7" hidden="1">#REF!</definedName>
    <definedName name="BExSI0K2YL3HTCQAD8A7TR4QCUR6" hidden="1">#REF!</definedName>
    <definedName name="BExSIFUDNRWXWIWNGCCFOOD8WIAZ" localSheetId="11" hidden="1">#REF!</definedName>
    <definedName name="BExSIFUDNRWXWIWNGCCFOOD8WIAZ" localSheetId="5" hidden="1">#REF!</definedName>
    <definedName name="BExSIFUDNRWXWIWNGCCFOOD8WIAZ" localSheetId="8" hidden="1">#REF!</definedName>
    <definedName name="BExSIFUDNRWXWIWNGCCFOOD8WIAZ" localSheetId="6" hidden="1">#REF!</definedName>
    <definedName name="BExSIFUDNRWXWIWNGCCFOOD8WIAZ" localSheetId="7" hidden="1">#REF!</definedName>
    <definedName name="BExSIFUDNRWXWIWNGCCFOOD8WIAZ" hidden="1">#REF!</definedName>
    <definedName name="BExTTZNS2PBCR93C9IUW49UZ4I6T" localSheetId="11" hidden="1">#REF!</definedName>
    <definedName name="BExTTZNS2PBCR93C9IUW49UZ4I6T" localSheetId="5" hidden="1">#REF!</definedName>
    <definedName name="BExTTZNS2PBCR93C9IUW49UZ4I6T" localSheetId="8" hidden="1">#REF!</definedName>
    <definedName name="BExTTZNS2PBCR93C9IUW49UZ4I6T" localSheetId="6" hidden="1">#REF!</definedName>
    <definedName name="BExTTZNS2PBCR93C9IUW49UZ4I6T" localSheetId="7" hidden="1">#REF!</definedName>
    <definedName name="BExTTZNS2PBCR93C9IUW49UZ4I6T" hidden="1">#REF!</definedName>
    <definedName name="BExTU2YFQ25JQ6MEMRHHN66VLTPJ" localSheetId="11" hidden="1">#REF!</definedName>
    <definedName name="BExTU2YFQ25JQ6MEMRHHN66VLTPJ" localSheetId="5" hidden="1">#REF!</definedName>
    <definedName name="BExTU2YFQ25JQ6MEMRHHN66VLTPJ" localSheetId="8" hidden="1">#REF!</definedName>
    <definedName name="BExTU2YFQ25JQ6MEMRHHN66VLTPJ" localSheetId="6" hidden="1">#REF!</definedName>
    <definedName name="BExTU2YFQ25JQ6MEMRHHN66VLTPJ" localSheetId="7" hidden="1">#REF!</definedName>
    <definedName name="BExTU2YFQ25JQ6MEMRHHN66VLTPJ" hidden="1">#REF!</definedName>
    <definedName name="BExTU75IOII1V5O0C9X2VAYYVJUG" localSheetId="11" hidden="1">#REF!</definedName>
    <definedName name="BExTU75IOII1V5O0C9X2VAYYVJUG" localSheetId="5" hidden="1">#REF!</definedName>
    <definedName name="BExTU75IOII1V5O0C9X2VAYYVJUG" localSheetId="8" hidden="1">#REF!</definedName>
    <definedName name="BExTU75IOII1V5O0C9X2VAYYVJUG" localSheetId="6" hidden="1">#REF!</definedName>
    <definedName name="BExTU75IOII1V5O0C9X2VAYYVJUG" localSheetId="7" hidden="1">#REF!</definedName>
    <definedName name="BExTU75IOII1V5O0C9X2VAYYVJUG" hidden="1">#REF!</definedName>
    <definedName name="BExTUA5F7V4LUIIAM17J3A8XF3JE" localSheetId="11" hidden="1">#REF!</definedName>
    <definedName name="BExTUA5F7V4LUIIAM17J3A8XF3JE" localSheetId="5" hidden="1">#REF!</definedName>
    <definedName name="BExTUA5F7V4LUIIAM17J3A8XF3JE" localSheetId="8" hidden="1">#REF!</definedName>
    <definedName name="BExTUA5F7V4LUIIAM17J3A8XF3JE" localSheetId="6" hidden="1">#REF!</definedName>
    <definedName name="BExTUA5F7V4LUIIAM17J3A8XF3JE" localSheetId="7" hidden="1">#REF!</definedName>
    <definedName name="BExTUA5F7V4LUIIAM17J3A8XF3JE" hidden="1">#REF!</definedName>
    <definedName name="BExTUBY3AA9B91YRRWFOT21LUL8Q" localSheetId="11" hidden="1">#REF!</definedName>
    <definedName name="BExTUBY3AA9B91YRRWFOT21LUL8Q" localSheetId="5" hidden="1">#REF!</definedName>
    <definedName name="BExTUBY3AA9B91YRRWFOT21LUL8Q" localSheetId="8" hidden="1">#REF!</definedName>
    <definedName name="BExTUBY3AA9B91YRRWFOT21LUL8Q" localSheetId="6" hidden="1">#REF!</definedName>
    <definedName name="BExTUBY3AA9B91YRRWFOT21LUL8Q" localSheetId="7" hidden="1">#REF!</definedName>
    <definedName name="BExTUBY3AA9B91YRRWFOT21LUL8Q" hidden="1">#REF!</definedName>
    <definedName name="BExTUJ53ANGZ3H1KDK4CR4Q0OD6P" localSheetId="11" hidden="1">#REF!</definedName>
    <definedName name="BExTUJ53ANGZ3H1KDK4CR4Q0OD6P" localSheetId="5" hidden="1">#REF!</definedName>
    <definedName name="BExTUJ53ANGZ3H1KDK4CR4Q0OD6P" localSheetId="8" hidden="1">#REF!</definedName>
    <definedName name="BExTUJ53ANGZ3H1KDK4CR4Q0OD6P" localSheetId="6" hidden="1">#REF!</definedName>
    <definedName name="BExTUJ53ANGZ3H1KDK4CR4Q0OD6P" localSheetId="7" hidden="1">#REF!</definedName>
    <definedName name="BExTUJ53ANGZ3H1KDK4CR4Q0OD6P" hidden="1">#REF!</definedName>
    <definedName name="BExTUKXSZBM7C57G6NGLWGU4WOHY" localSheetId="11" hidden="1">#REF!</definedName>
    <definedName name="BExTUKXSZBM7C57G6NGLWGU4WOHY" localSheetId="5" hidden="1">#REF!</definedName>
    <definedName name="BExTUKXSZBM7C57G6NGLWGU4WOHY" localSheetId="8" hidden="1">#REF!</definedName>
    <definedName name="BExTUKXSZBM7C57G6NGLWGU4WOHY" localSheetId="6" hidden="1">#REF!</definedName>
    <definedName name="BExTUKXSZBM7C57G6NGLWGU4WOHY" localSheetId="7" hidden="1">#REF!</definedName>
    <definedName name="BExTUKXSZBM7C57G6NGLWGU4WOHY" hidden="1">#REF!</definedName>
    <definedName name="BExTUNC5INBE8Y5OA5GQUTXX6QJW" localSheetId="11" hidden="1">#REF!</definedName>
    <definedName name="BExTUNC5INBE8Y5OA5GQUTXX6QJW" localSheetId="5" hidden="1">#REF!</definedName>
    <definedName name="BExTUNC5INBE8Y5OA5GQUTXX6QJW" localSheetId="8" hidden="1">#REF!</definedName>
    <definedName name="BExTUNC5INBE8Y5OA5GQUTXX6QJW" localSheetId="6" hidden="1">#REF!</definedName>
    <definedName name="BExTUNC5INBE8Y5OA5GQUTXX6QJW" localSheetId="7" hidden="1">#REF!</definedName>
    <definedName name="BExTUNC5INBE8Y5OA5GQUTXX6QJW" hidden="1">#REF!</definedName>
    <definedName name="BExTUSQCFFYZCDNHWHADBC2E1ZP1" localSheetId="11" hidden="1">#REF!</definedName>
    <definedName name="BExTUSQCFFYZCDNHWHADBC2E1ZP1" localSheetId="5" hidden="1">#REF!</definedName>
    <definedName name="BExTUSQCFFYZCDNHWHADBC2E1ZP1" localSheetId="8" hidden="1">#REF!</definedName>
    <definedName name="BExTUSQCFFYZCDNHWHADBC2E1ZP1" localSheetId="6" hidden="1">#REF!</definedName>
    <definedName name="BExTUSQCFFYZCDNHWHADBC2E1ZP1" localSheetId="7" hidden="1">#REF!</definedName>
    <definedName name="BExTUSQCFFYZCDNHWHADBC2E1ZP1" hidden="1">#REF!</definedName>
    <definedName name="BExTUV4NQDZVAENZPSZGF7A3DDFN" localSheetId="11" hidden="1">#REF!</definedName>
    <definedName name="BExTUV4NQDZVAENZPSZGF7A3DDFN" localSheetId="5" hidden="1">#REF!</definedName>
    <definedName name="BExTUV4NQDZVAENZPSZGF7A3DDFN" localSheetId="8" hidden="1">#REF!</definedName>
    <definedName name="BExTUV4NQDZVAENZPSZGF7A3DDFN" localSheetId="6" hidden="1">#REF!</definedName>
    <definedName name="BExTUV4NQDZVAENZPSZGF7A3DDFN" localSheetId="7" hidden="1">#REF!</definedName>
    <definedName name="BExTUV4NQDZVAENZPSZGF7A3DDFN" hidden="1">#REF!</definedName>
    <definedName name="BExTUVFGOJEYS28JURA5KHQFDU5J" localSheetId="11" hidden="1">#REF!</definedName>
    <definedName name="BExTUVFGOJEYS28JURA5KHQFDU5J" localSheetId="5" hidden="1">#REF!</definedName>
    <definedName name="BExTUVFGOJEYS28JURA5KHQFDU5J" localSheetId="8" hidden="1">#REF!</definedName>
    <definedName name="BExTUVFGOJEYS28JURA5KHQFDU5J" localSheetId="6" hidden="1">#REF!</definedName>
    <definedName name="BExTUVFGOJEYS28JURA5KHQFDU5J" localSheetId="7" hidden="1">#REF!</definedName>
    <definedName name="BExTUVFGOJEYS28JURA5KHQFDU5J" hidden="1">#REF!</definedName>
    <definedName name="BExTUW10U40QCYGHM5NJ3YR1O5SP" localSheetId="11" hidden="1">#REF!</definedName>
    <definedName name="BExTUW10U40QCYGHM5NJ3YR1O5SP" localSheetId="5" hidden="1">#REF!</definedName>
    <definedName name="BExTUW10U40QCYGHM5NJ3YR1O5SP" localSheetId="8" hidden="1">#REF!</definedName>
    <definedName name="BExTUW10U40QCYGHM5NJ3YR1O5SP" localSheetId="6" hidden="1">#REF!</definedName>
    <definedName name="BExTUW10U40QCYGHM5NJ3YR1O5SP" localSheetId="7" hidden="1">#REF!</definedName>
    <definedName name="BExTUW10U40QCYGHM5NJ3YR1O5SP" hidden="1">#REF!</definedName>
    <definedName name="BExTUWXFQHINU66YG82BI20ATMB5" localSheetId="11" hidden="1">#REF!</definedName>
    <definedName name="BExTUWXFQHINU66YG82BI20ATMB5" localSheetId="5" hidden="1">#REF!</definedName>
    <definedName name="BExTUWXFQHINU66YG82BI20ATMB5" localSheetId="8" hidden="1">#REF!</definedName>
    <definedName name="BExTUWXFQHINU66YG82BI20ATMB5" localSheetId="6" hidden="1">#REF!</definedName>
    <definedName name="BExTUWXFQHINU66YG82BI20ATMB5" localSheetId="7" hidden="1">#REF!</definedName>
    <definedName name="BExTUWXFQHINU66YG82BI20ATMB5" hidden="1">#REF!</definedName>
    <definedName name="BExTUY9WNSJ91GV8CP0SKJTEIV82" localSheetId="11" hidden="1">[48]ZZCOOM_M03_Q004!#REF!</definedName>
    <definedName name="BExTUY9WNSJ91GV8CP0SKJTEIV82" localSheetId="5" hidden="1">[48]ZZCOOM_M03_Q004!#REF!</definedName>
    <definedName name="BExTUY9WNSJ91GV8CP0SKJTEIV82" localSheetId="8" hidden="1">[49]ZZCOOM_M03_Q005!#REF!</definedName>
    <definedName name="BExTUY9WNSJ91GV8CP0SKJTEIV82" localSheetId="6" hidden="1">[48]ZZCOOM_M03_Q004!#REF!</definedName>
    <definedName name="BExTUY9WNSJ91GV8CP0SKJTEIV82" localSheetId="7" hidden="1">#REF!</definedName>
    <definedName name="BExTUY9WNSJ91GV8CP0SKJTEIV82" hidden="1">[48]ZZCOOM_M03_Q004!#REF!</definedName>
    <definedName name="BExTV67VIM8PV6KO253M4DUBJQLC" localSheetId="11" hidden="1">#REF!</definedName>
    <definedName name="BExTV67VIM8PV6KO253M4DUBJQLC" localSheetId="5" hidden="1">#REF!</definedName>
    <definedName name="BExTV67VIM8PV6KO253M4DUBJQLC" localSheetId="8" hidden="1">#REF!</definedName>
    <definedName name="BExTV67VIM8PV6KO253M4DUBJQLC" localSheetId="6" hidden="1">#REF!</definedName>
    <definedName name="BExTV67VIM8PV6KO253M4DUBJQLC" localSheetId="7" hidden="1">#REF!</definedName>
    <definedName name="BExTV67VIM8PV6KO253M4DUBJQLC" hidden="1">#REF!</definedName>
    <definedName name="BExTVELZCF2YA5L6F23BYZZR6WHF" localSheetId="11" hidden="1">#REF!</definedName>
    <definedName name="BExTVELZCF2YA5L6F23BYZZR6WHF" localSheetId="5" hidden="1">#REF!</definedName>
    <definedName name="BExTVELZCF2YA5L6F23BYZZR6WHF" localSheetId="8" hidden="1">#REF!</definedName>
    <definedName name="BExTVELZCF2YA5L6F23BYZZR6WHF" localSheetId="6" hidden="1">#REF!</definedName>
    <definedName name="BExTVELZCF2YA5L6F23BYZZR6WHF" localSheetId="7" hidden="1">#REF!</definedName>
    <definedName name="BExTVELZCF2YA5L6F23BYZZR6WHF" hidden="1">#REF!</definedName>
    <definedName name="BExTVGPIQZ99YFXUC8OONUX5BD42" localSheetId="11" hidden="1">#REF!</definedName>
    <definedName name="BExTVGPIQZ99YFXUC8OONUX5BD42" localSheetId="5" hidden="1">#REF!</definedName>
    <definedName name="BExTVGPIQZ99YFXUC8OONUX5BD42" localSheetId="8" hidden="1">#REF!</definedName>
    <definedName name="BExTVGPIQZ99YFXUC8OONUX5BD42" localSheetId="6" hidden="1">#REF!</definedName>
    <definedName name="BExTVGPIQZ99YFXUC8OONUX5BD42" localSheetId="7" hidden="1">#REF!</definedName>
    <definedName name="BExTVGPIQZ99YFXUC8OONUX5BD42" hidden="1">#REF!</definedName>
    <definedName name="BExTVQG4F5RF0LZXG06AZ6EU1GQ3" localSheetId="11" hidden="1">#REF!</definedName>
    <definedName name="BExTVQG4F5RF0LZXG06AZ6EU1GQ3" localSheetId="5" hidden="1">#REF!</definedName>
    <definedName name="BExTVQG4F5RF0LZXG06AZ6EU1GQ3" localSheetId="8" hidden="1">#REF!</definedName>
    <definedName name="BExTVQG4F5RF0LZXG06AZ6EU1GQ3" localSheetId="6" hidden="1">#REF!</definedName>
    <definedName name="BExTVQG4F5RF0LZXG06AZ6EU1GQ3" localSheetId="7" hidden="1">#REF!</definedName>
    <definedName name="BExTVQG4F5RF0LZXG06AZ6EU1GQ3" hidden="1">#REF!</definedName>
    <definedName name="BExTVZQLP9VFLEYQ9280W13X7E8K" localSheetId="11" hidden="1">#REF!</definedName>
    <definedName name="BExTVZQLP9VFLEYQ9280W13X7E8K" localSheetId="5" hidden="1">#REF!</definedName>
    <definedName name="BExTVZQLP9VFLEYQ9280W13X7E8K" localSheetId="8" hidden="1">#REF!</definedName>
    <definedName name="BExTVZQLP9VFLEYQ9280W13X7E8K" localSheetId="6" hidden="1">#REF!</definedName>
    <definedName name="BExTVZQLP9VFLEYQ9280W13X7E8K" localSheetId="7" hidden="1">#REF!</definedName>
    <definedName name="BExTVZQLP9VFLEYQ9280W13X7E8K" hidden="1">#REF!</definedName>
    <definedName name="BExTWB4LA1PODQOH4LDTHQKBN16K" localSheetId="11" hidden="1">#REF!</definedName>
    <definedName name="BExTWB4LA1PODQOH4LDTHQKBN16K" localSheetId="5" hidden="1">#REF!</definedName>
    <definedName name="BExTWB4LA1PODQOH4LDTHQKBN16K" localSheetId="8" hidden="1">#REF!</definedName>
    <definedName name="BExTWB4LA1PODQOH4LDTHQKBN16K" localSheetId="6" hidden="1">#REF!</definedName>
    <definedName name="BExTWB4LA1PODQOH4LDTHQKBN16K" localSheetId="7" hidden="1">#REF!</definedName>
    <definedName name="BExTWB4LA1PODQOH4LDTHQKBN16K" hidden="1">#REF!</definedName>
    <definedName name="BExTWI0Q8AWXUA3ZN7I5V3QK2KM1" localSheetId="11" hidden="1">#REF!</definedName>
    <definedName name="BExTWI0Q8AWXUA3ZN7I5V3QK2KM1" localSheetId="5" hidden="1">#REF!</definedName>
    <definedName name="BExTWI0Q8AWXUA3ZN7I5V3QK2KM1" localSheetId="8" hidden="1">#REF!</definedName>
    <definedName name="BExTWI0Q8AWXUA3ZN7I5V3QK2KM1" localSheetId="6" hidden="1">#REF!</definedName>
    <definedName name="BExTWI0Q8AWXUA3ZN7I5V3QK2KM1" localSheetId="7" hidden="1">#REF!</definedName>
    <definedName name="BExTWI0Q8AWXUA3ZN7I5V3QK2KM1" hidden="1">#REF!</definedName>
    <definedName name="BExTWJTIA3WUW1PUWXAOP9O8NKLZ" localSheetId="11" hidden="1">#REF!</definedName>
    <definedName name="BExTWJTIA3WUW1PUWXAOP9O8NKLZ" localSheetId="5" hidden="1">#REF!</definedName>
    <definedName name="BExTWJTIA3WUW1PUWXAOP9O8NKLZ" localSheetId="8" hidden="1">#REF!</definedName>
    <definedName name="BExTWJTIA3WUW1PUWXAOP9O8NKLZ" localSheetId="6" hidden="1">#REF!</definedName>
    <definedName name="BExTWJTIA3WUW1PUWXAOP9O8NKLZ" localSheetId="7" hidden="1">#REF!</definedName>
    <definedName name="BExTWJTIA3WUW1PUWXAOP9O8NKLZ" hidden="1">#REF!</definedName>
    <definedName name="BExTWW95OX07FNA01WF5MSSSFQLX" localSheetId="11" hidden="1">#REF!</definedName>
    <definedName name="BExTWW95OX07FNA01WF5MSSSFQLX" localSheetId="5" hidden="1">#REF!</definedName>
    <definedName name="BExTWW95OX07FNA01WF5MSSSFQLX" localSheetId="8" hidden="1">#REF!</definedName>
    <definedName name="BExTWW95OX07FNA01WF5MSSSFQLX" localSheetId="6" hidden="1">#REF!</definedName>
    <definedName name="BExTWW95OX07FNA01WF5MSSSFQLX" localSheetId="7" hidden="1">#REF!</definedName>
    <definedName name="BExTWW95OX07FNA01WF5MSSSFQLX" hidden="1">#REF!</definedName>
    <definedName name="BExTX005F4GLW03J0PLPRPMI1SEG" localSheetId="11" hidden="1">#REF!</definedName>
    <definedName name="BExTX005F4GLW03J0PLPRPMI1SEG" localSheetId="5" hidden="1">#REF!</definedName>
    <definedName name="BExTX005F4GLW03J0PLPRPMI1SEG" localSheetId="8" hidden="1">#REF!</definedName>
    <definedName name="BExTX005F4GLW03J0PLPRPMI1SEG" localSheetId="6" hidden="1">#REF!</definedName>
    <definedName name="BExTX005F4GLW03J0PLPRPMI1SEG" localSheetId="7" hidden="1">#REF!</definedName>
    <definedName name="BExTX005F4GLW03J0PLPRPMI1SEG" hidden="1">#REF!</definedName>
    <definedName name="BExTX476KI0RNB71XI5TYMANSGBG" localSheetId="11" hidden="1">#REF!</definedName>
    <definedName name="BExTX476KI0RNB71XI5TYMANSGBG" localSheetId="5" hidden="1">#REF!</definedName>
    <definedName name="BExTX476KI0RNB71XI5TYMANSGBG" localSheetId="8" hidden="1">#REF!</definedName>
    <definedName name="BExTX476KI0RNB71XI5TYMANSGBG" localSheetId="6" hidden="1">#REF!</definedName>
    <definedName name="BExTX476KI0RNB71XI5TYMANSGBG" localSheetId="7" hidden="1">#REF!</definedName>
    <definedName name="BExTX476KI0RNB71XI5TYMANSGBG" hidden="1">#REF!</definedName>
    <definedName name="BExTXBJFKNSCUO7IOL6CSKERP06D" localSheetId="11" hidden="1">#REF!</definedName>
    <definedName name="BExTXBJFKNSCUO7IOL6CSKERP06D" localSheetId="5" hidden="1">#REF!</definedName>
    <definedName name="BExTXBJFKNSCUO7IOL6CSKERP06D" localSheetId="8" hidden="1">#REF!</definedName>
    <definedName name="BExTXBJFKNSCUO7IOL6CSKERP06D" localSheetId="6" hidden="1">#REF!</definedName>
    <definedName name="BExTXBJFKNSCUO7IOL6CSKERP06D" localSheetId="7" hidden="1">#REF!</definedName>
    <definedName name="BExTXBJFKNSCUO7IOL6CSKERP06D" hidden="1">#REF!</definedName>
    <definedName name="BExTXDMZDQ9U1FD9T7F79J29SYYN" localSheetId="11" hidden="1">#REF!</definedName>
    <definedName name="BExTXDMZDQ9U1FD9T7F79J29SYYN" localSheetId="5" hidden="1">#REF!</definedName>
    <definedName name="BExTXDMZDQ9U1FD9T7F79J29SYYN" localSheetId="8" hidden="1">#REF!</definedName>
    <definedName name="BExTXDMZDQ9U1FD9T7F79J29SYYN" localSheetId="6" hidden="1">#REF!</definedName>
    <definedName name="BExTXDMZDQ9U1FD9T7F79J29SYYN" localSheetId="7" hidden="1">#REF!</definedName>
    <definedName name="BExTXDMZDQ9U1FD9T7F79J29SYYN" hidden="1">#REF!</definedName>
    <definedName name="BExTXJ6HBAIXMMWKZTJNFDYVZCAY" localSheetId="11" hidden="1">#REF!</definedName>
    <definedName name="BExTXJ6HBAIXMMWKZTJNFDYVZCAY" localSheetId="5" hidden="1">#REF!</definedName>
    <definedName name="BExTXJ6HBAIXMMWKZTJNFDYVZCAY" localSheetId="8" hidden="1">#REF!</definedName>
    <definedName name="BExTXJ6HBAIXMMWKZTJNFDYVZCAY" localSheetId="6" hidden="1">#REF!</definedName>
    <definedName name="BExTXJ6HBAIXMMWKZTJNFDYVZCAY" localSheetId="7" hidden="1">#REF!</definedName>
    <definedName name="BExTXJ6HBAIXMMWKZTJNFDYVZCAY" hidden="1">#REF!</definedName>
    <definedName name="BExTXT812NQT8GAEGH738U29BI0D" localSheetId="11" hidden="1">#REF!</definedName>
    <definedName name="BExTXT812NQT8GAEGH738U29BI0D" localSheetId="5" hidden="1">#REF!</definedName>
    <definedName name="BExTXT812NQT8GAEGH738U29BI0D" localSheetId="8" hidden="1">#REF!</definedName>
    <definedName name="BExTXT812NQT8GAEGH738U29BI0D" localSheetId="6" hidden="1">#REF!</definedName>
    <definedName name="BExTXT812NQT8GAEGH738U29BI0D" localSheetId="7" hidden="1">#REF!</definedName>
    <definedName name="BExTXT812NQT8GAEGH738U29BI0D" hidden="1">#REF!</definedName>
    <definedName name="BExTXWIP2TFPTQ76NHFOB72NICRZ" localSheetId="11" hidden="1">#REF!</definedName>
    <definedName name="BExTXWIP2TFPTQ76NHFOB72NICRZ" localSheetId="5" hidden="1">#REF!</definedName>
    <definedName name="BExTXWIP2TFPTQ76NHFOB72NICRZ" localSheetId="8" hidden="1">#REF!</definedName>
    <definedName name="BExTXWIP2TFPTQ76NHFOB72NICRZ" localSheetId="6" hidden="1">#REF!</definedName>
    <definedName name="BExTXWIP2TFPTQ76NHFOB72NICRZ" localSheetId="7" hidden="1">#REF!</definedName>
    <definedName name="BExTXWIP2TFPTQ76NHFOB72NICRZ" hidden="1">#REF!</definedName>
    <definedName name="BExTY5T62H651VC86QM4X7E28JVA" localSheetId="11" hidden="1">#REF!</definedName>
    <definedName name="BExTY5T62H651VC86QM4X7E28JVA" localSheetId="5" hidden="1">#REF!</definedName>
    <definedName name="BExTY5T62H651VC86QM4X7E28JVA" localSheetId="8" hidden="1">#REF!</definedName>
    <definedName name="BExTY5T62H651VC86QM4X7E28JVA" localSheetId="6" hidden="1">#REF!</definedName>
    <definedName name="BExTY5T62H651VC86QM4X7E28JVA" localSheetId="7" hidden="1">#REF!</definedName>
    <definedName name="BExTY5T62H651VC86QM4X7E28JVA" hidden="1">#REF!</definedName>
    <definedName name="BExTYB7EHGVTJ4RSYOXWSG87U5WI" localSheetId="11" hidden="1">#REF!</definedName>
    <definedName name="BExTYB7EHGVTJ4RSYOXWSG87U5WI" localSheetId="5" hidden="1">#REF!</definedName>
    <definedName name="BExTYB7EHGVTJ4RSYOXWSG87U5WI" localSheetId="8" hidden="1">#REF!</definedName>
    <definedName name="BExTYB7EHGVTJ4RSYOXWSG87U5WI" localSheetId="6" hidden="1">#REF!</definedName>
    <definedName name="BExTYB7EHGVTJ4RSYOXWSG87U5WI" localSheetId="7" hidden="1">#REF!</definedName>
    <definedName name="BExTYB7EHGVTJ4RSYOXWSG87U5WI" hidden="1">#REF!</definedName>
    <definedName name="BExTYC93RS0KNKFOD35WG37LS9LY" localSheetId="11" hidden="1">#REF!</definedName>
    <definedName name="BExTYC93RS0KNKFOD35WG37LS9LY" localSheetId="5" hidden="1">#REF!</definedName>
    <definedName name="BExTYC93RS0KNKFOD35WG37LS9LY" localSheetId="8" hidden="1">#REF!</definedName>
    <definedName name="BExTYC93RS0KNKFOD35WG37LS9LY" localSheetId="6" hidden="1">#REF!</definedName>
    <definedName name="BExTYC93RS0KNKFOD35WG37LS9LY" localSheetId="7" hidden="1">#REF!</definedName>
    <definedName name="BExTYC93RS0KNKFOD35WG37LS9LY" hidden="1">#REF!</definedName>
    <definedName name="BExTYKCEFJ83LZM95M1V7CSFQVEA" localSheetId="11" hidden="1">#REF!</definedName>
    <definedName name="BExTYKCEFJ83LZM95M1V7CSFQVEA" localSheetId="5" hidden="1">#REF!</definedName>
    <definedName name="BExTYKCEFJ83LZM95M1V7CSFQVEA" localSheetId="8" hidden="1">#REF!</definedName>
    <definedName name="BExTYKCEFJ83LZM95M1V7CSFQVEA" localSheetId="6" hidden="1">#REF!</definedName>
    <definedName name="BExTYKCEFJ83LZM95M1V7CSFQVEA" localSheetId="7" hidden="1">#REF!</definedName>
    <definedName name="BExTYKCEFJ83LZM95M1V7CSFQVEA" hidden="1">#REF!</definedName>
    <definedName name="BExTYPLA9N640MFRJJQPKXT7P88M" localSheetId="11" hidden="1">#REF!</definedName>
    <definedName name="BExTYPLA9N640MFRJJQPKXT7P88M" localSheetId="5" hidden="1">#REF!</definedName>
    <definedName name="BExTYPLA9N640MFRJJQPKXT7P88M" localSheetId="8" hidden="1">#REF!</definedName>
    <definedName name="BExTYPLA9N640MFRJJQPKXT7P88M" localSheetId="6" hidden="1">#REF!</definedName>
    <definedName name="BExTYPLA9N640MFRJJQPKXT7P88M" localSheetId="7" hidden="1">#REF!</definedName>
    <definedName name="BExTYPLA9N640MFRJJQPKXT7P88M" hidden="1">#REF!</definedName>
    <definedName name="BExTYW1794M1TLJ2QQQCEEUZN18F" localSheetId="11" hidden="1">#REF!</definedName>
    <definedName name="BExTYW1794M1TLJ2QQQCEEUZN18F" localSheetId="5" hidden="1">#REF!</definedName>
    <definedName name="BExTYW1794M1TLJ2QQQCEEUZN18F" localSheetId="8" hidden="1">#REF!</definedName>
    <definedName name="BExTYW1794M1TLJ2QQQCEEUZN18F" localSheetId="6" hidden="1">#REF!</definedName>
    <definedName name="BExTYW1794M1TLJ2QQQCEEUZN18F" localSheetId="7" hidden="1">#REF!</definedName>
    <definedName name="BExTYW1794M1TLJ2QQQCEEUZN18F" hidden="1">#REF!</definedName>
    <definedName name="BExTZ7F71SNTOX4LLZCK5R9VUMIJ" localSheetId="11" hidden="1">#REF!</definedName>
    <definedName name="BExTZ7F71SNTOX4LLZCK5R9VUMIJ" localSheetId="5" hidden="1">#REF!</definedName>
    <definedName name="BExTZ7F71SNTOX4LLZCK5R9VUMIJ" localSheetId="8" hidden="1">#REF!</definedName>
    <definedName name="BExTZ7F71SNTOX4LLZCK5R9VUMIJ" localSheetId="6" hidden="1">#REF!</definedName>
    <definedName name="BExTZ7F71SNTOX4LLZCK5R9VUMIJ" localSheetId="7" hidden="1">#REF!</definedName>
    <definedName name="BExTZ7F71SNTOX4LLZCK5R9VUMIJ" hidden="1">#REF!</definedName>
    <definedName name="BExTZ80SWE36T1QSIIPJU7NJ65JL" localSheetId="11" hidden="1">#REF!</definedName>
    <definedName name="BExTZ80SWE36T1QSIIPJU7NJ65JL" localSheetId="5" hidden="1">#REF!</definedName>
    <definedName name="BExTZ80SWE36T1QSIIPJU7NJ65JL" localSheetId="8" hidden="1">#REF!</definedName>
    <definedName name="BExTZ80SWE36T1QSIIPJU7NJ65JL" localSheetId="6" hidden="1">#REF!</definedName>
    <definedName name="BExTZ80SWE36T1QSIIPJU7NJ65JL" localSheetId="7" hidden="1">#REF!</definedName>
    <definedName name="BExTZ80SWE36T1QSIIPJU7NJ65JL" hidden="1">#REF!</definedName>
    <definedName name="BExTZ869RSO739T4Q78JLOVO7G0C" localSheetId="11" hidden="1">#REF!</definedName>
    <definedName name="BExTZ869RSO739T4Q78JLOVO7G0C" localSheetId="5" hidden="1">#REF!</definedName>
    <definedName name="BExTZ869RSO739T4Q78JLOVO7G0C" localSheetId="8" hidden="1">#REF!</definedName>
    <definedName name="BExTZ869RSO739T4Q78JLOVO7G0C" localSheetId="6" hidden="1">#REF!</definedName>
    <definedName name="BExTZ869RSO739T4Q78JLOVO7G0C" localSheetId="7" hidden="1">#REF!</definedName>
    <definedName name="BExTZ869RSO739T4Q78JLOVO7G0C" hidden="1">#REF!</definedName>
    <definedName name="BExTZ8X5G9S3PA4FPSNK7T69W7QT" localSheetId="11" hidden="1">#REF!</definedName>
    <definedName name="BExTZ8X5G9S3PA4FPSNK7T69W7QT" localSheetId="5" hidden="1">#REF!</definedName>
    <definedName name="BExTZ8X5G9S3PA4FPSNK7T69W7QT" localSheetId="8" hidden="1">#REF!</definedName>
    <definedName name="BExTZ8X5G9S3PA4FPSNK7T69W7QT" localSheetId="6" hidden="1">#REF!</definedName>
    <definedName name="BExTZ8X5G9S3PA4FPSNK7T69W7QT" localSheetId="7" hidden="1">#REF!</definedName>
    <definedName name="BExTZ8X5G9S3PA4FPSNK7T69W7QT" hidden="1">#REF!</definedName>
    <definedName name="BExTZ97Y0RMR8V5BI9F2H4MFB77O" localSheetId="11" hidden="1">#REF!</definedName>
    <definedName name="BExTZ97Y0RMR8V5BI9F2H4MFB77O" localSheetId="5" hidden="1">#REF!</definedName>
    <definedName name="BExTZ97Y0RMR8V5BI9F2H4MFB77O" localSheetId="8" hidden="1">#REF!</definedName>
    <definedName name="BExTZ97Y0RMR8V5BI9F2H4MFB77O" localSheetId="6" hidden="1">#REF!</definedName>
    <definedName name="BExTZ97Y0RMR8V5BI9F2H4MFB77O" localSheetId="7" hidden="1">#REF!</definedName>
    <definedName name="BExTZ97Y0RMR8V5BI9F2H4MFB77O" hidden="1">#REF!</definedName>
    <definedName name="BExTZK5PMCAXJL4DUIGL6H9Y8U4C" localSheetId="11" hidden="1">#REF!</definedName>
    <definedName name="BExTZK5PMCAXJL4DUIGL6H9Y8U4C" localSheetId="5" hidden="1">#REF!</definedName>
    <definedName name="BExTZK5PMCAXJL4DUIGL6H9Y8U4C" localSheetId="8" hidden="1">#REF!</definedName>
    <definedName name="BExTZK5PMCAXJL4DUIGL6H9Y8U4C" localSheetId="6" hidden="1">#REF!</definedName>
    <definedName name="BExTZK5PMCAXJL4DUIGL6H9Y8U4C" localSheetId="7" hidden="1">#REF!</definedName>
    <definedName name="BExTZK5PMCAXJL4DUIGL6H9Y8U4C" hidden="1">#REF!</definedName>
    <definedName name="BExTZKB6L5SXV5UN71YVTCBEIGWY" localSheetId="11" hidden="1">#REF!</definedName>
    <definedName name="BExTZKB6L5SXV5UN71YVTCBEIGWY" localSheetId="5" hidden="1">#REF!</definedName>
    <definedName name="BExTZKB6L5SXV5UN71YVTCBEIGWY" localSheetId="8" hidden="1">#REF!</definedName>
    <definedName name="BExTZKB6L5SXV5UN71YVTCBEIGWY" localSheetId="6" hidden="1">#REF!</definedName>
    <definedName name="BExTZKB6L5SXV5UN71YVTCBEIGWY" localSheetId="7" hidden="1">#REF!</definedName>
    <definedName name="BExTZKB6L5SXV5UN71YVTCBEIGWY" hidden="1">#REF!</definedName>
    <definedName name="BExTZLICVKK4NBJFEGL270GJ2VQO" localSheetId="11" hidden="1">#REF!</definedName>
    <definedName name="BExTZLICVKK4NBJFEGL270GJ2VQO" localSheetId="5" hidden="1">#REF!</definedName>
    <definedName name="BExTZLICVKK4NBJFEGL270GJ2VQO" localSheetId="8" hidden="1">#REF!</definedName>
    <definedName name="BExTZLICVKK4NBJFEGL270GJ2VQO" localSheetId="6" hidden="1">#REF!</definedName>
    <definedName name="BExTZLICVKK4NBJFEGL270GJ2VQO" localSheetId="7" hidden="1">#REF!</definedName>
    <definedName name="BExTZLICVKK4NBJFEGL270GJ2VQO" hidden="1">#REF!</definedName>
    <definedName name="BExTZO2596CBZKPI7YNA1QQNPAIJ" localSheetId="11" hidden="1">#REF!</definedName>
    <definedName name="BExTZO2596CBZKPI7YNA1QQNPAIJ" localSheetId="5" hidden="1">#REF!</definedName>
    <definedName name="BExTZO2596CBZKPI7YNA1QQNPAIJ" localSheetId="8" hidden="1">#REF!</definedName>
    <definedName name="BExTZO2596CBZKPI7YNA1QQNPAIJ" localSheetId="6" hidden="1">#REF!</definedName>
    <definedName name="BExTZO2596CBZKPI7YNA1QQNPAIJ" localSheetId="7" hidden="1">#REF!</definedName>
    <definedName name="BExTZO2596CBZKPI7YNA1QQNPAIJ" hidden="1">#REF!</definedName>
    <definedName name="BExTZY8TDV4U7FQL7O10G6VKWKPJ" localSheetId="11" hidden="1">#REF!</definedName>
    <definedName name="BExTZY8TDV4U7FQL7O10G6VKWKPJ" localSheetId="5" hidden="1">#REF!</definedName>
    <definedName name="BExTZY8TDV4U7FQL7O10G6VKWKPJ" localSheetId="8" hidden="1">#REF!</definedName>
    <definedName name="BExTZY8TDV4U7FQL7O10G6VKWKPJ" localSheetId="6" hidden="1">#REF!</definedName>
    <definedName name="BExTZY8TDV4U7FQL7O10G6VKWKPJ" localSheetId="7" hidden="1">#REF!</definedName>
    <definedName name="BExTZY8TDV4U7FQL7O10G6VKWKPJ" hidden="1">#REF!</definedName>
    <definedName name="BExU02QNT4LT7H9JPUC4FXTLVGZT" localSheetId="11" hidden="1">#REF!</definedName>
    <definedName name="BExU02QNT4LT7H9JPUC4FXTLVGZT" localSheetId="5" hidden="1">#REF!</definedName>
    <definedName name="BExU02QNT4LT7H9JPUC4FXTLVGZT" localSheetId="8" hidden="1">#REF!</definedName>
    <definedName name="BExU02QNT4LT7H9JPUC4FXTLVGZT" localSheetId="6" hidden="1">#REF!</definedName>
    <definedName name="BExU02QNT4LT7H9JPUC4FXTLVGZT" localSheetId="7" hidden="1">#REF!</definedName>
    <definedName name="BExU02QNT4LT7H9JPUC4FXTLVGZT" hidden="1">#REF!</definedName>
    <definedName name="BExU0BFJJQO1HJZKI14QGOQ6JROO" localSheetId="11" hidden="1">#REF!</definedName>
    <definedName name="BExU0BFJJQO1HJZKI14QGOQ6JROO" localSheetId="5" hidden="1">#REF!</definedName>
    <definedName name="BExU0BFJJQO1HJZKI14QGOQ6JROO" localSheetId="8" hidden="1">#REF!</definedName>
    <definedName name="BExU0BFJJQO1HJZKI14QGOQ6JROO" localSheetId="6" hidden="1">#REF!</definedName>
    <definedName name="BExU0BFJJQO1HJZKI14QGOQ6JROO" localSheetId="7" hidden="1">#REF!</definedName>
    <definedName name="BExU0BFJJQO1HJZKI14QGOQ6JROO" hidden="1">#REF!</definedName>
    <definedName name="BExU0FH5WTGW8MRFUFMDDSMJ6YQ5" localSheetId="11" hidden="1">#REF!</definedName>
    <definedName name="BExU0FH5WTGW8MRFUFMDDSMJ6YQ5" localSheetId="5" hidden="1">#REF!</definedName>
    <definedName name="BExU0FH5WTGW8MRFUFMDDSMJ6YQ5" localSheetId="8" hidden="1">#REF!</definedName>
    <definedName name="BExU0FH5WTGW8MRFUFMDDSMJ6YQ5" localSheetId="6" hidden="1">#REF!</definedName>
    <definedName name="BExU0FH5WTGW8MRFUFMDDSMJ6YQ5" localSheetId="7" hidden="1">#REF!</definedName>
    <definedName name="BExU0FH5WTGW8MRFUFMDDSMJ6YQ5" hidden="1">#REF!</definedName>
    <definedName name="BExU0GDOIL9U33QGU9ZU3YX3V1I4" localSheetId="11" hidden="1">#REF!</definedName>
    <definedName name="BExU0GDOIL9U33QGU9ZU3YX3V1I4" localSheetId="5" hidden="1">#REF!</definedName>
    <definedName name="BExU0GDOIL9U33QGU9ZU3YX3V1I4" localSheetId="8" hidden="1">#REF!</definedName>
    <definedName name="BExU0GDOIL9U33QGU9ZU3YX3V1I4" localSheetId="6" hidden="1">#REF!</definedName>
    <definedName name="BExU0GDOIL9U33QGU9ZU3YX3V1I4" localSheetId="7" hidden="1">#REF!</definedName>
    <definedName name="BExU0GDOIL9U33QGU9ZU3YX3V1I4" hidden="1">#REF!</definedName>
    <definedName name="BExU0HKTO8WJDQDWRTUK5TETM3HS" localSheetId="11" hidden="1">#REF!</definedName>
    <definedName name="BExU0HKTO8WJDQDWRTUK5TETM3HS" localSheetId="5" hidden="1">#REF!</definedName>
    <definedName name="BExU0HKTO8WJDQDWRTUK5TETM3HS" localSheetId="8" hidden="1">#REF!</definedName>
    <definedName name="BExU0HKTO8WJDQDWRTUK5TETM3HS" localSheetId="6" hidden="1">#REF!</definedName>
    <definedName name="BExU0HKTO8WJDQDWRTUK5TETM3HS" localSheetId="7" hidden="1">#REF!</definedName>
    <definedName name="BExU0HKTO8WJDQDWRTUK5TETM3HS" hidden="1">#REF!</definedName>
    <definedName name="BExU0MTJQPE041ZN7H8UKGV6MZT7" localSheetId="11" hidden="1">#REF!</definedName>
    <definedName name="BExU0MTJQPE041ZN7H8UKGV6MZT7" localSheetId="5" hidden="1">#REF!</definedName>
    <definedName name="BExU0MTJQPE041ZN7H8UKGV6MZT7" localSheetId="8" hidden="1">#REF!</definedName>
    <definedName name="BExU0MTJQPE041ZN7H8UKGV6MZT7" localSheetId="6" hidden="1">#REF!</definedName>
    <definedName name="BExU0MTJQPE041ZN7H8UKGV6MZT7" localSheetId="7" hidden="1">#REF!</definedName>
    <definedName name="BExU0MTJQPE041ZN7H8UKGV6MZT7" hidden="1">#REF!</definedName>
    <definedName name="BExU0ZUUFYHLUK4M4E8GLGIBBNT0" localSheetId="11" hidden="1">#REF!</definedName>
    <definedName name="BExU0ZUUFYHLUK4M4E8GLGIBBNT0" localSheetId="5" hidden="1">#REF!</definedName>
    <definedName name="BExU0ZUUFYHLUK4M4E8GLGIBBNT0" localSheetId="8" hidden="1">#REF!</definedName>
    <definedName name="BExU0ZUUFYHLUK4M4E8GLGIBBNT0" localSheetId="6" hidden="1">#REF!</definedName>
    <definedName name="BExU0ZUUFYHLUK4M4E8GLGIBBNT0" localSheetId="7" hidden="1">#REF!</definedName>
    <definedName name="BExU0ZUUFYHLUK4M4E8GLGIBBNT0" hidden="1">#REF!</definedName>
    <definedName name="BExU147D6RPG6ZVTSXRKFSVRHSBG" localSheetId="11" hidden="1">#REF!</definedName>
    <definedName name="BExU147D6RPG6ZVTSXRKFSVRHSBG" localSheetId="5" hidden="1">#REF!</definedName>
    <definedName name="BExU147D6RPG6ZVTSXRKFSVRHSBG" localSheetId="8" hidden="1">#REF!</definedName>
    <definedName name="BExU147D6RPG6ZVTSXRKFSVRHSBG" localSheetId="6" hidden="1">#REF!</definedName>
    <definedName name="BExU147D6RPG6ZVTSXRKFSVRHSBG" localSheetId="7" hidden="1">#REF!</definedName>
    <definedName name="BExU147D6RPG6ZVTSXRKFSVRHSBG" hidden="1">#REF!</definedName>
    <definedName name="BExU16R10W1SOAPNG4CDJ01T7JRE" localSheetId="11" hidden="1">#REF!</definedName>
    <definedName name="BExU16R10W1SOAPNG4CDJ01T7JRE" localSheetId="5" hidden="1">#REF!</definedName>
    <definedName name="BExU16R10W1SOAPNG4CDJ01T7JRE" localSheetId="8" hidden="1">#REF!</definedName>
    <definedName name="BExU16R10W1SOAPNG4CDJ01T7JRE" localSheetId="6" hidden="1">#REF!</definedName>
    <definedName name="BExU16R10W1SOAPNG4CDJ01T7JRE" localSheetId="7" hidden="1">#REF!</definedName>
    <definedName name="BExU16R10W1SOAPNG4CDJ01T7JRE" hidden="1">#REF!</definedName>
    <definedName name="BExU17CKOR3GNIHDNVLH9L1IOJS9" localSheetId="11" hidden="1">#REF!</definedName>
    <definedName name="BExU17CKOR3GNIHDNVLH9L1IOJS9" localSheetId="5" hidden="1">#REF!</definedName>
    <definedName name="BExU17CKOR3GNIHDNVLH9L1IOJS9" localSheetId="8" hidden="1">#REF!</definedName>
    <definedName name="BExU17CKOR3GNIHDNVLH9L1IOJS9" localSheetId="6" hidden="1">#REF!</definedName>
    <definedName name="BExU17CKOR3GNIHDNVLH9L1IOJS9" localSheetId="7" hidden="1">#REF!</definedName>
    <definedName name="BExU17CKOR3GNIHDNVLH9L1IOJS9" hidden="1">#REF!</definedName>
    <definedName name="BExU1DXYI5DAD9DSFIEAUOB5XFZ9" localSheetId="11" hidden="1">#REF!</definedName>
    <definedName name="BExU1DXYI5DAD9DSFIEAUOB5XFZ9" localSheetId="5" hidden="1">#REF!</definedName>
    <definedName name="BExU1DXYI5DAD9DSFIEAUOB5XFZ9" localSheetId="8" hidden="1">#REF!</definedName>
    <definedName name="BExU1DXYI5DAD9DSFIEAUOB5XFZ9" localSheetId="6" hidden="1">#REF!</definedName>
    <definedName name="BExU1DXYI5DAD9DSFIEAUOB5XFZ9" localSheetId="7" hidden="1">#REF!</definedName>
    <definedName name="BExU1DXYI5DAD9DSFIEAUOB5XFZ9" hidden="1">#REF!</definedName>
    <definedName name="BExU1GXUTLRPJN4MRINLAPHSZQFG" localSheetId="11" hidden="1">#REF!</definedName>
    <definedName name="BExU1GXUTLRPJN4MRINLAPHSZQFG" localSheetId="5" hidden="1">#REF!</definedName>
    <definedName name="BExU1GXUTLRPJN4MRINLAPHSZQFG" localSheetId="8" hidden="1">#REF!</definedName>
    <definedName name="BExU1GXUTLRPJN4MRINLAPHSZQFG" localSheetId="6" hidden="1">#REF!</definedName>
    <definedName name="BExU1GXUTLRPJN4MRINLAPHSZQFG" localSheetId="7" hidden="1">#REF!</definedName>
    <definedName name="BExU1GXUTLRPJN4MRINLAPHSZQFG" hidden="1">#REF!</definedName>
    <definedName name="BExU1IL9AOHFO85BZB6S60DK3N8H" localSheetId="11" hidden="1">#REF!</definedName>
    <definedName name="BExU1IL9AOHFO85BZB6S60DK3N8H" localSheetId="5" hidden="1">#REF!</definedName>
    <definedName name="BExU1IL9AOHFO85BZB6S60DK3N8H" localSheetId="8" hidden="1">#REF!</definedName>
    <definedName name="BExU1IL9AOHFO85BZB6S60DK3N8H" localSheetId="6" hidden="1">#REF!</definedName>
    <definedName name="BExU1IL9AOHFO85BZB6S60DK3N8H" localSheetId="7" hidden="1">#REF!</definedName>
    <definedName name="BExU1IL9AOHFO85BZB6S60DK3N8H" hidden="1">#REF!</definedName>
    <definedName name="BExU1LAEKWJ0U6NP9G2AC9CTBYH6" localSheetId="11" hidden="1">#REF!</definedName>
    <definedName name="BExU1LAEKWJ0U6NP9G2AC9CTBYH6" localSheetId="5" hidden="1">#REF!</definedName>
    <definedName name="BExU1LAEKWJ0U6NP9G2AC9CTBYH6" localSheetId="8" hidden="1">#REF!</definedName>
    <definedName name="BExU1LAEKWJ0U6NP9G2AC9CTBYH6" localSheetId="6" hidden="1">#REF!</definedName>
    <definedName name="BExU1LAEKWJ0U6NP9G2AC9CTBYH6" localSheetId="7" hidden="1">#REF!</definedName>
    <definedName name="BExU1LAEKWJ0U6NP9G2AC9CTBYH6" hidden="1">#REF!</definedName>
    <definedName name="BExU1NOPS09CLFZL1O31RAF9BQNQ" localSheetId="11" hidden="1">#REF!</definedName>
    <definedName name="BExU1NOPS09CLFZL1O31RAF9BQNQ" localSheetId="5" hidden="1">#REF!</definedName>
    <definedName name="BExU1NOPS09CLFZL1O31RAF9BQNQ" localSheetId="8" hidden="1">#REF!</definedName>
    <definedName name="BExU1NOPS09CLFZL1O31RAF9BQNQ" localSheetId="6" hidden="1">#REF!</definedName>
    <definedName name="BExU1NOPS09CLFZL1O31RAF9BQNQ" localSheetId="7" hidden="1">#REF!</definedName>
    <definedName name="BExU1NOPS09CLFZL1O31RAF9BQNQ" hidden="1">#REF!</definedName>
    <definedName name="BExU1PH9MOEX1JZVZ3D5M9DXB191" localSheetId="11" hidden="1">#REF!</definedName>
    <definedName name="BExU1PH9MOEX1JZVZ3D5M9DXB191" localSheetId="5" hidden="1">#REF!</definedName>
    <definedName name="BExU1PH9MOEX1JZVZ3D5M9DXB191" localSheetId="8" hidden="1">#REF!</definedName>
    <definedName name="BExU1PH9MOEX1JZVZ3D5M9DXB191" localSheetId="6" hidden="1">#REF!</definedName>
    <definedName name="BExU1PH9MOEX1JZVZ3D5M9DXB191" localSheetId="7" hidden="1">#REF!</definedName>
    <definedName name="BExU1PH9MOEX1JZVZ3D5M9DXB191" hidden="1">#REF!</definedName>
    <definedName name="BExU1QZEEKJA35IMEOLOJ3ODX0ZA" localSheetId="11" hidden="1">#REF!</definedName>
    <definedName name="BExU1QZEEKJA35IMEOLOJ3ODX0ZA" localSheetId="5" hidden="1">#REF!</definedName>
    <definedName name="BExU1QZEEKJA35IMEOLOJ3ODX0ZA" localSheetId="8" hidden="1">#REF!</definedName>
    <definedName name="BExU1QZEEKJA35IMEOLOJ3ODX0ZA" localSheetId="6" hidden="1">#REF!</definedName>
    <definedName name="BExU1QZEEKJA35IMEOLOJ3ODX0ZA" localSheetId="7" hidden="1">#REF!</definedName>
    <definedName name="BExU1QZEEKJA35IMEOLOJ3ODX0ZA" hidden="1">#REF!</definedName>
    <definedName name="BExU1VRURIWWVJ95O40WA23LMTJD" localSheetId="11" hidden="1">#REF!</definedName>
    <definedName name="BExU1VRURIWWVJ95O40WA23LMTJD" localSheetId="5" hidden="1">#REF!</definedName>
    <definedName name="BExU1VRURIWWVJ95O40WA23LMTJD" localSheetId="8" hidden="1">#REF!</definedName>
    <definedName name="BExU1VRURIWWVJ95O40WA23LMTJD" localSheetId="6" hidden="1">#REF!</definedName>
    <definedName name="BExU1VRURIWWVJ95O40WA23LMTJD" localSheetId="7" hidden="1">#REF!</definedName>
    <definedName name="BExU1VRURIWWVJ95O40WA23LMTJD" hidden="1">#REF!</definedName>
    <definedName name="BExU2A0FXVBDX9LO3VWEXB4TLFT0" localSheetId="11" hidden="1">#REF!</definedName>
    <definedName name="BExU2A0FXVBDX9LO3VWEXB4TLFT0" localSheetId="5" hidden="1">#REF!</definedName>
    <definedName name="BExU2A0FXVBDX9LO3VWEXB4TLFT0" localSheetId="8" hidden="1">#REF!</definedName>
    <definedName name="BExU2A0FXVBDX9LO3VWEXB4TLFT0" localSheetId="6" hidden="1">#REF!</definedName>
    <definedName name="BExU2A0FXVBDX9LO3VWEXB4TLFT0" localSheetId="7" hidden="1">#REF!</definedName>
    <definedName name="BExU2A0FXVBDX9LO3VWEXB4TLFT0" hidden="1">#REF!</definedName>
    <definedName name="BExU2LEH667H33V81XVEZUP2O0UQ" localSheetId="11" hidden="1">#REF!</definedName>
    <definedName name="BExU2LEH667H33V81XVEZUP2O0UQ" localSheetId="5" hidden="1">#REF!</definedName>
    <definedName name="BExU2LEH667H33V81XVEZUP2O0UQ" localSheetId="8" hidden="1">#REF!</definedName>
    <definedName name="BExU2LEH667H33V81XVEZUP2O0UQ" localSheetId="6" hidden="1">#REF!</definedName>
    <definedName name="BExU2LEH667H33V81XVEZUP2O0UQ" localSheetId="7" hidden="1">#REF!</definedName>
    <definedName name="BExU2LEH667H33V81XVEZUP2O0UQ" hidden="1">#REF!</definedName>
    <definedName name="BExU2M5CK6XK55UIHDVYRXJJJRI4" localSheetId="11" hidden="1">#REF!</definedName>
    <definedName name="BExU2M5CK6XK55UIHDVYRXJJJRI4" localSheetId="5" hidden="1">#REF!</definedName>
    <definedName name="BExU2M5CK6XK55UIHDVYRXJJJRI4" localSheetId="8" hidden="1">#REF!</definedName>
    <definedName name="BExU2M5CK6XK55UIHDVYRXJJJRI4" localSheetId="6" hidden="1">#REF!</definedName>
    <definedName name="BExU2M5CK6XK55UIHDVYRXJJJRI4" localSheetId="7" hidden="1">#REF!</definedName>
    <definedName name="BExU2M5CK6XK55UIHDVYRXJJJRI4" hidden="1">#REF!</definedName>
    <definedName name="BExU2TXVT25ZTOFQAF6CM53Z1RLF" localSheetId="11" hidden="1">#REF!</definedName>
    <definedName name="BExU2TXVT25ZTOFQAF6CM53Z1RLF" localSheetId="5" hidden="1">#REF!</definedName>
    <definedName name="BExU2TXVT25ZTOFQAF6CM53Z1RLF" localSheetId="8" hidden="1">#REF!</definedName>
    <definedName name="BExU2TXVT25ZTOFQAF6CM53Z1RLF" localSheetId="6" hidden="1">#REF!</definedName>
    <definedName name="BExU2TXVT25ZTOFQAF6CM53Z1RLF" localSheetId="7" hidden="1">#REF!</definedName>
    <definedName name="BExU2TXVT25ZTOFQAF6CM53Z1RLF" hidden="1">#REF!</definedName>
    <definedName name="BExU2XZLYIU19G7358W5T9E87AFR" localSheetId="11" hidden="1">#REF!</definedName>
    <definedName name="BExU2XZLYIU19G7358W5T9E87AFR" localSheetId="5" hidden="1">#REF!</definedName>
    <definedName name="BExU2XZLYIU19G7358W5T9E87AFR" localSheetId="8" hidden="1">#REF!</definedName>
    <definedName name="BExU2XZLYIU19G7358W5T9E87AFR" localSheetId="6" hidden="1">#REF!</definedName>
    <definedName name="BExU2XZLYIU19G7358W5T9E87AFR" localSheetId="7" hidden="1">#REF!</definedName>
    <definedName name="BExU2XZLYIU19G7358W5T9E87AFR" hidden="1">#REF!</definedName>
    <definedName name="BExU2ZXMKRBQEX0CT3ZPZ3UFZP1G" localSheetId="11" hidden="1">#REF!</definedName>
    <definedName name="BExU2ZXMKRBQEX0CT3ZPZ3UFZP1G" localSheetId="5" hidden="1">#REF!</definedName>
    <definedName name="BExU2ZXMKRBQEX0CT3ZPZ3UFZP1G" localSheetId="8" hidden="1">#REF!</definedName>
    <definedName name="BExU2ZXMKRBQEX0CT3ZPZ3UFZP1G" localSheetId="6" hidden="1">#REF!</definedName>
    <definedName name="BExU2ZXMKRBQEX0CT3ZPZ3UFZP1G" localSheetId="7" hidden="1">#REF!</definedName>
    <definedName name="BExU2ZXMKRBQEX0CT3ZPZ3UFZP1G" hidden="1">#REF!</definedName>
    <definedName name="BExU35XHF1K1XEQUSZ292S5T61YA" localSheetId="11" hidden="1">#REF!</definedName>
    <definedName name="BExU35XHF1K1XEQUSZ292S5T61YA" localSheetId="5" hidden="1">#REF!</definedName>
    <definedName name="BExU35XHF1K1XEQUSZ292S5T61YA" localSheetId="8" hidden="1">#REF!</definedName>
    <definedName name="BExU35XHF1K1XEQUSZ292S5T61YA" localSheetId="6" hidden="1">#REF!</definedName>
    <definedName name="BExU35XHF1K1XEQUSZ292S5T61YA" localSheetId="7" hidden="1">#REF!</definedName>
    <definedName name="BExU35XHF1K1XEQUSZ292S5T61YA" hidden="1">#REF!</definedName>
    <definedName name="BExU38S1U5IC1T5A3P2TZU5OV0LN" localSheetId="11" hidden="1">#REF!</definedName>
    <definedName name="BExU38S1U5IC1T5A3P2TZU5OV0LN" localSheetId="5" hidden="1">#REF!</definedName>
    <definedName name="BExU38S1U5IC1T5A3P2TZU5OV0LN" localSheetId="8" hidden="1">#REF!</definedName>
    <definedName name="BExU38S1U5IC1T5A3P2TZU5OV0LN" localSheetId="6" hidden="1">#REF!</definedName>
    <definedName name="BExU38S1U5IC1T5A3P2TZU5OV0LN" localSheetId="7" hidden="1">#REF!</definedName>
    <definedName name="BExU38S1U5IC1T5A3P2TZU5OV0LN" hidden="1">#REF!</definedName>
    <definedName name="BExU3B66MCKJFSKT3HL8B5EJGVX0" localSheetId="11" hidden="1">#REF!</definedName>
    <definedName name="BExU3B66MCKJFSKT3HL8B5EJGVX0" localSheetId="5" hidden="1">#REF!</definedName>
    <definedName name="BExU3B66MCKJFSKT3HL8B5EJGVX0" localSheetId="8" hidden="1">#REF!</definedName>
    <definedName name="BExU3B66MCKJFSKT3HL8B5EJGVX0" localSheetId="6" hidden="1">#REF!</definedName>
    <definedName name="BExU3B66MCKJFSKT3HL8B5EJGVX0" localSheetId="7" hidden="1">#REF!</definedName>
    <definedName name="BExU3B66MCKJFSKT3HL8B5EJGVX0" hidden="1">#REF!</definedName>
    <definedName name="BExU3FDFDB2NVPYUR5V7OA3HF474" localSheetId="11" hidden="1">#REF!</definedName>
    <definedName name="BExU3FDFDB2NVPYUR5V7OA3HF474" localSheetId="5" hidden="1">#REF!</definedName>
    <definedName name="BExU3FDFDB2NVPYUR5V7OA3HF474" localSheetId="8" hidden="1">#REF!</definedName>
    <definedName name="BExU3FDFDB2NVPYUR5V7OA3HF474" localSheetId="6" hidden="1">#REF!</definedName>
    <definedName name="BExU3FDFDB2NVPYUR5V7OA3HF474" localSheetId="7" hidden="1">#REF!</definedName>
    <definedName name="BExU3FDFDB2NVPYUR5V7OA3HF474" hidden="1">#REF!</definedName>
    <definedName name="BExU3R7J076KUCCEUGKAYMANTUT5" localSheetId="11" hidden="1">#REF!</definedName>
    <definedName name="BExU3R7J076KUCCEUGKAYMANTUT5" localSheetId="5" hidden="1">#REF!</definedName>
    <definedName name="BExU3R7J076KUCCEUGKAYMANTUT5" localSheetId="8" hidden="1">#REF!</definedName>
    <definedName name="BExU3R7J076KUCCEUGKAYMANTUT5" localSheetId="6" hidden="1">#REF!</definedName>
    <definedName name="BExU3R7J076KUCCEUGKAYMANTUT5" localSheetId="7" hidden="1">#REF!</definedName>
    <definedName name="BExU3R7J076KUCCEUGKAYMANTUT5" hidden="1">#REF!</definedName>
    <definedName name="BExU3UNI9NR1RNZR07NSLSZMDOQQ" localSheetId="11" hidden="1">#REF!</definedName>
    <definedName name="BExU3UNI9NR1RNZR07NSLSZMDOQQ" localSheetId="5" hidden="1">#REF!</definedName>
    <definedName name="BExU3UNI9NR1RNZR07NSLSZMDOQQ" localSheetId="8" hidden="1">#REF!</definedName>
    <definedName name="BExU3UNI9NR1RNZR07NSLSZMDOQQ" localSheetId="6" hidden="1">#REF!</definedName>
    <definedName name="BExU3UNI9NR1RNZR07NSLSZMDOQQ" localSheetId="7" hidden="1">#REF!</definedName>
    <definedName name="BExU3UNI9NR1RNZR07NSLSZMDOQQ" hidden="1">#REF!</definedName>
    <definedName name="BExU401R18N6XKZKL7CNFOZQCM14" localSheetId="11" hidden="1">#REF!</definedName>
    <definedName name="BExU401R18N6XKZKL7CNFOZQCM14" localSheetId="5" hidden="1">#REF!</definedName>
    <definedName name="BExU401R18N6XKZKL7CNFOZQCM14" localSheetId="8" hidden="1">#REF!</definedName>
    <definedName name="BExU401R18N6XKZKL7CNFOZQCM14" localSheetId="6" hidden="1">#REF!</definedName>
    <definedName name="BExU401R18N6XKZKL7CNFOZQCM14" localSheetId="7" hidden="1">#REF!</definedName>
    <definedName name="BExU401R18N6XKZKL7CNFOZQCM14" hidden="1">#REF!</definedName>
    <definedName name="BExU42QVGY7TK39W1BIN6CDRG2OE" localSheetId="11" hidden="1">#REF!</definedName>
    <definedName name="BExU42QVGY7TK39W1BIN6CDRG2OE" localSheetId="5" hidden="1">#REF!</definedName>
    <definedName name="BExU42QVGY7TK39W1BIN6CDRG2OE" localSheetId="8" hidden="1">#REF!</definedName>
    <definedName name="BExU42QVGY7TK39W1BIN6CDRG2OE" localSheetId="6" hidden="1">#REF!</definedName>
    <definedName name="BExU42QVGY7TK39W1BIN6CDRG2OE" localSheetId="7" hidden="1">#REF!</definedName>
    <definedName name="BExU42QVGY7TK39W1BIN6CDRG2OE" hidden="1">#REF!</definedName>
    <definedName name="BExU431LXP7LIUNGJB9OSXEANFGX" localSheetId="11" hidden="1">#REF!</definedName>
    <definedName name="BExU431LXP7LIUNGJB9OSXEANFGX" localSheetId="5" hidden="1">#REF!</definedName>
    <definedName name="BExU431LXP7LIUNGJB9OSXEANFGX" localSheetId="8" hidden="1">#REF!</definedName>
    <definedName name="BExU431LXP7LIUNGJB9OSXEANFGX" localSheetId="6" hidden="1">#REF!</definedName>
    <definedName name="BExU431LXP7LIUNGJB9OSXEANFGX" localSheetId="7" hidden="1">#REF!</definedName>
    <definedName name="BExU431LXP7LIUNGJB9OSXEANFGX" hidden="1">#REF!</definedName>
    <definedName name="BExU47OZMS6TCWMEHHF0UCSFLLPI" localSheetId="11" hidden="1">#REF!</definedName>
    <definedName name="BExU47OZMS6TCWMEHHF0UCSFLLPI" localSheetId="5" hidden="1">#REF!</definedName>
    <definedName name="BExU47OZMS6TCWMEHHF0UCSFLLPI" localSheetId="8" hidden="1">#REF!</definedName>
    <definedName name="BExU47OZMS6TCWMEHHF0UCSFLLPI" localSheetId="6" hidden="1">#REF!</definedName>
    <definedName name="BExU47OZMS6TCWMEHHF0UCSFLLPI" localSheetId="7" hidden="1">#REF!</definedName>
    <definedName name="BExU47OZMS6TCWMEHHF0UCSFLLPI" hidden="1">#REF!</definedName>
    <definedName name="BExU4D36E8TXN0M8KSNGEAFYP4DQ" localSheetId="11" hidden="1">#REF!</definedName>
    <definedName name="BExU4D36E8TXN0M8KSNGEAFYP4DQ" localSheetId="5" hidden="1">#REF!</definedName>
    <definedName name="BExU4D36E8TXN0M8KSNGEAFYP4DQ" localSheetId="8" hidden="1">#REF!</definedName>
    <definedName name="BExU4D36E8TXN0M8KSNGEAFYP4DQ" localSheetId="6" hidden="1">#REF!</definedName>
    <definedName name="BExU4D36E8TXN0M8KSNGEAFYP4DQ" localSheetId="7" hidden="1">#REF!</definedName>
    <definedName name="BExU4D36E8TXN0M8KSNGEAFYP4DQ" hidden="1">#REF!</definedName>
    <definedName name="BExU4G31RRVLJ3AC6E1FNEFMXM3O" localSheetId="11" hidden="1">#REF!</definedName>
    <definedName name="BExU4G31RRVLJ3AC6E1FNEFMXM3O" localSheetId="5" hidden="1">#REF!</definedName>
    <definedName name="BExU4G31RRVLJ3AC6E1FNEFMXM3O" localSheetId="8" hidden="1">#REF!</definedName>
    <definedName name="BExU4G31RRVLJ3AC6E1FNEFMXM3O" localSheetId="6" hidden="1">#REF!</definedName>
    <definedName name="BExU4G31RRVLJ3AC6E1FNEFMXM3O" localSheetId="7" hidden="1">#REF!</definedName>
    <definedName name="BExU4G31RRVLJ3AC6E1FNEFMXM3O" hidden="1">#REF!</definedName>
    <definedName name="BExU4GDVLPUEWBA4MRYRTQAUNO7B" localSheetId="11" hidden="1">#REF!</definedName>
    <definedName name="BExU4GDVLPUEWBA4MRYRTQAUNO7B" localSheetId="5" hidden="1">#REF!</definedName>
    <definedName name="BExU4GDVLPUEWBA4MRYRTQAUNO7B" localSheetId="8" hidden="1">#REF!</definedName>
    <definedName name="BExU4GDVLPUEWBA4MRYRTQAUNO7B" localSheetId="6" hidden="1">#REF!</definedName>
    <definedName name="BExU4GDVLPUEWBA4MRYRTQAUNO7B" localSheetId="7" hidden="1">#REF!</definedName>
    <definedName name="BExU4GDVLPUEWBA4MRYRTQAUNO7B" hidden="1">#REF!</definedName>
    <definedName name="BExU4H4RAMAX0XVAWT5WFYQNPAL3" localSheetId="11" hidden="1">#REF!</definedName>
    <definedName name="BExU4H4RAMAX0XVAWT5WFYQNPAL3" localSheetId="5" hidden="1">#REF!</definedName>
    <definedName name="BExU4H4RAMAX0XVAWT5WFYQNPAL3" localSheetId="8" hidden="1">#REF!</definedName>
    <definedName name="BExU4H4RAMAX0XVAWT5WFYQNPAL3" localSheetId="6" hidden="1">#REF!</definedName>
    <definedName name="BExU4H4RAMAX0XVAWT5WFYQNPAL3" localSheetId="7" hidden="1">#REF!</definedName>
    <definedName name="BExU4H4RAMAX0XVAWT5WFYQNPAL3" hidden="1">#REF!</definedName>
    <definedName name="BExU4I148DA7PRCCISLWQ6ABXFK6" localSheetId="11" hidden="1">#REF!</definedName>
    <definedName name="BExU4I148DA7PRCCISLWQ6ABXFK6" localSheetId="5" hidden="1">#REF!</definedName>
    <definedName name="BExU4I148DA7PRCCISLWQ6ABXFK6" localSheetId="8" hidden="1">#REF!</definedName>
    <definedName name="BExU4I148DA7PRCCISLWQ6ABXFK6" localSheetId="6" hidden="1">#REF!</definedName>
    <definedName name="BExU4I148DA7PRCCISLWQ6ABXFK6" localSheetId="7" hidden="1">#REF!</definedName>
    <definedName name="BExU4I148DA7PRCCISLWQ6ABXFK6" hidden="1">#REF!</definedName>
    <definedName name="BExU4L101H2KQHVKCKQ4PBAWZV6K" localSheetId="11" hidden="1">#REF!</definedName>
    <definedName name="BExU4L101H2KQHVKCKQ4PBAWZV6K" localSheetId="5" hidden="1">#REF!</definedName>
    <definedName name="BExU4L101H2KQHVKCKQ4PBAWZV6K" localSheetId="8" hidden="1">#REF!</definedName>
    <definedName name="BExU4L101H2KQHVKCKQ4PBAWZV6K" localSheetId="6" hidden="1">#REF!</definedName>
    <definedName name="BExU4L101H2KQHVKCKQ4PBAWZV6K" localSheetId="7" hidden="1">#REF!</definedName>
    <definedName name="BExU4L101H2KQHVKCKQ4PBAWZV6K" hidden="1">#REF!</definedName>
    <definedName name="BExU4LML14Q7KDTYIKJWXF68W7X1" localSheetId="11" hidden="1">#REF!</definedName>
    <definedName name="BExU4LML14Q7KDTYIKJWXF68W7X1" localSheetId="5" hidden="1">#REF!</definedName>
    <definedName name="BExU4LML14Q7KDTYIKJWXF68W7X1" localSheetId="8" hidden="1">#REF!</definedName>
    <definedName name="BExU4LML14Q7KDTYIKJWXF68W7X1" localSheetId="6" hidden="1">#REF!</definedName>
    <definedName name="BExU4LML14Q7KDTYIKJWXF68W7X1" localSheetId="7" hidden="1">#REF!</definedName>
    <definedName name="BExU4LML14Q7KDTYIKJWXF68W7X1" hidden="1">#REF!</definedName>
    <definedName name="BExU4NA00RRRBGRT6TOB0MXZRCRZ" localSheetId="11" hidden="1">#REF!</definedName>
    <definedName name="BExU4NA00RRRBGRT6TOB0MXZRCRZ" localSheetId="5" hidden="1">#REF!</definedName>
    <definedName name="BExU4NA00RRRBGRT6TOB0MXZRCRZ" localSheetId="8" hidden="1">#REF!</definedName>
    <definedName name="BExU4NA00RRRBGRT6TOB0MXZRCRZ" localSheetId="6" hidden="1">#REF!</definedName>
    <definedName name="BExU4NA00RRRBGRT6TOB0MXZRCRZ" localSheetId="7" hidden="1">#REF!</definedName>
    <definedName name="BExU4NA00RRRBGRT6TOB0MXZRCRZ" hidden="1">#REF!</definedName>
    <definedName name="BExU529I6YHVOG83TJHWSILIQU1S" localSheetId="11" hidden="1">#REF!</definedName>
    <definedName name="BExU529I6YHVOG83TJHWSILIQU1S" localSheetId="5" hidden="1">#REF!</definedName>
    <definedName name="BExU529I6YHVOG83TJHWSILIQU1S" localSheetId="8" hidden="1">#REF!</definedName>
    <definedName name="BExU529I6YHVOG83TJHWSILIQU1S" localSheetId="6" hidden="1">#REF!</definedName>
    <definedName name="BExU529I6YHVOG83TJHWSILIQU1S" localSheetId="7" hidden="1">#REF!</definedName>
    <definedName name="BExU529I6YHVOG83TJHWSILIQU1S" hidden="1">#REF!</definedName>
    <definedName name="BExU57YCIKPRD8QWL6EU0YR3NG3J" localSheetId="11" hidden="1">#REF!</definedName>
    <definedName name="BExU57YCIKPRD8QWL6EU0YR3NG3J" localSheetId="5" hidden="1">#REF!</definedName>
    <definedName name="BExU57YCIKPRD8QWL6EU0YR3NG3J" localSheetId="8" hidden="1">#REF!</definedName>
    <definedName name="BExU57YCIKPRD8QWL6EU0YR3NG3J" localSheetId="6" hidden="1">#REF!</definedName>
    <definedName name="BExU57YCIKPRD8QWL6EU0YR3NG3J" localSheetId="7" hidden="1">#REF!</definedName>
    <definedName name="BExU57YCIKPRD8QWL6EU0YR3NG3J" hidden="1">#REF!</definedName>
    <definedName name="BExU5DSTBWXLN6E59B757KRWRI6E" localSheetId="11" hidden="1">#REF!</definedName>
    <definedName name="BExU5DSTBWXLN6E59B757KRWRI6E" localSheetId="5" hidden="1">#REF!</definedName>
    <definedName name="BExU5DSTBWXLN6E59B757KRWRI6E" localSheetId="8" hidden="1">#REF!</definedName>
    <definedName name="BExU5DSTBWXLN6E59B757KRWRI6E" localSheetId="6" hidden="1">#REF!</definedName>
    <definedName name="BExU5DSTBWXLN6E59B757KRWRI6E" localSheetId="7" hidden="1">#REF!</definedName>
    <definedName name="BExU5DSTBWXLN6E59B757KRWRI6E" hidden="1">#REF!</definedName>
    <definedName name="BExU5JSMO03X9M4WIRPP8JPSMQKJ" localSheetId="11" hidden="1">#REF!</definedName>
    <definedName name="BExU5JSMO03X9M4WIRPP8JPSMQKJ" localSheetId="5" hidden="1">#REF!</definedName>
    <definedName name="BExU5JSMO03X9M4WIRPP8JPSMQKJ" localSheetId="8" hidden="1">#REF!</definedName>
    <definedName name="BExU5JSMO03X9M4WIRPP8JPSMQKJ" localSheetId="6" hidden="1">#REF!</definedName>
    <definedName name="BExU5JSMO03X9M4WIRPP8JPSMQKJ" localSheetId="7" hidden="1">#REF!</definedName>
    <definedName name="BExU5JSMO03X9M4WIRPP8JPSMQKJ" hidden="1">#REF!</definedName>
    <definedName name="BExU5TDWM8NNDHYPQ7OQODTQ368A" localSheetId="11" hidden="1">#REF!</definedName>
    <definedName name="BExU5TDWM8NNDHYPQ7OQODTQ368A" localSheetId="5" hidden="1">#REF!</definedName>
    <definedName name="BExU5TDWM8NNDHYPQ7OQODTQ368A" localSheetId="8" hidden="1">#REF!</definedName>
    <definedName name="BExU5TDWM8NNDHYPQ7OQODTQ368A" localSheetId="6" hidden="1">#REF!</definedName>
    <definedName name="BExU5TDWM8NNDHYPQ7OQODTQ368A" localSheetId="7" hidden="1">#REF!</definedName>
    <definedName name="BExU5TDWM8NNDHYPQ7OQODTQ368A" hidden="1">#REF!</definedName>
    <definedName name="BExU5X4OX1V1XHS6WSSORVQPP6Z3" localSheetId="11" hidden="1">#REF!</definedName>
    <definedName name="BExU5X4OX1V1XHS6WSSORVQPP6Z3" localSheetId="5" hidden="1">#REF!</definedName>
    <definedName name="BExU5X4OX1V1XHS6WSSORVQPP6Z3" localSheetId="8" hidden="1">#REF!</definedName>
    <definedName name="BExU5X4OX1V1XHS6WSSORVQPP6Z3" localSheetId="6" hidden="1">#REF!</definedName>
    <definedName name="BExU5X4OX1V1XHS6WSSORVQPP6Z3" localSheetId="7" hidden="1">#REF!</definedName>
    <definedName name="BExU5X4OX1V1XHS6WSSORVQPP6Z3" hidden="1">#REF!</definedName>
    <definedName name="BExU5XVPARTFMRYHNUTBKDIL4UJN" localSheetId="11" hidden="1">#REF!</definedName>
    <definedName name="BExU5XVPARTFMRYHNUTBKDIL4UJN" localSheetId="5" hidden="1">#REF!</definedName>
    <definedName name="BExU5XVPARTFMRYHNUTBKDIL4UJN" localSheetId="8" hidden="1">#REF!</definedName>
    <definedName name="BExU5XVPARTFMRYHNUTBKDIL4UJN" localSheetId="6" hidden="1">#REF!</definedName>
    <definedName name="BExU5XVPARTFMRYHNUTBKDIL4UJN" localSheetId="7" hidden="1">#REF!</definedName>
    <definedName name="BExU5XVPARTFMRYHNUTBKDIL4UJN" hidden="1">#REF!</definedName>
    <definedName name="BExU66KMFBAP8JCVG9VM1RD1TNFF" localSheetId="11" hidden="1">#REF!</definedName>
    <definedName name="BExU66KMFBAP8JCVG9VM1RD1TNFF" localSheetId="5" hidden="1">#REF!</definedName>
    <definedName name="BExU66KMFBAP8JCVG9VM1RD1TNFF" localSheetId="8" hidden="1">#REF!</definedName>
    <definedName name="BExU66KMFBAP8JCVG9VM1RD1TNFF" localSheetId="6" hidden="1">#REF!</definedName>
    <definedName name="BExU66KMFBAP8JCVG9VM1RD1TNFF" localSheetId="7" hidden="1">#REF!</definedName>
    <definedName name="BExU66KMFBAP8JCVG9VM1RD1TNFF" hidden="1">#REF!</definedName>
    <definedName name="BExU68IOM3CB3TACNAE9565TW7SH" localSheetId="11" hidden="1">#REF!</definedName>
    <definedName name="BExU68IOM3CB3TACNAE9565TW7SH" localSheetId="5" hidden="1">#REF!</definedName>
    <definedName name="BExU68IOM3CB3TACNAE9565TW7SH" localSheetId="8" hidden="1">#REF!</definedName>
    <definedName name="BExU68IOM3CB3TACNAE9565TW7SH" localSheetId="6" hidden="1">#REF!</definedName>
    <definedName name="BExU68IOM3CB3TACNAE9565TW7SH" localSheetId="7" hidden="1">#REF!</definedName>
    <definedName name="BExU68IOM3CB3TACNAE9565TW7SH" hidden="1">#REF!</definedName>
    <definedName name="BExU6AM82KN21E82HMWVP3LWP9IL" localSheetId="11" hidden="1">#REF!</definedName>
    <definedName name="BExU6AM82KN21E82HMWVP3LWP9IL" localSheetId="5" hidden="1">#REF!</definedName>
    <definedName name="BExU6AM82KN21E82HMWVP3LWP9IL" localSheetId="8" hidden="1">#REF!</definedName>
    <definedName name="BExU6AM82KN21E82HMWVP3LWP9IL" localSheetId="6" hidden="1">#REF!</definedName>
    <definedName name="BExU6AM82KN21E82HMWVP3LWP9IL" localSheetId="7" hidden="1">#REF!</definedName>
    <definedName name="BExU6AM82KN21E82HMWVP3LWP9IL" hidden="1">#REF!</definedName>
    <definedName name="BExU6FEU1MRHU98R9YOJC5OKUJ6L" localSheetId="11" hidden="1">#REF!</definedName>
    <definedName name="BExU6FEU1MRHU98R9YOJC5OKUJ6L" localSheetId="5" hidden="1">#REF!</definedName>
    <definedName name="BExU6FEU1MRHU98R9YOJC5OKUJ6L" localSheetId="8" hidden="1">#REF!</definedName>
    <definedName name="BExU6FEU1MRHU98R9YOJC5OKUJ6L" localSheetId="6" hidden="1">#REF!</definedName>
    <definedName name="BExU6FEU1MRHU98R9YOJC5OKUJ6L" localSheetId="7" hidden="1">#REF!</definedName>
    <definedName name="BExU6FEU1MRHU98R9YOJC5OKUJ6L" hidden="1">#REF!</definedName>
    <definedName name="BExU6KIAJ663Y8W8QMU4HCF183DF" localSheetId="11" hidden="1">#REF!</definedName>
    <definedName name="BExU6KIAJ663Y8W8QMU4HCF183DF" localSheetId="5" hidden="1">#REF!</definedName>
    <definedName name="BExU6KIAJ663Y8W8QMU4HCF183DF" localSheetId="8" hidden="1">#REF!</definedName>
    <definedName name="BExU6KIAJ663Y8W8QMU4HCF183DF" localSheetId="6" hidden="1">#REF!</definedName>
    <definedName name="BExU6KIAJ663Y8W8QMU4HCF183DF" localSheetId="7" hidden="1">#REF!</definedName>
    <definedName name="BExU6KIAJ663Y8W8QMU4HCF183DF" hidden="1">#REF!</definedName>
    <definedName name="BExU6KT19B4PG6SHXFBGBPLM66KT" localSheetId="11" hidden="1">#REF!</definedName>
    <definedName name="BExU6KT19B4PG6SHXFBGBPLM66KT" localSheetId="5" hidden="1">#REF!</definedName>
    <definedName name="BExU6KT19B4PG6SHXFBGBPLM66KT" localSheetId="8" hidden="1">#REF!</definedName>
    <definedName name="BExU6KT19B4PG6SHXFBGBPLM66KT" localSheetId="6" hidden="1">#REF!</definedName>
    <definedName name="BExU6KT19B4PG6SHXFBGBPLM66KT" localSheetId="7" hidden="1">#REF!</definedName>
    <definedName name="BExU6KT19B4PG6SHXFBGBPLM66KT" hidden="1">#REF!</definedName>
    <definedName name="BExU6PAVKIOAIMQ9XQIHHF1SUAGO" localSheetId="11" hidden="1">#REF!</definedName>
    <definedName name="BExU6PAVKIOAIMQ9XQIHHF1SUAGO" localSheetId="5" hidden="1">#REF!</definedName>
    <definedName name="BExU6PAVKIOAIMQ9XQIHHF1SUAGO" localSheetId="8" hidden="1">#REF!</definedName>
    <definedName name="BExU6PAVKIOAIMQ9XQIHHF1SUAGO" localSheetId="6" hidden="1">#REF!</definedName>
    <definedName name="BExU6PAVKIOAIMQ9XQIHHF1SUAGO" localSheetId="7" hidden="1">#REF!</definedName>
    <definedName name="BExU6PAVKIOAIMQ9XQIHHF1SUAGO" hidden="1">#REF!</definedName>
    <definedName name="BExU6SLKTWV0YINVLTI6BCG9ANZM" localSheetId="11" hidden="1">#REF!</definedName>
    <definedName name="BExU6SLKTWV0YINVLTI6BCG9ANZM" localSheetId="5" hidden="1">#REF!</definedName>
    <definedName name="BExU6SLKTWV0YINVLTI6BCG9ANZM" localSheetId="8" hidden="1">#REF!</definedName>
    <definedName name="BExU6SLKTWV0YINVLTI6BCG9ANZM" localSheetId="6" hidden="1">#REF!</definedName>
    <definedName name="BExU6SLKTWV0YINVLTI6BCG9ANZM" localSheetId="7" hidden="1">#REF!</definedName>
    <definedName name="BExU6SLKTWV0YINVLTI6BCG9ANZM" hidden="1">#REF!</definedName>
    <definedName name="BExU6WXXC7SSQDMHSLUN5C2V4IYX" localSheetId="11" hidden="1">#REF!</definedName>
    <definedName name="BExU6WXXC7SSQDMHSLUN5C2V4IYX" localSheetId="5" hidden="1">#REF!</definedName>
    <definedName name="BExU6WXXC7SSQDMHSLUN5C2V4IYX" localSheetId="8" hidden="1">#REF!</definedName>
    <definedName name="BExU6WXXC7SSQDMHSLUN5C2V4IYX" localSheetId="6" hidden="1">#REF!</definedName>
    <definedName name="BExU6WXXC7SSQDMHSLUN5C2V4IYX" localSheetId="7" hidden="1">#REF!</definedName>
    <definedName name="BExU6WXXC7SSQDMHSLUN5C2V4IYX" hidden="1">#REF!</definedName>
    <definedName name="BExU73387E74XE8A9UKZLZNJYY65" localSheetId="11" hidden="1">#REF!</definedName>
    <definedName name="BExU73387E74XE8A9UKZLZNJYY65" localSheetId="5" hidden="1">#REF!</definedName>
    <definedName name="BExU73387E74XE8A9UKZLZNJYY65" localSheetId="8" hidden="1">#REF!</definedName>
    <definedName name="BExU73387E74XE8A9UKZLZNJYY65" localSheetId="6" hidden="1">#REF!</definedName>
    <definedName name="BExU73387E74XE8A9UKZLZNJYY65" localSheetId="7" hidden="1">#REF!</definedName>
    <definedName name="BExU73387E74XE8A9UKZLZNJYY65" hidden="1">#REF!</definedName>
    <definedName name="BExU76ZHCJM8I7VSICCMSTC33O6U" localSheetId="11" hidden="1">#REF!</definedName>
    <definedName name="BExU76ZHCJM8I7VSICCMSTC33O6U" localSheetId="5" hidden="1">#REF!</definedName>
    <definedName name="BExU76ZHCJM8I7VSICCMSTC33O6U" localSheetId="8" hidden="1">#REF!</definedName>
    <definedName name="BExU76ZHCJM8I7VSICCMSTC33O6U" localSheetId="6" hidden="1">#REF!</definedName>
    <definedName name="BExU76ZHCJM8I7VSICCMSTC33O6U" localSheetId="7" hidden="1">#REF!</definedName>
    <definedName name="BExU76ZHCJM8I7VSICCMSTC33O6U" hidden="1">#REF!</definedName>
    <definedName name="BExU7BBTUF8BQ42DSGM94X5TG5GF" localSheetId="11" hidden="1">#REF!</definedName>
    <definedName name="BExU7BBTUF8BQ42DSGM94X5TG5GF" localSheetId="5" hidden="1">#REF!</definedName>
    <definedName name="BExU7BBTUF8BQ42DSGM94X5TG5GF" localSheetId="8" hidden="1">#REF!</definedName>
    <definedName name="BExU7BBTUF8BQ42DSGM94X5TG5GF" localSheetId="6" hidden="1">#REF!</definedName>
    <definedName name="BExU7BBTUF8BQ42DSGM94X5TG5GF" localSheetId="7" hidden="1">#REF!</definedName>
    <definedName name="BExU7BBTUF8BQ42DSGM94X5TG5GF" hidden="1">#REF!</definedName>
    <definedName name="BExU7HH4EAHFQHT4AXKGWAWZP3I0" localSheetId="11" hidden="1">#REF!</definedName>
    <definedName name="BExU7HH4EAHFQHT4AXKGWAWZP3I0" localSheetId="5" hidden="1">#REF!</definedName>
    <definedName name="BExU7HH4EAHFQHT4AXKGWAWZP3I0" localSheetId="8" hidden="1">#REF!</definedName>
    <definedName name="BExU7HH4EAHFQHT4AXKGWAWZP3I0" localSheetId="6" hidden="1">#REF!</definedName>
    <definedName name="BExU7HH4EAHFQHT4AXKGWAWZP3I0" localSheetId="7" hidden="1">#REF!</definedName>
    <definedName name="BExU7HH4EAHFQHT4AXKGWAWZP3I0" hidden="1">#REF!</definedName>
    <definedName name="BExU7L7WPQSA0ELXZ0I86V33QCCJ" localSheetId="11" hidden="1">#REF!</definedName>
    <definedName name="BExU7L7WPQSA0ELXZ0I86V33QCCJ" localSheetId="5" hidden="1">#REF!</definedName>
    <definedName name="BExU7L7WPQSA0ELXZ0I86V33QCCJ" localSheetId="8" hidden="1">#REF!</definedName>
    <definedName name="BExU7L7WPQSA0ELXZ0I86V33QCCJ" localSheetId="6" hidden="1">#REF!</definedName>
    <definedName name="BExU7L7WPQSA0ELXZ0I86V33QCCJ" localSheetId="7" hidden="1">#REF!</definedName>
    <definedName name="BExU7L7WPQSA0ELXZ0I86V33QCCJ" hidden="1">#REF!</definedName>
    <definedName name="BExU7MF1ZVPDHOSMCAXOSYICHZ4I" localSheetId="11" hidden="1">#REF!</definedName>
    <definedName name="BExU7MF1ZVPDHOSMCAXOSYICHZ4I" localSheetId="5" hidden="1">#REF!</definedName>
    <definedName name="BExU7MF1ZVPDHOSMCAXOSYICHZ4I" localSheetId="8" hidden="1">#REF!</definedName>
    <definedName name="BExU7MF1ZVPDHOSMCAXOSYICHZ4I" localSheetId="6" hidden="1">#REF!</definedName>
    <definedName name="BExU7MF1ZVPDHOSMCAXOSYICHZ4I" localSheetId="7" hidden="1">#REF!</definedName>
    <definedName name="BExU7MF1ZVPDHOSMCAXOSYICHZ4I" hidden="1">#REF!</definedName>
    <definedName name="BExU7O2BJ6D5YCKEL6FD2EFCWYRX" localSheetId="11" hidden="1">#REF!</definedName>
    <definedName name="BExU7O2BJ6D5YCKEL6FD2EFCWYRX" localSheetId="5" hidden="1">#REF!</definedName>
    <definedName name="BExU7O2BJ6D5YCKEL6FD2EFCWYRX" localSheetId="8" hidden="1">#REF!</definedName>
    <definedName name="BExU7O2BJ6D5YCKEL6FD2EFCWYRX" localSheetId="6" hidden="1">#REF!</definedName>
    <definedName name="BExU7O2BJ6D5YCKEL6FD2EFCWYRX" localSheetId="7" hidden="1">#REF!</definedName>
    <definedName name="BExU7O2BJ6D5YCKEL6FD2EFCWYRX" hidden="1">#REF!</definedName>
    <definedName name="BExU7Q0JS9YIUKUPNSSAIDK2KJAV" localSheetId="11" hidden="1">#REF!</definedName>
    <definedName name="BExU7Q0JS9YIUKUPNSSAIDK2KJAV" localSheetId="5" hidden="1">#REF!</definedName>
    <definedName name="BExU7Q0JS9YIUKUPNSSAIDK2KJAV" localSheetId="8" hidden="1">#REF!</definedName>
    <definedName name="BExU7Q0JS9YIUKUPNSSAIDK2KJAV" localSheetId="6" hidden="1">#REF!</definedName>
    <definedName name="BExU7Q0JS9YIUKUPNSSAIDK2KJAV" localSheetId="7" hidden="1">#REF!</definedName>
    <definedName name="BExU7Q0JS9YIUKUPNSSAIDK2KJAV" hidden="1">#REF!</definedName>
    <definedName name="BExU80I6AE5OU7P7F5V7HWIZBJ4P" localSheetId="11" hidden="1">#REF!</definedName>
    <definedName name="BExU80I6AE5OU7P7F5V7HWIZBJ4P" localSheetId="5" hidden="1">#REF!</definedName>
    <definedName name="BExU80I6AE5OU7P7F5V7HWIZBJ4P" localSheetId="8" hidden="1">#REF!</definedName>
    <definedName name="BExU80I6AE5OU7P7F5V7HWIZBJ4P" localSheetId="6" hidden="1">#REF!</definedName>
    <definedName name="BExU80I6AE5OU7P7F5V7HWIZBJ4P" localSheetId="7" hidden="1">#REF!</definedName>
    <definedName name="BExU80I6AE5OU7P7F5V7HWIZBJ4P" hidden="1">#REF!</definedName>
    <definedName name="BExU86NB26MCPYIISZ36HADONGT2" localSheetId="11" hidden="1">#REF!</definedName>
    <definedName name="BExU86NB26MCPYIISZ36HADONGT2" localSheetId="5" hidden="1">#REF!</definedName>
    <definedName name="BExU86NB26MCPYIISZ36HADONGT2" localSheetId="8" hidden="1">#REF!</definedName>
    <definedName name="BExU86NB26MCPYIISZ36HADONGT2" localSheetId="6" hidden="1">#REF!</definedName>
    <definedName name="BExU86NB26MCPYIISZ36HADONGT2" localSheetId="7" hidden="1">#REF!</definedName>
    <definedName name="BExU86NB26MCPYIISZ36HADONGT2" hidden="1">#REF!</definedName>
    <definedName name="BExU885EZZNSZV3GP298UJ8LB7OL" localSheetId="11" hidden="1">#REF!</definedName>
    <definedName name="BExU885EZZNSZV3GP298UJ8LB7OL" localSheetId="5" hidden="1">#REF!</definedName>
    <definedName name="BExU885EZZNSZV3GP298UJ8LB7OL" localSheetId="8" hidden="1">#REF!</definedName>
    <definedName name="BExU885EZZNSZV3GP298UJ8LB7OL" localSheetId="6" hidden="1">#REF!</definedName>
    <definedName name="BExU885EZZNSZV3GP298UJ8LB7OL" localSheetId="7" hidden="1">#REF!</definedName>
    <definedName name="BExU885EZZNSZV3GP298UJ8LB7OL" hidden="1">#REF!</definedName>
    <definedName name="BExU8FSAUP9TUZ1NO9WXK80QPHWV" localSheetId="11" hidden="1">#REF!</definedName>
    <definedName name="BExU8FSAUP9TUZ1NO9WXK80QPHWV" localSheetId="5" hidden="1">#REF!</definedName>
    <definedName name="BExU8FSAUP9TUZ1NO9WXK80QPHWV" localSheetId="8" hidden="1">#REF!</definedName>
    <definedName name="BExU8FSAUP9TUZ1NO9WXK80QPHWV" localSheetId="6" hidden="1">#REF!</definedName>
    <definedName name="BExU8FSAUP9TUZ1NO9WXK80QPHWV" localSheetId="7" hidden="1">#REF!</definedName>
    <definedName name="BExU8FSAUP9TUZ1NO9WXK80QPHWV" hidden="1">#REF!</definedName>
    <definedName name="BExU8KFLAN778MBN93NYZB0FV30G" localSheetId="11" hidden="1">#REF!</definedName>
    <definedName name="BExU8KFLAN778MBN93NYZB0FV30G" localSheetId="5" hidden="1">#REF!</definedName>
    <definedName name="BExU8KFLAN778MBN93NYZB0FV30G" localSheetId="8" hidden="1">#REF!</definedName>
    <definedName name="BExU8KFLAN778MBN93NYZB0FV30G" localSheetId="6" hidden="1">#REF!</definedName>
    <definedName name="BExU8KFLAN778MBN93NYZB0FV30G" localSheetId="7" hidden="1">#REF!</definedName>
    <definedName name="BExU8KFLAN778MBN93NYZB0FV30G" hidden="1">#REF!</definedName>
    <definedName name="BExU8PZC6845UUDFG9M8FTC3P3DK" localSheetId="11" hidden="1">#REF!</definedName>
    <definedName name="BExU8PZC6845UUDFG9M8FTC3P3DK" localSheetId="5" hidden="1">#REF!</definedName>
    <definedName name="BExU8PZC6845UUDFG9M8FTC3P3DK" localSheetId="8" hidden="1">#REF!</definedName>
    <definedName name="BExU8PZC6845UUDFG9M8FTC3P3DK" localSheetId="6" hidden="1">#REF!</definedName>
    <definedName name="BExU8PZC6845UUDFG9M8FTC3P3DK" localSheetId="7" hidden="1">#REF!</definedName>
    <definedName name="BExU8PZC6845UUDFG9M8FTC3P3DK" hidden="1">#REF!</definedName>
    <definedName name="BExU8UX9JX3XLB47YZ8GFXE0V7R2" localSheetId="11" hidden="1">#REF!</definedName>
    <definedName name="BExU8UX9JX3XLB47YZ8GFXE0V7R2" localSheetId="5" hidden="1">#REF!</definedName>
    <definedName name="BExU8UX9JX3XLB47YZ8GFXE0V7R2" localSheetId="8" hidden="1">#REF!</definedName>
    <definedName name="BExU8UX9JX3XLB47YZ8GFXE0V7R2" localSheetId="6" hidden="1">#REF!</definedName>
    <definedName name="BExU8UX9JX3XLB47YZ8GFXE0V7R2" localSheetId="7" hidden="1">#REF!</definedName>
    <definedName name="BExU8UX9JX3XLB47YZ8GFXE0V7R2" hidden="1">#REF!</definedName>
    <definedName name="BExU8WVGMRSFNWCNHODQ9JQCMZB0" localSheetId="11" hidden="1">#REF!</definedName>
    <definedName name="BExU8WVGMRSFNWCNHODQ9JQCMZB0" localSheetId="5" hidden="1">#REF!</definedName>
    <definedName name="BExU8WVGMRSFNWCNHODQ9JQCMZB0" localSheetId="8" hidden="1">#REF!</definedName>
    <definedName name="BExU8WVGMRSFNWCNHODQ9JQCMZB0" localSheetId="6" hidden="1">#REF!</definedName>
    <definedName name="BExU8WVGMRSFNWCNHODQ9JQCMZB0" localSheetId="7" hidden="1">#REF!</definedName>
    <definedName name="BExU8WVGMRSFNWCNHODQ9JQCMZB0" hidden="1">#REF!</definedName>
    <definedName name="BExU96M1J7P9DZQ3S9H0C12KGYTW" localSheetId="11" hidden="1">#REF!</definedName>
    <definedName name="BExU96M1J7P9DZQ3S9H0C12KGYTW" localSheetId="5" hidden="1">#REF!</definedName>
    <definedName name="BExU96M1J7P9DZQ3S9H0C12KGYTW" localSheetId="8" hidden="1">#REF!</definedName>
    <definedName name="BExU96M1J7P9DZQ3S9H0C12KGYTW" localSheetId="6" hidden="1">#REF!</definedName>
    <definedName name="BExU96M1J7P9DZQ3S9H0C12KGYTW" localSheetId="7" hidden="1">#REF!</definedName>
    <definedName name="BExU96M1J7P9DZQ3S9H0C12KGYTW" hidden="1">#REF!</definedName>
    <definedName name="BExU9F05OR1GZ3057R6UL3WPEIYI" localSheetId="11" hidden="1">#REF!</definedName>
    <definedName name="BExU9F05OR1GZ3057R6UL3WPEIYI" localSheetId="5" hidden="1">#REF!</definedName>
    <definedName name="BExU9F05OR1GZ3057R6UL3WPEIYI" localSheetId="8" hidden="1">#REF!</definedName>
    <definedName name="BExU9F05OR1GZ3057R6UL3WPEIYI" localSheetId="6" hidden="1">#REF!</definedName>
    <definedName name="BExU9F05OR1GZ3057R6UL3WPEIYI" localSheetId="7" hidden="1">#REF!</definedName>
    <definedName name="BExU9F05OR1GZ3057R6UL3WPEIYI" hidden="1">#REF!</definedName>
    <definedName name="BExU9GCSO5YILIKG6VAHN13DL75K" localSheetId="11" hidden="1">#REF!</definedName>
    <definedName name="BExU9GCSO5YILIKG6VAHN13DL75K" localSheetId="5" hidden="1">#REF!</definedName>
    <definedName name="BExU9GCSO5YILIKG6VAHN13DL75K" localSheetId="8" hidden="1">#REF!</definedName>
    <definedName name="BExU9GCSO5YILIKG6VAHN13DL75K" localSheetId="6" hidden="1">#REF!</definedName>
    <definedName name="BExU9GCSO5YILIKG6VAHN13DL75K" localSheetId="7" hidden="1">#REF!</definedName>
    <definedName name="BExU9GCSO5YILIKG6VAHN13DL75K" hidden="1">#REF!</definedName>
    <definedName name="BExU9KJOZLO15N11MJVN782NFGJ0" localSheetId="11" hidden="1">#REF!</definedName>
    <definedName name="BExU9KJOZLO15N11MJVN782NFGJ0" localSheetId="5" hidden="1">#REF!</definedName>
    <definedName name="BExU9KJOZLO15N11MJVN782NFGJ0" localSheetId="8" hidden="1">#REF!</definedName>
    <definedName name="BExU9KJOZLO15N11MJVN782NFGJ0" localSheetId="6" hidden="1">#REF!</definedName>
    <definedName name="BExU9KJOZLO15N11MJVN782NFGJ0" localSheetId="7" hidden="1">#REF!</definedName>
    <definedName name="BExU9KJOZLO15N11MJVN782NFGJ0" hidden="1">#REF!</definedName>
    <definedName name="BExU9LG29XU2K1GNKRO4438JYQZE" localSheetId="11" hidden="1">#REF!</definedName>
    <definedName name="BExU9LG29XU2K1GNKRO4438JYQZE" localSheetId="5" hidden="1">#REF!</definedName>
    <definedName name="BExU9LG29XU2K1GNKRO4438JYQZE" localSheetId="8" hidden="1">#REF!</definedName>
    <definedName name="BExU9LG29XU2K1GNKRO4438JYQZE" localSheetId="6" hidden="1">#REF!</definedName>
    <definedName name="BExU9LG29XU2K1GNKRO4438JYQZE" localSheetId="7" hidden="1">#REF!</definedName>
    <definedName name="BExU9LG29XU2K1GNKRO4438JYQZE" hidden="1">#REF!</definedName>
    <definedName name="BExU9RW36I5Z6JIXUIUB3PJH86LT" localSheetId="11" hidden="1">#REF!</definedName>
    <definedName name="BExU9RW36I5Z6JIXUIUB3PJH86LT" localSheetId="5" hidden="1">#REF!</definedName>
    <definedName name="BExU9RW36I5Z6JIXUIUB3PJH86LT" localSheetId="8" hidden="1">#REF!</definedName>
    <definedName name="BExU9RW36I5Z6JIXUIUB3PJH86LT" localSheetId="6" hidden="1">#REF!</definedName>
    <definedName name="BExU9RW36I5Z6JIXUIUB3PJH86LT" localSheetId="7" hidden="1">#REF!</definedName>
    <definedName name="BExU9RW36I5Z6JIXUIUB3PJH86LT" hidden="1">#REF!</definedName>
    <definedName name="BExU9WU19DJ2VAGISPFEGDWWOO4V" localSheetId="11" hidden="1">#REF!</definedName>
    <definedName name="BExU9WU19DJ2VAGISPFEGDWWOO4V" localSheetId="5" hidden="1">#REF!</definedName>
    <definedName name="BExU9WU19DJ2VAGISPFEGDWWOO4V" localSheetId="8" hidden="1">#REF!</definedName>
    <definedName name="BExU9WU19DJ2VAGISPFEGDWWOO4V" localSheetId="6" hidden="1">#REF!</definedName>
    <definedName name="BExU9WU19DJ2VAGISPFEGDWWOO4V" localSheetId="7" hidden="1">#REF!</definedName>
    <definedName name="BExU9WU19DJ2VAGISPFEGDWWOO4V" hidden="1">#REF!</definedName>
    <definedName name="BExUA28AO7OWDG3H23Q0CL4B7BHW" localSheetId="11" hidden="1">#REF!</definedName>
    <definedName name="BExUA28AO7OWDG3H23Q0CL4B7BHW" localSheetId="5" hidden="1">#REF!</definedName>
    <definedName name="BExUA28AO7OWDG3H23Q0CL4B7BHW" localSheetId="8" hidden="1">#REF!</definedName>
    <definedName name="BExUA28AO7OWDG3H23Q0CL4B7BHW" localSheetId="6" hidden="1">#REF!</definedName>
    <definedName name="BExUA28AO7OWDG3H23Q0CL4B7BHW" localSheetId="7" hidden="1">#REF!</definedName>
    <definedName name="BExUA28AO7OWDG3H23Q0CL4B7BHW" hidden="1">#REF!</definedName>
    <definedName name="BExUA34N2C083NSTAHQGZZ3BCYGK" localSheetId="11" hidden="1">#REF!</definedName>
    <definedName name="BExUA34N2C083NSTAHQGZZ3BCYGK" localSheetId="5" hidden="1">#REF!</definedName>
    <definedName name="BExUA34N2C083NSTAHQGZZ3BCYGK" localSheetId="8" hidden="1">#REF!</definedName>
    <definedName name="BExUA34N2C083NSTAHQGZZ3BCYGK" localSheetId="6" hidden="1">#REF!</definedName>
    <definedName name="BExUA34N2C083NSTAHQGZZ3BCYGK" localSheetId="7" hidden="1">#REF!</definedName>
    <definedName name="BExUA34N2C083NSTAHQGZZ3BCYGK" hidden="1">#REF!</definedName>
    <definedName name="BExUA5O923FFNEBY8BPO1TU3QGBM" localSheetId="11" hidden="1">#REF!</definedName>
    <definedName name="BExUA5O923FFNEBY8BPO1TU3QGBM" localSheetId="5" hidden="1">#REF!</definedName>
    <definedName name="BExUA5O923FFNEBY8BPO1TU3QGBM" localSheetId="8" hidden="1">#REF!</definedName>
    <definedName name="BExUA5O923FFNEBY8BPO1TU3QGBM" localSheetId="6" hidden="1">#REF!</definedName>
    <definedName name="BExUA5O923FFNEBY8BPO1TU3QGBM" localSheetId="7" hidden="1">#REF!</definedName>
    <definedName name="BExUA5O923FFNEBY8BPO1TU3QGBM" hidden="1">#REF!</definedName>
    <definedName name="BExUA6Q4K25VH452AQ3ZIRBCMS61" localSheetId="11" hidden="1">#REF!</definedName>
    <definedName name="BExUA6Q4K25VH452AQ3ZIRBCMS61" localSheetId="5" hidden="1">#REF!</definedName>
    <definedName name="BExUA6Q4K25VH452AQ3ZIRBCMS61" localSheetId="8" hidden="1">#REF!</definedName>
    <definedName name="BExUA6Q4K25VH452AQ3ZIRBCMS61" localSheetId="6" hidden="1">#REF!</definedName>
    <definedName name="BExUA6Q4K25VH452AQ3ZIRBCMS61" localSheetId="7" hidden="1">#REF!</definedName>
    <definedName name="BExUA6Q4K25VH452AQ3ZIRBCMS61" hidden="1">#REF!</definedName>
    <definedName name="BExUAFV4JMBSM2SKBQL9NHL0NIBS" localSheetId="11" hidden="1">#REF!</definedName>
    <definedName name="BExUAFV4JMBSM2SKBQL9NHL0NIBS" localSheetId="5" hidden="1">#REF!</definedName>
    <definedName name="BExUAFV4JMBSM2SKBQL9NHL0NIBS" localSheetId="8" hidden="1">#REF!</definedName>
    <definedName name="BExUAFV4JMBSM2SKBQL9NHL0NIBS" localSheetId="6" hidden="1">#REF!</definedName>
    <definedName name="BExUAFV4JMBSM2SKBQL9NHL0NIBS" localSheetId="7" hidden="1">#REF!</definedName>
    <definedName name="BExUAFV4JMBSM2SKBQL9NHL0NIBS" hidden="1">#REF!</definedName>
    <definedName name="BExUAMWQODKBXMRH1QCMJLJBF8M7" localSheetId="11" hidden="1">#REF!</definedName>
    <definedName name="BExUAMWQODKBXMRH1QCMJLJBF8M7" localSheetId="5" hidden="1">#REF!</definedName>
    <definedName name="BExUAMWQODKBXMRH1QCMJLJBF8M7" localSheetId="8" hidden="1">#REF!</definedName>
    <definedName name="BExUAMWQODKBXMRH1QCMJLJBF8M7" localSheetId="6" hidden="1">#REF!</definedName>
    <definedName name="BExUAMWQODKBXMRH1QCMJLJBF8M7" localSheetId="7" hidden="1">#REF!</definedName>
    <definedName name="BExUAMWQODKBXMRH1QCMJLJBF8M7" hidden="1">#REF!</definedName>
    <definedName name="BExUAPR6Y32097JKJCTGC4C6EGE9" localSheetId="11" hidden="1">#REF!</definedName>
    <definedName name="BExUAPR6Y32097JKJCTGC4C6EGE9" localSheetId="5" hidden="1">#REF!</definedName>
    <definedName name="BExUAPR6Y32097JKJCTGC4C6EGE9" localSheetId="8" hidden="1">#REF!</definedName>
    <definedName name="BExUAPR6Y32097JKJCTGC4C6EGE9" localSheetId="6" hidden="1">#REF!</definedName>
    <definedName name="BExUAPR6Y32097JKJCTGC4C6EGE9" localSheetId="7" hidden="1">#REF!</definedName>
    <definedName name="BExUAPR6Y32097JKJCTGC4C6EGE9" hidden="1">#REF!</definedName>
    <definedName name="BExUARUP0MX710TNZSAA01HUEAVC" localSheetId="11" hidden="1">#REF!</definedName>
    <definedName name="BExUARUP0MX710TNZSAA01HUEAVC" localSheetId="5" hidden="1">#REF!</definedName>
    <definedName name="BExUARUP0MX710TNZSAA01HUEAVC" localSheetId="8" hidden="1">#REF!</definedName>
    <definedName name="BExUARUP0MX710TNZSAA01HUEAVC" localSheetId="6" hidden="1">#REF!</definedName>
    <definedName name="BExUARUP0MX710TNZSAA01HUEAVC" localSheetId="7" hidden="1">#REF!</definedName>
    <definedName name="BExUARUP0MX710TNZSAA01HUEAVC" hidden="1">#REF!</definedName>
    <definedName name="BExUAX8WS5OPVLCDXRGKTU2QMTFO" localSheetId="11" hidden="1">#REF!</definedName>
    <definedName name="BExUAX8WS5OPVLCDXRGKTU2QMTFO" localSheetId="5" hidden="1">#REF!</definedName>
    <definedName name="BExUAX8WS5OPVLCDXRGKTU2QMTFO" localSheetId="8" hidden="1">#REF!</definedName>
    <definedName name="BExUAX8WS5OPVLCDXRGKTU2QMTFO" localSheetId="6" hidden="1">#REF!</definedName>
    <definedName name="BExUAX8WS5OPVLCDXRGKTU2QMTFO" localSheetId="7" hidden="1">#REF!</definedName>
    <definedName name="BExUAX8WS5OPVLCDXRGKTU2QMTFO" hidden="1">#REF!</definedName>
    <definedName name="BExUB1FYAZ433NX9GD7WGACX5IZD" localSheetId="11" hidden="1">#REF!</definedName>
    <definedName name="BExUB1FYAZ433NX9GD7WGACX5IZD" localSheetId="5" hidden="1">#REF!</definedName>
    <definedName name="BExUB1FYAZ433NX9GD7WGACX5IZD" localSheetId="8" hidden="1">#REF!</definedName>
    <definedName name="BExUB1FYAZ433NX9GD7WGACX5IZD" localSheetId="6" hidden="1">#REF!</definedName>
    <definedName name="BExUB1FYAZ433NX9GD7WGACX5IZD" localSheetId="7" hidden="1">#REF!</definedName>
    <definedName name="BExUB1FYAZ433NX9GD7WGACX5IZD" hidden="1">#REF!</definedName>
    <definedName name="BExUB8HLEXSBVPZ5AXNQEK96F1N4" localSheetId="11" hidden="1">#REF!</definedName>
    <definedName name="BExUB8HLEXSBVPZ5AXNQEK96F1N4" localSheetId="5" hidden="1">#REF!</definedName>
    <definedName name="BExUB8HLEXSBVPZ5AXNQEK96F1N4" localSheetId="8" hidden="1">#REF!</definedName>
    <definedName name="BExUB8HLEXSBVPZ5AXNQEK96F1N4" localSheetId="6" hidden="1">#REF!</definedName>
    <definedName name="BExUB8HLEXSBVPZ5AXNQEK96F1N4" localSheetId="7" hidden="1">#REF!</definedName>
    <definedName name="BExUB8HLEXSBVPZ5AXNQEK96F1N4" hidden="1">#REF!</definedName>
    <definedName name="BExUBCDVZIEA7YT0LPSMHL5ZSERQ" localSheetId="11" hidden="1">#REF!</definedName>
    <definedName name="BExUBCDVZIEA7YT0LPSMHL5ZSERQ" localSheetId="5" hidden="1">#REF!</definedName>
    <definedName name="BExUBCDVZIEA7YT0LPSMHL5ZSERQ" localSheetId="8" hidden="1">#REF!</definedName>
    <definedName name="BExUBCDVZIEA7YT0LPSMHL5ZSERQ" localSheetId="6" hidden="1">#REF!</definedName>
    <definedName name="BExUBCDVZIEA7YT0LPSMHL5ZSERQ" localSheetId="7" hidden="1">#REF!</definedName>
    <definedName name="BExUBCDVZIEA7YT0LPSMHL5ZSERQ" hidden="1">#REF!</definedName>
    <definedName name="BExUBDA8WU087BUIMXC1U1CKA2RA" localSheetId="11" hidden="1">#REF!</definedName>
    <definedName name="BExUBDA8WU087BUIMXC1U1CKA2RA" localSheetId="5" hidden="1">#REF!</definedName>
    <definedName name="BExUBDA8WU087BUIMXC1U1CKA2RA" localSheetId="8" hidden="1">#REF!</definedName>
    <definedName name="BExUBDA8WU087BUIMXC1U1CKA2RA" localSheetId="6" hidden="1">#REF!</definedName>
    <definedName name="BExUBDA8WU087BUIMXC1U1CKA2RA" localSheetId="7" hidden="1">#REF!</definedName>
    <definedName name="BExUBDA8WU087BUIMXC1U1CKA2RA" hidden="1">#REF!</definedName>
    <definedName name="BExUBKXBUCN760QYU7Q8GESBWOQH" localSheetId="11" hidden="1">#REF!</definedName>
    <definedName name="BExUBKXBUCN760QYU7Q8GESBWOQH" localSheetId="5" hidden="1">#REF!</definedName>
    <definedName name="BExUBKXBUCN760QYU7Q8GESBWOQH" localSheetId="8" hidden="1">#REF!</definedName>
    <definedName name="BExUBKXBUCN760QYU7Q8GESBWOQH" localSheetId="6" hidden="1">#REF!</definedName>
    <definedName name="BExUBKXBUCN760QYU7Q8GESBWOQH" localSheetId="7" hidden="1">#REF!</definedName>
    <definedName name="BExUBKXBUCN760QYU7Q8GESBWOQH" hidden="1">#REF!</definedName>
    <definedName name="BExUBL83ED0P076RN9RJ8P1MZ299" localSheetId="11" hidden="1">#REF!</definedName>
    <definedName name="BExUBL83ED0P076RN9RJ8P1MZ299" localSheetId="5" hidden="1">#REF!</definedName>
    <definedName name="BExUBL83ED0P076RN9RJ8P1MZ299" localSheetId="8" hidden="1">#REF!</definedName>
    <definedName name="BExUBL83ED0P076RN9RJ8P1MZ299" localSheetId="6" hidden="1">#REF!</definedName>
    <definedName name="BExUBL83ED0P076RN9RJ8P1MZ299" localSheetId="7" hidden="1">#REF!</definedName>
    <definedName name="BExUBL83ED0P076RN9RJ8P1MZ299" hidden="1">#REF!</definedName>
    <definedName name="BExUC1EPS2CZ5CKFA0AQRIVRSHS8" localSheetId="11" hidden="1">#REF!</definedName>
    <definedName name="BExUC1EPS2CZ5CKFA0AQRIVRSHS8" localSheetId="5" hidden="1">#REF!</definedName>
    <definedName name="BExUC1EPS2CZ5CKFA0AQRIVRSHS8" localSheetId="8" hidden="1">#REF!</definedName>
    <definedName name="BExUC1EPS2CZ5CKFA0AQRIVRSHS8" localSheetId="6" hidden="1">#REF!</definedName>
    <definedName name="BExUC1EPS2CZ5CKFA0AQRIVRSHS8" localSheetId="7" hidden="1">#REF!</definedName>
    <definedName name="BExUC1EPS2CZ5CKFA0AQRIVRSHS8" hidden="1">#REF!</definedName>
    <definedName name="BExUC623BDYEODBN0N4DO6PJQ7NU" localSheetId="11" hidden="1">#REF!</definedName>
    <definedName name="BExUC623BDYEODBN0N4DO6PJQ7NU" localSheetId="5" hidden="1">#REF!</definedName>
    <definedName name="BExUC623BDYEODBN0N4DO6PJQ7NU" localSheetId="8" hidden="1">#REF!</definedName>
    <definedName name="BExUC623BDYEODBN0N4DO6PJQ7NU" localSheetId="6" hidden="1">#REF!</definedName>
    <definedName name="BExUC623BDYEODBN0N4DO6PJQ7NU" localSheetId="7" hidden="1">#REF!</definedName>
    <definedName name="BExUC623BDYEODBN0N4DO6PJQ7NU" hidden="1">#REF!</definedName>
    <definedName name="BExUC8WH8TCKBB5313JGYYQ1WFLT" localSheetId="11" hidden="1">#REF!</definedName>
    <definedName name="BExUC8WH8TCKBB5313JGYYQ1WFLT" localSheetId="5" hidden="1">#REF!</definedName>
    <definedName name="BExUC8WH8TCKBB5313JGYYQ1WFLT" localSheetId="8" hidden="1">#REF!</definedName>
    <definedName name="BExUC8WH8TCKBB5313JGYYQ1WFLT" localSheetId="6" hidden="1">#REF!</definedName>
    <definedName name="BExUC8WH8TCKBB5313JGYYQ1WFLT" localSheetId="7" hidden="1">#REF!</definedName>
    <definedName name="BExUC8WH8TCKBB5313JGYYQ1WFLT" hidden="1">#REF!</definedName>
    <definedName name="BExUCAP7GOSYPHMQKK6719YLSDIQ" localSheetId="11" hidden="1">#REF!</definedName>
    <definedName name="BExUCAP7GOSYPHMQKK6719YLSDIQ" localSheetId="5" hidden="1">#REF!</definedName>
    <definedName name="BExUCAP7GOSYPHMQKK6719YLSDIQ" localSheetId="8" hidden="1">#REF!</definedName>
    <definedName name="BExUCAP7GOSYPHMQKK6719YLSDIQ" localSheetId="6" hidden="1">#REF!</definedName>
    <definedName name="BExUCAP7GOSYPHMQKK6719YLSDIQ" localSheetId="7" hidden="1">#REF!</definedName>
    <definedName name="BExUCAP7GOSYPHMQKK6719YLSDIQ" hidden="1">#REF!</definedName>
    <definedName name="BExUCFCDK6SPH86I6STXX8X3WMC4" localSheetId="11" hidden="1">#REF!</definedName>
    <definedName name="BExUCFCDK6SPH86I6STXX8X3WMC4" localSheetId="5" hidden="1">#REF!</definedName>
    <definedName name="BExUCFCDK6SPH86I6STXX8X3WMC4" localSheetId="8" hidden="1">#REF!</definedName>
    <definedName name="BExUCFCDK6SPH86I6STXX8X3WMC4" localSheetId="6" hidden="1">#REF!</definedName>
    <definedName name="BExUCFCDK6SPH86I6STXX8X3WMC4" localSheetId="7" hidden="1">#REF!</definedName>
    <definedName name="BExUCFCDK6SPH86I6STXX8X3WMC4" hidden="1">#REF!</definedName>
    <definedName name="BExUCKL98JB87L3I6T6IFSWJNYAB" localSheetId="11" hidden="1">#REF!</definedName>
    <definedName name="BExUCKL98JB87L3I6T6IFSWJNYAB" localSheetId="5" hidden="1">#REF!</definedName>
    <definedName name="BExUCKL98JB87L3I6T6IFSWJNYAB" localSheetId="8" hidden="1">#REF!</definedName>
    <definedName name="BExUCKL98JB87L3I6T6IFSWJNYAB" localSheetId="6" hidden="1">#REF!</definedName>
    <definedName name="BExUCKL98JB87L3I6T6IFSWJNYAB" localSheetId="7" hidden="1">#REF!</definedName>
    <definedName name="BExUCKL98JB87L3I6T6IFSWJNYAB" hidden="1">#REF!</definedName>
    <definedName name="BExUCLC6AQ5KR6LXSAXV4QQ8ASVG" localSheetId="11" hidden="1">#REF!</definedName>
    <definedName name="BExUCLC6AQ5KR6LXSAXV4QQ8ASVG" localSheetId="5" hidden="1">#REF!</definedName>
    <definedName name="BExUCLC6AQ5KR6LXSAXV4QQ8ASVG" localSheetId="8" hidden="1">#REF!</definedName>
    <definedName name="BExUCLC6AQ5KR6LXSAXV4QQ8ASVG" localSheetId="6" hidden="1">#REF!</definedName>
    <definedName name="BExUCLC6AQ5KR6LXSAXV4QQ8ASVG" localSheetId="7" hidden="1">#REF!</definedName>
    <definedName name="BExUCLC6AQ5KR6LXSAXV4QQ8ASVG" hidden="1">#REF!</definedName>
    <definedName name="BExUD4IOJ12X3PJG5WXNNGDRCKAP" localSheetId="11" hidden="1">#REF!</definedName>
    <definedName name="BExUD4IOJ12X3PJG5WXNNGDRCKAP" localSheetId="5" hidden="1">#REF!</definedName>
    <definedName name="BExUD4IOJ12X3PJG5WXNNGDRCKAP" localSheetId="8" hidden="1">#REF!</definedName>
    <definedName name="BExUD4IOJ12X3PJG5WXNNGDRCKAP" localSheetId="6" hidden="1">#REF!</definedName>
    <definedName name="BExUD4IOJ12X3PJG5WXNNGDRCKAP" localSheetId="7" hidden="1">#REF!</definedName>
    <definedName name="BExUD4IOJ12X3PJG5WXNNGDRCKAP" hidden="1">#REF!</definedName>
    <definedName name="BExUD9WX9BWK72UWVSLYZJLAY5VY" localSheetId="11" hidden="1">#REF!</definedName>
    <definedName name="BExUD9WX9BWK72UWVSLYZJLAY5VY" localSheetId="5" hidden="1">#REF!</definedName>
    <definedName name="BExUD9WX9BWK72UWVSLYZJLAY5VY" localSheetId="8" hidden="1">#REF!</definedName>
    <definedName name="BExUD9WX9BWK72UWVSLYZJLAY5VY" localSheetId="6" hidden="1">#REF!</definedName>
    <definedName name="BExUD9WX9BWK72UWVSLYZJLAY5VY" localSheetId="7" hidden="1">#REF!</definedName>
    <definedName name="BExUD9WX9BWK72UWVSLYZJLAY5VY" hidden="1">#REF!</definedName>
    <definedName name="BExUDEV0CYVO7Y5IQQBEJ6FUY9S6" localSheetId="11" hidden="1">#REF!</definedName>
    <definedName name="BExUDEV0CYVO7Y5IQQBEJ6FUY9S6" localSheetId="5" hidden="1">#REF!</definedName>
    <definedName name="BExUDEV0CYVO7Y5IQQBEJ6FUY9S6" localSheetId="8" hidden="1">#REF!</definedName>
    <definedName name="BExUDEV0CYVO7Y5IQQBEJ6FUY9S6" localSheetId="6" hidden="1">#REF!</definedName>
    <definedName name="BExUDEV0CYVO7Y5IQQBEJ6FUY9S6" localSheetId="7" hidden="1">#REF!</definedName>
    <definedName name="BExUDEV0CYVO7Y5IQQBEJ6FUY9S6" hidden="1">#REF!</definedName>
    <definedName name="BExUDWOXQGIZW0EAIIYLQUPXF8YV" localSheetId="11" hidden="1">#REF!</definedName>
    <definedName name="BExUDWOXQGIZW0EAIIYLQUPXF8YV" localSheetId="5" hidden="1">#REF!</definedName>
    <definedName name="BExUDWOXQGIZW0EAIIYLQUPXF8YV" localSheetId="8" hidden="1">#REF!</definedName>
    <definedName name="BExUDWOXQGIZW0EAIIYLQUPXF8YV" localSheetId="6" hidden="1">#REF!</definedName>
    <definedName name="BExUDWOXQGIZW0EAIIYLQUPXF8YV" localSheetId="7" hidden="1">#REF!</definedName>
    <definedName name="BExUDWOXQGIZW0EAIIYLQUPXF8YV" hidden="1">#REF!</definedName>
    <definedName name="BExUDXAIC17W1FUU8Z10XUAVB7CS" localSheetId="11" hidden="1">#REF!</definedName>
    <definedName name="BExUDXAIC17W1FUU8Z10XUAVB7CS" localSheetId="5" hidden="1">#REF!</definedName>
    <definedName name="BExUDXAIC17W1FUU8Z10XUAVB7CS" localSheetId="8" hidden="1">#REF!</definedName>
    <definedName name="BExUDXAIC17W1FUU8Z10XUAVB7CS" localSheetId="6" hidden="1">#REF!</definedName>
    <definedName name="BExUDXAIC17W1FUU8Z10XUAVB7CS" localSheetId="7" hidden="1">#REF!</definedName>
    <definedName name="BExUDXAIC17W1FUU8Z10XUAVB7CS" hidden="1">#REF!</definedName>
    <definedName name="BExUE5OMY7OAJQ9WR8C8HG311ORP" localSheetId="11" hidden="1">#REF!</definedName>
    <definedName name="BExUE5OMY7OAJQ9WR8C8HG311ORP" localSheetId="5" hidden="1">#REF!</definedName>
    <definedName name="BExUE5OMY7OAJQ9WR8C8HG311ORP" localSheetId="8" hidden="1">#REF!</definedName>
    <definedName name="BExUE5OMY7OAJQ9WR8C8HG311ORP" localSheetId="6" hidden="1">#REF!</definedName>
    <definedName name="BExUE5OMY7OAJQ9WR8C8HG311ORP" localSheetId="7" hidden="1">#REF!</definedName>
    <definedName name="BExUE5OMY7OAJQ9WR8C8HG311ORP" hidden="1">#REF!</definedName>
    <definedName name="BExUEFKOQWXXGRNLAOJV2BJ66UB8" localSheetId="11" hidden="1">#REF!</definedName>
    <definedName name="BExUEFKOQWXXGRNLAOJV2BJ66UB8" localSheetId="5" hidden="1">#REF!</definedName>
    <definedName name="BExUEFKOQWXXGRNLAOJV2BJ66UB8" localSheetId="8" hidden="1">#REF!</definedName>
    <definedName name="BExUEFKOQWXXGRNLAOJV2BJ66UB8" localSheetId="6" hidden="1">#REF!</definedName>
    <definedName name="BExUEFKOQWXXGRNLAOJV2BJ66UB8" localSheetId="7" hidden="1">#REF!</definedName>
    <definedName name="BExUEFKOQWXXGRNLAOJV2BJ66UB8" hidden="1">#REF!</definedName>
    <definedName name="BExUEJGX3OQQP5KFRJSRCZ70EI9V" localSheetId="11" hidden="1">#REF!</definedName>
    <definedName name="BExUEJGX3OQQP5KFRJSRCZ70EI9V" localSheetId="5" hidden="1">#REF!</definedName>
    <definedName name="BExUEJGX3OQQP5KFRJSRCZ70EI9V" localSheetId="8" hidden="1">#REF!</definedName>
    <definedName name="BExUEJGX3OQQP5KFRJSRCZ70EI9V" localSheetId="6" hidden="1">#REF!</definedName>
    <definedName name="BExUEJGX3OQQP5KFRJSRCZ70EI9V" localSheetId="7" hidden="1">#REF!</definedName>
    <definedName name="BExUEJGX3OQQP5KFRJSRCZ70EI9V" hidden="1">#REF!</definedName>
    <definedName name="BExUEKDB2RWXF3WMTZ6JSBCHNSDT" localSheetId="11" hidden="1">#REF!</definedName>
    <definedName name="BExUEKDB2RWXF3WMTZ6JSBCHNSDT" localSheetId="5" hidden="1">#REF!</definedName>
    <definedName name="BExUEKDB2RWXF3WMTZ6JSBCHNSDT" localSheetId="8" hidden="1">#REF!</definedName>
    <definedName name="BExUEKDB2RWXF3WMTZ6JSBCHNSDT" localSheetId="6" hidden="1">#REF!</definedName>
    <definedName name="BExUEKDB2RWXF3WMTZ6JSBCHNSDT" localSheetId="7" hidden="1">#REF!</definedName>
    <definedName name="BExUEKDB2RWXF3WMTZ6JSBCHNSDT" hidden="1">#REF!</definedName>
    <definedName name="BExUEYR71COFS2X8PDNU21IPMQEU" localSheetId="11" hidden="1">#REF!</definedName>
    <definedName name="BExUEYR71COFS2X8PDNU21IPMQEU" localSheetId="5" hidden="1">#REF!</definedName>
    <definedName name="BExUEYR71COFS2X8PDNU21IPMQEU" localSheetId="8" hidden="1">#REF!</definedName>
    <definedName name="BExUEYR71COFS2X8PDNU21IPMQEU" localSheetId="6" hidden="1">#REF!</definedName>
    <definedName name="BExUEYR71COFS2X8PDNU21IPMQEU" localSheetId="7" hidden="1">#REF!</definedName>
    <definedName name="BExUEYR71COFS2X8PDNU21IPMQEU" hidden="1">#REF!</definedName>
    <definedName name="BExVPRLJ9I6RX45EDVFSQGCPJSOK" localSheetId="11" hidden="1">#REF!</definedName>
    <definedName name="BExVPRLJ9I6RX45EDVFSQGCPJSOK" localSheetId="5" hidden="1">#REF!</definedName>
    <definedName name="BExVPRLJ9I6RX45EDVFSQGCPJSOK" localSheetId="8" hidden="1">#REF!</definedName>
    <definedName name="BExVPRLJ9I6RX45EDVFSQGCPJSOK" localSheetId="6" hidden="1">#REF!</definedName>
    <definedName name="BExVPRLJ9I6RX45EDVFSQGCPJSOK" localSheetId="7" hidden="1">#REF!</definedName>
    <definedName name="BExVPRLJ9I6RX45EDVFSQGCPJSOK" hidden="1">#REF!</definedName>
    <definedName name="BExVRFU8RWFT8A80ZVAW185SG2G6" localSheetId="11" hidden="1">#REF!</definedName>
    <definedName name="BExVRFU8RWFT8A80ZVAW185SG2G6" localSheetId="5" hidden="1">#REF!</definedName>
    <definedName name="BExVRFU8RWFT8A80ZVAW185SG2G6" localSheetId="8" hidden="1">#REF!</definedName>
    <definedName name="BExVRFU8RWFT8A80ZVAW185SG2G6" localSheetId="6" hidden="1">#REF!</definedName>
    <definedName name="BExVRFU8RWFT8A80ZVAW185SG2G6" localSheetId="7" hidden="1">#REF!</definedName>
    <definedName name="BExVRFU8RWFT8A80ZVAW185SG2G6" hidden="1">#REF!</definedName>
    <definedName name="BExVSJ3NHETBAIZTZQSM8LAVT76V" localSheetId="11" hidden="1">#REF!</definedName>
    <definedName name="BExVSJ3NHETBAIZTZQSM8LAVT76V" localSheetId="5" hidden="1">#REF!</definedName>
    <definedName name="BExVSJ3NHETBAIZTZQSM8LAVT76V" localSheetId="8" hidden="1">#REF!</definedName>
    <definedName name="BExVSJ3NHETBAIZTZQSM8LAVT76V" localSheetId="6" hidden="1">#REF!</definedName>
    <definedName name="BExVSJ3NHETBAIZTZQSM8LAVT76V" localSheetId="7" hidden="1">#REF!</definedName>
    <definedName name="BExVSJ3NHETBAIZTZQSM8LAVT76V" hidden="1">#REF!</definedName>
    <definedName name="BExVSL787C8E4HFQZ2NVLT35I2XV" localSheetId="11" hidden="1">#REF!</definedName>
    <definedName name="BExVSL787C8E4HFQZ2NVLT35I2XV" localSheetId="5" hidden="1">#REF!</definedName>
    <definedName name="BExVSL787C8E4HFQZ2NVLT35I2XV" localSheetId="8" hidden="1">#REF!</definedName>
    <definedName name="BExVSL787C8E4HFQZ2NVLT35I2XV" localSheetId="6" hidden="1">#REF!</definedName>
    <definedName name="BExVSL787C8E4HFQZ2NVLT35I2XV" localSheetId="7" hidden="1">#REF!</definedName>
    <definedName name="BExVSL787C8E4HFQZ2NVLT35I2XV" hidden="1">#REF!</definedName>
    <definedName name="BExVSTFTVV14SFGHQUOJL5SQ5TX9" localSheetId="11" hidden="1">#REF!</definedName>
    <definedName name="BExVSTFTVV14SFGHQUOJL5SQ5TX9" localSheetId="5" hidden="1">#REF!</definedName>
    <definedName name="BExVSTFTVV14SFGHQUOJL5SQ5TX9" localSheetId="8" hidden="1">#REF!</definedName>
    <definedName name="BExVSTFTVV14SFGHQUOJL5SQ5TX9" localSheetId="6" hidden="1">#REF!</definedName>
    <definedName name="BExVSTFTVV14SFGHQUOJL5SQ5TX9" localSheetId="7" hidden="1">#REF!</definedName>
    <definedName name="BExVSTFTVV14SFGHQUOJL5SQ5TX9" hidden="1">#REF!</definedName>
    <definedName name="BExVT017S14M5X928ARKQ2GNUFE0" localSheetId="11" hidden="1">#REF!</definedName>
    <definedName name="BExVT017S14M5X928ARKQ2GNUFE0" localSheetId="5" hidden="1">#REF!</definedName>
    <definedName name="BExVT017S14M5X928ARKQ2GNUFE0" localSheetId="8" hidden="1">#REF!</definedName>
    <definedName name="BExVT017S14M5X928ARKQ2GNUFE0" localSheetId="6" hidden="1">#REF!</definedName>
    <definedName name="BExVT017S14M5X928ARKQ2GNUFE0" localSheetId="7" hidden="1">#REF!</definedName>
    <definedName name="BExVT017S14M5X928ARKQ2GNUFE0" hidden="1">#REF!</definedName>
    <definedName name="BExVT3MPE8LQ5JFN3HQIFKSQ80U4" localSheetId="11" hidden="1">#REF!</definedName>
    <definedName name="BExVT3MPE8LQ5JFN3HQIFKSQ80U4" localSheetId="5" hidden="1">#REF!</definedName>
    <definedName name="BExVT3MPE8LQ5JFN3HQIFKSQ80U4" localSheetId="8" hidden="1">#REF!</definedName>
    <definedName name="BExVT3MPE8LQ5JFN3HQIFKSQ80U4" localSheetId="6" hidden="1">#REF!</definedName>
    <definedName name="BExVT3MPE8LQ5JFN3HQIFKSQ80U4" localSheetId="7" hidden="1">#REF!</definedName>
    <definedName name="BExVT3MPE8LQ5JFN3HQIFKSQ80U4" hidden="1">#REF!</definedName>
    <definedName name="BExVT7TRK3NZHPME2TFBXOF1WBR9" localSheetId="11" hidden="1">#REF!</definedName>
    <definedName name="BExVT7TRK3NZHPME2TFBXOF1WBR9" localSheetId="5" hidden="1">#REF!</definedName>
    <definedName name="BExVT7TRK3NZHPME2TFBXOF1WBR9" localSheetId="8" hidden="1">#REF!</definedName>
    <definedName name="BExVT7TRK3NZHPME2TFBXOF1WBR9" localSheetId="6" hidden="1">#REF!</definedName>
    <definedName name="BExVT7TRK3NZHPME2TFBXOF1WBR9" localSheetId="7" hidden="1">#REF!</definedName>
    <definedName name="BExVT7TRK3NZHPME2TFBXOF1WBR9" hidden="1">#REF!</definedName>
    <definedName name="BExVT9H0R0T7WGQAAC0HABMG54YM" localSheetId="11" hidden="1">#REF!</definedName>
    <definedName name="BExVT9H0R0T7WGQAAC0HABMG54YM" localSheetId="5" hidden="1">#REF!</definedName>
    <definedName name="BExVT9H0R0T7WGQAAC0HABMG54YM" localSheetId="8" hidden="1">#REF!</definedName>
    <definedName name="BExVT9H0R0T7WGQAAC0HABMG54YM" localSheetId="6" hidden="1">#REF!</definedName>
    <definedName name="BExVT9H0R0T7WGQAAC0HABMG54YM" localSheetId="7" hidden="1">#REF!</definedName>
    <definedName name="BExVT9H0R0T7WGQAAC0HABMG54YM" hidden="1">#REF!</definedName>
    <definedName name="BExVTAO57POUXSZQJQ6MABMZQA13" localSheetId="11" hidden="1">#REF!</definedName>
    <definedName name="BExVTAO57POUXSZQJQ6MABMZQA13" localSheetId="5" hidden="1">#REF!</definedName>
    <definedName name="BExVTAO57POUXSZQJQ6MABMZQA13" localSheetId="8" hidden="1">#REF!</definedName>
    <definedName name="BExVTAO57POUXSZQJQ6MABMZQA13" localSheetId="6" hidden="1">#REF!</definedName>
    <definedName name="BExVTAO57POUXSZQJQ6MABMZQA13" localSheetId="7" hidden="1">#REF!</definedName>
    <definedName name="BExVTAO57POUXSZQJQ6MABMZQA13" hidden="1">#REF!</definedName>
    <definedName name="BExVTCMDDEDGLUIMUU6BSFHEWTOP" localSheetId="11" hidden="1">#REF!</definedName>
    <definedName name="BExVTCMDDEDGLUIMUU6BSFHEWTOP" localSheetId="5" hidden="1">#REF!</definedName>
    <definedName name="BExVTCMDDEDGLUIMUU6BSFHEWTOP" localSheetId="8" hidden="1">#REF!</definedName>
    <definedName name="BExVTCMDDEDGLUIMUU6BSFHEWTOP" localSheetId="6" hidden="1">#REF!</definedName>
    <definedName name="BExVTCMDDEDGLUIMUU6BSFHEWTOP" localSheetId="7" hidden="1">#REF!</definedName>
    <definedName name="BExVTCMDDEDGLUIMUU6BSFHEWTOP" hidden="1">#REF!</definedName>
    <definedName name="BExVTCMDQMLKRA2NQR72XU6Y54IK" localSheetId="11" hidden="1">#REF!</definedName>
    <definedName name="BExVTCMDQMLKRA2NQR72XU6Y54IK" localSheetId="5" hidden="1">#REF!</definedName>
    <definedName name="BExVTCMDQMLKRA2NQR72XU6Y54IK" localSheetId="8" hidden="1">#REF!</definedName>
    <definedName name="BExVTCMDQMLKRA2NQR72XU6Y54IK" localSheetId="6" hidden="1">#REF!</definedName>
    <definedName name="BExVTCMDQMLKRA2NQR72XU6Y54IK" localSheetId="7" hidden="1">#REF!</definedName>
    <definedName name="BExVTCMDQMLKRA2NQR72XU6Y54IK" hidden="1">#REF!</definedName>
    <definedName name="BExVTCRV8FQ5U9OYWWL44N6KFNHU" localSheetId="11" hidden="1">#REF!</definedName>
    <definedName name="BExVTCRV8FQ5U9OYWWL44N6KFNHU" localSheetId="5" hidden="1">#REF!</definedName>
    <definedName name="BExVTCRV8FQ5U9OYWWL44N6KFNHU" localSheetId="8" hidden="1">#REF!</definedName>
    <definedName name="BExVTCRV8FQ5U9OYWWL44N6KFNHU" localSheetId="6" hidden="1">#REF!</definedName>
    <definedName name="BExVTCRV8FQ5U9OYWWL44N6KFNHU" localSheetId="7" hidden="1">#REF!</definedName>
    <definedName name="BExVTCRV8FQ5U9OYWWL44N6KFNHU" hidden="1">#REF!</definedName>
    <definedName name="BExVTNESHPVG0A0KZ7BRX26MS0PF" localSheetId="11" hidden="1">#REF!</definedName>
    <definedName name="BExVTNESHPVG0A0KZ7BRX26MS0PF" localSheetId="5" hidden="1">#REF!</definedName>
    <definedName name="BExVTNESHPVG0A0KZ7BRX26MS0PF" localSheetId="8" hidden="1">#REF!</definedName>
    <definedName name="BExVTNESHPVG0A0KZ7BRX26MS0PF" localSheetId="6" hidden="1">#REF!</definedName>
    <definedName name="BExVTNESHPVG0A0KZ7BRX26MS0PF" localSheetId="7" hidden="1">#REF!</definedName>
    <definedName name="BExVTNESHPVG0A0KZ7BRX26MS0PF" hidden="1">#REF!</definedName>
    <definedName name="BExVTTJVTNRSBHBTUZ78WG2JM5MK" localSheetId="11" hidden="1">#REF!</definedName>
    <definedName name="BExVTTJVTNRSBHBTUZ78WG2JM5MK" localSheetId="5" hidden="1">#REF!</definedName>
    <definedName name="BExVTTJVTNRSBHBTUZ78WG2JM5MK" localSheetId="8" hidden="1">#REF!</definedName>
    <definedName name="BExVTTJVTNRSBHBTUZ78WG2JM5MK" localSheetId="6" hidden="1">#REF!</definedName>
    <definedName name="BExVTTJVTNRSBHBTUZ78WG2JM5MK" localSheetId="7" hidden="1">#REF!</definedName>
    <definedName name="BExVTTJVTNRSBHBTUZ78WG2JM5MK" hidden="1">#REF!</definedName>
    <definedName name="BExVTXLMYR87BC04D1ERALPUFVPG" localSheetId="11" hidden="1">#REF!</definedName>
    <definedName name="BExVTXLMYR87BC04D1ERALPUFVPG" localSheetId="5" hidden="1">#REF!</definedName>
    <definedName name="BExVTXLMYR87BC04D1ERALPUFVPG" localSheetId="8" hidden="1">#REF!</definedName>
    <definedName name="BExVTXLMYR87BC04D1ERALPUFVPG" localSheetId="6" hidden="1">#REF!</definedName>
    <definedName name="BExVTXLMYR87BC04D1ERALPUFVPG" localSheetId="7" hidden="1">#REF!</definedName>
    <definedName name="BExVTXLMYR87BC04D1ERALPUFVPG" hidden="1">#REF!</definedName>
    <definedName name="BExVUL9V3H8ZF6Y72LQBBN639YAA" localSheetId="11" hidden="1">#REF!</definedName>
    <definedName name="BExVUL9V3H8ZF6Y72LQBBN639YAA" localSheetId="5" hidden="1">#REF!</definedName>
    <definedName name="BExVUL9V3H8ZF6Y72LQBBN639YAA" localSheetId="8" hidden="1">#REF!</definedName>
    <definedName name="BExVUL9V3H8ZF6Y72LQBBN639YAA" localSheetId="6" hidden="1">#REF!</definedName>
    <definedName name="BExVUL9V3H8ZF6Y72LQBBN639YAA" localSheetId="7" hidden="1">#REF!</definedName>
    <definedName name="BExVUL9V3H8ZF6Y72LQBBN639YAA" hidden="1">#REF!</definedName>
    <definedName name="BExVUZT95UAU8XG5X9XSE25CHQGA" localSheetId="11" hidden="1">#REF!</definedName>
    <definedName name="BExVUZT95UAU8XG5X9XSE25CHQGA" localSheetId="5" hidden="1">#REF!</definedName>
    <definedName name="BExVUZT95UAU8XG5X9XSE25CHQGA" localSheetId="8" hidden="1">#REF!</definedName>
    <definedName name="BExVUZT95UAU8XG5X9XSE25CHQGA" localSheetId="6" hidden="1">#REF!</definedName>
    <definedName name="BExVUZT95UAU8XG5X9XSE25CHQGA" localSheetId="7" hidden="1">#REF!</definedName>
    <definedName name="BExVUZT95UAU8XG5X9XSE25CHQGA" hidden="1">#REF!</definedName>
    <definedName name="BExVV5T14N2HZIK7HQ4P2KG09U0J" localSheetId="11" hidden="1">#REF!</definedName>
    <definedName name="BExVV5T14N2HZIK7HQ4P2KG09U0J" localSheetId="5" hidden="1">#REF!</definedName>
    <definedName name="BExVV5T14N2HZIK7HQ4P2KG09U0J" localSheetId="8" hidden="1">#REF!</definedName>
    <definedName name="BExVV5T14N2HZIK7HQ4P2KG09U0J" localSheetId="6" hidden="1">#REF!</definedName>
    <definedName name="BExVV5T14N2HZIK7HQ4P2KG09U0J" localSheetId="7" hidden="1">#REF!</definedName>
    <definedName name="BExVV5T14N2HZIK7HQ4P2KG09U0J" hidden="1">#REF!</definedName>
    <definedName name="BExVV7R410VYLADLX9LNG63ID6H1" localSheetId="11" hidden="1">#REF!</definedName>
    <definedName name="BExVV7R410VYLADLX9LNG63ID6H1" localSheetId="5" hidden="1">#REF!</definedName>
    <definedName name="BExVV7R410VYLADLX9LNG63ID6H1" localSheetId="8" hidden="1">#REF!</definedName>
    <definedName name="BExVV7R410VYLADLX9LNG63ID6H1" localSheetId="6" hidden="1">#REF!</definedName>
    <definedName name="BExVV7R410VYLADLX9LNG63ID6H1" localSheetId="7" hidden="1">#REF!</definedName>
    <definedName name="BExVV7R410VYLADLX9LNG63ID6H1" hidden="1">#REF!</definedName>
    <definedName name="BExVVAAVDXGWAVI6J2W0BCU58MBM" localSheetId="11" hidden="1">#REF!</definedName>
    <definedName name="BExVVAAVDXGWAVI6J2W0BCU58MBM" localSheetId="5" hidden="1">#REF!</definedName>
    <definedName name="BExVVAAVDXGWAVI6J2W0BCU58MBM" localSheetId="8" hidden="1">#REF!</definedName>
    <definedName name="BExVVAAVDXGWAVI6J2W0BCU58MBM" localSheetId="6" hidden="1">#REF!</definedName>
    <definedName name="BExVVAAVDXGWAVI6J2W0BCU58MBM" localSheetId="7" hidden="1">#REF!</definedName>
    <definedName name="BExVVAAVDXGWAVI6J2W0BCU58MBM" hidden="1">#REF!</definedName>
    <definedName name="BExVVCEED4JEKF59OV0G3T4XFMFO" localSheetId="11" hidden="1">#REF!</definedName>
    <definedName name="BExVVCEED4JEKF59OV0G3T4XFMFO" localSheetId="5" hidden="1">#REF!</definedName>
    <definedName name="BExVVCEED4JEKF59OV0G3T4XFMFO" localSheetId="8" hidden="1">#REF!</definedName>
    <definedName name="BExVVCEED4JEKF59OV0G3T4XFMFO" localSheetId="6" hidden="1">#REF!</definedName>
    <definedName name="BExVVCEED4JEKF59OV0G3T4XFMFO" localSheetId="7" hidden="1">#REF!</definedName>
    <definedName name="BExVVCEED4JEKF59OV0G3T4XFMFO" hidden="1">#REF!</definedName>
    <definedName name="BExVVPFO2J7FMSRPD36909HN4BZJ" localSheetId="11" hidden="1">#REF!</definedName>
    <definedName name="BExVVPFO2J7FMSRPD36909HN4BZJ" localSheetId="5" hidden="1">#REF!</definedName>
    <definedName name="BExVVPFO2J7FMSRPD36909HN4BZJ" localSheetId="8" hidden="1">#REF!</definedName>
    <definedName name="BExVVPFO2J7FMSRPD36909HN4BZJ" localSheetId="6" hidden="1">#REF!</definedName>
    <definedName name="BExVVPFO2J7FMSRPD36909HN4BZJ" localSheetId="7" hidden="1">#REF!</definedName>
    <definedName name="BExVVPFO2J7FMSRPD36909HN4BZJ" hidden="1">#REF!</definedName>
    <definedName name="BExVVQ19AQ3VCARJOC38SF7OYE9Y" localSheetId="11" hidden="1">#REF!</definedName>
    <definedName name="BExVVQ19AQ3VCARJOC38SF7OYE9Y" localSheetId="5" hidden="1">#REF!</definedName>
    <definedName name="BExVVQ19AQ3VCARJOC38SF7OYE9Y" localSheetId="8" hidden="1">#REF!</definedName>
    <definedName name="BExVVQ19AQ3VCARJOC38SF7OYE9Y" localSheetId="6" hidden="1">#REF!</definedName>
    <definedName name="BExVVQ19AQ3VCARJOC38SF7OYE9Y" localSheetId="7" hidden="1">#REF!</definedName>
    <definedName name="BExVVQ19AQ3VCARJOC38SF7OYE9Y" hidden="1">#REF!</definedName>
    <definedName name="BExVVQ19TAECID45CS4HXT1RD3AQ" localSheetId="11" hidden="1">#REF!</definedName>
    <definedName name="BExVVQ19TAECID45CS4HXT1RD3AQ" localSheetId="5" hidden="1">#REF!</definedName>
    <definedName name="BExVVQ19TAECID45CS4HXT1RD3AQ" localSheetId="8" hidden="1">#REF!</definedName>
    <definedName name="BExVVQ19TAECID45CS4HXT1RD3AQ" localSheetId="6" hidden="1">#REF!</definedName>
    <definedName name="BExVVQ19TAECID45CS4HXT1RD3AQ" localSheetId="7" hidden="1">#REF!</definedName>
    <definedName name="BExVVQ19TAECID45CS4HXT1RD3AQ" hidden="1">#REF!</definedName>
    <definedName name="BExVVYKOYB7OX8Y0B4UIUF79PVDO" localSheetId="11" hidden="1">#REF!</definedName>
    <definedName name="BExVVYKOYB7OX8Y0B4UIUF79PVDO" localSheetId="5" hidden="1">#REF!</definedName>
    <definedName name="BExVVYKOYB7OX8Y0B4UIUF79PVDO" localSheetId="8" hidden="1">#REF!</definedName>
    <definedName name="BExVVYKOYB7OX8Y0B4UIUF79PVDO" localSheetId="6" hidden="1">#REF!</definedName>
    <definedName name="BExVVYKOYB7OX8Y0B4UIUF79PVDO" localSheetId="7" hidden="1">#REF!</definedName>
    <definedName name="BExVVYKOYB7OX8Y0B4UIUF79PVDO" hidden="1">#REF!</definedName>
    <definedName name="BExVW3YV5XGIVJ97UUPDJGJ2P15B" localSheetId="11" hidden="1">#REF!</definedName>
    <definedName name="BExVW3YV5XGIVJ97UUPDJGJ2P15B" localSheetId="5" hidden="1">#REF!</definedName>
    <definedName name="BExVW3YV5XGIVJ97UUPDJGJ2P15B" localSheetId="8" hidden="1">#REF!</definedName>
    <definedName name="BExVW3YV5XGIVJ97UUPDJGJ2P15B" localSheetId="6" hidden="1">#REF!</definedName>
    <definedName name="BExVW3YV5XGIVJ97UUPDJGJ2P15B" localSheetId="7" hidden="1">#REF!</definedName>
    <definedName name="BExVW3YV5XGIVJ97UUPDJGJ2P15B" hidden="1">#REF!</definedName>
    <definedName name="BExVW5X571GEYR5SCU1Z2DHKWM79" localSheetId="11" hidden="1">#REF!</definedName>
    <definedName name="BExVW5X571GEYR5SCU1Z2DHKWM79" localSheetId="5" hidden="1">#REF!</definedName>
    <definedName name="BExVW5X571GEYR5SCU1Z2DHKWM79" localSheetId="8" hidden="1">#REF!</definedName>
    <definedName name="BExVW5X571GEYR5SCU1Z2DHKWM79" localSheetId="6" hidden="1">#REF!</definedName>
    <definedName name="BExVW5X571GEYR5SCU1Z2DHKWM79" localSheetId="7" hidden="1">#REF!</definedName>
    <definedName name="BExVW5X571GEYR5SCU1Z2DHKWM79" hidden="1">#REF!</definedName>
    <definedName name="BExVW6YTKA098AF57M4PHNQ54XMH" localSheetId="11" hidden="1">#REF!</definedName>
    <definedName name="BExVW6YTKA098AF57M4PHNQ54XMH" localSheetId="5" hidden="1">#REF!</definedName>
    <definedName name="BExVW6YTKA098AF57M4PHNQ54XMH" localSheetId="8" hidden="1">#REF!</definedName>
    <definedName name="BExVW6YTKA098AF57M4PHNQ54XMH" localSheetId="6" hidden="1">#REF!</definedName>
    <definedName name="BExVW6YTKA098AF57M4PHNQ54XMH" localSheetId="7" hidden="1">#REF!</definedName>
    <definedName name="BExVW6YTKA098AF57M4PHNQ54XMH" hidden="1">#REF!</definedName>
    <definedName name="BExVWHRDIJBRFANMKJFY05BHP7RS" localSheetId="11" hidden="1">#REF!</definedName>
    <definedName name="BExVWHRDIJBRFANMKJFY05BHP7RS" localSheetId="5" hidden="1">#REF!</definedName>
    <definedName name="BExVWHRDIJBRFANMKJFY05BHP7RS" localSheetId="8" hidden="1">#REF!</definedName>
    <definedName name="BExVWHRDIJBRFANMKJFY05BHP7RS" localSheetId="6" hidden="1">#REF!</definedName>
    <definedName name="BExVWHRDIJBRFANMKJFY05BHP7RS" localSheetId="7" hidden="1">#REF!</definedName>
    <definedName name="BExVWHRDIJBRFANMKJFY05BHP7RS" hidden="1">#REF!</definedName>
    <definedName name="BExVWINKCH0V0NUWH363SMXAZE62" localSheetId="11" hidden="1">#REF!</definedName>
    <definedName name="BExVWINKCH0V0NUWH363SMXAZE62" localSheetId="5" hidden="1">#REF!</definedName>
    <definedName name="BExVWINKCH0V0NUWH363SMXAZE62" localSheetId="8" hidden="1">#REF!</definedName>
    <definedName name="BExVWINKCH0V0NUWH363SMXAZE62" localSheetId="6" hidden="1">#REF!</definedName>
    <definedName name="BExVWINKCH0V0NUWH363SMXAZE62" localSheetId="7" hidden="1">#REF!</definedName>
    <definedName name="BExVWINKCH0V0NUWH363SMXAZE62" hidden="1">#REF!</definedName>
    <definedName name="BExVWYU8EK669NP172GEIGCTVPPA" localSheetId="11" hidden="1">#REF!</definedName>
    <definedName name="BExVWYU8EK669NP172GEIGCTVPPA" localSheetId="5" hidden="1">#REF!</definedName>
    <definedName name="BExVWYU8EK669NP172GEIGCTVPPA" localSheetId="8" hidden="1">#REF!</definedName>
    <definedName name="BExVWYU8EK669NP172GEIGCTVPPA" localSheetId="6" hidden="1">#REF!</definedName>
    <definedName name="BExVWYU8EK669NP172GEIGCTVPPA" localSheetId="7" hidden="1">#REF!</definedName>
    <definedName name="BExVWYU8EK669NP172GEIGCTVPPA" hidden="1">#REF!</definedName>
    <definedName name="BExVX3XN2DRJKL8EDBIG58RYQ36R" localSheetId="11" hidden="1">#REF!</definedName>
    <definedName name="BExVX3XN2DRJKL8EDBIG58RYQ36R" localSheetId="5" hidden="1">#REF!</definedName>
    <definedName name="BExVX3XN2DRJKL8EDBIG58RYQ36R" localSheetId="8" hidden="1">#REF!</definedName>
    <definedName name="BExVX3XN2DRJKL8EDBIG58RYQ36R" localSheetId="6" hidden="1">#REF!</definedName>
    <definedName name="BExVX3XN2DRJKL8EDBIG58RYQ36R" localSheetId="7" hidden="1">#REF!</definedName>
    <definedName name="BExVX3XN2DRJKL8EDBIG58RYQ36R" hidden="1">#REF!</definedName>
    <definedName name="BExVXBA38Z5WNQUH39HHZ2SAMC1T" localSheetId="11" hidden="1">#REF!</definedName>
    <definedName name="BExVXBA38Z5WNQUH39HHZ2SAMC1T" localSheetId="5" hidden="1">#REF!</definedName>
    <definedName name="BExVXBA38Z5WNQUH39HHZ2SAMC1T" localSheetId="8" hidden="1">#REF!</definedName>
    <definedName name="BExVXBA38Z5WNQUH39HHZ2SAMC1T" localSheetId="6" hidden="1">#REF!</definedName>
    <definedName name="BExVXBA38Z5WNQUH39HHZ2SAMC1T" localSheetId="7" hidden="1">#REF!</definedName>
    <definedName name="BExVXBA38Z5WNQUH39HHZ2SAMC1T" hidden="1">#REF!</definedName>
    <definedName name="BExVXDZ63PUART77BBR5SI63TPC6" localSheetId="11" hidden="1">#REF!</definedName>
    <definedName name="BExVXDZ63PUART77BBR5SI63TPC6" localSheetId="5" hidden="1">#REF!</definedName>
    <definedName name="BExVXDZ63PUART77BBR5SI63TPC6" localSheetId="8" hidden="1">#REF!</definedName>
    <definedName name="BExVXDZ63PUART77BBR5SI63TPC6" localSheetId="6" hidden="1">#REF!</definedName>
    <definedName name="BExVXDZ63PUART77BBR5SI63TPC6" localSheetId="7" hidden="1">#REF!</definedName>
    <definedName name="BExVXDZ63PUART77BBR5SI63TPC6" hidden="1">#REF!</definedName>
    <definedName name="BExVXHKI6LFYMGWISMPACMO247HL" localSheetId="11" hidden="1">#REF!</definedName>
    <definedName name="BExVXHKI6LFYMGWISMPACMO247HL" localSheetId="5" hidden="1">#REF!</definedName>
    <definedName name="BExVXHKI6LFYMGWISMPACMO247HL" localSheetId="8" hidden="1">#REF!</definedName>
    <definedName name="BExVXHKI6LFYMGWISMPACMO247HL" localSheetId="6" hidden="1">#REF!</definedName>
    <definedName name="BExVXHKI6LFYMGWISMPACMO247HL" localSheetId="7" hidden="1">#REF!</definedName>
    <definedName name="BExVXHKI6LFYMGWISMPACMO247HL" hidden="1">#REF!</definedName>
    <definedName name="BExVXK9SK580O7MYHVNJ3V911ALP" localSheetId="11" hidden="1">#REF!</definedName>
    <definedName name="BExVXK9SK580O7MYHVNJ3V911ALP" localSheetId="5" hidden="1">#REF!</definedName>
    <definedName name="BExVXK9SK580O7MYHVNJ3V911ALP" localSheetId="8" hidden="1">#REF!</definedName>
    <definedName name="BExVXK9SK580O7MYHVNJ3V911ALP" localSheetId="6" hidden="1">#REF!</definedName>
    <definedName name="BExVXK9SK580O7MYHVNJ3V911ALP" localSheetId="7" hidden="1">#REF!</definedName>
    <definedName name="BExVXK9SK580O7MYHVNJ3V911ALP" hidden="1">#REF!</definedName>
    <definedName name="BExVXLX2BZ5EF2X6R41BTKRJR1NM" localSheetId="11" hidden="1">#REF!</definedName>
    <definedName name="BExVXLX2BZ5EF2X6R41BTKRJR1NM" localSheetId="5" hidden="1">#REF!</definedName>
    <definedName name="BExVXLX2BZ5EF2X6R41BTKRJR1NM" localSheetId="8" hidden="1">#REF!</definedName>
    <definedName name="BExVXLX2BZ5EF2X6R41BTKRJR1NM" localSheetId="6" hidden="1">#REF!</definedName>
    <definedName name="BExVXLX2BZ5EF2X6R41BTKRJR1NM" localSheetId="7" hidden="1">#REF!</definedName>
    <definedName name="BExVXLX2BZ5EF2X6R41BTKRJR1NM" hidden="1">#REF!</definedName>
    <definedName name="BExVXYT01U5IPYA7E44FWS6KCEFC" localSheetId="11" hidden="1">#REF!</definedName>
    <definedName name="BExVXYT01U5IPYA7E44FWS6KCEFC" localSheetId="5" hidden="1">#REF!</definedName>
    <definedName name="BExVXYT01U5IPYA7E44FWS6KCEFC" localSheetId="8" hidden="1">#REF!</definedName>
    <definedName name="BExVXYT01U5IPYA7E44FWS6KCEFC" localSheetId="6" hidden="1">#REF!</definedName>
    <definedName name="BExVXYT01U5IPYA7E44FWS6KCEFC" localSheetId="7" hidden="1">#REF!</definedName>
    <definedName name="BExVXYT01U5IPYA7E44FWS6KCEFC" hidden="1">#REF!</definedName>
    <definedName name="BExVY11V7U1SAY4QKYE0PBSPD7LW" localSheetId="11" hidden="1">#REF!</definedName>
    <definedName name="BExVY11V7U1SAY4QKYE0PBSPD7LW" localSheetId="5" hidden="1">#REF!</definedName>
    <definedName name="BExVY11V7U1SAY4QKYE0PBSPD7LW" localSheetId="8" hidden="1">#REF!</definedName>
    <definedName name="BExVY11V7U1SAY4QKYE0PBSPD7LW" localSheetId="6" hidden="1">#REF!</definedName>
    <definedName name="BExVY11V7U1SAY4QKYE0PBSPD7LW" localSheetId="7" hidden="1">#REF!</definedName>
    <definedName name="BExVY11V7U1SAY4QKYE0PBSPD7LW" hidden="1">#REF!</definedName>
    <definedName name="BExVY1SV37DL5YU59HS4IG3VBCP4" localSheetId="11" hidden="1">#REF!</definedName>
    <definedName name="BExVY1SV37DL5YU59HS4IG3VBCP4" localSheetId="5" hidden="1">#REF!</definedName>
    <definedName name="BExVY1SV37DL5YU59HS4IG3VBCP4" localSheetId="8" hidden="1">#REF!</definedName>
    <definedName name="BExVY1SV37DL5YU59HS4IG3VBCP4" localSheetId="6" hidden="1">#REF!</definedName>
    <definedName name="BExVY1SV37DL5YU59HS4IG3VBCP4" localSheetId="7" hidden="1">#REF!</definedName>
    <definedName name="BExVY1SV37DL5YU59HS4IG3VBCP4" hidden="1">#REF!</definedName>
    <definedName name="BExVY3WFGJKSQA08UF9NCMST928Y" localSheetId="11" hidden="1">#REF!</definedName>
    <definedName name="BExVY3WFGJKSQA08UF9NCMST928Y" localSheetId="5" hidden="1">#REF!</definedName>
    <definedName name="BExVY3WFGJKSQA08UF9NCMST928Y" localSheetId="8" hidden="1">#REF!</definedName>
    <definedName name="BExVY3WFGJKSQA08UF9NCMST928Y" localSheetId="6" hidden="1">#REF!</definedName>
    <definedName name="BExVY3WFGJKSQA08UF9NCMST928Y" localSheetId="7" hidden="1">#REF!</definedName>
    <definedName name="BExVY3WFGJKSQA08UF9NCMST928Y" hidden="1">#REF!</definedName>
    <definedName name="BExVY954UOEVQEIC5OFO4NEWVKAQ" localSheetId="11" hidden="1">#REF!</definedName>
    <definedName name="BExVY954UOEVQEIC5OFO4NEWVKAQ" localSheetId="5" hidden="1">#REF!</definedName>
    <definedName name="BExVY954UOEVQEIC5OFO4NEWVKAQ" localSheetId="8" hidden="1">#REF!</definedName>
    <definedName name="BExVY954UOEVQEIC5OFO4NEWVKAQ" localSheetId="6" hidden="1">#REF!</definedName>
    <definedName name="BExVY954UOEVQEIC5OFO4NEWVKAQ" localSheetId="7" hidden="1">#REF!</definedName>
    <definedName name="BExVY954UOEVQEIC5OFO4NEWVKAQ" hidden="1">#REF!</definedName>
    <definedName name="BExVYHDYIV5397LC02V4FEP8VD6W" localSheetId="11" hidden="1">#REF!</definedName>
    <definedName name="BExVYHDYIV5397LC02V4FEP8VD6W" localSheetId="5" hidden="1">#REF!</definedName>
    <definedName name="BExVYHDYIV5397LC02V4FEP8VD6W" localSheetId="8" hidden="1">#REF!</definedName>
    <definedName name="BExVYHDYIV5397LC02V4FEP8VD6W" localSheetId="6" hidden="1">#REF!</definedName>
    <definedName name="BExVYHDYIV5397LC02V4FEP8VD6W" localSheetId="7" hidden="1">#REF!</definedName>
    <definedName name="BExVYHDYIV5397LC02V4FEP8VD6W" hidden="1">#REF!</definedName>
    <definedName name="BExVYO4NFDGC4ZOGHANQWX5CH4BT" localSheetId="11" hidden="1">#REF!</definedName>
    <definedName name="BExVYO4NFDGC4ZOGHANQWX5CH4BT" localSheetId="5" hidden="1">#REF!</definedName>
    <definedName name="BExVYO4NFDGC4ZOGHANQWX5CH4BT" localSheetId="8" hidden="1">#REF!</definedName>
    <definedName name="BExVYO4NFDGC4ZOGHANQWX5CH4BT" localSheetId="6" hidden="1">#REF!</definedName>
    <definedName name="BExVYO4NFDGC4ZOGHANQWX5CH4BT" localSheetId="7" hidden="1">#REF!</definedName>
    <definedName name="BExVYO4NFDGC4ZOGHANQWX5CH4BT" hidden="1">#REF!</definedName>
    <definedName name="BExVYOVIZDA18YIQ0A30Q052PCAK" localSheetId="11" hidden="1">#REF!</definedName>
    <definedName name="BExVYOVIZDA18YIQ0A30Q052PCAK" localSheetId="5" hidden="1">#REF!</definedName>
    <definedName name="BExVYOVIZDA18YIQ0A30Q052PCAK" localSheetId="8" hidden="1">#REF!</definedName>
    <definedName name="BExVYOVIZDA18YIQ0A30Q052PCAK" localSheetId="6" hidden="1">#REF!</definedName>
    <definedName name="BExVYOVIZDA18YIQ0A30Q052PCAK" localSheetId="7" hidden="1">#REF!</definedName>
    <definedName name="BExVYOVIZDA18YIQ0A30Q052PCAK" hidden="1">#REF!</definedName>
    <definedName name="BExVYPS2R6B75R1EFIUJ6G5TE4Q4" localSheetId="11" hidden="1">#REF!</definedName>
    <definedName name="BExVYPS2R6B75R1EFIUJ6G5TE4Q4" localSheetId="5" hidden="1">#REF!</definedName>
    <definedName name="BExVYPS2R6B75R1EFIUJ6G5TE4Q4" localSheetId="8" hidden="1">#REF!</definedName>
    <definedName name="BExVYPS2R6B75R1EFIUJ6G5TE4Q4" localSheetId="6" hidden="1">#REF!</definedName>
    <definedName name="BExVYPS2R6B75R1EFIUJ6G5TE4Q4" localSheetId="7" hidden="1">#REF!</definedName>
    <definedName name="BExVYPS2R6B75R1EFIUJ6G5TE4Q4" hidden="1">#REF!</definedName>
    <definedName name="BExVYQIXPEM6J4JVP78BRHIC05PV" localSheetId="11" hidden="1">#REF!</definedName>
    <definedName name="BExVYQIXPEM6J4JVP78BRHIC05PV" localSheetId="5" hidden="1">#REF!</definedName>
    <definedName name="BExVYQIXPEM6J4JVP78BRHIC05PV" localSheetId="8" hidden="1">#REF!</definedName>
    <definedName name="BExVYQIXPEM6J4JVP78BRHIC05PV" localSheetId="6" hidden="1">#REF!</definedName>
    <definedName name="BExVYQIXPEM6J4JVP78BRHIC05PV" localSheetId="7" hidden="1">#REF!</definedName>
    <definedName name="BExVYQIXPEM6J4JVP78BRHIC05PV" hidden="1">#REF!</definedName>
    <definedName name="BExVYVGWN7SONLVDH9WJ2F1JS264" localSheetId="11" hidden="1">#REF!</definedName>
    <definedName name="BExVYVGWN7SONLVDH9WJ2F1JS264" localSheetId="5" hidden="1">#REF!</definedName>
    <definedName name="BExVYVGWN7SONLVDH9WJ2F1JS264" localSheetId="8" hidden="1">#REF!</definedName>
    <definedName name="BExVYVGWN7SONLVDH9WJ2F1JS264" localSheetId="6" hidden="1">#REF!</definedName>
    <definedName name="BExVYVGWN7SONLVDH9WJ2F1JS264" localSheetId="7" hidden="1">#REF!</definedName>
    <definedName name="BExVYVGWN7SONLVDH9WJ2F1JS264" hidden="1">#REF!</definedName>
    <definedName name="BExVZ40HNAZRM8JHYYNQ7F6A4GU0" localSheetId="11" hidden="1">#REF!</definedName>
    <definedName name="BExVZ40HNAZRM8JHYYNQ7F6A4GU0" localSheetId="5" hidden="1">#REF!</definedName>
    <definedName name="BExVZ40HNAZRM8JHYYNQ7F6A4GU0" localSheetId="8" hidden="1">#REF!</definedName>
    <definedName name="BExVZ40HNAZRM8JHYYNQ7F6A4GU0" localSheetId="6" hidden="1">#REF!</definedName>
    <definedName name="BExVZ40HNAZRM8JHYYNQ7F6A4GU0" localSheetId="7" hidden="1">#REF!</definedName>
    <definedName name="BExVZ40HNAZRM8JHYYNQ7F6A4GU0" hidden="1">#REF!</definedName>
    <definedName name="BExVZ7WRO17PYILJEJGPQCO5IL66" localSheetId="11" hidden="1">#REF!</definedName>
    <definedName name="BExVZ7WRO17PYILJEJGPQCO5IL66" localSheetId="5" hidden="1">#REF!</definedName>
    <definedName name="BExVZ7WRO17PYILJEJGPQCO5IL66" localSheetId="8" hidden="1">#REF!</definedName>
    <definedName name="BExVZ7WRO17PYILJEJGPQCO5IL66" localSheetId="6" hidden="1">#REF!</definedName>
    <definedName name="BExVZ7WRO17PYILJEJGPQCO5IL66" localSheetId="7" hidden="1">#REF!</definedName>
    <definedName name="BExVZ7WRO17PYILJEJGPQCO5IL66" hidden="1">#REF!</definedName>
    <definedName name="BExVZ9EO732IK6MNMG17Y1EFTJQC" localSheetId="11" hidden="1">#REF!</definedName>
    <definedName name="BExVZ9EO732IK6MNMG17Y1EFTJQC" localSheetId="5" hidden="1">#REF!</definedName>
    <definedName name="BExVZ9EO732IK6MNMG17Y1EFTJQC" localSheetId="8" hidden="1">#REF!</definedName>
    <definedName name="BExVZ9EO732IK6MNMG17Y1EFTJQC" localSheetId="6" hidden="1">#REF!</definedName>
    <definedName name="BExVZ9EO732IK6MNMG17Y1EFTJQC" localSheetId="7" hidden="1">#REF!</definedName>
    <definedName name="BExVZ9EO732IK6MNMG17Y1EFTJQC" hidden="1">#REF!</definedName>
    <definedName name="BExVZB1Y5J4UL2LKK0363EU7GIJ1" localSheetId="11" hidden="1">#REF!</definedName>
    <definedName name="BExVZB1Y5J4UL2LKK0363EU7GIJ1" localSheetId="5" hidden="1">#REF!</definedName>
    <definedName name="BExVZB1Y5J4UL2LKK0363EU7GIJ1" localSheetId="8" hidden="1">#REF!</definedName>
    <definedName name="BExVZB1Y5J4UL2LKK0363EU7GIJ1" localSheetId="6" hidden="1">#REF!</definedName>
    <definedName name="BExVZB1Y5J4UL2LKK0363EU7GIJ1" localSheetId="7" hidden="1">#REF!</definedName>
    <definedName name="BExVZB1Y5J4UL2LKK0363EU7GIJ1" hidden="1">#REF!</definedName>
    <definedName name="BExVZGQXYK2ICC9JSNFPRHBD5KNU" localSheetId="11" hidden="1">#REF!</definedName>
    <definedName name="BExVZGQXYK2ICC9JSNFPRHBD5KNU" localSheetId="5" hidden="1">#REF!</definedName>
    <definedName name="BExVZGQXYK2ICC9JSNFPRHBD5KNU" localSheetId="8" hidden="1">#REF!</definedName>
    <definedName name="BExVZGQXYK2ICC9JSNFPRHBD5KNU" localSheetId="6" hidden="1">#REF!</definedName>
    <definedName name="BExVZGQXYK2ICC9JSNFPRHBD5KNU" localSheetId="7" hidden="1">#REF!</definedName>
    <definedName name="BExVZGQXYK2ICC9JSNFPRHBD5KNU" hidden="1">#REF!</definedName>
    <definedName name="BExVZJQVO5LQ0BJH5JEN5NOBIAF6" localSheetId="11" hidden="1">#REF!</definedName>
    <definedName name="BExVZJQVO5LQ0BJH5JEN5NOBIAF6" localSheetId="5" hidden="1">#REF!</definedName>
    <definedName name="BExVZJQVO5LQ0BJH5JEN5NOBIAF6" localSheetId="8" hidden="1">#REF!</definedName>
    <definedName name="BExVZJQVO5LQ0BJH5JEN5NOBIAF6" localSheetId="6" hidden="1">#REF!</definedName>
    <definedName name="BExVZJQVO5LQ0BJH5JEN5NOBIAF6" localSheetId="7" hidden="1">#REF!</definedName>
    <definedName name="BExVZJQVO5LQ0BJH5JEN5NOBIAF6" hidden="1">#REF!</definedName>
    <definedName name="BExVZNXWS91RD7NXV5NE2R3C8WW7" localSheetId="11" hidden="1">#REF!</definedName>
    <definedName name="BExVZNXWS91RD7NXV5NE2R3C8WW7" localSheetId="5" hidden="1">#REF!</definedName>
    <definedName name="BExVZNXWS91RD7NXV5NE2R3C8WW7" localSheetId="8" hidden="1">#REF!</definedName>
    <definedName name="BExVZNXWS91RD7NXV5NE2R3C8WW7" localSheetId="6" hidden="1">#REF!</definedName>
    <definedName name="BExVZNXWS91RD7NXV5NE2R3C8WW7" localSheetId="7" hidden="1">#REF!</definedName>
    <definedName name="BExVZNXWS91RD7NXV5NE2R3C8WW7" hidden="1">#REF!</definedName>
    <definedName name="BExW008AGT1ZRN5DFG4YOH5F7G47" localSheetId="11" hidden="1">#REF!</definedName>
    <definedName name="BExW008AGT1ZRN5DFG4YOH5F7G47" localSheetId="5" hidden="1">#REF!</definedName>
    <definedName name="BExW008AGT1ZRN5DFG4YOH5F7G47" localSheetId="8" hidden="1">#REF!</definedName>
    <definedName name="BExW008AGT1ZRN5DFG4YOH5F7G47" localSheetId="6" hidden="1">#REF!</definedName>
    <definedName name="BExW008AGT1ZRN5DFG4YOH5F7G47" localSheetId="7" hidden="1">#REF!</definedName>
    <definedName name="BExW008AGT1ZRN5DFG4YOH5F7G47" hidden="1">#REF!</definedName>
    <definedName name="BExW0386REQRCQCVT9BCX80UPTRY" localSheetId="11" hidden="1">#REF!</definedName>
    <definedName name="BExW0386REQRCQCVT9BCX80UPTRY" localSheetId="5" hidden="1">#REF!</definedName>
    <definedName name="BExW0386REQRCQCVT9BCX80UPTRY" localSheetId="8" hidden="1">#REF!</definedName>
    <definedName name="BExW0386REQRCQCVT9BCX80UPTRY" localSheetId="6" hidden="1">#REF!</definedName>
    <definedName name="BExW0386REQRCQCVT9BCX80UPTRY" localSheetId="7" hidden="1">#REF!</definedName>
    <definedName name="BExW0386REQRCQCVT9BCX80UPTRY" hidden="1">#REF!</definedName>
    <definedName name="BExW0FYP4WXY71CYUG40SUBG9UWU" localSheetId="11" hidden="1">#REF!</definedName>
    <definedName name="BExW0FYP4WXY71CYUG40SUBG9UWU" localSheetId="5" hidden="1">#REF!</definedName>
    <definedName name="BExW0FYP4WXY71CYUG40SUBG9UWU" localSheetId="8" hidden="1">#REF!</definedName>
    <definedName name="BExW0FYP4WXY71CYUG40SUBG9UWU" localSheetId="6" hidden="1">#REF!</definedName>
    <definedName name="BExW0FYP4WXY71CYUG40SUBG9UWU" localSheetId="7" hidden="1">#REF!</definedName>
    <definedName name="BExW0FYP4WXY71CYUG40SUBG9UWU" hidden="1">#REF!</definedName>
    <definedName name="BExW0MPJNQOJ7D6U780WU5XBL97X" localSheetId="11" hidden="1">#REF!</definedName>
    <definedName name="BExW0MPJNQOJ7D6U780WU5XBL97X" localSheetId="5" hidden="1">#REF!</definedName>
    <definedName name="BExW0MPJNQOJ7D6U780WU5XBL97X" localSheetId="8" hidden="1">#REF!</definedName>
    <definedName name="BExW0MPJNQOJ7D6U780WU5XBL97X" localSheetId="6" hidden="1">#REF!</definedName>
    <definedName name="BExW0MPJNQOJ7D6U780WU5XBL97X" localSheetId="7" hidden="1">#REF!</definedName>
    <definedName name="BExW0MPJNQOJ7D6U780WU5XBL97X" hidden="1">#REF!</definedName>
    <definedName name="BExW0RI61B4VV0ARXTFVBAWRA1C5" localSheetId="11" hidden="1">#REF!</definedName>
    <definedName name="BExW0RI61B4VV0ARXTFVBAWRA1C5" localSheetId="5" hidden="1">#REF!</definedName>
    <definedName name="BExW0RI61B4VV0ARXTFVBAWRA1C5" localSheetId="8" hidden="1">#REF!</definedName>
    <definedName name="BExW0RI61B4VV0ARXTFVBAWRA1C5" localSheetId="6" hidden="1">#REF!</definedName>
    <definedName name="BExW0RI61B4VV0ARXTFVBAWRA1C5" localSheetId="7" hidden="1">#REF!</definedName>
    <definedName name="BExW0RI61B4VV0ARXTFVBAWRA1C5" hidden="1">#REF!</definedName>
    <definedName name="BExW0Y8T85LBE0WS6FPX6ILTX9ON" localSheetId="11" hidden="1">#REF!</definedName>
    <definedName name="BExW0Y8T85LBE0WS6FPX6ILTX9ON" localSheetId="5" hidden="1">#REF!</definedName>
    <definedName name="BExW0Y8T85LBE0WS6FPX6ILTX9ON" localSheetId="8" hidden="1">#REF!</definedName>
    <definedName name="BExW0Y8T85LBE0WS6FPX6ILTX9ON" localSheetId="6" hidden="1">#REF!</definedName>
    <definedName name="BExW0Y8T85LBE0WS6FPX6ILTX9ON" localSheetId="7" hidden="1">#REF!</definedName>
    <definedName name="BExW0Y8T85LBE0WS6FPX6ILTX9ON" hidden="1">#REF!</definedName>
    <definedName name="BExW1BVUYQTKMOR56MW7RVRX4L1L" localSheetId="11" hidden="1">#REF!</definedName>
    <definedName name="BExW1BVUYQTKMOR56MW7RVRX4L1L" localSheetId="5" hidden="1">#REF!</definedName>
    <definedName name="BExW1BVUYQTKMOR56MW7RVRX4L1L" localSheetId="8" hidden="1">#REF!</definedName>
    <definedName name="BExW1BVUYQTKMOR56MW7RVRX4L1L" localSheetId="6" hidden="1">#REF!</definedName>
    <definedName name="BExW1BVUYQTKMOR56MW7RVRX4L1L" localSheetId="7" hidden="1">#REF!</definedName>
    <definedName name="BExW1BVUYQTKMOR56MW7RVRX4L1L" hidden="1">#REF!</definedName>
    <definedName name="BExW1F1220628FOMTW5UAATHRJHK" localSheetId="11" hidden="1">#REF!</definedName>
    <definedName name="BExW1F1220628FOMTW5UAATHRJHK" localSheetId="5" hidden="1">#REF!</definedName>
    <definedName name="BExW1F1220628FOMTW5UAATHRJHK" localSheetId="8" hidden="1">#REF!</definedName>
    <definedName name="BExW1F1220628FOMTW5UAATHRJHK" localSheetId="6" hidden="1">#REF!</definedName>
    <definedName name="BExW1F1220628FOMTW5UAATHRJHK" localSheetId="7" hidden="1">#REF!</definedName>
    <definedName name="BExW1F1220628FOMTW5UAATHRJHK" hidden="1">#REF!</definedName>
    <definedName name="BExW1PTHB0NZUF0GTD2J1UUL693E" localSheetId="11" hidden="1">#REF!</definedName>
    <definedName name="BExW1PTHB0NZUF0GTD2J1UUL693E" localSheetId="5" hidden="1">#REF!</definedName>
    <definedName name="BExW1PTHB0NZUF0GTD2J1UUL693E" localSheetId="8" hidden="1">#REF!</definedName>
    <definedName name="BExW1PTHB0NZUF0GTD2J1UUL693E" localSheetId="6" hidden="1">#REF!</definedName>
    <definedName name="BExW1PTHB0NZUF0GTD2J1UUL693E" localSheetId="7" hidden="1">#REF!</definedName>
    <definedName name="BExW1PTHB0NZUF0GTD2J1UUL693E" hidden="1">#REF!</definedName>
    <definedName name="BExW1TKA0Z9OP2DTG50GZR5EG8C7" localSheetId="11" hidden="1">#REF!</definedName>
    <definedName name="BExW1TKA0Z9OP2DTG50GZR5EG8C7" localSheetId="5" hidden="1">#REF!</definedName>
    <definedName name="BExW1TKA0Z9OP2DTG50GZR5EG8C7" localSheetId="8" hidden="1">#REF!</definedName>
    <definedName name="BExW1TKA0Z9OP2DTG50GZR5EG8C7" localSheetId="6" hidden="1">#REF!</definedName>
    <definedName name="BExW1TKA0Z9OP2DTG50GZR5EG8C7" localSheetId="7" hidden="1">#REF!</definedName>
    <definedName name="BExW1TKA0Z9OP2DTG50GZR5EG8C7" hidden="1">#REF!</definedName>
    <definedName name="BExW1U0JLKQ094DW5MMOI8UHO09V" localSheetId="11" hidden="1">#REF!</definedName>
    <definedName name="BExW1U0JLKQ094DW5MMOI8UHO09V" localSheetId="5" hidden="1">#REF!</definedName>
    <definedName name="BExW1U0JLKQ094DW5MMOI8UHO09V" localSheetId="8" hidden="1">#REF!</definedName>
    <definedName name="BExW1U0JLKQ094DW5MMOI8UHO09V" localSheetId="6" hidden="1">#REF!</definedName>
    <definedName name="BExW1U0JLKQ094DW5MMOI8UHO09V" localSheetId="7" hidden="1">#REF!</definedName>
    <definedName name="BExW1U0JLKQ094DW5MMOI8UHO09V" hidden="1">#REF!</definedName>
    <definedName name="BExW1VNZHNB5P9V6232N0DQCE0WE" localSheetId="11" hidden="1">#REF!</definedName>
    <definedName name="BExW1VNZHNB5P9V6232N0DQCE0WE" localSheetId="5" hidden="1">#REF!</definedName>
    <definedName name="BExW1VNZHNB5P9V6232N0DQCE0WE" localSheetId="8" hidden="1">#REF!</definedName>
    <definedName name="BExW1VNZHNB5P9V6232N0DQCE0WE" localSheetId="6" hidden="1">#REF!</definedName>
    <definedName name="BExW1VNZHNB5P9V6232N0DQCE0WE" localSheetId="7" hidden="1">#REF!</definedName>
    <definedName name="BExW1VNZHNB5P9V6232N0DQCE0WE" hidden="1">#REF!</definedName>
    <definedName name="BExW1WK6J1TDP29S3QDPTYZJBLIW" localSheetId="11" hidden="1">#REF!</definedName>
    <definedName name="BExW1WK6J1TDP29S3QDPTYZJBLIW" localSheetId="5" hidden="1">#REF!</definedName>
    <definedName name="BExW1WK6J1TDP29S3QDPTYZJBLIW" localSheetId="8" hidden="1">#REF!</definedName>
    <definedName name="BExW1WK6J1TDP29S3QDPTYZJBLIW" localSheetId="6" hidden="1">#REF!</definedName>
    <definedName name="BExW1WK6J1TDP29S3QDPTYZJBLIW" localSheetId="7" hidden="1">#REF!</definedName>
    <definedName name="BExW1WK6J1TDP29S3QDPTYZJBLIW" hidden="1">#REF!</definedName>
    <definedName name="BExW283NP9D366XFPXLGSCI5UB0L" localSheetId="11" hidden="1">#REF!</definedName>
    <definedName name="BExW283NP9D366XFPXLGSCI5UB0L" localSheetId="5" hidden="1">#REF!</definedName>
    <definedName name="BExW283NP9D366XFPXLGSCI5UB0L" localSheetId="8" hidden="1">#REF!</definedName>
    <definedName name="BExW283NP9D366XFPXLGSCI5UB0L" localSheetId="6" hidden="1">#REF!</definedName>
    <definedName name="BExW283NP9D366XFPXLGSCI5UB0L" localSheetId="7" hidden="1">#REF!</definedName>
    <definedName name="BExW283NP9D366XFPXLGSCI5UB0L" hidden="1">#REF!</definedName>
    <definedName name="BExW2H3C8WJSBW5FGTFKVDVJC4CL" localSheetId="11" hidden="1">#REF!</definedName>
    <definedName name="BExW2H3C8WJSBW5FGTFKVDVJC4CL" localSheetId="5" hidden="1">#REF!</definedName>
    <definedName name="BExW2H3C8WJSBW5FGTFKVDVJC4CL" localSheetId="8" hidden="1">#REF!</definedName>
    <definedName name="BExW2H3C8WJSBW5FGTFKVDVJC4CL" localSheetId="6" hidden="1">#REF!</definedName>
    <definedName name="BExW2H3C8WJSBW5FGTFKVDVJC4CL" localSheetId="7" hidden="1">#REF!</definedName>
    <definedName name="BExW2H3C8WJSBW5FGTFKVDVJC4CL" hidden="1">#REF!</definedName>
    <definedName name="BExW2MSCKPGF5K3I7TL4KF5ISUOL" localSheetId="11" hidden="1">#REF!</definedName>
    <definedName name="BExW2MSCKPGF5K3I7TL4KF5ISUOL" localSheetId="5" hidden="1">#REF!</definedName>
    <definedName name="BExW2MSCKPGF5K3I7TL4KF5ISUOL" localSheetId="8" hidden="1">#REF!</definedName>
    <definedName name="BExW2MSCKPGF5K3I7TL4KF5ISUOL" localSheetId="6" hidden="1">#REF!</definedName>
    <definedName name="BExW2MSCKPGF5K3I7TL4KF5ISUOL" localSheetId="7" hidden="1">#REF!</definedName>
    <definedName name="BExW2MSCKPGF5K3I7TL4KF5ISUOL" hidden="1">#REF!</definedName>
    <definedName name="BExW2SMO90FU9W8DVVES6Q4E6BZR" localSheetId="11" hidden="1">#REF!</definedName>
    <definedName name="BExW2SMO90FU9W8DVVES6Q4E6BZR" localSheetId="5" hidden="1">#REF!</definedName>
    <definedName name="BExW2SMO90FU9W8DVVES6Q4E6BZR" localSheetId="8" hidden="1">#REF!</definedName>
    <definedName name="BExW2SMO90FU9W8DVVES6Q4E6BZR" localSheetId="6" hidden="1">#REF!</definedName>
    <definedName name="BExW2SMO90FU9W8DVVES6Q4E6BZR" localSheetId="7" hidden="1">#REF!</definedName>
    <definedName name="BExW2SMO90FU9W8DVVES6Q4E6BZR" hidden="1">#REF!</definedName>
    <definedName name="BExW36V9N91OHCUMGWJQL3I5P4JK" localSheetId="11" hidden="1">#REF!</definedName>
    <definedName name="BExW36V9N91OHCUMGWJQL3I5P4JK" localSheetId="5" hidden="1">#REF!</definedName>
    <definedName name="BExW36V9N91OHCUMGWJQL3I5P4JK" localSheetId="8" hidden="1">#REF!</definedName>
    <definedName name="BExW36V9N91OHCUMGWJQL3I5P4JK" localSheetId="6" hidden="1">#REF!</definedName>
    <definedName name="BExW36V9N91OHCUMGWJQL3I5P4JK" localSheetId="7" hidden="1">#REF!</definedName>
    <definedName name="BExW36V9N91OHCUMGWJQL3I5P4JK" hidden="1">#REF!</definedName>
    <definedName name="BExW39V04HTFFQE7DAW9MAJT0NNF" localSheetId="11" hidden="1">#REF!</definedName>
    <definedName name="BExW39V04HTFFQE7DAW9MAJT0NNF" localSheetId="5" hidden="1">#REF!</definedName>
    <definedName name="BExW39V04HTFFQE7DAW9MAJT0NNF" localSheetId="8" hidden="1">#REF!</definedName>
    <definedName name="BExW39V04HTFFQE7DAW9MAJT0NNF" localSheetId="6" hidden="1">#REF!</definedName>
    <definedName name="BExW39V04HTFFQE7DAW9MAJT0NNF" localSheetId="7" hidden="1">#REF!</definedName>
    <definedName name="BExW39V04HTFFQE7DAW9MAJT0NNF" hidden="1">#REF!</definedName>
    <definedName name="BExW3ECU6QPMV99AITCPHAG0CGYK" localSheetId="11" hidden="1">#REF!</definedName>
    <definedName name="BExW3ECU6QPMV99AITCPHAG0CGYK" localSheetId="5" hidden="1">#REF!</definedName>
    <definedName name="BExW3ECU6QPMV99AITCPHAG0CGYK" localSheetId="8" hidden="1">#REF!</definedName>
    <definedName name="BExW3ECU6QPMV99AITCPHAG0CGYK" localSheetId="6" hidden="1">#REF!</definedName>
    <definedName name="BExW3ECU6QPMV99AITCPHAG0CGYK" localSheetId="7" hidden="1">#REF!</definedName>
    <definedName name="BExW3ECU6QPMV99AITCPHAG0CGYK" hidden="1">#REF!</definedName>
    <definedName name="BExW3EIBA1J9Q9NA9VCGZGRS8WV7" localSheetId="11" hidden="1">#REF!</definedName>
    <definedName name="BExW3EIBA1J9Q9NA9VCGZGRS8WV7" localSheetId="5" hidden="1">#REF!</definedName>
    <definedName name="BExW3EIBA1J9Q9NA9VCGZGRS8WV7" localSheetId="8" hidden="1">#REF!</definedName>
    <definedName name="BExW3EIBA1J9Q9NA9VCGZGRS8WV7" localSheetId="6" hidden="1">#REF!</definedName>
    <definedName name="BExW3EIBA1J9Q9NA9VCGZGRS8WV7" localSheetId="7" hidden="1">#REF!</definedName>
    <definedName name="BExW3EIBA1J9Q9NA9VCGZGRS8WV7" hidden="1">#REF!</definedName>
    <definedName name="BExW3FEO8FI8N6AGQKYEG4SQVJWB" localSheetId="11" hidden="1">#REF!</definedName>
    <definedName name="BExW3FEO8FI8N6AGQKYEG4SQVJWB" localSheetId="5" hidden="1">#REF!</definedName>
    <definedName name="BExW3FEO8FI8N6AGQKYEG4SQVJWB" localSheetId="8" hidden="1">#REF!</definedName>
    <definedName name="BExW3FEO8FI8N6AGQKYEG4SQVJWB" localSheetId="6" hidden="1">#REF!</definedName>
    <definedName name="BExW3FEO8FI8N6AGQKYEG4SQVJWB" localSheetId="7" hidden="1">#REF!</definedName>
    <definedName name="BExW3FEO8FI8N6AGQKYEG4SQVJWB" hidden="1">#REF!</definedName>
    <definedName name="BExW3GB28STOMJUSZEIA7YKYNS4Y" localSheetId="11" hidden="1">#REF!</definedName>
    <definedName name="BExW3GB28STOMJUSZEIA7YKYNS4Y" localSheetId="5" hidden="1">#REF!</definedName>
    <definedName name="BExW3GB28STOMJUSZEIA7YKYNS4Y" localSheetId="8" hidden="1">#REF!</definedName>
    <definedName name="BExW3GB28STOMJUSZEIA7YKYNS4Y" localSheetId="6" hidden="1">#REF!</definedName>
    <definedName name="BExW3GB28STOMJUSZEIA7YKYNS4Y" localSheetId="7" hidden="1">#REF!</definedName>
    <definedName name="BExW3GB28STOMJUSZEIA7YKYNS4Y" hidden="1">#REF!</definedName>
    <definedName name="BExW3T1K638HT5E0Y8MMK108P5JT" localSheetId="11" hidden="1">#REF!</definedName>
    <definedName name="BExW3T1K638HT5E0Y8MMK108P5JT" localSheetId="5" hidden="1">#REF!</definedName>
    <definedName name="BExW3T1K638HT5E0Y8MMK108P5JT" localSheetId="8" hidden="1">#REF!</definedName>
    <definedName name="BExW3T1K638HT5E0Y8MMK108P5JT" localSheetId="6" hidden="1">#REF!</definedName>
    <definedName name="BExW3T1K638HT5E0Y8MMK108P5JT" localSheetId="7" hidden="1">#REF!</definedName>
    <definedName name="BExW3T1K638HT5E0Y8MMK108P5JT" hidden="1">#REF!</definedName>
    <definedName name="BExW3U3D6FTAFTK3Q7DSA9FY454Q" localSheetId="11" hidden="1">#REF!</definedName>
    <definedName name="BExW3U3D6FTAFTK3Q7DSA9FY454Q" localSheetId="5" hidden="1">#REF!</definedName>
    <definedName name="BExW3U3D6FTAFTK3Q7DSA9FY454Q" localSheetId="8" hidden="1">#REF!</definedName>
    <definedName name="BExW3U3D6FTAFTK3Q7DSA9FY454Q" localSheetId="6" hidden="1">#REF!</definedName>
    <definedName name="BExW3U3D6FTAFTK3Q7DSA9FY454Q" localSheetId="7" hidden="1">#REF!</definedName>
    <definedName name="BExW3U3D6FTAFTK3Q7DSA9FY454Q" hidden="1">#REF!</definedName>
    <definedName name="BExW4217ZHL9VO39POSTJOD090WU" localSheetId="11" hidden="1">#REF!</definedName>
    <definedName name="BExW4217ZHL9VO39POSTJOD090WU" localSheetId="5" hidden="1">#REF!</definedName>
    <definedName name="BExW4217ZHL9VO39POSTJOD090WU" localSheetId="8" hidden="1">#REF!</definedName>
    <definedName name="BExW4217ZHL9VO39POSTJOD090WU" localSheetId="6" hidden="1">#REF!</definedName>
    <definedName name="BExW4217ZHL9VO39POSTJOD090WU" localSheetId="7" hidden="1">#REF!</definedName>
    <definedName name="BExW4217ZHL9VO39POSTJOD090WU" hidden="1">#REF!</definedName>
    <definedName name="BExW4GPW71EBF8XPS2QGVQHBCDX3" localSheetId="11" hidden="1">#REF!</definedName>
    <definedName name="BExW4GPW71EBF8XPS2QGVQHBCDX3" localSheetId="5" hidden="1">#REF!</definedName>
    <definedName name="BExW4GPW71EBF8XPS2QGVQHBCDX3" localSheetId="8" hidden="1">#REF!</definedName>
    <definedName name="BExW4GPW71EBF8XPS2QGVQHBCDX3" localSheetId="6" hidden="1">#REF!</definedName>
    <definedName name="BExW4GPW71EBF8XPS2QGVQHBCDX3" localSheetId="7" hidden="1">#REF!</definedName>
    <definedName name="BExW4GPW71EBF8XPS2QGVQHBCDX3" hidden="1">#REF!</definedName>
    <definedName name="BExW4JKC5837JBPCOJV337ZVYYY3" localSheetId="11" hidden="1">#REF!</definedName>
    <definedName name="BExW4JKC5837JBPCOJV337ZVYYY3" localSheetId="5" hidden="1">#REF!</definedName>
    <definedName name="BExW4JKC5837JBPCOJV337ZVYYY3" localSheetId="8" hidden="1">#REF!</definedName>
    <definedName name="BExW4JKC5837JBPCOJV337ZVYYY3" localSheetId="6" hidden="1">#REF!</definedName>
    <definedName name="BExW4JKC5837JBPCOJV337ZVYYY3" localSheetId="7" hidden="1">#REF!</definedName>
    <definedName name="BExW4JKC5837JBPCOJV337ZVYYY3" hidden="1">#REF!</definedName>
    <definedName name="BExW4O2DBZGV8KGBO9EB4BAXIH4Y" localSheetId="11" hidden="1">#REF!</definedName>
    <definedName name="BExW4O2DBZGV8KGBO9EB4BAXIH4Y" localSheetId="5" hidden="1">#REF!</definedName>
    <definedName name="BExW4O2DBZGV8KGBO9EB4BAXIH4Y" localSheetId="8" hidden="1">#REF!</definedName>
    <definedName name="BExW4O2DBZGV8KGBO9EB4BAXIH4Y" localSheetId="6" hidden="1">#REF!</definedName>
    <definedName name="BExW4O2DBZGV8KGBO9EB4BAXIH4Y" localSheetId="7" hidden="1">#REF!</definedName>
    <definedName name="BExW4O2DBZGV8KGBO9EB4BAXIH4Y" hidden="1">#REF!</definedName>
    <definedName name="BExW4QR9FV9MP5K610THBSM51RYO" localSheetId="11" hidden="1">#REF!</definedName>
    <definedName name="BExW4QR9FV9MP5K610THBSM51RYO" localSheetId="5" hidden="1">#REF!</definedName>
    <definedName name="BExW4QR9FV9MP5K610THBSM51RYO" localSheetId="8" hidden="1">#REF!</definedName>
    <definedName name="BExW4QR9FV9MP5K610THBSM51RYO" localSheetId="6" hidden="1">#REF!</definedName>
    <definedName name="BExW4QR9FV9MP5K610THBSM51RYO" localSheetId="7" hidden="1">#REF!</definedName>
    <definedName name="BExW4QR9FV9MP5K610THBSM51RYO" hidden="1">#REF!</definedName>
    <definedName name="BExW4Z029R9E19ZENN3WEA3VDAD1" localSheetId="11" hidden="1">#REF!</definedName>
    <definedName name="BExW4Z029R9E19ZENN3WEA3VDAD1" localSheetId="5" hidden="1">#REF!</definedName>
    <definedName name="BExW4Z029R9E19ZENN3WEA3VDAD1" localSheetId="8" hidden="1">#REF!</definedName>
    <definedName name="BExW4Z029R9E19ZENN3WEA3VDAD1" localSheetId="6" hidden="1">#REF!</definedName>
    <definedName name="BExW4Z029R9E19ZENN3WEA3VDAD1" localSheetId="7" hidden="1">#REF!</definedName>
    <definedName name="BExW4Z029R9E19ZENN3WEA3VDAD1" hidden="1">#REF!</definedName>
    <definedName name="BExW53SPLW3K0Y0ZVTM4NYF1B2YH" localSheetId="11" hidden="1">#REF!</definedName>
    <definedName name="BExW53SPLW3K0Y0ZVTM4NYF1B2YH" localSheetId="5" hidden="1">#REF!</definedName>
    <definedName name="BExW53SPLW3K0Y0ZVTM4NYF1B2YH" localSheetId="8" hidden="1">#REF!</definedName>
    <definedName name="BExW53SPLW3K0Y0ZVTM4NYF1B2YH" localSheetId="6" hidden="1">#REF!</definedName>
    <definedName name="BExW53SPLW3K0Y0ZVTM4NYF1B2YH" localSheetId="7" hidden="1">#REF!</definedName>
    <definedName name="BExW53SPLW3K0Y0ZVTM4NYF1B2YH" hidden="1">#REF!</definedName>
    <definedName name="BExW591F7X34FVKJ2OUT09PFUW1B" localSheetId="11" hidden="1">#REF!</definedName>
    <definedName name="BExW591F7X34FVKJ2OUT09PFUW1B" localSheetId="5" hidden="1">#REF!</definedName>
    <definedName name="BExW591F7X34FVKJ2OUT09PFUW1B" localSheetId="8" hidden="1">#REF!</definedName>
    <definedName name="BExW591F7X34FVKJ2OUT09PFUW1B" localSheetId="6" hidden="1">#REF!</definedName>
    <definedName name="BExW591F7X34FVKJ2OUT09PFUW1B" localSheetId="7" hidden="1">#REF!</definedName>
    <definedName name="BExW591F7X34FVKJ2OUT09PFUW1B" hidden="1">#REF!</definedName>
    <definedName name="BExW5AZNT6IAZGNF2C879ODHY1B8" localSheetId="11" hidden="1">#REF!</definedName>
    <definedName name="BExW5AZNT6IAZGNF2C879ODHY1B8" localSheetId="5" hidden="1">#REF!</definedName>
    <definedName name="BExW5AZNT6IAZGNF2C879ODHY1B8" localSheetId="8" hidden="1">#REF!</definedName>
    <definedName name="BExW5AZNT6IAZGNF2C879ODHY1B8" localSheetId="6" hidden="1">#REF!</definedName>
    <definedName name="BExW5AZNT6IAZGNF2C879ODHY1B8" localSheetId="7" hidden="1">#REF!</definedName>
    <definedName name="BExW5AZNT6IAZGNF2C879ODHY1B8" hidden="1">#REF!</definedName>
    <definedName name="BExW5F6OUXHEWQU5VYE7W7P8DD78" localSheetId="11" hidden="1">#REF!</definedName>
    <definedName name="BExW5F6OUXHEWQU5VYE7W7P8DD78" localSheetId="5" hidden="1">#REF!</definedName>
    <definedName name="BExW5F6OUXHEWQU5VYE7W7P8DD78" localSheetId="8" hidden="1">#REF!</definedName>
    <definedName name="BExW5F6OUXHEWQU5VYE7W7P8DD78" localSheetId="6" hidden="1">#REF!</definedName>
    <definedName name="BExW5F6OUXHEWQU5VYE7W7P8DD78" localSheetId="7" hidden="1">#REF!</definedName>
    <definedName name="BExW5F6OUXHEWQU5VYE7W7P8DD78" hidden="1">#REF!</definedName>
    <definedName name="BExW5WPU27WD4NWZOT0ZEJIDLX5J" localSheetId="11" hidden="1">#REF!</definedName>
    <definedName name="BExW5WPU27WD4NWZOT0ZEJIDLX5J" localSheetId="5" hidden="1">#REF!</definedName>
    <definedName name="BExW5WPU27WD4NWZOT0ZEJIDLX5J" localSheetId="8" hidden="1">#REF!</definedName>
    <definedName name="BExW5WPU27WD4NWZOT0ZEJIDLX5J" localSheetId="6" hidden="1">#REF!</definedName>
    <definedName name="BExW5WPU27WD4NWZOT0ZEJIDLX5J" localSheetId="7" hidden="1">#REF!</definedName>
    <definedName name="BExW5WPU27WD4NWZOT0ZEJIDLX5J" hidden="1">#REF!</definedName>
    <definedName name="BExW5YD97EMSUYC4KDEFH1FB4FY3" localSheetId="11" hidden="1">#REF!</definedName>
    <definedName name="BExW5YD97EMSUYC4KDEFH1FB4FY3" localSheetId="5" hidden="1">#REF!</definedName>
    <definedName name="BExW5YD97EMSUYC4KDEFH1FB4FY3" localSheetId="8" hidden="1">#REF!</definedName>
    <definedName name="BExW5YD97EMSUYC4KDEFH1FB4FY3" localSheetId="6" hidden="1">#REF!</definedName>
    <definedName name="BExW5YD97EMSUYC4KDEFH1FB4FY3" localSheetId="7" hidden="1">#REF!</definedName>
    <definedName name="BExW5YD97EMSUYC4KDEFH1FB4FY3" hidden="1">#REF!</definedName>
    <definedName name="BExW5Z469DSRWTA6T0KVLA7SMIPL" localSheetId="11" hidden="1">#REF!</definedName>
    <definedName name="BExW5Z469DSRWTA6T0KVLA7SMIPL" localSheetId="5" hidden="1">#REF!</definedName>
    <definedName name="BExW5Z469DSRWTA6T0KVLA7SMIPL" localSheetId="8" hidden="1">#REF!</definedName>
    <definedName name="BExW5Z469DSRWTA6T0KVLA7SMIPL" localSheetId="6" hidden="1">#REF!</definedName>
    <definedName name="BExW5Z469DSRWTA6T0KVLA7SMIPL" localSheetId="7" hidden="1">#REF!</definedName>
    <definedName name="BExW5Z469DSRWTA6T0KVLA7SMIPL" hidden="1">#REF!</definedName>
    <definedName name="BExW62ETJAPBX5X53FTGUCHZXI2K" localSheetId="11" hidden="1">#REF!</definedName>
    <definedName name="BExW62ETJAPBX5X53FTGUCHZXI2K" localSheetId="5" hidden="1">#REF!</definedName>
    <definedName name="BExW62ETJAPBX5X53FTGUCHZXI2K" localSheetId="8" hidden="1">#REF!</definedName>
    <definedName name="BExW62ETJAPBX5X53FTGUCHZXI2K" localSheetId="6" hidden="1">#REF!</definedName>
    <definedName name="BExW62ETJAPBX5X53FTGUCHZXI2K" localSheetId="7" hidden="1">#REF!</definedName>
    <definedName name="BExW62ETJAPBX5X53FTGUCHZXI2K" hidden="1">#REF!</definedName>
    <definedName name="BExW660AV1TUV2XNUPD65RZR3QOO" localSheetId="11" hidden="1">#REF!</definedName>
    <definedName name="BExW660AV1TUV2XNUPD65RZR3QOO" localSheetId="5" hidden="1">#REF!</definedName>
    <definedName name="BExW660AV1TUV2XNUPD65RZR3QOO" localSheetId="8" hidden="1">#REF!</definedName>
    <definedName name="BExW660AV1TUV2XNUPD65RZR3QOO" localSheetId="6" hidden="1">#REF!</definedName>
    <definedName name="BExW660AV1TUV2XNUPD65RZR3QOO" localSheetId="7" hidden="1">#REF!</definedName>
    <definedName name="BExW660AV1TUV2XNUPD65RZR3QOO" hidden="1">#REF!</definedName>
    <definedName name="BExW66LVVZK656PQY1257QMHP2AY" localSheetId="11" hidden="1">#REF!</definedName>
    <definedName name="BExW66LVVZK656PQY1257QMHP2AY" localSheetId="5" hidden="1">#REF!</definedName>
    <definedName name="BExW66LVVZK656PQY1257QMHP2AY" localSheetId="8" hidden="1">#REF!</definedName>
    <definedName name="BExW66LVVZK656PQY1257QMHP2AY" localSheetId="6" hidden="1">#REF!</definedName>
    <definedName name="BExW66LVVZK656PQY1257QMHP2AY" localSheetId="7" hidden="1">#REF!</definedName>
    <definedName name="BExW66LVVZK656PQY1257QMHP2AY" hidden="1">#REF!</definedName>
    <definedName name="BExW6EJPHAP1TWT380AZLXNHR22P" localSheetId="11" hidden="1">#REF!</definedName>
    <definedName name="BExW6EJPHAP1TWT380AZLXNHR22P" localSheetId="5" hidden="1">#REF!</definedName>
    <definedName name="BExW6EJPHAP1TWT380AZLXNHR22P" localSheetId="8" hidden="1">#REF!</definedName>
    <definedName name="BExW6EJPHAP1TWT380AZLXNHR22P" localSheetId="6" hidden="1">#REF!</definedName>
    <definedName name="BExW6EJPHAP1TWT380AZLXNHR22P" localSheetId="7" hidden="1">#REF!</definedName>
    <definedName name="BExW6EJPHAP1TWT380AZLXNHR22P" hidden="1">#REF!</definedName>
    <definedName name="BExW6G1PJ38H10DVLL8WPQ736OEB" localSheetId="11" hidden="1">#REF!</definedName>
    <definedName name="BExW6G1PJ38H10DVLL8WPQ736OEB" localSheetId="5" hidden="1">#REF!</definedName>
    <definedName name="BExW6G1PJ38H10DVLL8WPQ736OEB" localSheetId="8" hidden="1">#REF!</definedName>
    <definedName name="BExW6G1PJ38H10DVLL8WPQ736OEB" localSheetId="6" hidden="1">#REF!</definedName>
    <definedName name="BExW6G1PJ38H10DVLL8WPQ736OEB" localSheetId="7" hidden="1">#REF!</definedName>
    <definedName name="BExW6G1PJ38H10DVLL8WPQ736OEB" hidden="1">#REF!</definedName>
    <definedName name="BExW794A74Z5F2K8LVQLD6VSKXUE" localSheetId="11" hidden="1">#REF!</definedName>
    <definedName name="BExW794A74Z5F2K8LVQLD6VSKXUE" localSheetId="5" hidden="1">#REF!</definedName>
    <definedName name="BExW794A74Z5F2K8LVQLD6VSKXUE" localSheetId="8" hidden="1">#REF!</definedName>
    <definedName name="BExW794A74Z5F2K8LVQLD6VSKXUE" localSheetId="6" hidden="1">#REF!</definedName>
    <definedName name="BExW794A74Z5F2K8LVQLD6VSKXUE" localSheetId="7" hidden="1">#REF!</definedName>
    <definedName name="BExW794A74Z5F2K8LVQLD6VSKXUE" hidden="1">#REF!</definedName>
    <definedName name="BExW7Q1TQ8E6G4WYYNSOMV43S95R" localSheetId="11" hidden="1">#REF!</definedName>
    <definedName name="BExW7Q1TQ8E6G4WYYNSOMV43S95R" localSheetId="5" hidden="1">#REF!</definedName>
    <definedName name="BExW7Q1TQ8E6G4WYYNSOMV43S95R" localSheetId="8" hidden="1">#REF!</definedName>
    <definedName name="BExW7Q1TQ8E6G4WYYNSOMV43S95R" localSheetId="6" hidden="1">#REF!</definedName>
    <definedName name="BExW7Q1TQ8E6G4WYYNSOMV43S95R" localSheetId="7" hidden="1">#REF!</definedName>
    <definedName name="BExW7Q1TQ8E6G4WYYNSOMV43S95R" hidden="1">#REF!</definedName>
    <definedName name="BExW7XZTFZV0N9YM9S4PM74A5X2O" localSheetId="11" hidden="1">#REF!</definedName>
    <definedName name="BExW7XZTFZV0N9YM9S4PM74A5X2O" localSheetId="5" hidden="1">#REF!</definedName>
    <definedName name="BExW7XZTFZV0N9YM9S4PM74A5X2O" localSheetId="8" hidden="1">#REF!</definedName>
    <definedName name="BExW7XZTFZV0N9YM9S4PM74A5X2O" localSheetId="6" hidden="1">#REF!</definedName>
    <definedName name="BExW7XZTFZV0N9YM9S4PM74A5X2O" localSheetId="7" hidden="1">#REF!</definedName>
    <definedName name="BExW7XZTFZV0N9YM9S4PM74A5X2O" hidden="1">#REF!</definedName>
    <definedName name="BExW8K0SSIPSKBVP06IJ71600HJZ" localSheetId="11" hidden="1">#REF!</definedName>
    <definedName name="BExW8K0SSIPSKBVP06IJ71600HJZ" localSheetId="5" hidden="1">#REF!</definedName>
    <definedName name="BExW8K0SSIPSKBVP06IJ71600HJZ" localSheetId="8" hidden="1">#REF!</definedName>
    <definedName name="BExW8K0SSIPSKBVP06IJ71600HJZ" localSheetId="6" hidden="1">#REF!</definedName>
    <definedName name="BExW8K0SSIPSKBVP06IJ71600HJZ" localSheetId="7" hidden="1">#REF!</definedName>
    <definedName name="BExW8K0SSIPSKBVP06IJ71600HJZ" hidden="1">#REF!</definedName>
    <definedName name="BExW8T0GVY3ZYO4ACSBLHS8SH895" localSheetId="11" hidden="1">#REF!</definedName>
    <definedName name="BExW8T0GVY3ZYO4ACSBLHS8SH895" localSheetId="5" hidden="1">#REF!</definedName>
    <definedName name="BExW8T0GVY3ZYO4ACSBLHS8SH895" localSheetId="8" hidden="1">#REF!</definedName>
    <definedName name="BExW8T0GVY3ZYO4ACSBLHS8SH895" localSheetId="6" hidden="1">#REF!</definedName>
    <definedName name="BExW8T0GVY3ZYO4ACSBLHS8SH895" localSheetId="7" hidden="1">#REF!</definedName>
    <definedName name="BExW8T0GVY3ZYO4ACSBLHS8SH895" hidden="1">#REF!</definedName>
    <definedName name="BExW8YEP73JMMU9HZ08PM4WHJQZ4" localSheetId="11" hidden="1">#REF!</definedName>
    <definedName name="BExW8YEP73JMMU9HZ08PM4WHJQZ4" localSheetId="5" hidden="1">#REF!</definedName>
    <definedName name="BExW8YEP73JMMU9HZ08PM4WHJQZ4" localSheetId="8" hidden="1">#REF!</definedName>
    <definedName name="BExW8YEP73JMMU9HZ08PM4WHJQZ4" localSheetId="6" hidden="1">#REF!</definedName>
    <definedName name="BExW8YEP73JMMU9HZ08PM4WHJQZ4" localSheetId="7" hidden="1">#REF!</definedName>
    <definedName name="BExW8YEP73JMMU9HZ08PM4WHJQZ4" hidden="1">#REF!</definedName>
    <definedName name="BExW937AT53OZQRHNWQZ5BVH24IE" localSheetId="11" hidden="1">#REF!</definedName>
    <definedName name="BExW937AT53OZQRHNWQZ5BVH24IE" localSheetId="5" hidden="1">#REF!</definedName>
    <definedName name="BExW937AT53OZQRHNWQZ5BVH24IE" localSheetId="8" hidden="1">#REF!</definedName>
    <definedName name="BExW937AT53OZQRHNWQZ5BVH24IE" localSheetId="6" hidden="1">#REF!</definedName>
    <definedName name="BExW937AT53OZQRHNWQZ5BVH24IE" localSheetId="7" hidden="1">#REF!</definedName>
    <definedName name="BExW937AT53OZQRHNWQZ5BVH24IE" hidden="1">#REF!</definedName>
    <definedName name="BExW95LN5N0LYFFVP7GJEGDVDLF0" localSheetId="11" hidden="1">#REF!</definedName>
    <definedName name="BExW95LN5N0LYFFVP7GJEGDVDLF0" localSheetId="5" hidden="1">#REF!</definedName>
    <definedName name="BExW95LN5N0LYFFVP7GJEGDVDLF0" localSheetId="8" hidden="1">#REF!</definedName>
    <definedName name="BExW95LN5N0LYFFVP7GJEGDVDLF0" localSheetId="6" hidden="1">#REF!</definedName>
    <definedName name="BExW95LN5N0LYFFVP7GJEGDVDLF0" localSheetId="7" hidden="1">#REF!</definedName>
    <definedName name="BExW95LN5N0LYFFVP7GJEGDVDLF0" hidden="1">#REF!</definedName>
    <definedName name="BExW967733Q8RAJOHR2GJ3HO8JIW" localSheetId="11" hidden="1">#REF!</definedName>
    <definedName name="BExW967733Q8RAJOHR2GJ3HO8JIW" localSheetId="5" hidden="1">#REF!</definedName>
    <definedName name="BExW967733Q8RAJOHR2GJ3HO8JIW" localSheetId="8" hidden="1">#REF!</definedName>
    <definedName name="BExW967733Q8RAJOHR2GJ3HO8JIW" localSheetId="6" hidden="1">#REF!</definedName>
    <definedName name="BExW967733Q8RAJOHR2GJ3HO8JIW" localSheetId="7" hidden="1">#REF!</definedName>
    <definedName name="BExW967733Q8RAJOHR2GJ3HO8JIW" hidden="1">#REF!</definedName>
    <definedName name="BExW9POK1KIOI0ALS5MZIKTDIYMA" localSheetId="11" hidden="1">#REF!</definedName>
    <definedName name="BExW9POK1KIOI0ALS5MZIKTDIYMA" localSheetId="5" hidden="1">#REF!</definedName>
    <definedName name="BExW9POK1KIOI0ALS5MZIKTDIYMA" localSheetId="8" hidden="1">#REF!</definedName>
    <definedName name="BExW9POK1KIOI0ALS5MZIKTDIYMA" localSheetId="6" hidden="1">#REF!</definedName>
    <definedName name="BExW9POK1KIOI0ALS5MZIKTDIYMA" localSheetId="7" hidden="1">#REF!</definedName>
    <definedName name="BExW9POK1KIOI0ALS5MZIKTDIYMA" hidden="1">#REF!</definedName>
    <definedName name="BExXLDE6PN4ESWT3LXJNQCY94NE4" localSheetId="11" hidden="1">#REF!</definedName>
    <definedName name="BExXLDE6PN4ESWT3LXJNQCY94NE4" localSheetId="5" hidden="1">#REF!</definedName>
    <definedName name="BExXLDE6PN4ESWT3LXJNQCY94NE4" localSheetId="8" hidden="1">#REF!</definedName>
    <definedName name="BExXLDE6PN4ESWT3LXJNQCY94NE4" localSheetId="6" hidden="1">#REF!</definedName>
    <definedName name="BExXLDE6PN4ESWT3LXJNQCY94NE4" localSheetId="7" hidden="1">#REF!</definedName>
    <definedName name="BExXLDE6PN4ESWT3LXJNQCY94NE4" hidden="1">#REF!</definedName>
    <definedName name="BExXLQVPK2H3IF0NDDA5CT612EUK" localSheetId="11" hidden="1">#REF!</definedName>
    <definedName name="BExXLQVPK2H3IF0NDDA5CT612EUK" localSheetId="5" hidden="1">#REF!</definedName>
    <definedName name="BExXLQVPK2H3IF0NDDA5CT612EUK" localSheetId="8" hidden="1">#REF!</definedName>
    <definedName name="BExXLQVPK2H3IF0NDDA5CT612EUK" localSheetId="6" hidden="1">#REF!</definedName>
    <definedName name="BExXLQVPK2H3IF0NDDA5CT612EUK" localSheetId="7" hidden="1">#REF!</definedName>
    <definedName name="BExXLQVPK2H3IF0NDDA5CT612EUK" hidden="1">#REF!</definedName>
    <definedName name="BExXLR6IO70TYTACKQH9M5PGV24J" localSheetId="11" hidden="1">#REF!</definedName>
    <definedName name="BExXLR6IO70TYTACKQH9M5PGV24J" localSheetId="5" hidden="1">#REF!</definedName>
    <definedName name="BExXLR6IO70TYTACKQH9M5PGV24J" localSheetId="8" hidden="1">#REF!</definedName>
    <definedName name="BExXLR6IO70TYTACKQH9M5PGV24J" localSheetId="6" hidden="1">#REF!</definedName>
    <definedName name="BExXLR6IO70TYTACKQH9M5PGV24J" localSheetId="7" hidden="1">#REF!</definedName>
    <definedName name="BExXLR6IO70TYTACKQH9M5PGV24J" hidden="1">#REF!</definedName>
    <definedName name="BExXM065WOLYRYHGHOJE0OOFXA4M" localSheetId="11" hidden="1">#REF!</definedName>
    <definedName name="BExXM065WOLYRYHGHOJE0OOFXA4M" localSheetId="5" hidden="1">#REF!</definedName>
    <definedName name="BExXM065WOLYRYHGHOJE0OOFXA4M" localSheetId="8" hidden="1">#REF!</definedName>
    <definedName name="BExXM065WOLYRYHGHOJE0OOFXA4M" localSheetId="6" hidden="1">#REF!</definedName>
    <definedName name="BExXM065WOLYRYHGHOJE0OOFXA4M" localSheetId="7" hidden="1">#REF!</definedName>
    <definedName name="BExXM065WOLYRYHGHOJE0OOFXA4M" hidden="1">#REF!</definedName>
    <definedName name="BExXM3GUNXVDM82KUR17NNUMQCNI" localSheetId="11" hidden="1">#REF!</definedName>
    <definedName name="BExXM3GUNXVDM82KUR17NNUMQCNI" localSheetId="5" hidden="1">#REF!</definedName>
    <definedName name="BExXM3GUNXVDM82KUR17NNUMQCNI" localSheetId="8" hidden="1">#REF!</definedName>
    <definedName name="BExXM3GUNXVDM82KUR17NNUMQCNI" localSheetId="6" hidden="1">#REF!</definedName>
    <definedName name="BExXM3GUNXVDM82KUR17NNUMQCNI" localSheetId="7" hidden="1">#REF!</definedName>
    <definedName name="BExXM3GUNXVDM82KUR17NNUMQCNI" hidden="1">#REF!</definedName>
    <definedName name="BExXMA28M8SH7MKIGETSDA72WUIZ" localSheetId="11" hidden="1">#REF!</definedName>
    <definedName name="BExXMA28M8SH7MKIGETSDA72WUIZ" localSheetId="5" hidden="1">#REF!</definedName>
    <definedName name="BExXMA28M8SH7MKIGETSDA72WUIZ" localSheetId="8" hidden="1">#REF!</definedName>
    <definedName name="BExXMA28M8SH7MKIGETSDA72WUIZ" localSheetId="6" hidden="1">#REF!</definedName>
    <definedName name="BExXMA28M8SH7MKIGETSDA72WUIZ" localSheetId="7" hidden="1">#REF!</definedName>
    <definedName name="BExXMA28M8SH7MKIGETSDA72WUIZ" hidden="1">#REF!</definedName>
    <definedName name="BExXMOLHIAHDLFSA31PUB36SC3I9" localSheetId="11" hidden="1">#REF!</definedName>
    <definedName name="BExXMOLHIAHDLFSA31PUB36SC3I9" localSheetId="5" hidden="1">#REF!</definedName>
    <definedName name="BExXMOLHIAHDLFSA31PUB36SC3I9" localSheetId="8" hidden="1">#REF!</definedName>
    <definedName name="BExXMOLHIAHDLFSA31PUB36SC3I9" localSheetId="6" hidden="1">#REF!</definedName>
    <definedName name="BExXMOLHIAHDLFSA31PUB36SC3I9" localSheetId="7" hidden="1">#REF!</definedName>
    <definedName name="BExXMOLHIAHDLFSA31PUB36SC3I9" hidden="1">#REF!</definedName>
    <definedName name="BExXMT8T5Z3M2JBQN65X2LKH0YQI" localSheetId="11" hidden="1">#REF!</definedName>
    <definedName name="BExXMT8T5Z3M2JBQN65X2LKH0YQI" localSheetId="5" hidden="1">#REF!</definedName>
    <definedName name="BExXMT8T5Z3M2JBQN65X2LKH0YQI" localSheetId="8" hidden="1">#REF!</definedName>
    <definedName name="BExXMT8T5Z3M2JBQN65X2LKH0YQI" localSheetId="6" hidden="1">#REF!</definedName>
    <definedName name="BExXMT8T5Z3M2JBQN65X2LKH0YQI" localSheetId="7" hidden="1">#REF!</definedName>
    <definedName name="BExXMT8T5Z3M2JBQN65X2LKH0YQI" hidden="1">#REF!</definedName>
    <definedName name="BExXN1XNO7H60M9X1E7EVWFJDM5N" localSheetId="11" hidden="1">#REF!</definedName>
    <definedName name="BExXN1XNO7H60M9X1E7EVWFJDM5N" localSheetId="5" hidden="1">#REF!</definedName>
    <definedName name="BExXN1XNO7H60M9X1E7EVWFJDM5N" localSheetId="8" hidden="1">#REF!</definedName>
    <definedName name="BExXN1XNO7H60M9X1E7EVWFJDM5N" localSheetId="6" hidden="1">#REF!</definedName>
    <definedName name="BExXN1XNO7H60M9X1E7EVWFJDM5N" localSheetId="7" hidden="1">#REF!</definedName>
    <definedName name="BExXN1XNO7H60M9X1E7EVWFJDM5N" hidden="1">#REF!</definedName>
    <definedName name="BExXN1XOOOY51EZQ6II0LWEU2OYT" localSheetId="11" hidden="1">#REF!</definedName>
    <definedName name="BExXN1XOOOY51EZQ6II0LWEU2OYT" localSheetId="5" hidden="1">#REF!</definedName>
    <definedName name="BExXN1XOOOY51EZQ6II0LWEU2OYT" localSheetId="8" hidden="1">#REF!</definedName>
    <definedName name="BExXN1XOOOY51EZQ6II0LWEU2OYT" localSheetId="6" hidden="1">#REF!</definedName>
    <definedName name="BExXN1XOOOY51EZQ6II0LWEU2OYT" localSheetId="7" hidden="1">#REF!</definedName>
    <definedName name="BExXN1XOOOY51EZQ6II0LWEU2OYT" hidden="1">#REF!</definedName>
    <definedName name="BExXN22ZOTIW49GPLWFYKVM90FNZ" localSheetId="11" hidden="1">#REF!</definedName>
    <definedName name="BExXN22ZOTIW49GPLWFYKVM90FNZ" localSheetId="5" hidden="1">#REF!</definedName>
    <definedName name="BExXN22ZOTIW49GPLWFYKVM90FNZ" localSheetId="8" hidden="1">#REF!</definedName>
    <definedName name="BExXN22ZOTIW49GPLWFYKVM90FNZ" localSheetId="6" hidden="1">#REF!</definedName>
    <definedName name="BExXN22ZOTIW49GPLWFYKVM90FNZ" localSheetId="7" hidden="1">#REF!</definedName>
    <definedName name="BExXN22ZOTIW49GPLWFYKVM90FNZ" hidden="1">#REF!</definedName>
    <definedName name="BExXN6QAP8UJQVN4R4BQKPP4QK35" localSheetId="11" hidden="1">#REF!</definedName>
    <definedName name="BExXN6QAP8UJQVN4R4BQKPP4QK35" localSheetId="5" hidden="1">#REF!</definedName>
    <definedName name="BExXN6QAP8UJQVN4R4BQKPP4QK35" localSheetId="8" hidden="1">#REF!</definedName>
    <definedName name="BExXN6QAP8UJQVN4R4BQKPP4QK35" localSheetId="6" hidden="1">#REF!</definedName>
    <definedName name="BExXN6QAP8UJQVN4R4BQKPP4QK35" localSheetId="7" hidden="1">#REF!</definedName>
    <definedName name="BExXN6QAP8UJQVN4R4BQKPP4QK35" hidden="1">#REF!</definedName>
    <definedName name="BExXNBOA39T2X6Y5Y5GZ5DDNA1AX" localSheetId="11" hidden="1">#REF!</definedName>
    <definedName name="BExXNBOA39T2X6Y5Y5GZ5DDNA1AX" localSheetId="5" hidden="1">#REF!</definedName>
    <definedName name="BExXNBOA39T2X6Y5Y5GZ5DDNA1AX" localSheetId="8" hidden="1">#REF!</definedName>
    <definedName name="BExXNBOA39T2X6Y5Y5GZ5DDNA1AX" localSheetId="6" hidden="1">#REF!</definedName>
    <definedName name="BExXNBOA39T2X6Y5Y5GZ5DDNA1AX" localSheetId="7" hidden="1">#REF!</definedName>
    <definedName name="BExXNBOA39T2X6Y5Y5GZ5DDNA1AX" hidden="1">#REF!</definedName>
    <definedName name="BExXNBZ1BRDK73S9XPRR1645KLVB" localSheetId="11" hidden="1">#REF!</definedName>
    <definedName name="BExXNBZ1BRDK73S9XPRR1645KLVB" localSheetId="5" hidden="1">#REF!</definedName>
    <definedName name="BExXNBZ1BRDK73S9XPRR1645KLVB" localSheetId="8" hidden="1">#REF!</definedName>
    <definedName name="BExXNBZ1BRDK73S9XPRR1645KLVB" localSheetId="6" hidden="1">#REF!</definedName>
    <definedName name="BExXNBZ1BRDK73S9XPRR1645KLVB" localSheetId="7" hidden="1">#REF!</definedName>
    <definedName name="BExXNBZ1BRDK73S9XPRR1645KLVB" hidden="1">#REF!</definedName>
    <definedName name="BExXND6872VJ3M2PGT056WQMWBHD" localSheetId="11" hidden="1">#REF!</definedName>
    <definedName name="BExXND6872VJ3M2PGT056WQMWBHD" localSheetId="5" hidden="1">#REF!</definedName>
    <definedName name="BExXND6872VJ3M2PGT056WQMWBHD" localSheetId="8" hidden="1">#REF!</definedName>
    <definedName name="BExXND6872VJ3M2PGT056WQMWBHD" localSheetId="6" hidden="1">#REF!</definedName>
    <definedName name="BExXND6872VJ3M2PGT056WQMWBHD" localSheetId="7" hidden="1">#REF!</definedName>
    <definedName name="BExXND6872VJ3M2PGT056WQMWBHD" hidden="1">#REF!</definedName>
    <definedName name="BExXNPM24UN2PGVL9D1TUBFRIKR4" localSheetId="11" hidden="1">#REF!</definedName>
    <definedName name="BExXNPM24UN2PGVL9D1TUBFRIKR4" localSheetId="5" hidden="1">#REF!</definedName>
    <definedName name="BExXNPM24UN2PGVL9D1TUBFRIKR4" localSheetId="8" hidden="1">#REF!</definedName>
    <definedName name="BExXNPM24UN2PGVL9D1TUBFRIKR4" localSheetId="6" hidden="1">#REF!</definedName>
    <definedName name="BExXNPM24UN2PGVL9D1TUBFRIKR4" localSheetId="7" hidden="1">#REF!</definedName>
    <definedName name="BExXNPM24UN2PGVL9D1TUBFRIKR4" hidden="1">#REF!</definedName>
    <definedName name="BExXNWCR6WOY5G3VTC96QCIFQE0E" localSheetId="11" hidden="1">#REF!</definedName>
    <definedName name="BExXNWCR6WOY5G3VTC96QCIFQE0E" localSheetId="5" hidden="1">#REF!</definedName>
    <definedName name="BExXNWCR6WOY5G3VTC96QCIFQE0E" localSheetId="8" hidden="1">#REF!</definedName>
    <definedName name="BExXNWCR6WOY5G3VTC96QCIFQE0E" localSheetId="6" hidden="1">#REF!</definedName>
    <definedName name="BExXNWCR6WOY5G3VTC96QCIFQE0E" localSheetId="7" hidden="1">#REF!</definedName>
    <definedName name="BExXNWCR6WOY5G3VTC96QCIFQE0E" hidden="1">#REF!</definedName>
    <definedName name="BExXNWYB165VO9MHARCL5WLCHWS0" localSheetId="11" hidden="1">#REF!</definedName>
    <definedName name="BExXNWYB165VO9MHARCL5WLCHWS0" localSheetId="5" hidden="1">#REF!</definedName>
    <definedName name="BExXNWYB165VO9MHARCL5WLCHWS0" localSheetId="8" hidden="1">#REF!</definedName>
    <definedName name="BExXNWYB165VO9MHARCL5WLCHWS0" localSheetId="6" hidden="1">#REF!</definedName>
    <definedName name="BExXNWYB165VO9MHARCL5WLCHWS0" localSheetId="7" hidden="1">#REF!</definedName>
    <definedName name="BExXNWYB165VO9MHARCL5WLCHWS0" hidden="1">#REF!</definedName>
    <definedName name="BExXO278QHQN8JDK5425EJ615ECC" localSheetId="11" hidden="1">#REF!</definedName>
    <definedName name="BExXO278QHQN8JDK5425EJ615ECC" localSheetId="5" hidden="1">#REF!</definedName>
    <definedName name="BExXO278QHQN8JDK5425EJ615ECC" localSheetId="8" hidden="1">#REF!</definedName>
    <definedName name="BExXO278QHQN8JDK5425EJ615ECC" localSheetId="6" hidden="1">#REF!</definedName>
    <definedName name="BExXO278QHQN8JDK5425EJ615ECC" localSheetId="7" hidden="1">#REF!</definedName>
    <definedName name="BExXO278QHQN8JDK5425EJ615ECC" hidden="1">#REF!</definedName>
    <definedName name="BExXO4QVV7YZ6L5A7WZEMIA5AZOV" localSheetId="11" hidden="1">#REF!</definedName>
    <definedName name="BExXO4QVV7YZ6L5A7WZEMIA5AZOV" localSheetId="5" hidden="1">#REF!</definedName>
    <definedName name="BExXO4QVV7YZ6L5A7WZEMIA5AZOV" localSheetId="8" hidden="1">#REF!</definedName>
    <definedName name="BExXO4QVV7YZ6L5A7WZEMIA5AZOV" localSheetId="6" hidden="1">#REF!</definedName>
    <definedName name="BExXO4QVV7YZ6L5A7WZEMIA5AZOV" localSheetId="7" hidden="1">#REF!</definedName>
    <definedName name="BExXO4QVV7YZ6L5A7WZEMIA5AZOV" hidden="1">#REF!</definedName>
    <definedName name="BExXOBHOP0WGFHI2Y9AO4L440UVQ" localSheetId="11" hidden="1">#REF!</definedName>
    <definedName name="BExXOBHOP0WGFHI2Y9AO4L440UVQ" localSheetId="5" hidden="1">#REF!</definedName>
    <definedName name="BExXOBHOP0WGFHI2Y9AO4L440UVQ" localSheetId="8" hidden="1">#REF!</definedName>
    <definedName name="BExXOBHOP0WGFHI2Y9AO4L440UVQ" localSheetId="6" hidden="1">#REF!</definedName>
    <definedName name="BExXOBHOP0WGFHI2Y9AO4L440UVQ" localSheetId="7" hidden="1">#REF!</definedName>
    <definedName name="BExXOBHOP0WGFHI2Y9AO4L440UVQ" hidden="1">#REF!</definedName>
    <definedName name="BExXOHHHX25B8F97636QMXFUDZQK" localSheetId="11" hidden="1">#REF!</definedName>
    <definedName name="BExXOHHHX25B8F97636QMXFUDZQK" localSheetId="5" hidden="1">#REF!</definedName>
    <definedName name="BExXOHHHX25B8F97636QMXFUDZQK" localSheetId="8" hidden="1">#REF!</definedName>
    <definedName name="BExXOHHHX25B8F97636QMXFUDZQK" localSheetId="6" hidden="1">#REF!</definedName>
    <definedName name="BExXOHHHX25B8F97636QMXFUDZQK" localSheetId="7" hidden="1">#REF!</definedName>
    <definedName name="BExXOHHHX25B8F97636QMXFUDZQK" hidden="1">#REF!</definedName>
    <definedName name="BExXOHSAD2NSHOLLMZ2JWA4I3I1R" localSheetId="11" hidden="1">#REF!</definedName>
    <definedName name="BExXOHSAD2NSHOLLMZ2JWA4I3I1R" localSheetId="5" hidden="1">#REF!</definedName>
    <definedName name="BExXOHSAD2NSHOLLMZ2JWA4I3I1R" localSheetId="8" hidden="1">#REF!</definedName>
    <definedName name="BExXOHSAD2NSHOLLMZ2JWA4I3I1R" localSheetId="6" hidden="1">#REF!</definedName>
    <definedName name="BExXOHSAD2NSHOLLMZ2JWA4I3I1R" localSheetId="7" hidden="1">#REF!</definedName>
    <definedName name="BExXOHSAD2NSHOLLMZ2JWA4I3I1R" hidden="1">#REF!</definedName>
    <definedName name="BExXOJKWIJ6IFTV1RHIWHR91EZMW" localSheetId="11" hidden="1">#REF!</definedName>
    <definedName name="BExXOJKWIJ6IFTV1RHIWHR91EZMW" localSheetId="5" hidden="1">#REF!</definedName>
    <definedName name="BExXOJKWIJ6IFTV1RHIWHR91EZMW" localSheetId="8" hidden="1">#REF!</definedName>
    <definedName name="BExXOJKWIJ6IFTV1RHIWHR91EZMW" localSheetId="6" hidden="1">#REF!</definedName>
    <definedName name="BExXOJKWIJ6IFTV1RHIWHR91EZMW" localSheetId="7" hidden="1">#REF!</definedName>
    <definedName name="BExXOJKWIJ6IFTV1RHIWHR91EZMW" hidden="1">#REF!</definedName>
    <definedName name="BExXP80B5FGA00JCM7UXKPI3PB7Y" localSheetId="11" hidden="1">#REF!</definedName>
    <definedName name="BExXP80B5FGA00JCM7UXKPI3PB7Y" localSheetId="5" hidden="1">#REF!</definedName>
    <definedName name="BExXP80B5FGA00JCM7UXKPI3PB7Y" localSheetId="8" hidden="1">#REF!</definedName>
    <definedName name="BExXP80B5FGA00JCM7UXKPI3PB7Y" localSheetId="6" hidden="1">#REF!</definedName>
    <definedName name="BExXP80B5FGA00JCM7UXKPI3PB7Y" localSheetId="7" hidden="1">#REF!</definedName>
    <definedName name="BExXP80B5FGA00JCM7UXKPI3PB7Y" hidden="1">#REF!</definedName>
    <definedName name="BExXP85M4WXYVN1UVHUTOEKEG5XS" localSheetId="11" hidden="1">#REF!</definedName>
    <definedName name="BExXP85M4WXYVN1UVHUTOEKEG5XS" localSheetId="5" hidden="1">#REF!</definedName>
    <definedName name="BExXP85M4WXYVN1UVHUTOEKEG5XS" localSheetId="8" hidden="1">#REF!</definedName>
    <definedName name="BExXP85M4WXYVN1UVHUTOEKEG5XS" localSheetId="6" hidden="1">#REF!</definedName>
    <definedName name="BExXP85M4WXYVN1UVHUTOEKEG5XS" localSheetId="7" hidden="1">#REF!</definedName>
    <definedName name="BExXP85M4WXYVN1UVHUTOEKEG5XS" hidden="1">#REF!</definedName>
    <definedName name="BExXPELOTHOAG0OWILLAH94OZV5J" localSheetId="11" hidden="1">#REF!</definedName>
    <definedName name="BExXPELOTHOAG0OWILLAH94OZV5J" localSheetId="5" hidden="1">#REF!</definedName>
    <definedName name="BExXPELOTHOAG0OWILLAH94OZV5J" localSheetId="8" hidden="1">#REF!</definedName>
    <definedName name="BExXPELOTHOAG0OWILLAH94OZV5J" localSheetId="6" hidden="1">#REF!</definedName>
    <definedName name="BExXPELOTHOAG0OWILLAH94OZV5J" localSheetId="7" hidden="1">#REF!</definedName>
    <definedName name="BExXPELOTHOAG0OWILLAH94OZV5J" hidden="1">#REF!</definedName>
    <definedName name="BExXPOSJRLJNYPU01QNNQ5URXP2U" localSheetId="11" hidden="1">#REF!</definedName>
    <definedName name="BExXPOSJRLJNYPU01QNNQ5URXP2U" localSheetId="5" hidden="1">#REF!</definedName>
    <definedName name="BExXPOSJRLJNYPU01QNNQ5URXP2U" localSheetId="8" hidden="1">#REF!</definedName>
    <definedName name="BExXPOSJRLJNYPU01QNNQ5URXP2U" localSheetId="6" hidden="1">#REF!</definedName>
    <definedName name="BExXPOSJRLJNYPU01QNNQ5URXP2U" localSheetId="7" hidden="1">#REF!</definedName>
    <definedName name="BExXPOSJRLJNYPU01QNNQ5URXP2U" hidden="1">#REF!</definedName>
    <definedName name="BExXPS31W1VD2NMIE4E37LHVDF0L" localSheetId="11" hidden="1">#REF!</definedName>
    <definedName name="BExXPS31W1VD2NMIE4E37LHVDF0L" localSheetId="5" hidden="1">#REF!</definedName>
    <definedName name="BExXPS31W1VD2NMIE4E37LHVDF0L" localSheetId="8" hidden="1">#REF!</definedName>
    <definedName name="BExXPS31W1VD2NMIE4E37LHVDF0L" localSheetId="6" hidden="1">#REF!</definedName>
    <definedName name="BExXPS31W1VD2NMIE4E37LHVDF0L" localSheetId="7" hidden="1">#REF!</definedName>
    <definedName name="BExXPS31W1VD2NMIE4E37LHVDF0L" hidden="1">#REF!</definedName>
    <definedName name="BExXPZKYEMVF5JOC14HYOOYQK6JK" localSheetId="11" hidden="1">#REF!</definedName>
    <definedName name="BExXPZKYEMVF5JOC14HYOOYQK6JK" localSheetId="5" hidden="1">#REF!</definedName>
    <definedName name="BExXPZKYEMVF5JOC14HYOOYQK6JK" localSheetId="8" hidden="1">#REF!</definedName>
    <definedName name="BExXPZKYEMVF5JOC14HYOOYQK6JK" localSheetId="6" hidden="1">#REF!</definedName>
    <definedName name="BExXPZKYEMVF5JOC14HYOOYQK6JK" localSheetId="7" hidden="1">#REF!</definedName>
    <definedName name="BExXPZKYEMVF5JOC14HYOOYQK6JK" hidden="1">#REF!</definedName>
    <definedName name="BExXQ89PA10X79WBWOEP1AJX1OQM" localSheetId="11" hidden="1">#REF!</definedName>
    <definedName name="BExXQ89PA10X79WBWOEP1AJX1OQM" localSheetId="5" hidden="1">#REF!</definedName>
    <definedName name="BExXQ89PA10X79WBWOEP1AJX1OQM" localSheetId="8" hidden="1">#REF!</definedName>
    <definedName name="BExXQ89PA10X79WBWOEP1AJX1OQM" localSheetId="6" hidden="1">#REF!</definedName>
    <definedName name="BExXQ89PA10X79WBWOEP1AJX1OQM" localSheetId="7" hidden="1">#REF!</definedName>
    <definedName name="BExXQ89PA10X79WBWOEP1AJX1OQM" hidden="1">#REF!</definedName>
    <definedName name="BExXQCGQGGYSI0LTRVR73MUO50AW" localSheetId="11" hidden="1">#REF!</definedName>
    <definedName name="BExXQCGQGGYSI0LTRVR73MUO50AW" localSheetId="5" hidden="1">#REF!</definedName>
    <definedName name="BExXQCGQGGYSI0LTRVR73MUO50AW" localSheetId="8" hidden="1">#REF!</definedName>
    <definedName name="BExXQCGQGGYSI0LTRVR73MUO50AW" localSheetId="6" hidden="1">#REF!</definedName>
    <definedName name="BExXQCGQGGYSI0LTRVR73MUO50AW" localSheetId="7" hidden="1">#REF!</definedName>
    <definedName name="BExXQCGQGGYSI0LTRVR73MUO50AW" hidden="1">#REF!</definedName>
    <definedName name="BExXQEEXFHDQ8DSRAJSB5ET6J004" localSheetId="11" hidden="1">#REF!</definedName>
    <definedName name="BExXQEEXFHDQ8DSRAJSB5ET6J004" localSheetId="5" hidden="1">#REF!</definedName>
    <definedName name="BExXQEEXFHDQ8DSRAJSB5ET6J004" localSheetId="8" hidden="1">#REF!</definedName>
    <definedName name="BExXQEEXFHDQ8DSRAJSB5ET6J004" localSheetId="6" hidden="1">#REF!</definedName>
    <definedName name="BExXQEEXFHDQ8DSRAJSB5ET6J004" localSheetId="7" hidden="1">#REF!</definedName>
    <definedName name="BExXQEEXFHDQ8DSRAJSB5ET6J004" hidden="1">#REF!</definedName>
    <definedName name="BExXQH41O5HZAH8BO6HCFY8YC3TU" localSheetId="11" hidden="1">#REF!</definedName>
    <definedName name="BExXQH41O5HZAH8BO6HCFY8YC3TU" localSheetId="5" hidden="1">#REF!</definedName>
    <definedName name="BExXQH41O5HZAH8BO6HCFY8YC3TU" localSheetId="8" hidden="1">#REF!</definedName>
    <definedName name="BExXQH41O5HZAH8BO6HCFY8YC3TU" localSheetId="6" hidden="1">#REF!</definedName>
    <definedName name="BExXQH41O5HZAH8BO6HCFY8YC3TU" localSheetId="7" hidden="1">#REF!</definedName>
    <definedName name="BExXQH41O5HZAH8BO6HCFY8YC3TU" hidden="1">#REF!</definedName>
    <definedName name="BExXQJIEF5R3QQ6D8HO3NGPU0IQC" localSheetId="11" hidden="1">#REF!</definedName>
    <definedName name="BExXQJIEF5R3QQ6D8HO3NGPU0IQC" localSheetId="5" hidden="1">#REF!</definedName>
    <definedName name="BExXQJIEF5R3QQ6D8HO3NGPU0IQC" localSheetId="8" hidden="1">#REF!</definedName>
    <definedName name="BExXQJIEF5R3QQ6D8HO3NGPU0IQC" localSheetId="6" hidden="1">#REF!</definedName>
    <definedName name="BExXQJIEF5R3QQ6D8HO3NGPU0IQC" localSheetId="7" hidden="1">#REF!</definedName>
    <definedName name="BExXQJIEF5R3QQ6D8HO3NGPU0IQC" hidden="1">#REF!</definedName>
    <definedName name="BExXQRAVW0KPQXIJ59NG6UGTZB59" localSheetId="11" hidden="1">#REF!</definedName>
    <definedName name="BExXQRAVW0KPQXIJ59NG6UGTZB59" localSheetId="5" hidden="1">#REF!</definedName>
    <definedName name="BExXQRAVW0KPQXIJ59NG6UGTZB59" localSheetId="8" hidden="1">#REF!</definedName>
    <definedName name="BExXQRAVW0KPQXIJ59NG6UGTZB59" localSheetId="6" hidden="1">#REF!</definedName>
    <definedName name="BExXQRAVW0KPQXIJ59NG6UGTZB59" localSheetId="7" hidden="1">#REF!</definedName>
    <definedName name="BExXQRAVW0KPQXIJ59NG6UGTZB59" hidden="1">#REF!</definedName>
    <definedName name="BExXQU00K9ER4I1WM7T9J0W1E7ZC" localSheetId="11" hidden="1">#REF!</definedName>
    <definedName name="BExXQU00K9ER4I1WM7T9J0W1E7ZC" localSheetId="5" hidden="1">#REF!</definedName>
    <definedName name="BExXQU00K9ER4I1WM7T9J0W1E7ZC" localSheetId="8" hidden="1">#REF!</definedName>
    <definedName name="BExXQU00K9ER4I1WM7T9J0W1E7ZC" localSheetId="6" hidden="1">#REF!</definedName>
    <definedName name="BExXQU00K9ER4I1WM7T9J0W1E7ZC" localSheetId="7" hidden="1">#REF!</definedName>
    <definedName name="BExXQU00K9ER4I1WM7T9J0W1E7ZC" hidden="1">#REF!</definedName>
    <definedName name="BExXQU00KOR7XLM8B13DGJ1MIQDY" localSheetId="11" hidden="1">#REF!</definedName>
    <definedName name="BExXQU00KOR7XLM8B13DGJ1MIQDY" localSheetId="5" hidden="1">#REF!</definedName>
    <definedName name="BExXQU00KOR7XLM8B13DGJ1MIQDY" localSheetId="8" hidden="1">#REF!</definedName>
    <definedName name="BExXQU00KOR7XLM8B13DGJ1MIQDY" localSheetId="6" hidden="1">#REF!</definedName>
    <definedName name="BExXQU00KOR7XLM8B13DGJ1MIQDY" localSheetId="7" hidden="1">#REF!</definedName>
    <definedName name="BExXQU00KOR7XLM8B13DGJ1MIQDY" hidden="1">#REF!</definedName>
    <definedName name="BExXQUG48Q1ISN53FE4MRROM0HSJ" localSheetId="11" hidden="1">#REF!</definedName>
    <definedName name="BExXQUG48Q1ISN53FE4MRROM0HSJ" localSheetId="5" hidden="1">#REF!</definedName>
    <definedName name="BExXQUG48Q1ISN53FE4MRROM0HSJ" localSheetId="8" hidden="1">#REF!</definedName>
    <definedName name="BExXQUG48Q1ISN53FE4MRROM0HSJ" localSheetId="6" hidden="1">#REF!</definedName>
    <definedName name="BExXQUG48Q1ISN53FE4MRROM0HSJ" localSheetId="7" hidden="1">#REF!</definedName>
    <definedName name="BExXQUG48Q1ISN53FE4MRROM0HSJ" hidden="1">#REF!</definedName>
    <definedName name="BExXQXG18PS8HGBOS03OSTQ0KEYC" localSheetId="11" hidden="1">#REF!</definedName>
    <definedName name="BExXQXG18PS8HGBOS03OSTQ0KEYC" localSheetId="5" hidden="1">#REF!</definedName>
    <definedName name="BExXQXG18PS8HGBOS03OSTQ0KEYC" localSheetId="8" hidden="1">#REF!</definedName>
    <definedName name="BExXQXG18PS8HGBOS03OSTQ0KEYC" localSheetId="6" hidden="1">#REF!</definedName>
    <definedName name="BExXQXG18PS8HGBOS03OSTQ0KEYC" localSheetId="7" hidden="1">#REF!</definedName>
    <definedName name="BExXQXG18PS8HGBOS03OSTQ0KEYC" hidden="1">#REF!</definedName>
    <definedName name="BExXQXQT4OAFQT5B0YB3USDJOJOB" localSheetId="11" hidden="1">#REF!</definedName>
    <definedName name="BExXQXQT4OAFQT5B0YB3USDJOJOB" localSheetId="5" hidden="1">#REF!</definedName>
    <definedName name="BExXQXQT4OAFQT5B0YB3USDJOJOB" localSheetId="8" hidden="1">#REF!</definedName>
    <definedName name="BExXQXQT4OAFQT5B0YB3USDJOJOB" localSheetId="6" hidden="1">#REF!</definedName>
    <definedName name="BExXQXQT4OAFQT5B0YB3USDJOJOB" localSheetId="7" hidden="1">#REF!</definedName>
    <definedName name="BExXQXQT4OAFQT5B0YB3USDJOJOB" hidden="1">#REF!</definedName>
    <definedName name="BExXR3FSEXAHSXEQNJORWFCPX86N" localSheetId="11" hidden="1">#REF!</definedName>
    <definedName name="BExXR3FSEXAHSXEQNJORWFCPX86N" localSheetId="5" hidden="1">#REF!</definedName>
    <definedName name="BExXR3FSEXAHSXEQNJORWFCPX86N" localSheetId="8" hidden="1">#REF!</definedName>
    <definedName name="BExXR3FSEXAHSXEQNJORWFCPX86N" localSheetId="6" hidden="1">#REF!</definedName>
    <definedName name="BExXR3FSEXAHSXEQNJORWFCPX86N" localSheetId="7" hidden="1">#REF!</definedName>
    <definedName name="BExXR3FSEXAHSXEQNJORWFCPX86N" hidden="1">#REF!</definedName>
    <definedName name="BExXR3W3FKYQBLR299HO9RZ70C43" localSheetId="11" hidden="1">#REF!</definedName>
    <definedName name="BExXR3W3FKYQBLR299HO9RZ70C43" localSheetId="5" hidden="1">#REF!</definedName>
    <definedName name="BExXR3W3FKYQBLR299HO9RZ70C43" localSheetId="8" hidden="1">#REF!</definedName>
    <definedName name="BExXR3W3FKYQBLR299HO9RZ70C43" localSheetId="6" hidden="1">#REF!</definedName>
    <definedName name="BExXR3W3FKYQBLR299HO9RZ70C43" localSheetId="7" hidden="1">#REF!</definedName>
    <definedName name="BExXR3W3FKYQBLR299HO9RZ70C43" hidden="1">#REF!</definedName>
    <definedName name="BExXR46U23CRRBV6IZT982MAEQKI" localSheetId="11" hidden="1">#REF!</definedName>
    <definedName name="BExXR46U23CRRBV6IZT982MAEQKI" localSheetId="5" hidden="1">#REF!</definedName>
    <definedName name="BExXR46U23CRRBV6IZT982MAEQKI" localSheetId="8" hidden="1">#REF!</definedName>
    <definedName name="BExXR46U23CRRBV6IZT982MAEQKI" localSheetId="6" hidden="1">#REF!</definedName>
    <definedName name="BExXR46U23CRRBV6IZT982MAEQKI" localSheetId="7" hidden="1">#REF!</definedName>
    <definedName name="BExXR46U23CRRBV6IZT982MAEQKI" hidden="1">#REF!</definedName>
    <definedName name="BExXR6A8W3ND3XDZXBMQZ1VCAXHG" localSheetId="11" hidden="1">#REF!</definedName>
    <definedName name="BExXR6A8W3ND3XDZXBMQZ1VCAXHG" localSheetId="5" hidden="1">#REF!</definedName>
    <definedName name="BExXR6A8W3ND3XDZXBMQZ1VCAXHG" localSheetId="8" hidden="1">#REF!</definedName>
    <definedName name="BExXR6A8W3ND3XDZXBMQZ1VCAXHG" localSheetId="6" hidden="1">#REF!</definedName>
    <definedName name="BExXR6A8W3ND3XDZXBMQZ1VCAXHG" localSheetId="7" hidden="1">#REF!</definedName>
    <definedName name="BExXR6A8W3ND3XDZXBMQZ1VCAXHG" hidden="1">#REF!</definedName>
    <definedName name="BExXR7HKNHT37B4OOA9K9191PP22" localSheetId="11" hidden="1">#REF!</definedName>
    <definedName name="BExXR7HKNHT37B4OOA9K9191PP22" localSheetId="5" hidden="1">#REF!</definedName>
    <definedName name="BExXR7HKNHT37B4OOA9K9191PP22" localSheetId="8" hidden="1">#REF!</definedName>
    <definedName name="BExXR7HKNHT37B4OOA9K9191PP22" localSheetId="6" hidden="1">#REF!</definedName>
    <definedName name="BExXR7HKNHT37B4OOA9K9191PP22" localSheetId="7" hidden="1">#REF!</definedName>
    <definedName name="BExXR7HKNHT37B4OOA9K9191PP22" hidden="1">#REF!</definedName>
    <definedName name="BExXR8OKAVX7O70V5IYG2PRKXSTI" localSheetId="11" hidden="1">#REF!</definedName>
    <definedName name="BExXR8OKAVX7O70V5IYG2PRKXSTI" localSheetId="5" hidden="1">#REF!</definedName>
    <definedName name="BExXR8OKAVX7O70V5IYG2PRKXSTI" localSheetId="8" hidden="1">#REF!</definedName>
    <definedName name="BExXR8OKAVX7O70V5IYG2PRKXSTI" localSheetId="6" hidden="1">#REF!</definedName>
    <definedName name="BExXR8OKAVX7O70V5IYG2PRKXSTI" localSheetId="7" hidden="1">#REF!</definedName>
    <definedName name="BExXR8OKAVX7O70V5IYG2PRKXSTI" hidden="1">#REF!</definedName>
    <definedName name="BExXRA6N6XCLQM6XDV724ZIH6G93" localSheetId="11" hidden="1">#REF!</definedName>
    <definedName name="BExXRA6N6XCLQM6XDV724ZIH6G93" localSheetId="5" hidden="1">#REF!</definedName>
    <definedName name="BExXRA6N6XCLQM6XDV724ZIH6G93" localSheetId="8" hidden="1">#REF!</definedName>
    <definedName name="BExXRA6N6XCLQM6XDV724ZIH6G93" localSheetId="6" hidden="1">#REF!</definedName>
    <definedName name="BExXRA6N6XCLQM6XDV724ZIH6G93" localSheetId="7" hidden="1">#REF!</definedName>
    <definedName name="BExXRA6N6XCLQM6XDV724ZIH6G93" hidden="1">#REF!</definedName>
    <definedName name="BExXRABZ1CNKCG6K1MR6OUFHF7J9" localSheetId="11" hidden="1">#REF!</definedName>
    <definedName name="BExXRABZ1CNKCG6K1MR6OUFHF7J9" localSheetId="5" hidden="1">#REF!</definedName>
    <definedName name="BExXRABZ1CNKCG6K1MR6OUFHF7J9" localSheetId="8" hidden="1">#REF!</definedName>
    <definedName name="BExXRABZ1CNKCG6K1MR6OUFHF7J9" localSheetId="6" hidden="1">#REF!</definedName>
    <definedName name="BExXRABZ1CNKCG6K1MR6OUFHF7J9" localSheetId="7" hidden="1">#REF!</definedName>
    <definedName name="BExXRABZ1CNKCG6K1MR6OUFHF7J9" hidden="1">#REF!</definedName>
    <definedName name="BExXRBOFETC0OTJ6WY3VPMFH03VB" localSheetId="11" hidden="1">#REF!</definedName>
    <definedName name="BExXRBOFETC0OTJ6WY3VPMFH03VB" localSheetId="5" hidden="1">#REF!</definedName>
    <definedName name="BExXRBOFETC0OTJ6WY3VPMFH03VB" localSheetId="8" hidden="1">#REF!</definedName>
    <definedName name="BExXRBOFETC0OTJ6WY3VPMFH03VB" localSheetId="6" hidden="1">#REF!</definedName>
    <definedName name="BExXRBOFETC0OTJ6WY3VPMFH03VB" localSheetId="7" hidden="1">#REF!</definedName>
    <definedName name="BExXRBOFETC0OTJ6WY3VPMFH03VB" hidden="1">#REF!</definedName>
    <definedName name="BExXRD13K1S9Y3JGR7CXSONT7RJZ" localSheetId="11" hidden="1">#REF!</definedName>
    <definedName name="BExXRD13K1S9Y3JGR7CXSONT7RJZ" localSheetId="5" hidden="1">#REF!</definedName>
    <definedName name="BExXRD13K1S9Y3JGR7CXSONT7RJZ" localSheetId="8" hidden="1">#REF!</definedName>
    <definedName name="BExXRD13K1S9Y3JGR7CXSONT7RJZ" localSheetId="6" hidden="1">#REF!</definedName>
    <definedName name="BExXRD13K1S9Y3JGR7CXSONT7RJZ" localSheetId="7" hidden="1">#REF!</definedName>
    <definedName name="BExXRD13K1S9Y3JGR7CXSONT7RJZ" hidden="1">#REF!</definedName>
    <definedName name="BExXRIFB4QQ87QIGA9AG0NXP577K" localSheetId="11" hidden="1">#REF!</definedName>
    <definedName name="BExXRIFB4QQ87QIGA9AG0NXP577K" localSheetId="5" hidden="1">#REF!</definedName>
    <definedName name="BExXRIFB4QQ87QIGA9AG0NXP577K" localSheetId="8" hidden="1">#REF!</definedName>
    <definedName name="BExXRIFB4QQ87QIGA9AG0NXP577K" localSheetId="6" hidden="1">#REF!</definedName>
    <definedName name="BExXRIFB4QQ87QIGA9AG0NXP577K" localSheetId="7" hidden="1">#REF!</definedName>
    <definedName name="BExXRIFB4QQ87QIGA9AG0NXP577K" hidden="1">#REF!</definedName>
    <definedName name="BExXRIQ2JF2CVTRDQX2D9SPH7FTN" localSheetId="11" hidden="1">#REF!</definedName>
    <definedName name="BExXRIQ2JF2CVTRDQX2D9SPH7FTN" localSheetId="5" hidden="1">#REF!</definedName>
    <definedName name="BExXRIQ2JF2CVTRDQX2D9SPH7FTN" localSheetId="8" hidden="1">#REF!</definedName>
    <definedName name="BExXRIQ2JF2CVTRDQX2D9SPH7FTN" localSheetId="6" hidden="1">#REF!</definedName>
    <definedName name="BExXRIQ2JF2CVTRDQX2D9SPH7FTN" localSheetId="7" hidden="1">#REF!</definedName>
    <definedName name="BExXRIQ2JF2CVTRDQX2D9SPH7FTN" hidden="1">#REF!</definedName>
    <definedName name="BExXRO4A6VUH1F4XV8N1BRJ4896W" localSheetId="11" hidden="1">#REF!</definedName>
    <definedName name="BExXRO4A6VUH1F4XV8N1BRJ4896W" localSheetId="5" hidden="1">#REF!</definedName>
    <definedName name="BExXRO4A6VUH1F4XV8N1BRJ4896W" localSheetId="8" hidden="1">#REF!</definedName>
    <definedName name="BExXRO4A6VUH1F4XV8N1BRJ4896W" localSheetId="6" hidden="1">#REF!</definedName>
    <definedName name="BExXRO4A6VUH1F4XV8N1BRJ4896W" localSheetId="7" hidden="1">#REF!</definedName>
    <definedName name="BExXRO4A6VUH1F4XV8N1BRJ4896W" hidden="1">#REF!</definedName>
    <definedName name="BExXRO9N1SNJZGKD90P4K7FU1J0P" localSheetId="11" hidden="1">#REF!</definedName>
    <definedName name="BExXRO9N1SNJZGKD90P4K7FU1J0P" localSheetId="5" hidden="1">#REF!</definedName>
    <definedName name="BExXRO9N1SNJZGKD90P4K7FU1J0P" localSheetId="8" hidden="1">#REF!</definedName>
    <definedName name="BExXRO9N1SNJZGKD90P4K7FU1J0P" localSheetId="6" hidden="1">#REF!</definedName>
    <definedName name="BExXRO9N1SNJZGKD90P4K7FU1J0P" localSheetId="7" hidden="1">#REF!</definedName>
    <definedName name="BExXRO9N1SNJZGKD90P4K7FU1J0P" hidden="1">#REF!</definedName>
    <definedName name="BExXROF2MWDZ7IFXX27XOJ79Q86E" localSheetId="11" hidden="1">#REF!</definedName>
    <definedName name="BExXROF2MWDZ7IFXX27XOJ79Q86E" localSheetId="5" hidden="1">#REF!</definedName>
    <definedName name="BExXROF2MWDZ7IFXX27XOJ79Q86E" localSheetId="8" hidden="1">#REF!</definedName>
    <definedName name="BExXROF2MWDZ7IFXX27XOJ79Q86E" localSheetId="6" hidden="1">#REF!</definedName>
    <definedName name="BExXROF2MWDZ7IFXX27XOJ79Q86E" localSheetId="7" hidden="1">#REF!</definedName>
    <definedName name="BExXROF2MWDZ7IFXX27XOJ79Q86E" hidden="1">#REF!</definedName>
    <definedName name="BExXRV5QP3Z0KAQ1EQT9JYT2FV0L" localSheetId="11" hidden="1">#REF!</definedName>
    <definedName name="BExXRV5QP3Z0KAQ1EQT9JYT2FV0L" localSheetId="5" hidden="1">#REF!</definedName>
    <definedName name="BExXRV5QP3Z0KAQ1EQT9JYT2FV0L" localSheetId="8" hidden="1">#REF!</definedName>
    <definedName name="BExXRV5QP3Z0KAQ1EQT9JYT2FV0L" localSheetId="6" hidden="1">#REF!</definedName>
    <definedName name="BExXRV5QP3Z0KAQ1EQT9JYT2FV0L" localSheetId="7" hidden="1">#REF!</definedName>
    <definedName name="BExXRV5QP3Z0KAQ1EQT9JYT2FV0L" hidden="1">#REF!</definedName>
    <definedName name="BExXRZ20LZZCW8LVGDK0XETOTSAI" localSheetId="11" hidden="1">#REF!</definedName>
    <definedName name="BExXRZ20LZZCW8LVGDK0XETOTSAI" localSheetId="5" hidden="1">#REF!</definedName>
    <definedName name="BExXRZ20LZZCW8LVGDK0XETOTSAI" localSheetId="8" hidden="1">#REF!</definedName>
    <definedName name="BExXRZ20LZZCW8LVGDK0XETOTSAI" localSheetId="6" hidden="1">#REF!</definedName>
    <definedName name="BExXRZ20LZZCW8LVGDK0XETOTSAI" localSheetId="7" hidden="1">#REF!</definedName>
    <definedName name="BExXRZ20LZZCW8LVGDK0XETOTSAI" hidden="1">#REF!</definedName>
    <definedName name="BExXS4R1GKUJQX6MHUIUN4S3SCAS" localSheetId="11" hidden="1">#REF!</definedName>
    <definedName name="BExXS4R1GKUJQX6MHUIUN4S3SCAS" localSheetId="5" hidden="1">#REF!</definedName>
    <definedName name="BExXS4R1GKUJQX6MHUIUN4S3SCAS" localSheetId="8" hidden="1">#REF!</definedName>
    <definedName name="BExXS4R1GKUJQX6MHUIUN4S3SCAS" localSheetId="6" hidden="1">#REF!</definedName>
    <definedName name="BExXS4R1GKUJQX6MHUIUN4S3SCAS" localSheetId="7" hidden="1">#REF!</definedName>
    <definedName name="BExXS4R1GKUJQX6MHUIUN4S3SCAS" hidden="1">#REF!</definedName>
    <definedName name="BExXS63O4OMWMNXXAODZQFSDG33N" localSheetId="11" hidden="1">#REF!</definedName>
    <definedName name="BExXS63O4OMWMNXXAODZQFSDG33N" localSheetId="5" hidden="1">#REF!</definedName>
    <definedName name="BExXS63O4OMWMNXXAODZQFSDG33N" localSheetId="8" hidden="1">#REF!</definedName>
    <definedName name="BExXS63O4OMWMNXXAODZQFSDG33N" localSheetId="6" hidden="1">#REF!</definedName>
    <definedName name="BExXS63O4OMWMNXXAODZQFSDG33N" localSheetId="7" hidden="1">#REF!</definedName>
    <definedName name="BExXS63O4OMWMNXXAODZQFSDG33N" hidden="1">#REF!</definedName>
    <definedName name="BExXSBSP1TOY051HSPEPM0AEIO2M" localSheetId="11" hidden="1">#REF!</definedName>
    <definedName name="BExXSBSP1TOY051HSPEPM0AEIO2M" localSheetId="5" hidden="1">#REF!</definedName>
    <definedName name="BExXSBSP1TOY051HSPEPM0AEIO2M" localSheetId="8" hidden="1">#REF!</definedName>
    <definedName name="BExXSBSP1TOY051HSPEPM0AEIO2M" localSheetId="6" hidden="1">#REF!</definedName>
    <definedName name="BExXSBSP1TOY051HSPEPM0AEIO2M" localSheetId="7" hidden="1">#REF!</definedName>
    <definedName name="BExXSBSP1TOY051HSPEPM0AEIO2M" hidden="1">#REF!</definedName>
    <definedName name="BExXSC8RFK5D68FJD2HI4K66SA6I" localSheetId="11" hidden="1">#REF!</definedName>
    <definedName name="BExXSC8RFK5D68FJD2HI4K66SA6I" localSheetId="5" hidden="1">#REF!</definedName>
    <definedName name="BExXSC8RFK5D68FJD2HI4K66SA6I" localSheetId="8" hidden="1">#REF!</definedName>
    <definedName name="BExXSC8RFK5D68FJD2HI4K66SA6I" localSheetId="6" hidden="1">#REF!</definedName>
    <definedName name="BExXSC8RFK5D68FJD2HI4K66SA6I" localSheetId="7" hidden="1">#REF!</definedName>
    <definedName name="BExXSC8RFK5D68FJD2HI4K66SA6I" hidden="1">#REF!</definedName>
    <definedName name="BExXSCP0AZ5MYCC2UFG2GLBCV1CC" localSheetId="11" hidden="1">#REF!</definedName>
    <definedName name="BExXSCP0AZ5MYCC2UFG2GLBCV1CC" localSheetId="5" hidden="1">#REF!</definedName>
    <definedName name="BExXSCP0AZ5MYCC2UFG2GLBCV1CC" localSheetId="8" hidden="1">#REF!</definedName>
    <definedName name="BExXSCP0AZ5MYCC2UFG2GLBCV1CC" localSheetId="6" hidden="1">#REF!</definedName>
    <definedName name="BExXSCP0AZ5MYCC2UFG2GLBCV1CC" localSheetId="7" hidden="1">#REF!</definedName>
    <definedName name="BExXSCP0AZ5MYCC2UFG2GLBCV1CC" hidden="1">#REF!</definedName>
    <definedName name="BExXSNHC88W4UMXEOIOOATJAIKZO" localSheetId="11" hidden="1">#REF!</definedName>
    <definedName name="BExXSNHC88W4UMXEOIOOATJAIKZO" localSheetId="5" hidden="1">#REF!</definedName>
    <definedName name="BExXSNHC88W4UMXEOIOOATJAIKZO" localSheetId="8" hidden="1">#REF!</definedName>
    <definedName name="BExXSNHC88W4UMXEOIOOATJAIKZO" localSheetId="6" hidden="1">#REF!</definedName>
    <definedName name="BExXSNHC88W4UMXEOIOOATJAIKZO" localSheetId="7" hidden="1">#REF!</definedName>
    <definedName name="BExXSNHC88W4UMXEOIOOATJAIKZO" hidden="1">#REF!</definedName>
    <definedName name="BExXSTBS08WIA9TLALV3UQ2Z3MRG" localSheetId="11" hidden="1">#REF!</definedName>
    <definedName name="BExXSTBS08WIA9TLALV3UQ2Z3MRG" localSheetId="5" hidden="1">#REF!</definedName>
    <definedName name="BExXSTBS08WIA9TLALV3UQ2Z3MRG" localSheetId="8" hidden="1">#REF!</definedName>
    <definedName name="BExXSTBS08WIA9TLALV3UQ2Z3MRG" localSheetId="6" hidden="1">#REF!</definedName>
    <definedName name="BExXSTBS08WIA9TLALV3UQ2Z3MRG" localSheetId="7" hidden="1">#REF!</definedName>
    <definedName name="BExXSTBS08WIA9TLALV3UQ2Z3MRG" hidden="1">#REF!</definedName>
    <definedName name="BExXSVQ2WOJJ73YEO8Q2FK60V4G8" localSheetId="11" hidden="1">#REF!</definedName>
    <definedName name="BExXSVQ2WOJJ73YEO8Q2FK60V4G8" localSheetId="5" hidden="1">#REF!</definedName>
    <definedName name="BExXSVQ2WOJJ73YEO8Q2FK60V4G8" localSheetId="8" hidden="1">#REF!</definedName>
    <definedName name="BExXSVQ2WOJJ73YEO8Q2FK60V4G8" localSheetId="6" hidden="1">#REF!</definedName>
    <definedName name="BExXSVQ2WOJJ73YEO8Q2FK60V4G8" localSheetId="7" hidden="1">#REF!</definedName>
    <definedName name="BExXSVQ2WOJJ73YEO8Q2FK60V4G8" hidden="1">#REF!</definedName>
    <definedName name="BExXTER5A2EQ14KN6J0MVATIHVKN" localSheetId="11" hidden="1">#REF!</definedName>
    <definedName name="BExXTER5A2EQ14KN6J0MVATIHVKN" localSheetId="5" hidden="1">#REF!</definedName>
    <definedName name="BExXTER5A2EQ14KN6J0MVATIHVKN" localSheetId="8" hidden="1">#REF!</definedName>
    <definedName name="BExXTER5A2EQ14KN6J0MVATIHVKN" localSheetId="6" hidden="1">#REF!</definedName>
    <definedName name="BExXTER5A2EQ14KN6J0MVATIHVKN" localSheetId="7" hidden="1">#REF!</definedName>
    <definedName name="BExXTER5A2EQ14KN6J0MVATIHVKN" hidden="1">#REF!</definedName>
    <definedName name="BExXTHLRNL82GN7KZY3TOLO508N7" localSheetId="11" hidden="1">#REF!</definedName>
    <definedName name="BExXTHLRNL82GN7KZY3TOLO508N7" localSheetId="5" hidden="1">#REF!</definedName>
    <definedName name="BExXTHLRNL82GN7KZY3TOLO508N7" localSheetId="8" hidden="1">#REF!</definedName>
    <definedName name="BExXTHLRNL82GN7KZY3TOLO508N7" localSheetId="6" hidden="1">#REF!</definedName>
    <definedName name="BExXTHLRNL82GN7KZY3TOLO508N7" localSheetId="7" hidden="1">#REF!</definedName>
    <definedName name="BExXTHLRNL82GN7KZY3TOLO508N7" hidden="1">#REF!</definedName>
    <definedName name="BExXTL72MKEQSQH9L2OTFLU8DM2B" localSheetId="11" hidden="1">#REF!</definedName>
    <definedName name="BExXTL72MKEQSQH9L2OTFLU8DM2B" localSheetId="5" hidden="1">#REF!</definedName>
    <definedName name="BExXTL72MKEQSQH9L2OTFLU8DM2B" localSheetId="8" hidden="1">#REF!</definedName>
    <definedName name="BExXTL72MKEQSQH9L2OTFLU8DM2B" localSheetId="6" hidden="1">#REF!</definedName>
    <definedName name="BExXTL72MKEQSQH9L2OTFLU8DM2B" localSheetId="7" hidden="1">#REF!</definedName>
    <definedName name="BExXTL72MKEQSQH9L2OTFLU8DM2B" hidden="1">#REF!</definedName>
    <definedName name="BExXTM3M4RTCRSX7VGAXGQNPP668" localSheetId="11" hidden="1">#REF!</definedName>
    <definedName name="BExXTM3M4RTCRSX7VGAXGQNPP668" localSheetId="5" hidden="1">#REF!</definedName>
    <definedName name="BExXTM3M4RTCRSX7VGAXGQNPP668" localSheetId="8" hidden="1">#REF!</definedName>
    <definedName name="BExXTM3M4RTCRSX7VGAXGQNPP668" localSheetId="6" hidden="1">#REF!</definedName>
    <definedName name="BExXTM3M4RTCRSX7VGAXGQNPP668" localSheetId="7" hidden="1">#REF!</definedName>
    <definedName name="BExXTM3M4RTCRSX7VGAXGQNPP668" hidden="1">#REF!</definedName>
    <definedName name="BExXTOCF78J7WY6FOVBRY1N2RBBR" localSheetId="11" hidden="1">#REF!</definedName>
    <definedName name="BExXTOCF78J7WY6FOVBRY1N2RBBR" localSheetId="5" hidden="1">#REF!</definedName>
    <definedName name="BExXTOCF78J7WY6FOVBRY1N2RBBR" localSheetId="8" hidden="1">#REF!</definedName>
    <definedName name="BExXTOCF78J7WY6FOVBRY1N2RBBR" localSheetId="6" hidden="1">#REF!</definedName>
    <definedName name="BExXTOCF78J7WY6FOVBRY1N2RBBR" localSheetId="7" hidden="1">#REF!</definedName>
    <definedName name="BExXTOCF78J7WY6FOVBRY1N2RBBR" hidden="1">#REF!</definedName>
    <definedName name="BExXTP3GYO6Z9RTKKT10XA0UTV3T" localSheetId="11" hidden="1">#REF!</definedName>
    <definedName name="BExXTP3GYO6Z9RTKKT10XA0UTV3T" localSheetId="5" hidden="1">#REF!</definedName>
    <definedName name="BExXTP3GYO6Z9RTKKT10XA0UTV3T" localSheetId="8" hidden="1">#REF!</definedName>
    <definedName name="BExXTP3GYO6Z9RTKKT10XA0UTV3T" localSheetId="6" hidden="1">#REF!</definedName>
    <definedName name="BExXTP3GYO6Z9RTKKT10XA0UTV3T" localSheetId="7" hidden="1">#REF!</definedName>
    <definedName name="BExXTP3GYO6Z9RTKKT10XA0UTV3T" hidden="1">#REF!</definedName>
    <definedName name="BExXTRN4AFX9QW6YC4HNGBBD5R08" localSheetId="11" hidden="1">#REF!</definedName>
    <definedName name="BExXTRN4AFX9QW6YC4HNGBBD5R08" localSheetId="5" hidden="1">#REF!</definedName>
    <definedName name="BExXTRN4AFX9QW6YC4HNGBBD5R08" localSheetId="8" hidden="1">#REF!</definedName>
    <definedName name="BExXTRN4AFX9QW6YC4HNGBBD5R08" localSheetId="6" hidden="1">#REF!</definedName>
    <definedName name="BExXTRN4AFX9QW6YC4HNGBBD5R08" localSheetId="7" hidden="1">#REF!</definedName>
    <definedName name="BExXTRN4AFX9QW6YC4HNGBBD5R08" hidden="1">#REF!</definedName>
    <definedName name="BExXTV8M7YIG5C64O046DN613ZRO" localSheetId="11" hidden="1">#REF!</definedName>
    <definedName name="BExXTV8M7YIG5C64O046DN613ZRO" localSheetId="5" hidden="1">#REF!</definedName>
    <definedName name="BExXTV8M7YIG5C64O046DN613ZRO" localSheetId="8" hidden="1">#REF!</definedName>
    <definedName name="BExXTV8M7YIG5C64O046DN613ZRO" localSheetId="6" hidden="1">#REF!</definedName>
    <definedName name="BExXTV8M7YIG5C64O046DN613ZRO" localSheetId="7" hidden="1">#REF!</definedName>
    <definedName name="BExXTV8M7YIG5C64O046DN613ZRO" hidden="1">#REF!</definedName>
    <definedName name="BExXTVDXQ7ZX3THNLFJXFAONW0AI" localSheetId="11" hidden="1">#REF!</definedName>
    <definedName name="BExXTVDXQ7ZX3THNLFJXFAONW0AI" localSheetId="5" hidden="1">#REF!</definedName>
    <definedName name="BExXTVDXQ7ZX3THNLFJXFAONW0AI" localSheetId="8" hidden="1">#REF!</definedName>
    <definedName name="BExXTVDXQ7ZX3THNLFJXFAONW0AI" localSheetId="6" hidden="1">#REF!</definedName>
    <definedName name="BExXTVDXQ7ZX3THNLFJXFAONW0AI" localSheetId="7" hidden="1">#REF!</definedName>
    <definedName name="BExXTVDXQ7ZX3THNLFJXFAONW0AI" hidden="1">#REF!</definedName>
    <definedName name="BExXTZKZ4CG92ZQLIRKEXXH9BFIR" localSheetId="11" hidden="1">#REF!</definedName>
    <definedName name="BExXTZKZ4CG92ZQLIRKEXXH9BFIR" localSheetId="5" hidden="1">#REF!</definedName>
    <definedName name="BExXTZKZ4CG92ZQLIRKEXXH9BFIR" localSheetId="8" hidden="1">#REF!</definedName>
    <definedName name="BExXTZKZ4CG92ZQLIRKEXXH9BFIR" localSheetId="6" hidden="1">#REF!</definedName>
    <definedName name="BExXTZKZ4CG92ZQLIRKEXXH9BFIR" localSheetId="7" hidden="1">#REF!</definedName>
    <definedName name="BExXTZKZ4CG92ZQLIRKEXXH9BFIR" hidden="1">#REF!</definedName>
    <definedName name="BExXU4J2BM2964GD5UZHM752Q4NS" localSheetId="11" hidden="1">#REF!</definedName>
    <definedName name="BExXU4J2BM2964GD5UZHM752Q4NS" localSheetId="5" hidden="1">#REF!</definedName>
    <definedName name="BExXU4J2BM2964GD5UZHM752Q4NS" localSheetId="8" hidden="1">#REF!</definedName>
    <definedName name="BExXU4J2BM2964GD5UZHM752Q4NS" localSheetId="6" hidden="1">#REF!</definedName>
    <definedName name="BExXU4J2BM2964GD5UZHM752Q4NS" localSheetId="7" hidden="1">#REF!</definedName>
    <definedName name="BExXU4J2BM2964GD5UZHM752Q4NS" hidden="1">#REF!</definedName>
    <definedName name="BExXU6XDTT7RM93KILIDEYPA9XKF" localSheetId="11" hidden="1">#REF!</definedName>
    <definedName name="BExXU6XDTT7RM93KILIDEYPA9XKF" localSheetId="5" hidden="1">#REF!</definedName>
    <definedName name="BExXU6XDTT7RM93KILIDEYPA9XKF" localSheetId="8" hidden="1">#REF!</definedName>
    <definedName name="BExXU6XDTT7RM93KILIDEYPA9XKF" localSheetId="6" hidden="1">#REF!</definedName>
    <definedName name="BExXU6XDTT7RM93KILIDEYPA9XKF" localSheetId="7" hidden="1">#REF!</definedName>
    <definedName name="BExXU6XDTT7RM93KILIDEYPA9XKF" hidden="1">#REF!</definedName>
    <definedName name="BExXU8VLZA7WLPZ3RAQZGNERUD26" localSheetId="11" hidden="1">#REF!</definedName>
    <definedName name="BExXU8VLZA7WLPZ3RAQZGNERUD26" localSheetId="5" hidden="1">#REF!</definedName>
    <definedName name="BExXU8VLZA7WLPZ3RAQZGNERUD26" localSheetId="8" hidden="1">#REF!</definedName>
    <definedName name="BExXU8VLZA7WLPZ3RAQZGNERUD26" localSheetId="6" hidden="1">#REF!</definedName>
    <definedName name="BExXU8VLZA7WLPZ3RAQZGNERUD26" localSheetId="7" hidden="1">#REF!</definedName>
    <definedName name="BExXU8VLZA7WLPZ3RAQZGNERUD26" hidden="1">#REF!</definedName>
    <definedName name="BExXUB9RSLSCNN5ETLXY72DAPZZM" localSheetId="11" hidden="1">#REF!</definedName>
    <definedName name="BExXUB9RSLSCNN5ETLXY72DAPZZM" localSheetId="5" hidden="1">#REF!</definedName>
    <definedName name="BExXUB9RSLSCNN5ETLXY72DAPZZM" localSheetId="8" hidden="1">#REF!</definedName>
    <definedName name="BExXUB9RSLSCNN5ETLXY72DAPZZM" localSheetId="6" hidden="1">#REF!</definedName>
    <definedName name="BExXUB9RSLSCNN5ETLXY72DAPZZM" localSheetId="7" hidden="1">#REF!</definedName>
    <definedName name="BExXUB9RSLSCNN5ETLXY72DAPZZM" hidden="1">#REF!</definedName>
    <definedName name="BExXUFRM82XQIN2T8KGLDQL1IBQW" localSheetId="11" hidden="1">#REF!</definedName>
    <definedName name="BExXUFRM82XQIN2T8KGLDQL1IBQW" localSheetId="5" hidden="1">#REF!</definedName>
    <definedName name="BExXUFRM82XQIN2T8KGLDQL1IBQW" localSheetId="8" hidden="1">#REF!</definedName>
    <definedName name="BExXUFRM82XQIN2T8KGLDQL1IBQW" localSheetId="6" hidden="1">#REF!</definedName>
    <definedName name="BExXUFRM82XQIN2T8KGLDQL1IBQW" localSheetId="7" hidden="1">#REF!</definedName>
    <definedName name="BExXUFRM82XQIN2T8KGLDQL1IBQW" hidden="1">#REF!</definedName>
    <definedName name="BExXUQEQBF6FI240ZGIF9YXZSRAU" localSheetId="11" hidden="1">#REF!</definedName>
    <definedName name="BExXUQEQBF6FI240ZGIF9YXZSRAU" localSheetId="5" hidden="1">#REF!</definedName>
    <definedName name="BExXUQEQBF6FI240ZGIF9YXZSRAU" localSheetId="8" hidden="1">#REF!</definedName>
    <definedName name="BExXUQEQBF6FI240ZGIF9YXZSRAU" localSheetId="6" hidden="1">#REF!</definedName>
    <definedName name="BExXUQEQBF6FI240ZGIF9YXZSRAU" localSheetId="7" hidden="1">#REF!</definedName>
    <definedName name="BExXUQEQBF6FI240ZGIF9YXZSRAU" hidden="1">#REF!</definedName>
    <definedName name="BExXUX02UQ8LJPBZ4YBORILFR0W0" localSheetId="11" hidden="1">#REF!</definedName>
    <definedName name="BExXUX02UQ8LJPBZ4YBORILFR0W0" localSheetId="5" hidden="1">#REF!</definedName>
    <definedName name="BExXUX02UQ8LJPBZ4YBORILFR0W0" localSheetId="8" hidden="1">#REF!</definedName>
    <definedName name="BExXUX02UQ8LJPBZ4YBORILFR0W0" localSheetId="6" hidden="1">#REF!</definedName>
    <definedName name="BExXUX02UQ8LJPBZ4YBORILFR0W0" localSheetId="7" hidden="1">#REF!</definedName>
    <definedName name="BExXUX02UQ8LJPBZ4YBORILFR0W0" hidden="1">#REF!</definedName>
    <definedName name="BExXUYND6EJO7CJ5KRICV4O1JNWK" localSheetId="11" hidden="1">#REF!</definedName>
    <definedName name="BExXUYND6EJO7CJ5KRICV4O1JNWK" localSheetId="5" hidden="1">#REF!</definedName>
    <definedName name="BExXUYND6EJO7CJ5KRICV4O1JNWK" localSheetId="8" hidden="1">#REF!</definedName>
    <definedName name="BExXUYND6EJO7CJ5KRICV4O1JNWK" localSheetId="6" hidden="1">#REF!</definedName>
    <definedName name="BExXUYND6EJO7CJ5KRICV4O1JNWK" localSheetId="7" hidden="1">#REF!</definedName>
    <definedName name="BExXUYND6EJO7CJ5KRICV4O1JNWK" hidden="1">#REF!</definedName>
    <definedName name="BExXV6FWG4H3S2QEUJZYIXILNGJ7" localSheetId="11" hidden="1">#REF!</definedName>
    <definedName name="BExXV6FWG4H3S2QEUJZYIXILNGJ7" localSheetId="5" hidden="1">#REF!</definedName>
    <definedName name="BExXV6FWG4H3S2QEUJZYIXILNGJ7" localSheetId="8" hidden="1">#REF!</definedName>
    <definedName name="BExXV6FWG4H3S2QEUJZYIXILNGJ7" localSheetId="6" hidden="1">#REF!</definedName>
    <definedName name="BExXV6FWG4H3S2QEUJZYIXILNGJ7" localSheetId="7" hidden="1">#REF!</definedName>
    <definedName name="BExXV6FWG4H3S2QEUJZYIXILNGJ7" hidden="1">#REF!</definedName>
    <definedName name="BExXVK87BMMO6LHKV0CFDNIQVIBS" localSheetId="11" hidden="1">#REF!</definedName>
    <definedName name="BExXVK87BMMO6LHKV0CFDNIQVIBS" localSheetId="5" hidden="1">#REF!</definedName>
    <definedName name="BExXVK87BMMO6LHKV0CFDNIQVIBS" localSheetId="8" hidden="1">#REF!</definedName>
    <definedName name="BExXVK87BMMO6LHKV0CFDNIQVIBS" localSheetId="6" hidden="1">#REF!</definedName>
    <definedName name="BExXVK87BMMO6LHKV0CFDNIQVIBS" localSheetId="7" hidden="1">#REF!</definedName>
    <definedName name="BExXVK87BMMO6LHKV0CFDNIQVIBS" hidden="1">#REF!</definedName>
    <definedName name="BExXVKZ9WXPGL6IVY6T61IDD771I" localSheetId="11" hidden="1">#REF!</definedName>
    <definedName name="BExXVKZ9WXPGL6IVY6T61IDD771I" localSheetId="5" hidden="1">#REF!</definedName>
    <definedName name="BExXVKZ9WXPGL6IVY6T61IDD771I" localSheetId="8" hidden="1">#REF!</definedName>
    <definedName name="BExXVKZ9WXPGL6IVY6T61IDD771I" localSheetId="6" hidden="1">#REF!</definedName>
    <definedName name="BExXVKZ9WXPGL6IVY6T61IDD771I" localSheetId="7" hidden="1">#REF!</definedName>
    <definedName name="BExXVKZ9WXPGL6IVY6T61IDD771I" hidden="1">#REF!</definedName>
    <definedName name="BExXVLA319WCSEOVHB05KDUSU054" localSheetId="11" hidden="1">#REF!</definedName>
    <definedName name="BExXVLA319WCSEOVHB05KDUSU054" localSheetId="5" hidden="1">#REF!</definedName>
    <definedName name="BExXVLA319WCSEOVHB05KDUSU054" localSheetId="8" hidden="1">#REF!</definedName>
    <definedName name="BExXVLA319WCSEOVHB05KDUSU054" localSheetId="6" hidden="1">#REF!</definedName>
    <definedName name="BExXVLA319WCSEOVHB05KDUSU054" localSheetId="7" hidden="1">#REF!</definedName>
    <definedName name="BExXVLA319WCSEOVHB05KDUSU054" hidden="1">#REF!</definedName>
    <definedName name="BExXVTTG5YRCSTI0UL141BKR36SU" localSheetId="11" hidden="1">#REF!</definedName>
    <definedName name="BExXVTTG5YRCSTI0UL141BKR36SU" localSheetId="5" hidden="1">#REF!</definedName>
    <definedName name="BExXVTTG5YRCSTI0UL141BKR36SU" localSheetId="8" hidden="1">#REF!</definedName>
    <definedName name="BExXVTTG5YRCSTI0UL141BKR36SU" localSheetId="6" hidden="1">#REF!</definedName>
    <definedName name="BExXVTTG5YRCSTI0UL141BKR36SU" localSheetId="7" hidden="1">#REF!</definedName>
    <definedName name="BExXVTTG5YRCSTI0UL141BKR36SU" hidden="1">#REF!</definedName>
    <definedName name="BExXVYWX74VKI8BDDSX9U85460MB" localSheetId="11" hidden="1">#REF!</definedName>
    <definedName name="BExXVYWX74VKI8BDDSX9U85460MB" localSheetId="5" hidden="1">#REF!</definedName>
    <definedName name="BExXVYWX74VKI8BDDSX9U85460MB" localSheetId="8" hidden="1">#REF!</definedName>
    <definedName name="BExXVYWX74VKI8BDDSX9U85460MB" localSheetId="6" hidden="1">#REF!</definedName>
    <definedName name="BExXVYWX74VKI8BDDSX9U85460MB" localSheetId="7" hidden="1">#REF!</definedName>
    <definedName name="BExXVYWX74VKI8BDDSX9U85460MB" hidden="1">#REF!</definedName>
    <definedName name="BExXW27MMXHXUXX78SDTBE1JYTHT" localSheetId="11" hidden="1">#REF!</definedName>
    <definedName name="BExXW27MMXHXUXX78SDTBE1JYTHT" localSheetId="5" hidden="1">#REF!</definedName>
    <definedName name="BExXW27MMXHXUXX78SDTBE1JYTHT" localSheetId="8" hidden="1">#REF!</definedName>
    <definedName name="BExXW27MMXHXUXX78SDTBE1JYTHT" localSheetId="6" hidden="1">#REF!</definedName>
    <definedName name="BExXW27MMXHXUXX78SDTBE1JYTHT" localSheetId="7" hidden="1">#REF!</definedName>
    <definedName name="BExXW27MMXHXUXX78SDTBE1JYTHT" hidden="1">#REF!</definedName>
    <definedName name="BExXW2YIM2MYBSHRIX0RP9D4PRMN" localSheetId="11" hidden="1">#REF!</definedName>
    <definedName name="BExXW2YIM2MYBSHRIX0RP9D4PRMN" localSheetId="5" hidden="1">#REF!</definedName>
    <definedName name="BExXW2YIM2MYBSHRIX0RP9D4PRMN" localSheetId="8" hidden="1">#REF!</definedName>
    <definedName name="BExXW2YIM2MYBSHRIX0RP9D4PRMN" localSheetId="6" hidden="1">#REF!</definedName>
    <definedName name="BExXW2YIM2MYBSHRIX0RP9D4PRMN" localSheetId="7" hidden="1">#REF!</definedName>
    <definedName name="BExXW2YIM2MYBSHRIX0RP9D4PRMN" hidden="1">#REF!</definedName>
    <definedName name="BExXWBNE4KTFSXKVSRF6WX039WPB" localSheetId="11" hidden="1">#REF!</definedName>
    <definedName name="BExXWBNE4KTFSXKVSRF6WX039WPB" localSheetId="5" hidden="1">#REF!</definedName>
    <definedName name="BExXWBNE4KTFSXKVSRF6WX039WPB" localSheetId="8" hidden="1">#REF!</definedName>
    <definedName name="BExXWBNE4KTFSXKVSRF6WX039WPB" localSheetId="6" hidden="1">#REF!</definedName>
    <definedName name="BExXWBNE4KTFSXKVSRF6WX039WPB" localSheetId="7" hidden="1">#REF!</definedName>
    <definedName name="BExXWBNE4KTFSXKVSRF6WX039WPB" hidden="1">#REF!</definedName>
    <definedName name="BExXWFP5AYE7EHYTJWBZSQ8PQ0YX" localSheetId="11" hidden="1">#REF!</definedName>
    <definedName name="BExXWFP5AYE7EHYTJWBZSQ8PQ0YX" localSheetId="5" hidden="1">#REF!</definedName>
    <definedName name="BExXWFP5AYE7EHYTJWBZSQ8PQ0YX" localSheetId="8" hidden="1">#REF!</definedName>
    <definedName name="BExXWFP5AYE7EHYTJWBZSQ8PQ0YX" localSheetId="6" hidden="1">#REF!</definedName>
    <definedName name="BExXWFP5AYE7EHYTJWBZSQ8PQ0YX" localSheetId="7" hidden="1">#REF!</definedName>
    <definedName name="BExXWFP5AYE7EHYTJWBZSQ8PQ0YX" hidden="1">#REF!</definedName>
    <definedName name="BExXWIUCR0LXM58OVKZT2APLVTIA" localSheetId="11" hidden="1">#REF!</definedName>
    <definedName name="BExXWIUCR0LXM58OVKZT2APLVTIA" localSheetId="5" hidden="1">#REF!</definedName>
    <definedName name="BExXWIUCR0LXM58OVKZT2APLVTIA" localSheetId="8" hidden="1">#REF!</definedName>
    <definedName name="BExXWIUCR0LXM58OVKZT2APLVTIA" localSheetId="6" hidden="1">#REF!</definedName>
    <definedName name="BExXWIUCR0LXM58OVKZT2APLVTIA" localSheetId="7" hidden="1">#REF!</definedName>
    <definedName name="BExXWIUCR0LXM58OVKZT2APLVTIA" hidden="1">#REF!</definedName>
    <definedName name="BExXWTXJEA32DLC6QKN10QB955JT" localSheetId="11" hidden="1">#REF!</definedName>
    <definedName name="BExXWTXJEA32DLC6QKN10QB955JT" localSheetId="5" hidden="1">#REF!</definedName>
    <definedName name="BExXWTXJEA32DLC6QKN10QB955JT" localSheetId="8" hidden="1">#REF!</definedName>
    <definedName name="BExXWTXJEA32DLC6QKN10QB955JT" localSheetId="6" hidden="1">#REF!</definedName>
    <definedName name="BExXWTXJEA32DLC6QKN10QB955JT" localSheetId="7" hidden="1">#REF!</definedName>
    <definedName name="BExXWTXJEA32DLC6QKN10QB955JT" hidden="1">#REF!</definedName>
    <definedName name="BExXWVFIBQT8OY1O41FRFPFGXQHK" localSheetId="11" hidden="1">#REF!</definedName>
    <definedName name="BExXWVFIBQT8OY1O41FRFPFGXQHK" localSheetId="5" hidden="1">#REF!</definedName>
    <definedName name="BExXWVFIBQT8OY1O41FRFPFGXQHK" localSheetId="8" hidden="1">#REF!</definedName>
    <definedName name="BExXWVFIBQT8OY1O41FRFPFGXQHK" localSheetId="6" hidden="1">#REF!</definedName>
    <definedName name="BExXWVFIBQT8OY1O41FRFPFGXQHK" localSheetId="7" hidden="1">#REF!</definedName>
    <definedName name="BExXWVFIBQT8OY1O41FRFPFGXQHK" hidden="1">#REF!</definedName>
    <definedName name="BExXWWXHBZHA9J3N8K47F84X0M0L" localSheetId="11" hidden="1">#REF!</definedName>
    <definedName name="BExXWWXHBZHA9J3N8K47F84X0M0L" localSheetId="5" hidden="1">#REF!</definedName>
    <definedName name="BExXWWXHBZHA9J3N8K47F84X0M0L" localSheetId="8" hidden="1">#REF!</definedName>
    <definedName name="BExXWWXHBZHA9J3N8K47F84X0M0L" localSheetId="6" hidden="1">#REF!</definedName>
    <definedName name="BExXWWXHBZHA9J3N8K47F84X0M0L" localSheetId="7" hidden="1">#REF!</definedName>
    <definedName name="BExXWWXHBZHA9J3N8K47F84X0M0L" hidden="1">#REF!</definedName>
    <definedName name="BExXXBM521DL8R4ZX7NZ3DBCUOR5" localSheetId="11" hidden="1">#REF!</definedName>
    <definedName name="BExXXBM521DL8R4ZX7NZ3DBCUOR5" localSheetId="5" hidden="1">#REF!</definedName>
    <definedName name="BExXXBM521DL8R4ZX7NZ3DBCUOR5" localSheetId="8" hidden="1">#REF!</definedName>
    <definedName name="BExXXBM521DL8R4ZX7NZ3DBCUOR5" localSheetId="6" hidden="1">#REF!</definedName>
    <definedName name="BExXXBM521DL8R4ZX7NZ3DBCUOR5" localSheetId="7" hidden="1">#REF!</definedName>
    <definedName name="BExXXBM521DL8R4ZX7NZ3DBCUOR5" hidden="1">#REF!</definedName>
    <definedName name="BExXXC7OZI33XZ03NRMEP7VRLQK4" localSheetId="11" hidden="1">#REF!</definedName>
    <definedName name="BExXXC7OZI33XZ03NRMEP7VRLQK4" localSheetId="5" hidden="1">#REF!</definedName>
    <definedName name="BExXXC7OZI33XZ03NRMEP7VRLQK4" localSheetId="8" hidden="1">#REF!</definedName>
    <definedName name="BExXXC7OZI33XZ03NRMEP7VRLQK4" localSheetId="6" hidden="1">#REF!</definedName>
    <definedName name="BExXXC7OZI33XZ03NRMEP7VRLQK4" localSheetId="7" hidden="1">#REF!</definedName>
    <definedName name="BExXXC7OZI33XZ03NRMEP7VRLQK4" hidden="1">#REF!</definedName>
    <definedName name="BExXXH5N3NKBQ7BCJPJTBF8CYM2Q" localSheetId="11" hidden="1">#REF!</definedName>
    <definedName name="BExXXH5N3NKBQ7BCJPJTBF8CYM2Q" localSheetId="5" hidden="1">#REF!</definedName>
    <definedName name="BExXXH5N3NKBQ7BCJPJTBF8CYM2Q" localSheetId="8" hidden="1">#REF!</definedName>
    <definedName name="BExXXH5N3NKBQ7BCJPJTBF8CYM2Q" localSheetId="6" hidden="1">#REF!</definedName>
    <definedName name="BExXXH5N3NKBQ7BCJPJTBF8CYM2Q" localSheetId="7" hidden="1">#REF!</definedName>
    <definedName name="BExXXH5N3NKBQ7BCJPJTBF8CYM2Q" hidden="1">#REF!</definedName>
    <definedName name="BExXXI7HHXLBLUEW7EQ73TALJF48" localSheetId="11" hidden="1">#REF!</definedName>
    <definedName name="BExXXI7HHXLBLUEW7EQ73TALJF48" localSheetId="5" hidden="1">#REF!</definedName>
    <definedName name="BExXXI7HHXLBLUEW7EQ73TALJF48" localSheetId="8" hidden="1">#REF!</definedName>
    <definedName name="BExXXI7HHXLBLUEW7EQ73TALJF48" localSheetId="6" hidden="1">#REF!</definedName>
    <definedName name="BExXXI7HHXLBLUEW7EQ73TALJF48" localSheetId="7" hidden="1">#REF!</definedName>
    <definedName name="BExXXI7HHXLBLUEW7EQ73TALJF48" hidden="1">#REF!</definedName>
    <definedName name="BExXXKWLM4D541BH6O8GOJMHFHMW" localSheetId="11" hidden="1">#REF!</definedName>
    <definedName name="BExXXKWLM4D541BH6O8GOJMHFHMW" localSheetId="5" hidden="1">#REF!</definedName>
    <definedName name="BExXXKWLM4D541BH6O8GOJMHFHMW" localSheetId="8" hidden="1">#REF!</definedName>
    <definedName name="BExXXKWLM4D541BH6O8GOJMHFHMW" localSheetId="6" hidden="1">#REF!</definedName>
    <definedName name="BExXXKWLM4D541BH6O8GOJMHFHMW" localSheetId="7" hidden="1">#REF!</definedName>
    <definedName name="BExXXKWLM4D541BH6O8GOJMHFHMW" hidden="1">#REF!</definedName>
    <definedName name="BExXXNR17I6P4FQZPQF2ZXDFYB6C" localSheetId="11" hidden="1">#REF!</definedName>
    <definedName name="BExXXNR17I6P4FQZPQF2ZXDFYB6C" localSheetId="5" hidden="1">#REF!</definedName>
    <definedName name="BExXXNR17I6P4FQZPQF2ZXDFYB6C" localSheetId="8" hidden="1">#REF!</definedName>
    <definedName name="BExXXNR17I6P4FQZPQF2ZXDFYB6C" localSheetId="6" hidden="1">#REF!</definedName>
    <definedName name="BExXXNR17I6P4FQZPQF2ZXDFYB6C" localSheetId="7" hidden="1">#REF!</definedName>
    <definedName name="BExXXNR17I6P4FQZPQF2ZXDFYB6C" hidden="1">#REF!</definedName>
    <definedName name="BExXXPPA1Q87XPI97X0OXCPBPDON" localSheetId="11" hidden="1">#REF!</definedName>
    <definedName name="BExXXPPA1Q87XPI97X0OXCPBPDON" localSheetId="5" hidden="1">#REF!</definedName>
    <definedName name="BExXXPPA1Q87XPI97X0OXCPBPDON" localSheetId="8" hidden="1">#REF!</definedName>
    <definedName name="BExXXPPA1Q87XPI97X0OXCPBPDON" localSheetId="6" hidden="1">#REF!</definedName>
    <definedName name="BExXXPPA1Q87XPI97X0OXCPBPDON" localSheetId="7" hidden="1">#REF!</definedName>
    <definedName name="BExXXPPA1Q87XPI97X0OXCPBPDON" hidden="1">#REF!</definedName>
    <definedName name="BExXXVUDA98IZTQ6MANKU4MTTDVR" localSheetId="11" hidden="1">#REF!</definedName>
    <definedName name="BExXXVUDA98IZTQ6MANKU4MTTDVR" localSheetId="5" hidden="1">#REF!</definedName>
    <definedName name="BExXXVUDA98IZTQ6MANKU4MTTDVR" localSheetId="8" hidden="1">#REF!</definedName>
    <definedName name="BExXXVUDA98IZTQ6MANKU4MTTDVR" localSheetId="6" hidden="1">#REF!</definedName>
    <definedName name="BExXXVUDA98IZTQ6MANKU4MTTDVR" localSheetId="7" hidden="1">#REF!</definedName>
    <definedName name="BExXXVUDA98IZTQ6MANKU4MTTDVR" hidden="1">#REF!</definedName>
    <definedName name="BExXXZQNZY6IZI45DJXJK0MQZWA7" localSheetId="11" hidden="1">#REF!</definedName>
    <definedName name="BExXXZQNZY6IZI45DJXJK0MQZWA7" localSheetId="5" hidden="1">#REF!</definedName>
    <definedName name="BExXXZQNZY6IZI45DJXJK0MQZWA7" localSheetId="8" hidden="1">#REF!</definedName>
    <definedName name="BExXXZQNZY6IZI45DJXJK0MQZWA7" localSheetId="6" hidden="1">#REF!</definedName>
    <definedName name="BExXXZQNZY6IZI45DJXJK0MQZWA7" localSheetId="7" hidden="1">#REF!</definedName>
    <definedName name="BExXXZQNZY6IZI45DJXJK0MQZWA7" hidden="1">#REF!</definedName>
    <definedName name="BExXY5QFG6QP94SFT3935OBM8Y4K" localSheetId="11" hidden="1">#REF!</definedName>
    <definedName name="BExXY5QFG6QP94SFT3935OBM8Y4K" localSheetId="5" hidden="1">#REF!</definedName>
    <definedName name="BExXY5QFG6QP94SFT3935OBM8Y4K" localSheetId="8" hidden="1">#REF!</definedName>
    <definedName name="BExXY5QFG6QP94SFT3935OBM8Y4K" localSheetId="6" hidden="1">#REF!</definedName>
    <definedName name="BExXY5QFG6QP94SFT3935OBM8Y4K" localSheetId="7" hidden="1">#REF!</definedName>
    <definedName name="BExXY5QFG6QP94SFT3935OBM8Y4K" hidden="1">#REF!</definedName>
    <definedName name="BExXY7TYEBFXRYUYIFHTN65RJ8EW" localSheetId="11" hidden="1">#REF!</definedName>
    <definedName name="BExXY7TYEBFXRYUYIFHTN65RJ8EW" localSheetId="5" hidden="1">#REF!</definedName>
    <definedName name="BExXY7TYEBFXRYUYIFHTN65RJ8EW" localSheetId="8" hidden="1">#REF!</definedName>
    <definedName name="BExXY7TYEBFXRYUYIFHTN65RJ8EW" localSheetId="6" hidden="1">#REF!</definedName>
    <definedName name="BExXY7TYEBFXRYUYIFHTN65RJ8EW" localSheetId="7" hidden="1">#REF!</definedName>
    <definedName name="BExXY7TYEBFXRYUYIFHTN65RJ8EW" hidden="1">#REF!</definedName>
    <definedName name="BExXYLBHANUXC5FCTDDTGOVD3GQS" localSheetId="11" hidden="1">#REF!</definedName>
    <definedName name="BExXYLBHANUXC5FCTDDTGOVD3GQS" localSheetId="5" hidden="1">#REF!</definedName>
    <definedName name="BExXYLBHANUXC5FCTDDTGOVD3GQS" localSheetId="8" hidden="1">#REF!</definedName>
    <definedName name="BExXYLBHANUXC5FCTDDTGOVD3GQS" localSheetId="6" hidden="1">#REF!</definedName>
    <definedName name="BExXYLBHANUXC5FCTDDTGOVD3GQS" localSheetId="7" hidden="1">#REF!</definedName>
    <definedName name="BExXYLBHANUXC5FCTDDTGOVD3GQS" hidden="1">#REF!</definedName>
    <definedName name="BExXYMNYAYH3WA2ZCFAYKZID9ZCI" localSheetId="11" hidden="1">#REF!</definedName>
    <definedName name="BExXYMNYAYH3WA2ZCFAYKZID9ZCI" localSheetId="5" hidden="1">#REF!</definedName>
    <definedName name="BExXYMNYAYH3WA2ZCFAYKZID9ZCI" localSheetId="8" hidden="1">#REF!</definedName>
    <definedName name="BExXYMNYAYH3WA2ZCFAYKZID9ZCI" localSheetId="6" hidden="1">#REF!</definedName>
    <definedName name="BExXYMNYAYH3WA2ZCFAYKZID9ZCI" localSheetId="7" hidden="1">#REF!</definedName>
    <definedName name="BExXYMNYAYH3WA2ZCFAYKZID9ZCI" hidden="1">#REF!</definedName>
    <definedName name="BExXYYT12SVN2VDMLVNV4P3ISD8T" localSheetId="11" hidden="1">#REF!</definedName>
    <definedName name="BExXYYT12SVN2VDMLVNV4P3ISD8T" localSheetId="5" hidden="1">#REF!</definedName>
    <definedName name="BExXYYT12SVN2VDMLVNV4P3ISD8T" localSheetId="8" hidden="1">#REF!</definedName>
    <definedName name="BExXYYT12SVN2VDMLVNV4P3ISD8T" localSheetId="6" hidden="1">#REF!</definedName>
    <definedName name="BExXYYT12SVN2VDMLVNV4P3ISD8T" localSheetId="7" hidden="1">#REF!</definedName>
    <definedName name="BExXYYT12SVN2VDMLVNV4P3ISD8T" hidden="1">#REF!</definedName>
    <definedName name="BExXYZ3SPSRCWM4YHTPZDCOLZPHR" localSheetId="11" hidden="1">#REF!</definedName>
    <definedName name="BExXYZ3SPSRCWM4YHTPZDCOLZPHR" localSheetId="5" hidden="1">#REF!</definedName>
    <definedName name="BExXYZ3SPSRCWM4YHTPZDCOLZPHR" localSheetId="8" hidden="1">#REF!</definedName>
    <definedName name="BExXYZ3SPSRCWM4YHTPZDCOLZPHR" localSheetId="6" hidden="1">#REF!</definedName>
    <definedName name="BExXYZ3SPSRCWM4YHTPZDCOLZPHR" localSheetId="7" hidden="1">#REF!</definedName>
    <definedName name="BExXYZ3SPSRCWM4YHTPZDCOLZPHR" hidden="1">#REF!</definedName>
    <definedName name="BExXZFVV4YB42AZ3H1I40YG3JAPU" localSheetId="11" hidden="1">#REF!</definedName>
    <definedName name="BExXZFVV4YB42AZ3H1I40YG3JAPU" localSheetId="5" hidden="1">#REF!</definedName>
    <definedName name="BExXZFVV4YB42AZ3H1I40YG3JAPU" localSheetId="8" hidden="1">#REF!</definedName>
    <definedName name="BExXZFVV4YB42AZ3H1I40YG3JAPU" localSheetId="6" hidden="1">#REF!</definedName>
    <definedName name="BExXZFVV4YB42AZ3H1I40YG3JAPU" localSheetId="7" hidden="1">#REF!</definedName>
    <definedName name="BExXZFVV4YB42AZ3H1I40YG3JAPU" hidden="1">#REF!</definedName>
    <definedName name="BExXZG1CQE1M9TDJ99253H6JVGIH" localSheetId="11" hidden="1">#REF!</definedName>
    <definedName name="BExXZG1CQE1M9TDJ99253H6JVGIH" localSheetId="5" hidden="1">#REF!</definedName>
    <definedName name="BExXZG1CQE1M9TDJ99253H6JVGIH" localSheetId="8" hidden="1">#REF!</definedName>
    <definedName name="BExXZG1CQE1M9TDJ99253H6JVGIH" localSheetId="6" hidden="1">#REF!</definedName>
    <definedName name="BExXZG1CQE1M9TDJ99253H6JVGIH" localSheetId="7" hidden="1">#REF!</definedName>
    <definedName name="BExXZG1CQE1M9TDJ99253H6JVGIH" hidden="1">#REF!</definedName>
    <definedName name="BExXZHJ9T2JELF12CHHGD54J1B0C" localSheetId="11" hidden="1">#REF!</definedName>
    <definedName name="BExXZHJ9T2JELF12CHHGD54J1B0C" localSheetId="5" hidden="1">#REF!</definedName>
    <definedName name="BExXZHJ9T2JELF12CHHGD54J1B0C" localSheetId="8" hidden="1">#REF!</definedName>
    <definedName name="BExXZHJ9T2JELF12CHHGD54J1B0C" localSheetId="6" hidden="1">#REF!</definedName>
    <definedName name="BExXZHJ9T2JELF12CHHGD54J1B0C" localSheetId="7" hidden="1">#REF!</definedName>
    <definedName name="BExXZHJ9T2JELF12CHHGD54J1B0C" hidden="1">#REF!</definedName>
    <definedName name="BExXZNJ2X1TK2LRK5ZY3MX49H5T7" localSheetId="11" hidden="1">#REF!</definedName>
    <definedName name="BExXZNJ2X1TK2LRK5ZY3MX49H5T7" localSheetId="5" hidden="1">#REF!</definedName>
    <definedName name="BExXZNJ2X1TK2LRK5ZY3MX49H5T7" localSheetId="8" hidden="1">#REF!</definedName>
    <definedName name="BExXZNJ2X1TK2LRK5ZY3MX49H5T7" localSheetId="6" hidden="1">#REF!</definedName>
    <definedName name="BExXZNJ2X1TK2LRK5ZY3MX49H5T7" localSheetId="7" hidden="1">#REF!</definedName>
    <definedName name="BExXZNJ2X1TK2LRK5ZY3MX49H5T7" hidden="1">#REF!</definedName>
    <definedName name="BExXZOVPCEP495TQSON6PSRQ8XCY" localSheetId="11" hidden="1">#REF!</definedName>
    <definedName name="BExXZOVPCEP495TQSON6PSRQ8XCY" localSheetId="5" hidden="1">#REF!</definedName>
    <definedName name="BExXZOVPCEP495TQSON6PSRQ8XCY" localSheetId="8" hidden="1">#REF!</definedName>
    <definedName name="BExXZOVPCEP495TQSON6PSRQ8XCY" localSheetId="6" hidden="1">#REF!</definedName>
    <definedName name="BExXZOVPCEP495TQSON6PSRQ8XCY" localSheetId="7" hidden="1">#REF!</definedName>
    <definedName name="BExXZOVPCEP495TQSON6PSRQ8XCY" hidden="1">#REF!</definedName>
    <definedName name="BExXZXKH7NBARQQAZM69Z57IH1MM" localSheetId="11" hidden="1">#REF!</definedName>
    <definedName name="BExXZXKH7NBARQQAZM69Z57IH1MM" localSheetId="5" hidden="1">#REF!</definedName>
    <definedName name="BExXZXKH7NBARQQAZM69Z57IH1MM" localSheetId="8" hidden="1">#REF!</definedName>
    <definedName name="BExXZXKH7NBARQQAZM69Z57IH1MM" localSheetId="6" hidden="1">#REF!</definedName>
    <definedName name="BExXZXKH7NBARQQAZM69Z57IH1MM" localSheetId="7" hidden="1">#REF!</definedName>
    <definedName name="BExXZXKH7NBARQQAZM69Z57IH1MM" hidden="1">#REF!</definedName>
    <definedName name="BExY07WSDH5QEVM7BJXJK2ZRAI1O" localSheetId="11" hidden="1">#REF!</definedName>
    <definedName name="BExY07WSDH5QEVM7BJXJK2ZRAI1O" localSheetId="5" hidden="1">#REF!</definedName>
    <definedName name="BExY07WSDH5QEVM7BJXJK2ZRAI1O" localSheetId="8" hidden="1">#REF!</definedName>
    <definedName name="BExY07WSDH5QEVM7BJXJK2ZRAI1O" localSheetId="6" hidden="1">#REF!</definedName>
    <definedName name="BExY07WSDH5QEVM7BJXJK2ZRAI1O" localSheetId="7" hidden="1">#REF!</definedName>
    <definedName name="BExY07WSDH5QEVM7BJXJK2ZRAI1O" hidden="1">#REF!</definedName>
    <definedName name="BExY09PJJWYWGWWLX3YT8EVK0YV4" localSheetId="11" hidden="1">#REF!</definedName>
    <definedName name="BExY09PJJWYWGWWLX3YT8EVK0YV4" localSheetId="5" hidden="1">#REF!</definedName>
    <definedName name="BExY09PJJWYWGWWLX3YT8EVK0YV4" localSheetId="8" hidden="1">#REF!</definedName>
    <definedName name="BExY09PJJWYWGWWLX3YT8EVK0YV4" localSheetId="6" hidden="1">#REF!</definedName>
    <definedName name="BExY09PJJWYWGWWLX3YT8EVK0YV4" localSheetId="7" hidden="1">#REF!</definedName>
    <definedName name="BExY09PJJWYWGWWLX3YT8EVK0YV4" hidden="1">#REF!</definedName>
    <definedName name="BExY0C3UBVC4M59JIRXVQ8OWAJC1" localSheetId="11" hidden="1">#REF!</definedName>
    <definedName name="BExY0C3UBVC4M59JIRXVQ8OWAJC1" localSheetId="5" hidden="1">#REF!</definedName>
    <definedName name="BExY0C3UBVC4M59JIRXVQ8OWAJC1" localSheetId="8" hidden="1">#REF!</definedName>
    <definedName name="BExY0C3UBVC4M59JIRXVQ8OWAJC1" localSheetId="6" hidden="1">#REF!</definedName>
    <definedName name="BExY0C3UBVC4M59JIRXVQ8OWAJC1" localSheetId="7" hidden="1">#REF!</definedName>
    <definedName name="BExY0C3UBVC4M59JIRXVQ8OWAJC1" hidden="1">#REF!</definedName>
    <definedName name="BExY0ENH6ZXHW155XIGS0F46T43M" localSheetId="11" hidden="1">#REF!</definedName>
    <definedName name="BExY0ENH6ZXHW155XIGS0F46T43M" localSheetId="5" hidden="1">#REF!</definedName>
    <definedName name="BExY0ENH6ZXHW155XIGS0F46T43M" localSheetId="8" hidden="1">#REF!</definedName>
    <definedName name="BExY0ENH6ZXHW155XIGS0F46T43M" localSheetId="6" hidden="1">#REF!</definedName>
    <definedName name="BExY0ENH6ZXHW155XIGS0F46T43M" localSheetId="7" hidden="1">#REF!</definedName>
    <definedName name="BExY0ENH6ZXHW155XIGS0F46T43M" hidden="1">#REF!</definedName>
    <definedName name="BExY0IEEUB9SRGD9I14IDCPO5GV4" localSheetId="11" hidden="1">#REF!</definedName>
    <definedName name="BExY0IEEUB9SRGD9I14IDCPO5GV4" localSheetId="5" hidden="1">#REF!</definedName>
    <definedName name="BExY0IEEUB9SRGD9I14IDCPO5GV4" localSheetId="8" hidden="1">#REF!</definedName>
    <definedName name="BExY0IEEUB9SRGD9I14IDCPO5GV4" localSheetId="6" hidden="1">#REF!</definedName>
    <definedName name="BExY0IEEUB9SRGD9I14IDCPO5GV4" localSheetId="7" hidden="1">#REF!</definedName>
    <definedName name="BExY0IEEUB9SRGD9I14IDCPO5GV4" hidden="1">#REF!</definedName>
    <definedName name="BExY0LEAAM7MUGBRLXD6KXBOHZ6S" localSheetId="11" hidden="1">#REF!</definedName>
    <definedName name="BExY0LEAAM7MUGBRLXD6KXBOHZ6S" localSheetId="5" hidden="1">#REF!</definedName>
    <definedName name="BExY0LEAAM7MUGBRLXD6KXBOHZ6S" localSheetId="8" hidden="1">#REF!</definedName>
    <definedName name="BExY0LEAAM7MUGBRLXD6KXBOHZ6S" localSheetId="6" hidden="1">#REF!</definedName>
    <definedName name="BExY0LEAAM7MUGBRLXD6KXBOHZ6S" localSheetId="7" hidden="1">#REF!</definedName>
    <definedName name="BExY0LEAAM7MUGBRLXD6KXBOHZ6S" hidden="1">#REF!</definedName>
    <definedName name="BExY0OE8GFHMLLTEAFIOQTOPEVPB" localSheetId="11" hidden="1">#REF!</definedName>
    <definedName name="BExY0OE8GFHMLLTEAFIOQTOPEVPB" localSheetId="5" hidden="1">#REF!</definedName>
    <definedName name="BExY0OE8GFHMLLTEAFIOQTOPEVPB" localSheetId="8" hidden="1">#REF!</definedName>
    <definedName name="BExY0OE8GFHMLLTEAFIOQTOPEVPB" localSheetId="6" hidden="1">#REF!</definedName>
    <definedName name="BExY0OE8GFHMLLTEAFIOQTOPEVPB" localSheetId="7" hidden="1">#REF!</definedName>
    <definedName name="BExY0OE8GFHMLLTEAFIOQTOPEVPB" hidden="1">#REF!</definedName>
    <definedName name="BExY0OJHW85S0VKBA8T4HTYPYBOS" localSheetId="11" hidden="1">#REF!</definedName>
    <definedName name="BExY0OJHW85S0VKBA8T4HTYPYBOS" localSheetId="5" hidden="1">#REF!</definedName>
    <definedName name="BExY0OJHW85S0VKBA8T4HTYPYBOS" localSheetId="8" hidden="1">#REF!</definedName>
    <definedName name="BExY0OJHW85S0VKBA8T4HTYPYBOS" localSheetId="6" hidden="1">#REF!</definedName>
    <definedName name="BExY0OJHW85S0VKBA8T4HTYPYBOS" localSheetId="7" hidden="1">#REF!</definedName>
    <definedName name="BExY0OJHW85S0VKBA8T4HTYPYBOS" hidden="1">#REF!</definedName>
    <definedName name="BExY0T1E034D7XAXNC6F7540LLIE" localSheetId="11" hidden="1">#REF!</definedName>
    <definedName name="BExY0T1E034D7XAXNC6F7540LLIE" localSheetId="5" hidden="1">#REF!</definedName>
    <definedName name="BExY0T1E034D7XAXNC6F7540LLIE" localSheetId="8" hidden="1">#REF!</definedName>
    <definedName name="BExY0T1E034D7XAXNC6F7540LLIE" localSheetId="6" hidden="1">#REF!</definedName>
    <definedName name="BExY0T1E034D7XAXNC6F7540LLIE" localSheetId="7" hidden="1">#REF!</definedName>
    <definedName name="BExY0T1E034D7XAXNC6F7540LLIE" hidden="1">#REF!</definedName>
    <definedName name="BExY0XTZLHN49J2JH94BYTKBJLT3" localSheetId="11" hidden="1">#REF!</definedName>
    <definedName name="BExY0XTZLHN49J2JH94BYTKBJLT3" localSheetId="5" hidden="1">#REF!</definedName>
    <definedName name="BExY0XTZLHN49J2JH94BYTKBJLT3" localSheetId="8" hidden="1">#REF!</definedName>
    <definedName name="BExY0XTZLHN49J2JH94BYTKBJLT3" localSheetId="6" hidden="1">#REF!</definedName>
    <definedName name="BExY0XTZLHN49J2JH94BYTKBJLT3" localSheetId="7" hidden="1">#REF!</definedName>
    <definedName name="BExY0XTZLHN49J2JH94BYTKBJLT3" hidden="1">#REF!</definedName>
    <definedName name="BExY11FH9TXHERUYGG8FE50U7H7J" localSheetId="11" hidden="1">#REF!</definedName>
    <definedName name="BExY11FH9TXHERUYGG8FE50U7H7J" localSheetId="5" hidden="1">#REF!</definedName>
    <definedName name="BExY11FH9TXHERUYGG8FE50U7H7J" localSheetId="8" hidden="1">#REF!</definedName>
    <definedName name="BExY11FH9TXHERUYGG8FE50U7H7J" localSheetId="6" hidden="1">#REF!</definedName>
    <definedName name="BExY11FH9TXHERUYGG8FE50U7H7J" localSheetId="7" hidden="1">#REF!</definedName>
    <definedName name="BExY11FH9TXHERUYGG8FE50U7H7J" hidden="1">#REF!</definedName>
    <definedName name="BExY180UKNW5NIAWD6ZUYTFEH8QS" localSheetId="11" hidden="1">#REF!</definedName>
    <definedName name="BExY180UKNW5NIAWD6ZUYTFEH8QS" localSheetId="5" hidden="1">#REF!</definedName>
    <definedName name="BExY180UKNW5NIAWD6ZUYTFEH8QS" localSheetId="8" hidden="1">#REF!</definedName>
    <definedName name="BExY180UKNW5NIAWD6ZUYTFEH8QS" localSheetId="6" hidden="1">#REF!</definedName>
    <definedName name="BExY180UKNW5NIAWD6ZUYTFEH8QS" localSheetId="7" hidden="1">#REF!</definedName>
    <definedName name="BExY180UKNW5NIAWD6ZUYTFEH8QS" hidden="1">#REF!</definedName>
    <definedName name="BExY1DPTV4LSY9MEOUGXF8X052NA" localSheetId="11" hidden="1">#REF!</definedName>
    <definedName name="BExY1DPTV4LSY9MEOUGXF8X052NA" localSheetId="5" hidden="1">#REF!</definedName>
    <definedName name="BExY1DPTV4LSY9MEOUGXF8X052NA" localSheetId="8" hidden="1">#REF!</definedName>
    <definedName name="BExY1DPTV4LSY9MEOUGXF8X052NA" localSheetId="6" hidden="1">#REF!</definedName>
    <definedName name="BExY1DPTV4LSY9MEOUGXF8X052NA" localSheetId="7" hidden="1">#REF!</definedName>
    <definedName name="BExY1DPTV4LSY9MEOUGXF8X052NA" hidden="1">#REF!</definedName>
    <definedName name="BExY1GK9ELBEKDD7O6HR6DUO8YGO" localSheetId="11" hidden="1">#REF!</definedName>
    <definedName name="BExY1GK9ELBEKDD7O6HR6DUO8YGO" localSheetId="5" hidden="1">#REF!</definedName>
    <definedName name="BExY1GK9ELBEKDD7O6HR6DUO8YGO" localSheetId="8" hidden="1">#REF!</definedName>
    <definedName name="BExY1GK9ELBEKDD7O6HR6DUO8YGO" localSheetId="6" hidden="1">#REF!</definedName>
    <definedName name="BExY1GK9ELBEKDD7O6HR6DUO8YGO" localSheetId="7" hidden="1">#REF!</definedName>
    <definedName name="BExY1GK9ELBEKDD7O6HR6DUO8YGO" hidden="1">#REF!</definedName>
    <definedName name="BExY1NWOXXFV9GGZ3PX444LZ8TVX" localSheetId="11" hidden="1">#REF!</definedName>
    <definedName name="BExY1NWOXXFV9GGZ3PX444LZ8TVX" localSheetId="5" hidden="1">#REF!</definedName>
    <definedName name="BExY1NWOXXFV9GGZ3PX444LZ8TVX" localSheetId="8" hidden="1">#REF!</definedName>
    <definedName name="BExY1NWOXXFV9GGZ3PX444LZ8TVX" localSheetId="6" hidden="1">#REF!</definedName>
    <definedName name="BExY1NWOXXFV9GGZ3PX444LZ8TVX" localSheetId="7" hidden="1">#REF!</definedName>
    <definedName name="BExY1NWOXXFV9GGZ3PX444LZ8TVX" hidden="1">#REF!</definedName>
    <definedName name="BExY1UCL0RND63LLSM9X5SFRG117" localSheetId="11" hidden="1">#REF!</definedName>
    <definedName name="BExY1UCL0RND63LLSM9X5SFRG117" localSheetId="5" hidden="1">#REF!</definedName>
    <definedName name="BExY1UCL0RND63LLSM9X5SFRG117" localSheetId="8" hidden="1">#REF!</definedName>
    <definedName name="BExY1UCL0RND63LLSM9X5SFRG117" localSheetId="6" hidden="1">#REF!</definedName>
    <definedName name="BExY1UCL0RND63LLSM9X5SFRG117" localSheetId="7" hidden="1">#REF!</definedName>
    <definedName name="BExY1UCL0RND63LLSM9X5SFRG117" hidden="1">#REF!</definedName>
    <definedName name="BExY1WAT3937L08HLHIRQHMP2A3H" localSheetId="11" hidden="1">#REF!</definedName>
    <definedName name="BExY1WAT3937L08HLHIRQHMP2A3H" localSheetId="5" hidden="1">#REF!</definedName>
    <definedName name="BExY1WAT3937L08HLHIRQHMP2A3H" localSheetId="8" hidden="1">#REF!</definedName>
    <definedName name="BExY1WAT3937L08HLHIRQHMP2A3H" localSheetId="6" hidden="1">#REF!</definedName>
    <definedName name="BExY1WAT3937L08HLHIRQHMP2A3H" localSheetId="7" hidden="1">#REF!</definedName>
    <definedName name="BExY1WAT3937L08HLHIRQHMP2A3H" hidden="1">#REF!</definedName>
    <definedName name="BExY1YEBOSLMID7LURP8QB46AI91" localSheetId="11" hidden="1">#REF!</definedName>
    <definedName name="BExY1YEBOSLMID7LURP8QB46AI91" localSheetId="5" hidden="1">#REF!</definedName>
    <definedName name="BExY1YEBOSLMID7LURP8QB46AI91" localSheetId="8" hidden="1">#REF!</definedName>
    <definedName name="BExY1YEBOSLMID7LURP8QB46AI91" localSheetId="6" hidden="1">#REF!</definedName>
    <definedName name="BExY1YEBOSLMID7LURP8QB46AI91" localSheetId="7" hidden="1">#REF!</definedName>
    <definedName name="BExY1YEBOSLMID7LURP8QB46AI91" hidden="1">#REF!</definedName>
    <definedName name="BExY236UB98PA9PNCHMCSZYCHJBD" localSheetId="11" hidden="1">#REF!</definedName>
    <definedName name="BExY236UB98PA9PNCHMCSZYCHJBD" localSheetId="5" hidden="1">#REF!</definedName>
    <definedName name="BExY236UB98PA9PNCHMCSZYCHJBD" localSheetId="8" hidden="1">#REF!</definedName>
    <definedName name="BExY236UB98PA9PNCHMCSZYCHJBD" localSheetId="6" hidden="1">#REF!</definedName>
    <definedName name="BExY236UB98PA9PNCHMCSZYCHJBD" localSheetId="7" hidden="1">#REF!</definedName>
    <definedName name="BExY236UB98PA9PNCHMCSZYCHJBD" hidden="1">#REF!</definedName>
    <definedName name="BExY2FS4LFX9OHOTQT7SJ2PXAC25" localSheetId="11" hidden="1">#REF!</definedName>
    <definedName name="BExY2FS4LFX9OHOTQT7SJ2PXAC25" localSheetId="5" hidden="1">#REF!</definedName>
    <definedName name="BExY2FS4LFX9OHOTQT7SJ2PXAC25" localSheetId="8" hidden="1">#REF!</definedName>
    <definedName name="BExY2FS4LFX9OHOTQT7SJ2PXAC25" localSheetId="6" hidden="1">#REF!</definedName>
    <definedName name="BExY2FS4LFX9OHOTQT7SJ2PXAC25" localSheetId="7" hidden="1">#REF!</definedName>
    <definedName name="BExY2FS4LFX9OHOTQT7SJ2PXAC25" hidden="1">#REF!</definedName>
    <definedName name="BExY2GDPCZPVU0IQ6IJIB1YQQRQ6" localSheetId="11" hidden="1">#REF!</definedName>
    <definedName name="BExY2GDPCZPVU0IQ6IJIB1YQQRQ6" localSheetId="5" hidden="1">#REF!</definedName>
    <definedName name="BExY2GDPCZPVU0IQ6IJIB1YQQRQ6" localSheetId="8" hidden="1">#REF!</definedName>
    <definedName name="BExY2GDPCZPVU0IQ6IJIB1YQQRQ6" localSheetId="6" hidden="1">#REF!</definedName>
    <definedName name="BExY2GDPCZPVU0IQ6IJIB1YQQRQ6" localSheetId="7" hidden="1">#REF!</definedName>
    <definedName name="BExY2GDPCZPVU0IQ6IJIB1YQQRQ6" hidden="1">#REF!</definedName>
    <definedName name="BExY2GTSZ3VA9TXLY7KW1LIAKJ61" localSheetId="11" hidden="1">#REF!</definedName>
    <definedName name="BExY2GTSZ3VA9TXLY7KW1LIAKJ61" localSheetId="5" hidden="1">#REF!</definedName>
    <definedName name="BExY2GTSZ3VA9TXLY7KW1LIAKJ61" localSheetId="8" hidden="1">#REF!</definedName>
    <definedName name="BExY2GTSZ3VA9TXLY7KW1LIAKJ61" localSheetId="6" hidden="1">#REF!</definedName>
    <definedName name="BExY2GTSZ3VA9TXLY7KW1LIAKJ61" localSheetId="7" hidden="1">#REF!</definedName>
    <definedName name="BExY2GTSZ3VA9TXLY7KW1LIAKJ61" hidden="1">#REF!</definedName>
    <definedName name="BExY2IXBR1SGYZH08T7QHKEFS8HA" localSheetId="11" hidden="1">#REF!</definedName>
    <definedName name="BExY2IXBR1SGYZH08T7QHKEFS8HA" localSheetId="5" hidden="1">#REF!</definedName>
    <definedName name="BExY2IXBR1SGYZH08T7QHKEFS8HA" localSheetId="8" hidden="1">#REF!</definedName>
    <definedName name="BExY2IXBR1SGYZH08T7QHKEFS8HA" localSheetId="6" hidden="1">#REF!</definedName>
    <definedName name="BExY2IXBR1SGYZH08T7QHKEFS8HA" localSheetId="7" hidden="1">#REF!</definedName>
    <definedName name="BExY2IXBR1SGYZH08T7QHKEFS8HA" hidden="1">#REF!</definedName>
    <definedName name="BExY2Q4B5FUDA5VU4VRUHX327QN0" localSheetId="11" hidden="1">#REF!</definedName>
    <definedName name="BExY2Q4B5FUDA5VU4VRUHX327QN0" localSheetId="5" hidden="1">#REF!</definedName>
    <definedName name="BExY2Q4B5FUDA5VU4VRUHX327QN0" localSheetId="8" hidden="1">#REF!</definedName>
    <definedName name="BExY2Q4B5FUDA5VU4VRUHX327QN0" localSheetId="6" hidden="1">#REF!</definedName>
    <definedName name="BExY2Q4B5FUDA5VU4VRUHX327QN0" localSheetId="7" hidden="1">#REF!</definedName>
    <definedName name="BExY2Q4B5FUDA5VU4VRUHX327QN0" hidden="1">#REF!</definedName>
    <definedName name="BExY2S7TM2NG7A1NFYPWIFAIKUCO" localSheetId="11" hidden="1">#REF!</definedName>
    <definedName name="BExY2S7TM2NG7A1NFYPWIFAIKUCO" localSheetId="5" hidden="1">#REF!</definedName>
    <definedName name="BExY2S7TM2NG7A1NFYPWIFAIKUCO" localSheetId="8" hidden="1">#REF!</definedName>
    <definedName name="BExY2S7TM2NG7A1NFYPWIFAIKUCO" localSheetId="6" hidden="1">#REF!</definedName>
    <definedName name="BExY2S7TM2NG7A1NFYPWIFAIKUCO" localSheetId="7" hidden="1">#REF!</definedName>
    <definedName name="BExY2S7TM2NG7A1NFYPWIFAIKUCO" hidden="1">#REF!</definedName>
    <definedName name="BExY2Z3ZGRGD12RWANJZ8DFQO776" localSheetId="11" hidden="1">#REF!</definedName>
    <definedName name="BExY2Z3ZGRGD12RWANJZ8DFQO776" localSheetId="5" hidden="1">#REF!</definedName>
    <definedName name="BExY2Z3ZGRGD12RWANJZ8DFQO776" localSheetId="8" hidden="1">#REF!</definedName>
    <definedName name="BExY2Z3ZGRGD12RWANJZ8DFQO776" localSheetId="6" hidden="1">#REF!</definedName>
    <definedName name="BExY2Z3ZGRGD12RWANJZ8DFQO776" localSheetId="7" hidden="1">#REF!</definedName>
    <definedName name="BExY2Z3ZGRGD12RWANJZ8DFQO776" hidden="1">#REF!</definedName>
    <definedName name="BExY30WPXLJ01P42XKBSUF8KNOOK" localSheetId="11" hidden="1">#REF!</definedName>
    <definedName name="BExY30WPXLJ01P42XKBSUF8KNOOK" localSheetId="5" hidden="1">#REF!</definedName>
    <definedName name="BExY30WPXLJ01P42XKBSUF8KNOOK" localSheetId="8" hidden="1">#REF!</definedName>
    <definedName name="BExY30WPXLJ01P42XKBSUF8KNOOK" localSheetId="6" hidden="1">#REF!</definedName>
    <definedName name="BExY30WPXLJ01P42XKBSUF8KNOOK" localSheetId="7" hidden="1">#REF!</definedName>
    <definedName name="BExY30WPXLJ01P42XKBSUF8KNOOK" hidden="1">#REF!</definedName>
    <definedName name="BExY3297KIB0C8Z1G99OS1MCEGTO" localSheetId="11" hidden="1">#REF!</definedName>
    <definedName name="BExY3297KIB0C8Z1G99OS1MCEGTO" localSheetId="5" hidden="1">#REF!</definedName>
    <definedName name="BExY3297KIB0C8Z1G99OS1MCEGTO" localSheetId="8" hidden="1">#REF!</definedName>
    <definedName name="BExY3297KIB0C8Z1G99OS1MCEGTO" localSheetId="6" hidden="1">#REF!</definedName>
    <definedName name="BExY3297KIB0C8Z1G99OS1MCEGTO" localSheetId="7" hidden="1">#REF!</definedName>
    <definedName name="BExY3297KIB0C8Z1G99OS1MCEGTO" hidden="1">#REF!</definedName>
    <definedName name="BExY3HOSK7YI364K15OX70AVR6F1" localSheetId="11" hidden="1">#REF!</definedName>
    <definedName name="BExY3HOSK7YI364K15OX70AVR6F1" localSheetId="5" hidden="1">#REF!</definedName>
    <definedName name="BExY3HOSK7YI364K15OX70AVR6F1" localSheetId="8" hidden="1">#REF!</definedName>
    <definedName name="BExY3HOSK7YI364K15OX70AVR6F1" localSheetId="6" hidden="1">#REF!</definedName>
    <definedName name="BExY3HOSK7YI364K15OX70AVR6F1" localSheetId="7" hidden="1">#REF!</definedName>
    <definedName name="BExY3HOSK7YI364K15OX70AVR6F1" hidden="1">#REF!</definedName>
    <definedName name="BExY3I526B4VA8JBTKXWE3FGVT0D" localSheetId="11" hidden="1">#REF!</definedName>
    <definedName name="BExY3I526B4VA8JBTKXWE3FGVT0D" localSheetId="5" hidden="1">#REF!</definedName>
    <definedName name="BExY3I526B4VA8JBTKXWE3FGVT0D" localSheetId="8" hidden="1">#REF!</definedName>
    <definedName name="BExY3I526B4VA8JBTKXWE3FGVT0D" localSheetId="6" hidden="1">#REF!</definedName>
    <definedName name="BExY3I526B4VA8JBTKXWE3FGVT0D" localSheetId="7" hidden="1">#REF!</definedName>
    <definedName name="BExY3I526B4VA8JBTKXWE3FGVT0D" hidden="1">#REF!</definedName>
    <definedName name="BExY3I52TZR3GXQ9HDVDNIYLIGEH" localSheetId="11" hidden="1">#REF!</definedName>
    <definedName name="BExY3I52TZR3GXQ9HDVDNIYLIGEH" localSheetId="5" hidden="1">#REF!</definedName>
    <definedName name="BExY3I52TZR3GXQ9HDVDNIYLIGEH" localSheetId="8" hidden="1">#REF!</definedName>
    <definedName name="BExY3I52TZR3GXQ9HDVDNIYLIGEH" localSheetId="6" hidden="1">#REF!</definedName>
    <definedName name="BExY3I52TZR3GXQ9HDVDNIYLIGEH" localSheetId="7" hidden="1">#REF!</definedName>
    <definedName name="BExY3I52TZR3GXQ9HDVDNIYLIGEH" hidden="1">#REF!</definedName>
    <definedName name="BExY3T89AUR83SOAZZ3OMDEJDQ39" localSheetId="11" hidden="1">#REF!</definedName>
    <definedName name="BExY3T89AUR83SOAZZ3OMDEJDQ39" localSheetId="5" hidden="1">#REF!</definedName>
    <definedName name="BExY3T89AUR83SOAZZ3OMDEJDQ39" localSheetId="8" hidden="1">#REF!</definedName>
    <definedName name="BExY3T89AUR83SOAZZ3OMDEJDQ39" localSheetId="6" hidden="1">#REF!</definedName>
    <definedName name="BExY3T89AUR83SOAZZ3OMDEJDQ39" localSheetId="7" hidden="1">#REF!</definedName>
    <definedName name="BExY3T89AUR83SOAZZ3OMDEJDQ39" hidden="1">#REF!</definedName>
    <definedName name="BExY3WZ7VO2K6TYCHDY754FY24AA" localSheetId="11" hidden="1">#REF!</definedName>
    <definedName name="BExY3WZ7VO2K6TYCHDY754FY24AA" localSheetId="5" hidden="1">#REF!</definedName>
    <definedName name="BExY3WZ7VO2K6TYCHDY754FY24AA" localSheetId="8" hidden="1">#REF!</definedName>
    <definedName name="BExY3WZ7VO2K6TYCHDY754FY24AA" localSheetId="6" hidden="1">#REF!</definedName>
    <definedName name="BExY3WZ7VO2K6TYCHDY754FY24AA" localSheetId="7" hidden="1">#REF!</definedName>
    <definedName name="BExY3WZ7VO2K6TYCHDY754FY24AA" hidden="1">#REF!</definedName>
    <definedName name="BExY4BIG95HDDO6MY6WBUSWJIOLR" localSheetId="11" hidden="1">#REF!</definedName>
    <definedName name="BExY4BIG95HDDO6MY6WBUSWJIOLR" localSheetId="5" hidden="1">#REF!</definedName>
    <definedName name="BExY4BIG95HDDO6MY6WBUSWJIOLR" localSheetId="8" hidden="1">#REF!</definedName>
    <definedName name="BExY4BIG95HDDO6MY6WBUSWJIOLR" localSheetId="6" hidden="1">#REF!</definedName>
    <definedName name="BExY4BIG95HDDO6MY6WBUSWJIOLR" localSheetId="7" hidden="1">#REF!</definedName>
    <definedName name="BExY4BIG95HDDO6MY6WBUSWJIOLR" hidden="1">#REF!</definedName>
    <definedName name="BExY4MG771JQ84EMIVB6HQGGHZY7" localSheetId="11" hidden="1">#REF!</definedName>
    <definedName name="BExY4MG771JQ84EMIVB6HQGGHZY7" localSheetId="5" hidden="1">#REF!</definedName>
    <definedName name="BExY4MG771JQ84EMIVB6HQGGHZY7" localSheetId="8" hidden="1">#REF!</definedName>
    <definedName name="BExY4MG771JQ84EMIVB6HQGGHZY7" localSheetId="6" hidden="1">#REF!</definedName>
    <definedName name="BExY4MG771JQ84EMIVB6HQGGHZY7" localSheetId="7" hidden="1">#REF!</definedName>
    <definedName name="BExY4MG771JQ84EMIVB6HQGGHZY7" hidden="1">#REF!</definedName>
    <definedName name="BExY4PWCSFB8P3J3TBQB2MD67263" localSheetId="11" hidden="1">#REF!</definedName>
    <definedName name="BExY4PWCSFB8P3J3TBQB2MD67263" localSheetId="5" hidden="1">#REF!</definedName>
    <definedName name="BExY4PWCSFB8P3J3TBQB2MD67263" localSheetId="8" hidden="1">#REF!</definedName>
    <definedName name="BExY4PWCSFB8P3J3TBQB2MD67263" localSheetId="6" hidden="1">#REF!</definedName>
    <definedName name="BExY4PWCSFB8P3J3TBQB2MD67263" localSheetId="7" hidden="1">#REF!</definedName>
    <definedName name="BExY4PWCSFB8P3J3TBQB2MD67263" hidden="1">#REF!</definedName>
    <definedName name="BExY4RP3BE6KYZDIKQZO4U4DIT33" localSheetId="11" hidden="1">#REF!</definedName>
    <definedName name="BExY4RP3BE6KYZDIKQZO4U4DIT33" localSheetId="5" hidden="1">#REF!</definedName>
    <definedName name="BExY4RP3BE6KYZDIKQZO4U4DIT33" localSheetId="8" hidden="1">#REF!</definedName>
    <definedName name="BExY4RP3BE6KYZDIKQZO4U4DIT33" localSheetId="6" hidden="1">#REF!</definedName>
    <definedName name="BExY4RP3BE6KYZDIKQZO4U4DIT33" localSheetId="7" hidden="1">#REF!</definedName>
    <definedName name="BExY4RP3BE6KYZDIKQZO4U4DIT33" hidden="1">#REF!</definedName>
    <definedName name="BExY4RZW3KK11JLYBA4DWZ92M6LQ" localSheetId="11" hidden="1">#REF!</definedName>
    <definedName name="BExY4RZW3KK11JLYBA4DWZ92M6LQ" localSheetId="5" hidden="1">#REF!</definedName>
    <definedName name="BExY4RZW3KK11JLYBA4DWZ92M6LQ" localSheetId="8" hidden="1">#REF!</definedName>
    <definedName name="BExY4RZW3KK11JLYBA4DWZ92M6LQ" localSheetId="6" hidden="1">#REF!</definedName>
    <definedName name="BExY4RZW3KK11JLYBA4DWZ92M6LQ" localSheetId="7" hidden="1">#REF!</definedName>
    <definedName name="BExY4RZW3KK11JLYBA4DWZ92M6LQ" hidden="1">#REF!</definedName>
    <definedName name="BExY4XOVTTNVZ577RLIEC7NZQFIX" localSheetId="11" hidden="1">#REF!</definedName>
    <definedName name="BExY4XOVTTNVZ577RLIEC7NZQFIX" localSheetId="5" hidden="1">#REF!</definedName>
    <definedName name="BExY4XOVTTNVZ577RLIEC7NZQFIX" localSheetId="8" hidden="1">#REF!</definedName>
    <definedName name="BExY4XOVTTNVZ577RLIEC7NZQFIX" localSheetId="6" hidden="1">#REF!</definedName>
    <definedName name="BExY4XOVTTNVZ577RLIEC7NZQFIX" localSheetId="7" hidden="1">#REF!</definedName>
    <definedName name="BExY4XOVTTNVZ577RLIEC7NZQFIX" hidden="1">#REF!</definedName>
    <definedName name="BExY50JAF5CG01GTHAUS7I4ZLUDC" localSheetId="11" hidden="1">#REF!</definedName>
    <definedName name="BExY50JAF5CG01GTHAUS7I4ZLUDC" localSheetId="5" hidden="1">#REF!</definedName>
    <definedName name="BExY50JAF5CG01GTHAUS7I4ZLUDC" localSheetId="8" hidden="1">#REF!</definedName>
    <definedName name="BExY50JAF5CG01GTHAUS7I4ZLUDC" localSheetId="6" hidden="1">#REF!</definedName>
    <definedName name="BExY50JAF5CG01GTHAUS7I4ZLUDC" localSheetId="7" hidden="1">#REF!</definedName>
    <definedName name="BExY50JAF5CG01GTHAUS7I4ZLUDC" hidden="1">#REF!</definedName>
    <definedName name="BExY53J7EXFEOFTRNAHLK7IH3ACB" localSheetId="11" hidden="1">#REF!</definedName>
    <definedName name="BExY53J7EXFEOFTRNAHLK7IH3ACB" localSheetId="5" hidden="1">#REF!</definedName>
    <definedName name="BExY53J7EXFEOFTRNAHLK7IH3ACB" localSheetId="8" hidden="1">#REF!</definedName>
    <definedName name="BExY53J7EXFEOFTRNAHLK7IH3ACB" localSheetId="6" hidden="1">#REF!</definedName>
    <definedName name="BExY53J7EXFEOFTRNAHLK7IH3ACB" localSheetId="7" hidden="1">#REF!</definedName>
    <definedName name="BExY53J7EXFEOFTRNAHLK7IH3ACB" hidden="1">#REF!</definedName>
    <definedName name="BExY5515SJTJS3VM80M3YYR0WF37" localSheetId="11" hidden="1">#REF!</definedName>
    <definedName name="BExY5515SJTJS3VM80M3YYR0WF37" localSheetId="5" hidden="1">#REF!</definedName>
    <definedName name="BExY5515SJTJS3VM80M3YYR0WF37" localSheetId="8" hidden="1">#REF!</definedName>
    <definedName name="BExY5515SJTJS3VM80M3YYR0WF37" localSheetId="6" hidden="1">#REF!</definedName>
    <definedName name="BExY5515SJTJS3VM80M3YYR0WF37" localSheetId="7" hidden="1">#REF!</definedName>
    <definedName name="BExY5515SJTJS3VM80M3YYR0WF37" hidden="1">#REF!</definedName>
    <definedName name="BExY5515WE39FQ3EG5QHG67V9C0O" localSheetId="11" hidden="1">#REF!</definedName>
    <definedName name="BExY5515WE39FQ3EG5QHG67V9C0O" localSheetId="5" hidden="1">#REF!</definedName>
    <definedName name="BExY5515WE39FQ3EG5QHG67V9C0O" localSheetId="8" hidden="1">#REF!</definedName>
    <definedName name="BExY5515WE39FQ3EG5QHG67V9C0O" localSheetId="6" hidden="1">#REF!</definedName>
    <definedName name="BExY5515WE39FQ3EG5QHG67V9C0O" localSheetId="7" hidden="1">#REF!</definedName>
    <definedName name="BExY5515WE39FQ3EG5QHG67V9C0O" hidden="1">#REF!</definedName>
    <definedName name="BExY5986WNAD8NFCPXC9TVLBU4FG" localSheetId="11" hidden="1">#REF!</definedName>
    <definedName name="BExY5986WNAD8NFCPXC9TVLBU4FG" localSheetId="5" hidden="1">#REF!</definedName>
    <definedName name="BExY5986WNAD8NFCPXC9TVLBU4FG" localSheetId="8" hidden="1">#REF!</definedName>
    <definedName name="BExY5986WNAD8NFCPXC9TVLBU4FG" localSheetId="6" hidden="1">#REF!</definedName>
    <definedName name="BExY5986WNAD8NFCPXC9TVLBU4FG" localSheetId="7" hidden="1">#REF!</definedName>
    <definedName name="BExY5986WNAD8NFCPXC9TVLBU4FG" hidden="1">#REF!</definedName>
    <definedName name="BExY5DF9MS25IFNWGJ1YAS5MDN8R" localSheetId="11" hidden="1">#REF!</definedName>
    <definedName name="BExY5DF9MS25IFNWGJ1YAS5MDN8R" localSheetId="5" hidden="1">#REF!</definedName>
    <definedName name="BExY5DF9MS25IFNWGJ1YAS5MDN8R" localSheetId="8" hidden="1">#REF!</definedName>
    <definedName name="BExY5DF9MS25IFNWGJ1YAS5MDN8R" localSheetId="6" hidden="1">#REF!</definedName>
    <definedName name="BExY5DF9MS25IFNWGJ1YAS5MDN8R" localSheetId="7" hidden="1">#REF!</definedName>
    <definedName name="BExY5DF9MS25IFNWGJ1YAS5MDN8R" hidden="1">#REF!</definedName>
    <definedName name="BExY5ERVGL3UM2MGT8LJ0XPKTZEK" localSheetId="11" hidden="1">#REF!</definedName>
    <definedName name="BExY5ERVGL3UM2MGT8LJ0XPKTZEK" localSheetId="5" hidden="1">#REF!</definedName>
    <definedName name="BExY5ERVGL3UM2MGT8LJ0XPKTZEK" localSheetId="8" hidden="1">#REF!</definedName>
    <definedName name="BExY5ERVGL3UM2MGT8LJ0XPKTZEK" localSheetId="6" hidden="1">#REF!</definedName>
    <definedName name="BExY5ERVGL3UM2MGT8LJ0XPKTZEK" localSheetId="7" hidden="1">#REF!</definedName>
    <definedName name="BExY5ERVGL3UM2MGT8LJ0XPKTZEK" hidden="1">#REF!</definedName>
    <definedName name="BExY5EX6NJFK8W754ZVZDN5DS04K" localSheetId="11" hidden="1">#REF!</definedName>
    <definedName name="BExY5EX6NJFK8W754ZVZDN5DS04K" localSheetId="5" hidden="1">#REF!</definedName>
    <definedName name="BExY5EX6NJFK8W754ZVZDN5DS04K" localSheetId="8" hidden="1">#REF!</definedName>
    <definedName name="BExY5EX6NJFK8W754ZVZDN5DS04K" localSheetId="6" hidden="1">#REF!</definedName>
    <definedName name="BExY5EX6NJFK8W754ZVZDN5DS04K" localSheetId="7" hidden="1">#REF!</definedName>
    <definedName name="BExY5EX6NJFK8W754ZVZDN5DS04K" hidden="1">#REF!</definedName>
    <definedName name="BExY5S3XD1NJT109CV54IFOHVLQ6" localSheetId="11" hidden="1">#REF!</definedName>
    <definedName name="BExY5S3XD1NJT109CV54IFOHVLQ6" localSheetId="5" hidden="1">#REF!</definedName>
    <definedName name="BExY5S3XD1NJT109CV54IFOHVLQ6" localSheetId="8" hidden="1">#REF!</definedName>
    <definedName name="BExY5S3XD1NJT109CV54IFOHVLQ6" localSheetId="6" hidden="1">#REF!</definedName>
    <definedName name="BExY5S3XD1NJT109CV54IFOHVLQ6" localSheetId="7" hidden="1">#REF!</definedName>
    <definedName name="BExY5S3XD1NJT109CV54IFOHVLQ6" hidden="1">#REF!</definedName>
    <definedName name="BExY5W088PPAPLSMR2P7FV2CRDCT" localSheetId="11" hidden="1">#REF!</definedName>
    <definedName name="BExY5W088PPAPLSMR2P7FV2CRDCT" localSheetId="5" hidden="1">#REF!</definedName>
    <definedName name="BExY5W088PPAPLSMR2P7FV2CRDCT" localSheetId="8" hidden="1">#REF!</definedName>
    <definedName name="BExY5W088PPAPLSMR2P7FV2CRDCT" localSheetId="6" hidden="1">#REF!</definedName>
    <definedName name="BExY5W088PPAPLSMR2P7FV2CRDCT" localSheetId="7" hidden="1">#REF!</definedName>
    <definedName name="BExY5W088PPAPLSMR2P7FV2CRDCT" hidden="1">#REF!</definedName>
    <definedName name="BExY6KA6BQ6H4SH5EMJBVF8UR4ZY" localSheetId="11" hidden="1">#REF!</definedName>
    <definedName name="BExY6KA6BQ6H4SH5EMJBVF8UR4ZY" localSheetId="5" hidden="1">#REF!</definedName>
    <definedName name="BExY6KA6BQ6H4SH5EMJBVF8UR4ZY" localSheetId="8" hidden="1">#REF!</definedName>
    <definedName name="BExY6KA6BQ6H4SH5EMJBVF8UR4ZY" localSheetId="6" hidden="1">#REF!</definedName>
    <definedName name="BExY6KA6BQ6H4SH5EMJBVF8UR4ZY" localSheetId="7" hidden="1">#REF!</definedName>
    <definedName name="BExY6KA6BQ6H4SH5EMJBVF8UR4ZY" hidden="1">#REF!</definedName>
    <definedName name="BExY6KVS1MMZ2R34PGEFR2BMTU9W" localSheetId="11" hidden="1">#REF!</definedName>
    <definedName name="BExY6KVS1MMZ2R34PGEFR2BMTU9W" localSheetId="5" hidden="1">#REF!</definedName>
    <definedName name="BExY6KVS1MMZ2R34PGEFR2BMTU9W" localSheetId="8" hidden="1">#REF!</definedName>
    <definedName name="BExY6KVS1MMZ2R34PGEFR2BMTU9W" localSheetId="6" hidden="1">#REF!</definedName>
    <definedName name="BExY6KVS1MMZ2R34PGEFR2BMTU9W" localSheetId="7" hidden="1">#REF!</definedName>
    <definedName name="BExY6KVS1MMZ2R34PGEFR2BMTU9W" hidden="1">#REF!</definedName>
    <definedName name="BExY6Q9YY7LW745GP7CYOGGSPHGE" localSheetId="11" hidden="1">#REF!</definedName>
    <definedName name="BExY6Q9YY7LW745GP7CYOGGSPHGE" localSheetId="5" hidden="1">#REF!</definedName>
    <definedName name="BExY6Q9YY7LW745GP7CYOGGSPHGE" localSheetId="8" hidden="1">#REF!</definedName>
    <definedName name="BExY6Q9YY7LW745GP7CYOGGSPHGE" localSheetId="6" hidden="1">#REF!</definedName>
    <definedName name="BExY6Q9YY7LW745GP7CYOGGSPHGE" localSheetId="7" hidden="1">#REF!</definedName>
    <definedName name="BExY6Q9YY7LW745GP7CYOGGSPHGE" hidden="1">#REF!</definedName>
    <definedName name="BExY6R6BYIQZ4OR1E7YI0OVOC08W" localSheetId="11" hidden="1">#REF!</definedName>
    <definedName name="BExY6R6BYIQZ4OR1E7YI0OVOC08W" localSheetId="5" hidden="1">#REF!</definedName>
    <definedName name="BExY6R6BYIQZ4OR1E7YI0OVOC08W" localSheetId="8" hidden="1">#REF!</definedName>
    <definedName name="BExY6R6BYIQZ4OR1E7YI0OVOC08W" localSheetId="6" hidden="1">#REF!</definedName>
    <definedName name="BExY6R6BYIQZ4OR1E7YI0OVOC08W" localSheetId="7" hidden="1">#REF!</definedName>
    <definedName name="BExY6R6BYIQZ4OR1E7YI0OVOC08W" hidden="1">#REF!</definedName>
    <definedName name="BExZIA3C8LKJTEH3MKQ57KJH5TA2" localSheetId="11" hidden="1">#REF!</definedName>
    <definedName name="BExZIA3C8LKJTEH3MKQ57KJH5TA2" localSheetId="5" hidden="1">#REF!</definedName>
    <definedName name="BExZIA3C8LKJTEH3MKQ57KJH5TA2" localSheetId="8" hidden="1">#REF!</definedName>
    <definedName name="BExZIA3C8LKJTEH3MKQ57KJH5TA2" localSheetId="6" hidden="1">#REF!</definedName>
    <definedName name="BExZIA3C8LKJTEH3MKQ57KJH5TA2" localSheetId="7" hidden="1">#REF!</definedName>
    <definedName name="BExZIA3C8LKJTEH3MKQ57KJH5TA2" hidden="1">#REF!</definedName>
    <definedName name="BExZIGDWFIOPMMVCRWX45OIJ5AP3" localSheetId="11" hidden="1">#REF!</definedName>
    <definedName name="BExZIGDWFIOPMMVCRWX45OIJ5AP3" localSheetId="5" hidden="1">#REF!</definedName>
    <definedName name="BExZIGDWFIOPMMVCRWX45OIJ5AP3" localSheetId="8" hidden="1">#REF!</definedName>
    <definedName name="BExZIGDWFIOPMMVCRWX45OIJ5AP3" localSheetId="6" hidden="1">#REF!</definedName>
    <definedName name="BExZIGDWFIOPMMVCRWX45OIJ5AP3" localSheetId="7" hidden="1">#REF!</definedName>
    <definedName name="BExZIGDWFIOPMMVCRWX45OIJ5AP3" hidden="1">#REF!</definedName>
    <definedName name="BExZIIHH3QNQE3GFMHEE4UMHY6WQ" localSheetId="11" hidden="1">#REF!</definedName>
    <definedName name="BExZIIHH3QNQE3GFMHEE4UMHY6WQ" localSheetId="5" hidden="1">#REF!</definedName>
    <definedName name="BExZIIHH3QNQE3GFMHEE4UMHY6WQ" localSheetId="8" hidden="1">#REF!</definedName>
    <definedName name="BExZIIHH3QNQE3GFMHEE4UMHY6WQ" localSheetId="6" hidden="1">#REF!</definedName>
    <definedName name="BExZIIHH3QNQE3GFMHEE4UMHY6WQ" localSheetId="7" hidden="1">#REF!</definedName>
    <definedName name="BExZIIHH3QNQE3GFMHEE4UMHY6WQ" hidden="1">#REF!</definedName>
    <definedName name="BExZIYO22G5UXOB42GDLYGVRJ6U7" localSheetId="11" hidden="1">#REF!</definedName>
    <definedName name="BExZIYO22G5UXOB42GDLYGVRJ6U7" localSheetId="5" hidden="1">#REF!</definedName>
    <definedName name="BExZIYO22G5UXOB42GDLYGVRJ6U7" localSheetId="8" hidden="1">#REF!</definedName>
    <definedName name="BExZIYO22G5UXOB42GDLYGVRJ6U7" localSheetId="6" hidden="1">#REF!</definedName>
    <definedName name="BExZIYO22G5UXOB42GDLYGVRJ6U7" localSheetId="7" hidden="1">#REF!</definedName>
    <definedName name="BExZIYO22G5UXOB42GDLYGVRJ6U7" hidden="1">#REF!</definedName>
    <definedName name="BExZJ7I9T8XU4MZRKJ1VVU76V2LZ" localSheetId="11" hidden="1">#REF!</definedName>
    <definedName name="BExZJ7I9T8XU4MZRKJ1VVU76V2LZ" localSheetId="5" hidden="1">#REF!</definedName>
    <definedName name="BExZJ7I9T8XU4MZRKJ1VVU76V2LZ" localSheetId="8" hidden="1">#REF!</definedName>
    <definedName name="BExZJ7I9T8XU4MZRKJ1VVU76V2LZ" localSheetId="6" hidden="1">#REF!</definedName>
    <definedName name="BExZJ7I9T8XU4MZRKJ1VVU76V2LZ" localSheetId="7" hidden="1">#REF!</definedName>
    <definedName name="BExZJ7I9T8XU4MZRKJ1VVU76V2LZ" hidden="1">#REF!</definedName>
    <definedName name="BExZJMY170JCUU1RWASNZ1HJPRTA" localSheetId="11" hidden="1">#REF!</definedName>
    <definedName name="BExZJMY170JCUU1RWASNZ1HJPRTA" localSheetId="5" hidden="1">#REF!</definedName>
    <definedName name="BExZJMY170JCUU1RWASNZ1HJPRTA" localSheetId="8" hidden="1">#REF!</definedName>
    <definedName name="BExZJMY170JCUU1RWASNZ1HJPRTA" localSheetId="6" hidden="1">#REF!</definedName>
    <definedName name="BExZJMY170JCUU1RWASNZ1HJPRTA" localSheetId="7" hidden="1">#REF!</definedName>
    <definedName name="BExZJMY170JCUU1RWASNZ1HJPRTA" hidden="1">#REF!</definedName>
    <definedName name="BExZJOQR77H0P4SUKVYACDCFBBXO" localSheetId="11" hidden="1">#REF!</definedName>
    <definedName name="BExZJOQR77H0P4SUKVYACDCFBBXO" localSheetId="5" hidden="1">#REF!</definedName>
    <definedName name="BExZJOQR77H0P4SUKVYACDCFBBXO" localSheetId="8" hidden="1">#REF!</definedName>
    <definedName name="BExZJOQR77H0P4SUKVYACDCFBBXO" localSheetId="6" hidden="1">#REF!</definedName>
    <definedName name="BExZJOQR77H0P4SUKVYACDCFBBXO" localSheetId="7" hidden="1">#REF!</definedName>
    <definedName name="BExZJOQR77H0P4SUKVYACDCFBBXO" hidden="1">#REF!</definedName>
    <definedName name="BExZJS6RG34ODDY9HMZ0O34MEMSB" localSheetId="11" hidden="1">#REF!</definedName>
    <definedName name="BExZJS6RG34ODDY9HMZ0O34MEMSB" localSheetId="5" hidden="1">#REF!</definedName>
    <definedName name="BExZJS6RG34ODDY9HMZ0O34MEMSB" localSheetId="8" hidden="1">#REF!</definedName>
    <definedName name="BExZJS6RG34ODDY9HMZ0O34MEMSB" localSheetId="6" hidden="1">#REF!</definedName>
    <definedName name="BExZJS6RG34ODDY9HMZ0O34MEMSB" localSheetId="7" hidden="1">#REF!</definedName>
    <definedName name="BExZJS6RG34ODDY9HMZ0O34MEMSB" hidden="1">#REF!</definedName>
    <definedName name="BExZK34NR4BAD7HJAP7SQ926UQP3" localSheetId="11" hidden="1">#REF!</definedName>
    <definedName name="BExZK34NR4BAD7HJAP7SQ926UQP3" localSheetId="5" hidden="1">#REF!</definedName>
    <definedName name="BExZK34NR4BAD7HJAP7SQ926UQP3" localSheetId="8" hidden="1">#REF!</definedName>
    <definedName name="BExZK34NR4BAD7HJAP7SQ926UQP3" localSheetId="6" hidden="1">#REF!</definedName>
    <definedName name="BExZK34NR4BAD7HJAP7SQ926UQP3" localSheetId="7" hidden="1">#REF!</definedName>
    <definedName name="BExZK34NR4BAD7HJAP7SQ926UQP3" hidden="1">#REF!</definedName>
    <definedName name="BExZK3FGPHH5H771U7D5XY7XBS6E" localSheetId="11" hidden="1">#REF!</definedName>
    <definedName name="BExZK3FGPHH5H771U7D5XY7XBS6E" localSheetId="5" hidden="1">#REF!</definedName>
    <definedName name="BExZK3FGPHH5H771U7D5XY7XBS6E" localSheetId="8" hidden="1">#REF!</definedName>
    <definedName name="BExZK3FGPHH5H771U7D5XY7XBS6E" localSheetId="6" hidden="1">#REF!</definedName>
    <definedName name="BExZK3FGPHH5H771U7D5XY7XBS6E" localSheetId="7" hidden="1">#REF!</definedName>
    <definedName name="BExZK3FGPHH5H771U7D5XY7XBS6E" hidden="1">#REF!</definedName>
    <definedName name="BExZK46CVVS9X1BZ6LLL71016ENT" localSheetId="11" hidden="1">#REF!</definedName>
    <definedName name="BExZK46CVVS9X1BZ6LLL71016ENT" localSheetId="5" hidden="1">#REF!</definedName>
    <definedName name="BExZK46CVVS9X1BZ6LLL71016ENT" localSheetId="8" hidden="1">#REF!</definedName>
    <definedName name="BExZK46CVVS9X1BZ6LLL71016ENT" localSheetId="6" hidden="1">#REF!</definedName>
    <definedName name="BExZK46CVVS9X1BZ6LLL71016ENT" localSheetId="7" hidden="1">#REF!</definedName>
    <definedName name="BExZK46CVVS9X1BZ6LLL71016ENT" hidden="1">#REF!</definedName>
    <definedName name="BExZK52PZLTP1F04T09MP30BVT7H" localSheetId="11" hidden="1">#REF!</definedName>
    <definedName name="BExZK52PZLTP1F04T09MP30BVT7H" localSheetId="5" hidden="1">#REF!</definedName>
    <definedName name="BExZK52PZLTP1F04T09MP30BVT7H" localSheetId="8" hidden="1">#REF!</definedName>
    <definedName name="BExZK52PZLTP1F04T09MP30BVT7H" localSheetId="6" hidden="1">#REF!</definedName>
    <definedName name="BExZK52PZLTP1F04T09MP30BVT7H" localSheetId="7" hidden="1">#REF!</definedName>
    <definedName name="BExZK52PZLTP1F04T09MP30BVT7H" hidden="1">#REF!</definedName>
    <definedName name="BExZKHYORG3O8C772XPFHM1N8T80" localSheetId="11" hidden="1">#REF!</definedName>
    <definedName name="BExZKHYORG3O8C772XPFHM1N8T80" localSheetId="5" hidden="1">#REF!</definedName>
    <definedName name="BExZKHYORG3O8C772XPFHM1N8T80" localSheetId="8" hidden="1">#REF!</definedName>
    <definedName name="BExZKHYORG3O8C772XPFHM1N8T80" localSheetId="6" hidden="1">#REF!</definedName>
    <definedName name="BExZKHYORG3O8C772XPFHM1N8T80" localSheetId="7" hidden="1">#REF!</definedName>
    <definedName name="BExZKHYORG3O8C772XPFHM1N8T80" hidden="1">#REF!</definedName>
    <definedName name="BExZKJRF2IRR57DG9CLC7MSHWNNN" localSheetId="11" hidden="1">#REF!</definedName>
    <definedName name="BExZKJRF2IRR57DG9CLC7MSHWNNN" localSheetId="5" hidden="1">#REF!</definedName>
    <definedName name="BExZKJRF2IRR57DG9CLC7MSHWNNN" localSheetId="8" hidden="1">#REF!</definedName>
    <definedName name="BExZKJRF2IRR57DG9CLC7MSHWNNN" localSheetId="6" hidden="1">#REF!</definedName>
    <definedName name="BExZKJRF2IRR57DG9CLC7MSHWNNN" localSheetId="7" hidden="1">#REF!</definedName>
    <definedName name="BExZKJRF2IRR57DG9CLC7MSHWNNN" hidden="1">#REF!</definedName>
    <definedName name="BExZKV5GYXO0X760SBD9TWTIQHGI" localSheetId="11" hidden="1">#REF!</definedName>
    <definedName name="BExZKV5GYXO0X760SBD9TWTIQHGI" localSheetId="5" hidden="1">#REF!</definedName>
    <definedName name="BExZKV5GYXO0X760SBD9TWTIQHGI" localSheetId="8" hidden="1">#REF!</definedName>
    <definedName name="BExZKV5GYXO0X760SBD9TWTIQHGI" localSheetId="6" hidden="1">#REF!</definedName>
    <definedName name="BExZKV5GYXO0X760SBD9TWTIQHGI" localSheetId="7" hidden="1">#REF!</definedName>
    <definedName name="BExZKV5GYXO0X760SBD9TWTIQHGI" hidden="1">#REF!</definedName>
    <definedName name="BExZKZCGNEA9IPON37A91L4H4H17" localSheetId="11" hidden="1">#REF!</definedName>
    <definedName name="BExZKZCGNEA9IPON37A91L4H4H17" localSheetId="5" hidden="1">#REF!</definedName>
    <definedName name="BExZKZCGNEA9IPON37A91L4H4H17" localSheetId="8" hidden="1">#REF!</definedName>
    <definedName name="BExZKZCGNEA9IPON37A91L4H4H17" localSheetId="6" hidden="1">#REF!</definedName>
    <definedName name="BExZKZCGNEA9IPON37A91L4H4H17" localSheetId="7" hidden="1">#REF!</definedName>
    <definedName name="BExZKZCGNEA9IPON37A91L4H4H17" hidden="1">#REF!</definedName>
    <definedName name="BExZL6E4YVXRUN7ZGF2BIGIXFR8K" localSheetId="11" hidden="1">#REF!</definedName>
    <definedName name="BExZL6E4YVXRUN7ZGF2BIGIXFR8K" localSheetId="5" hidden="1">#REF!</definedName>
    <definedName name="BExZL6E4YVXRUN7ZGF2BIGIXFR8K" localSheetId="8" hidden="1">#REF!</definedName>
    <definedName name="BExZL6E4YVXRUN7ZGF2BIGIXFR8K" localSheetId="6" hidden="1">#REF!</definedName>
    <definedName name="BExZL6E4YVXRUN7ZGF2BIGIXFR8K" localSheetId="7" hidden="1">#REF!</definedName>
    <definedName name="BExZL6E4YVXRUN7ZGF2BIGIXFR8K" hidden="1">#REF!</definedName>
    <definedName name="BExZLF2ZTA4EPN0GHO7C5O8DZ1SN" localSheetId="11" hidden="1">#REF!</definedName>
    <definedName name="BExZLF2ZTA4EPN0GHO7C5O8DZ1SN" localSheetId="5" hidden="1">#REF!</definedName>
    <definedName name="BExZLF2ZTA4EPN0GHO7C5O8DZ1SN" localSheetId="8" hidden="1">#REF!</definedName>
    <definedName name="BExZLF2ZTA4EPN0GHO7C5O8DZ1SN" localSheetId="6" hidden="1">#REF!</definedName>
    <definedName name="BExZLF2ZTA4EPN0GHO7C5O8DZ1SN" localSheetId="7" hidden="1">#REF!</definedName>
    <definedName name="BExZLF2ZTA4EPN0GHO7C5O8DZ1SN" hidden="1">#REF!</definedName>
    <definedName name="BExZLGVLMKTPFXG42QYT0PO81G7F" localSheetId="11" hidden="1">#REF!</definedName>
    <definedName name="BExZLGVLMKTPFXG42QYT0PO81G7F" localSheetId="5" hidden="1">#REF!</definedName>
    <definedName name="BExZLGVLMKTPFXG42QYT0PO81G7F" localSheetId="8" hidden="1">#REF!</definedName>
    <definedName name="BExZLGVLMKTPFXG42QYT0PO81G7F" localSheetId="6" hidden="1">#REF!</definedName>
    <definedName name="BExZLGVLMKTPFXG42QYT0PO81G7F" localSheetId="7" hidden="1">#REF!</definedName>
    <definedName name="BExZLGVLMKTPFXG42QYT0PO81G7F" hidden="1">#REF!</definedName>
    <definedName name="BExZLHRYQQ7BYD3VQWHVTZGYGRCT" localSheetId="11" hidden="1">#REF!</definedName>
    <definedName name="BExZLHRYQQ7BYD3VQWHVTZGYGRCT" localSheetId="5" hidden="1">#REF!</definedName>
    <definedName name="BExZLHRYQQ7BYD3VQWHVTZGYGRCT" localSheetId="8" hidden="1">#REF!</definedName>
    <definedName name="BExZLHRYQQ7BYD3VQWHVTZGYGRCT" localSheetId="6" hidden="1">#REF!</definedName>
    <definedName name="BExZLHRYQQ7BYD3VQWHVTZGYGRCT" localSheetId="7" hidden="1">#REF!</definedName>
    <definedName name="BExZLHRYQQ7BYD3VQWHVTZGYGRCT" hidden="1">#REF!</definedName>
    <definedName name="BExZLKMK7LRK14S09WLMH7MXSQXM" localSheetId="11" hidden="1">#REF!</definedName>
    <definedName name="BExZLKMK7LRK14S09WLMH7MXSQXM" localSheetId="5" hidden="1">#REF!</definedName>
    <definedName name="BExZLKMK7LRK14S09WLMH7MXSQXM" localSheetId="8" hidden="1">#REF!</definedName>
    <definedName name="BExZLKMK7LRK14S09WLMH7MXSQXM" localSheetId="6" hidden="1">#REF!</definedName>
    <definedName name="BExZLKMK7LRK14S09WLMH7MXSQXM" localSheetId="7" hidden="1">#REF!</definedName>
    <definedName name="BExZLKMK7LRK14S09WLMH7MXSQXM" hidden="1">#REF!</definedName>
    <definedName name="BExZM503X0NZBS0FF22LK2RGG6GP" localSheetId="11" hidden="1">#REF!</definedName>
    <definedName name="BExZM503X0NZBS0FF22LK2RGG6GP" localSheetId="5" hidden="1">#REF!</definedName>
    <definedName name="BExZM503X0NZBS0FF22LK2RGG6GP" localSheetId="8" hidden="1">#REF!</definedName>
    <definedName name="BExZM503X0NZBS0FF22LK2RGG6GP" localSheetId="6" hidden="1">#REF!</definedName>
    <definedName name="BExZM503X0NZBS0FF22LK2RGG6GP" localSheetId="7" hidden="1">#REF!</definedName>
    <definedName name="BExZM503X0NZBS0FF22LK2RGG6GP" hidden="1">#REF!</definedName>
    <definedName name="BExZM7JVLG0W8EG5RBU915U3SKBY" localSheetId="11" hidden="1">#REF!</definedName>
    <definedName name="BExZM7JVLG0W8EG5RBU915U3SKBY" localSheetId="5" hidden="1">#REF!</definedName>
    <definedName name="BExZM7JVLG0W8EG5RBU915U3SKBY" localSheetId="8" hidden="1">#REF!</definedName>
    <definedName name="BExZM7JVLG0W8EG5RBU915U3SKBY" localSheetId="6" hidden="1">#REF!</definedName>
    <definedName name="BExZM7JVLG0W8EG5RBU915U3SKBY" localSheetId="7" hidden="1">#REF!</definedName>
    <definedName name="BExZM7JVLG0W8EG5RBU915U3SKBY" hidden="1">#REF!</definedName>
    <definedName name="BExZM85FOVUFF110XMQ9O2ODSJUK" localSheetId="11" hidden="1">#REF!</definedName>
    <definedName name="BExZM85FOVUFF110XMQ9O2ODSJUK" localSheetId="5" hidden="1">#REF!</definedName>
    <definedName name="BExZM85FOVUFF110XMQ9O2ODSJUK" localSheetId="8" hidden="1">#REF!</definedName>
    <definedName name="BExZM85FOVUFF110XMQ9O2ODSJUK" localSheetId="6" hidden="1">#REF!</definedName>
    <definedName name="BExZM85FOVUFF110XMQ9O2ODSJUK" localSheetId="7" hidden="1">#REF!</definedName>
    <definedName name="BExZM85FOVUFF110XMQ9O2ODSJUK" hidden="1">#REF!</definedName>
    <definedName name="BExZMF1MMTZ1TA14PZ8ASSU2CBSP" localSheetId="11" hidden="1">#REF!</definedName>
    <definedName name="BExZMF1MMTZ1TA14PZ8ASSU2CBSP" localSheetId="5" hidden="1">#REF!</definedName>
    <definedName name="BExZMF1MMTZ1TA14PZ8ASSU2CBSP" localSheetId="8" hidden="1">#REF!</definedName>
    <definedName name="BExZMF1MMTZ1TA14PZ8ASSU2CBSP" localSheetId="6" hidden="1">#REF!</definedName>
    <definedName name="BExZMF1MMTZ1TA14PZ8ASSU2CBSP" localSheetId="7" hidden="1">#REF!</definedName>
    <definedName name="BExZMF1MMTZ1TA14PZ8ASSU2CBSP" hidden="1">#REF!</definedName>
    <definedName name="BExZMH54ZU6X4KM0375X9K5VJDZN" localSheetId="11" hidden="1">#REF!</definedName>
    <definedName name="BExZMH54ZU6X4KM0375X9K5VJDZN" localSheetId="5" hidden="1">#REF!</definedName>
    <definedName name="BExZMH54ZU6X4KM0375X9K5VJDZN" localSheetId="8" hidden="1">#REF!</definedName>
    <definedName name="BExZMH54ZU6X4KM0375X9K5VJDZN" localSheetId="6" hidden="1">#REF!</definedName>
    <definedName name="BExZMH54ZU6X4KM0375X9K5VJDZN" localSheetId="7" hidden="1">#REF!</definedName>
    <definedName name="BExZMH54ZU6X4KM0375X9K5VJDZN" hidden="1">#REF!</definedName>
    <definedName name="BExZMKL5YQZD7F0FUCSVFGLPFK52" localSheetId="11" hidden="1">#REF!</definedName>
    <definedName name="BExZMKL5YQZD7F0FUCSVFGLPFK52" localSheetId="5" hidden="1">#REF!</definedName>
    <definedName name="BExZMKL5YQZD7F0FUCSVFGLPFK52" localSheetId="8" hidden="1">#REF!</definedName>
    <definedName name="BExZMKL5YQZD7F0FUCSVFGLPFK52" localSheetId="6" hidden="1">#REF!</definedName>
    <definedName name="BExZMKL5YQZD7F0FUCSVFGLPFK52" localSheetId="7" hidden="1">#REF!</definedName>
    <definedName name="BExZMKL5YQZD7F0FUCSVFGLPFK52" hidden="1">#REF!</definedName>
    <definedName name="BExZMOC3VNZALJM71X2T6FV91GTB" localSheetId="11" hidden="1">#REF!</definedName>
    <definedName name="BExZMOC3VNZALJM71X2T6FV91GTB" localSheetId="5" hidden="1">#REF!</definedName>
    <definedName name="BExZMOC3VNZALJM71X2T6FV91GTB" localSheetId="8" hidden="1">#REF!</definedName>
    <definedName name="BExZMOC3VNZALJM71X2T6FV91GTB" localSheetId="6" hidden="1">#REF!</definedName>
    <definedName name="BExZMOC3VNZALJM71X2T6FV91GTB" localSheetId="7" hidden="1">#REF!</definedName>
    <definedName name="BExZMOC3VNZALJM71X2T6FV91GTB" hidden="1">#REF!</definedName>
    <definedName name="BExZMRHA7TTR9QKJOMONHRVY3YOF" localSheetId="11" hidden="1">#REF!</definedName>
    <definedName name="BExZMRHA7TTR9QKJOMONHRVY3YOF" localSheetId="5" hidden="1">#REF!</definedName>
    <definedName name="BExZMRHA7TTR9QKJOMONHRVY3YOF" localSheetId="8" hidden="1">#REF!</definedName>
    <definedName name="BExZMRHA7TTR9QKJOMONHRVY3YOF" localSheetId="6" hidden="1">#REF!</definedName>
    <definedName name="BExZMRHA7TTR9QKJOMONHRVY3YOF" localSheetId="7" hidden="1">#REF!</definedName>
    <definedName name="BExZMRHA7TTR9QKJOMONHRVY3YOF" hidden="1">#REF!</definedName>
    <definedName name="BExZMXH39OB0I43XEL3K11U3G9PM" localSheetId="11" hidden="1">#REF!</definedName>
    <definedName name="BExZMXH39OB0I43XEL3K11U3G9PM" localSheetId="5" hidden="1">#REF!</definedName>
    <definedName name="BExZMXH39OB0I43XEL3K11U3G9PM" localSheetId="8" hidden="1">#REF!</definedName>
    <definedName name="BExZMXH39OB0I43XEL3K11U3G9PM" localSheetId="6" hidden="1">#REF!</definedName>
    <definedName name="BExZMXH39OB0I43XEL3K11U3G9PM" localSheetId="7" hidden="1">#REF!</definedName>
    <definedName name="BExZMXH39OB0I43XEL3K11U3G9PM" hidden="1">#REF!</definedName>
    <definedName name="BExZMZQ3RBKDHT5GLFNLS52OSJA0" localSheetId="11" hidden="1">#REF!</definedName>
    <definedName name="BExZMZQ3RBKDHT5GLFNLS52OSJA0" localSheetId="5" hidden="1">#REF!</definedName>
    <definedName name="BExZMZQ3RBKDHT5GLFNLS52OSJA0" localSheetId="8" hidden="1">#REF!</definedName>
    <definedName name="BExZMZQ3RBKDHT5GLFNLS52OSJA0" localSheetId="6" hidden="1">#REF!</definedName>
    <definedName name="BExZMZQ3RBKDHT5GLFNLS52OSJA0" localSheetId="7" hidden="1">#REF!</definedName>
    <definedName name="BExZMZQ3RBKDHT5GLFNLS52OSJA0" hidden="1">#REF!</definedName>
    <definedName name="BExZN2F7Y2J2L2LN5WZRG949MS4A" localSheetId="11" hidden="1">#REF!</definedName>
    <definedName name="BExZN2F7Y2J2L2LN5WZRG949MS4A" localSheetId="5" hidden="1">#REF!</definedName>
    <definedName name="BExZN2F7Y2J2L2LN5WZRG949MS4A" localSheetId="8" hidden="1">#REF!</definedName>
    <definedName name="BExZN2F7Y2J2L2LN5WZRG949MS4A" localSheetId="6" hidden="1">#REF!</definedName>
    <definedName name="BExZN2F7Y2J2L2LN5WZRG949MS4A" localSheetId="7" hidden="1">#REF!</definedName>
    <definedName name="BExZN2F7Y2J2L2LN5WZRG949MS4A" hidden="1">#REF!</definedName>
    <definedName name="BExZN847WUWKRYTZWG9TCQZJS3OL" localSheetId="11" hidden="1">#REF!</definedName>
    <definedName name="BExZN847WUWKRYTZWG9TCQZJS3OL" localSheetId="5" hidden="1">#REF!</definedName>
    <definedName name="BExZN847WUWKRYTZWG9TCQZJS3OL" localSheetId="8" hidden="1">#REF!</definedName>
    <definedName name="BExZN847WUWKRYTZWG9TCQZJS3OL" localSheetId="6" hidden="1">#REF!</definedName>
    <definedName name="BExZN847WUWKRYTZWG9TCQZJS3OL" localSheetId="7" hidden="1">#REF!</definedName>
    <definedName name="BExZN847WUWKRYTZWG9TCQZJS3OL" hidden="1">#REF!</definedName>
    <definedName name="BExZNA2ALK6RDWFAXZQCL9TWRDCF" localSheetId="11" hidden="1">#REF!</definedName>
    <definedName name="BExZNA2ALK6RDWFAXZQCL9TWRDCF" localSheetId="5" hidden="1">#REF!</definedName>
    <definedName name="BExZNA2ALK6RDWFAXZQCL9TWRDCF" localSheetId="8" hidden="1">#REF!</definedName>
    <definedName name="BExZNA2ALK6RDWFAXZQCL9TWRDCF" localSheetId="6" hidden="1">#REF!</definedName>
    <definedName name="BExZNA2ALK6RDWFAXZQCL9TWRDCF" localSheetId="7" hidden="1">#REF!</definedName>
    <definedName name="BExZNA2ALK6RDWFAXZQCL9TWRDCF" hidden="1">#REF!</definedName>
    <definedName name="BExZNH3VISFF4NQI11BZDP5IQ7VG" localSheetId="11" hidden="1">#REF!</definedName>
    <definedName name="BExZNH3VISFF4NQI11BZDP5IQ7VG" localSheetId="5" hidden="1">#REF!</definedName>
    <definedName name="BExZNH3VISFF4NQI11BZDP5IQ7VG" localSheetId="8" hidden="1">#REF!</definedName>
    <definedName name="BExZNH3VISFF4NQI11BZDP5IQ7VG" localSheetId="6" hidden="1">#REF!</definedName>
    <definedName name="BExZNH3VISFF4NQI11BZDP5IQ7VG" localSheetId="7" hidden="1">#REF!</definedName>
    <definedName name="BExZNH3VISFF4NQI11BZDP5IQ7VG" hidden="1">#REF!</definedName>
    <definedName name="BExZNJYCFYVMAOI62GB2BABK1ELE" localSheetId="11" hidden="1">#REF!</definedName>
    <definedName name="BExZNJYCFYVMAOI62GB2BABK1ELE" localSheetId="5" hidden="1">#REF!</definedName>
    <definedName name="BExZNJYCFYVMAOI62GB2BABK1ELE" localSheetId="8" hidden="1">#REF!</definedName>
    <definedName name="BExZNJYCFYVMAOI62GB2BABK1ELE" localSheetId="6" hidden="1">#REF!</definedName>
    <definedName name="BExZNJYCFYVMAOI62GB2BABK1ELE" localSheetId="7" hidden="1">#REF!</definedName>
    <definedName name="BExZNJYCFYVMAOI62GB2BABK1ELE" hidden="1">#REF!</definedName>
    <definedName name="BExZNLGAA6ATMJW0Y28J4OI5W27I" localSheetId="11" hidden="1">#REF!</definedName>
    <definedName name="BExZNLGAA6ATMJW0Y28J4OI5W27I" localSheetId="5" hidden="1">#REF!</definedName>
    <definedName name="BExZNLGAA6ATMJW0Y28J4OI5W27I" localSheetId="8" hidden="1">#REF!</definedName>
    <definedName name="BExZNLGAA6ATMJW0Y28J4OI5W27I" localSheetId="6" hidden="1">#REF!</definedName>
    <definedName name="BExZNLGAA6ATMJW0Y28J4OI5W27I" localSheetId="7" hidden="1">#REF!</definedName>
    <definedName name="BExZNLGAA6ATMJW0Y28J4OI5W27I" hidden="1">#REF!</definedName>
    <definedName name="BExZNP7916CH3QP4VCZEULUIKKS5" localSheetId="11" hidden="1">#REF!</definedName>
    <definedName name="BExZNP7916CH3QP4VCZEULUIKKS5" localSheetId="5" hidden="1">#REF!</definedName>
    <definedName name="BExZNP7916CH3QP4VCZEULUIKKS5" localSheetId="8" hidden="1">#REF!</definedName>
    <definedName name="BExZNP7916CH3QP4VCZEULUIKKS5" localSheetId="6" hidden="1">#REF!</definedName>
    <definedName name="BExZNP7916CH3QP4VCZEULUIKKS5" localSheetId="7" hidden="1">#REF!</definedName>
    <definedName name="BExZNP7916CH3QP4VCZEULUIKKS5" hidden="1">#REF!</definedName>
    <definedName name="BExZNV707LIU6Z5H6QI6H67LHTI1" localSheetId="11" hidden="1">#REF!</definedName>
    <definedName name="BExZNV707LIU6Z5H6QI6H67LHTI1" localSheetId="5" hidden="1">#REF!</definedName>
    <definedName name="BExZNV707LIU6Z5H6QI6H67LHTI1" localSheetId="8" hidden="1">#REF!</definedName>
    <definedName name="BExZNV707LIU6Z5H6QI6H67LHTI1" localSheetId="6" hidden="1">#REF!</definedName>
    <definedName name="BExZNV707LIU6Z5H6QI6H67LHTI1" localSheetId="7" hidden="1">#REF!</definedName>
    <definedName name="BExZNV707LIU6Z5H6QI6H67LHTI1" hidden="1">#REF!</definedName>
    <definedName name="BExZNVCBKB930QQ9QW7KSGOZ0V1M" localSheetId="11" hidden="1">#REF!</definedName>
    <definedName name="BExZNVCBKB930QQ9QW7KSGOZ0V1M" localSheetId="5" hidden="1">#REF!</definedName>
    <definedName name="BExZNVCBKB930QQ9QW7KSGOZ0V1M" localSheetId="8" hidden="1">#REF!</definedName>
    <definedName name="BExZNVCBKB930QQ9QW7KSGOZ0V1M" localSheetId="6" hidden="1">#REF!</definedName>
    <definedName name="BExZNVCBKB930QQ9QW7KSGOZ0V1M" localSheetId="7" hidden="1">#REF!</definedName>
    <definedName name="BExZNVCBKB930QQ9QW7KSGOZ0V1M" hidden="1">#REF!</definedName>
    <definedName name="BExZNW8QJ18X0RSGFDWAE9ZSDX39" localSheetId="11" hidden="1">#REF!</definedName>
    <definedName name="BExZNW8QJ18X0RSGFDWAE9ZSDX39" localSheetId="5" hidden="1">#REF!</definedName>
    <definedName name="BExZNW8QJ18X0RSGFDWAE9ZSDX39" localSheetId="8" hidden="1">#REF!</definedName>
    <definedName name="BExZNW8QJ18X0RSGFDWAE9ZSDX39" localSheetId="6" hidden="1">#REF!</definedName>
    <definedName name="BExZNW8QJ18X0RSGFDWAE9ZSDX39" localSheetId="7" hidden="1">#REF!</definedName>
    <definedName name="BExZNW8QJ18X0RSGFDWAE9ZSDX39" hidden="1">#REF!</definedName>
    <definedName name="BExZNZDWRS6Q40L8OCWFEIVI0A1O" localSheetId="11" hidden="1">#REF!</definedName>
    <definedName name="BExZNZDWRS6Q40L8OCWFEIVI0A1O" localSheetId="5" hidden="1">#REF!</definedName>
    <definedName name="BExZNZDWRS6Q40L8OCWFEIVI0A1O" localSheetId="8" hidden="1">#REF!</definedName>
    <definedName name="BExZNZDWRS6Q40L8OCWFEIVI0A1O" localSheetId="6" hidden="1">#REF!</definedName>
    <definedName name="BExZNZDWRS6Q40L8OCWFEIVI0A1O" localSheetId="7" hidden="1">#REF!</definedName>
    <definedName name="BExZNZDWRS6Q40L8OCWFEIVI0A1O" hidden="1">#REF!</definedName>
    <definedName name="BExZOBO9NYLGVJQ31LVQ9XS2ZT4N" localSheetId="11" hidden="1">#REF!</definedName>
    <definedName name="BExZOBO9NYLGVJQ31LVQ9XS2ZT4N" localSheetId="5" hidden="1">#REF!</definedName>
    <definedName name="BExZOBO9NYLGVJQ31LVQ9XS2ZT4N" localSheetId="8" hidden="1">#REF!</definedName>
    <definedName name="BExZOBO9NYLGVJQ31LVQ9XS2ZT4N" localSheetId="6" hidden="1">#REF!</definedName>
    <definedName name="BExZOBO9NYLGVJQ31LVQ9XS2ZT4N" localSheetId="7" hidden="1">#REF!</definedName>
    <definedName name="BExZOBO9NYLGVJQ31LVQ9XS2ZT4N" hidden="1">#REF!</definedName>
    <definedName name="BExZOETNB1CJ3Y2RKLI1ZK0S8Z6H" localSheetId="11" hidden="1">#REF!</definedName>
    <definedName name="BExZOETNB1CJ3Y2RKLI1ZK0S8Z6H" localSheetId="5" hidden="1">#REF!</definedName>
    <definedName name="BExZOETNB1CJ3Y2RKLI1ZK0S8Z6H" localSheetId="8" hidden="1">#REF!</definedName>
    <definedName name="BExZOETNB1CJ3Y2RKLI1ZK0S8Z6H" localSheetId="6" hidden="1">#REF!</definedName>
    <definedName name="BExZOETNB1CJ3Y2RKLI1ZK0S8Z6H" localSheetId="7" hidden="1">#REF!</definedName>
    <definedName name="BExZOETNB1CJ3Y2RKLI1ZK0S8Z6H" hidden="1">#REF!</definedName>
    <definedName name="BExZOREMVSK4E5VSWM838KHUB8AI" localSheetId="11" hidden="1">#REF!</definedName>
    <definedName name="BExZOREMVSK4E5VSWM838KHUB8AI" localSheetId="5" hidden="1">#REF!</definedName>
    <definedName name="BExZOREMVSK4E5VSWM838KHUB8AI" localSheetId="8" hidden="1">#REF!</definedName>
    <definedName name="BExZOREMVSK4E5VSWM838KHUB8AI" localSheetId="6" hidden="1">#REF!</definedName>
    <definedName name="BExZOREMVSK4E5VSWM838KHUB8AI" localSheetId="7" hidden="1">#REF!</definedName>
    <definedName name="BExZOREMVSK4E5VSWM838KHUB8AI" hidden="1">#REF!</definedName>
    <definedName name="BExZOVR745T5P1KS9NV2PXZPZVRG" localSheetId="11" hidden="1">#REF!</definedName>
    <definedName name="BExZOVR745T5P1KS9NV2PXZPZVRG" localSheetId="5" hidden="1">#REF!</definedName>
    <definedName name="BExZOVR745T5P1KS9NV2PXZPZVRG" localSheetId="8" hidden="1">#REF!</definedName>
    <definedName name="BExZOVR745T5P1KS9NV2PXZPZVRG" localSheetId="6" hidden="1">#REF!</definedName>
    <definedName name="BExZOVR745T5P1KS9NV2PXZPZVRG" localSheetId="7" hidden="1">#REF!</definedName>
    <definedName name="BExZOVR745T5P1KS9NV2PXZPZVRG" hidden="1">#REF!</definedName>
    <definedName name="BExZOZSWGLSY2XYVRIS6VSNJDSGD" localSheetId="11" hidden="1">#REF!</definedName>
    <definedName name="BExZOZSWGLSY2XYVRIS6VSNJDSGD" localSheetId="5" hidden="1">#REF!</definedName>
    <definedName name="BExZOZSWGLSY2XYVRIS6VSNJDSGD" localSheetId="8" hidden="1">#REF!</definedName>
    <definedName name="BExZOZSWGLSY2XYVRIS6VSNJDSGD" localSheetId="6" hidden="1">#REF!</definedName>
    <definedName name="BExZOZSWGLSY2XYVRIS6VSNJDSGD" localSheetId="7" hidden="1">#REF!</definedName>
    <definedName name="BExZOZSWGLSY2XYVRIS6VSNJDSGD" hidden="1">#REF!</definedName>
    <definedName name="BExZP7AIJKLM6C6CSUIIFAHFBNX2" localSheetId="11" hidden="1">#REF!</definedName>
    <definedName name="BExZP7AIJKLM6C6CSUIIFAHFBNX2" localSheetId="5" hidden="1">#REF!</definedName>
    <definedName name="BExZP7AIJKLM6C6CSUIIFAHFBNX2" localSheetId="8" hidden="1">#REF!</definedName>
    <definedName name="BExZP7AIJKLM6C6CSUIIFAHFBNX2" localSheetId="6" hidden="1">#REF!</definedName>
    <definedName name="BExZP7AIJKLM6C6CSUIIFAHFBNX2" localSheetId="7" hidden="1">#REF!</definedName>
    <definedName name="BExZP7AIJKLM6C6CSUIIFAHFBNX2" hidden="1">#REF!</definedName>
    <definedName name="BExZPALCPOH27L4MUPX2RFT3F8OM" localSheetId="11" hidden="1">#REF!</definedName>
    <definedName name="BExZPALCPOH27L4MUPX2RFT3F8OM" localSheetId="5" hidden="1">#REF!</definedName>
    <definedName name="BExZPALCPOH27L4MUPX2RFT3F8OM" localSheetId="8" hidden="1">#REF!</definedName>
    <definedName name="BExZPALCPOH27L4MUPX2RFT3F8OM" localSheetId="6" hidden="1">#REF!</definedName>
    <definedName name="BExZPALCPOH27L4MUPX2RFT3F8OM" localSheetId="7" hidden="1">#REF!</definedName>
    <definedName name="BExZPALCPOH27L4MUPX2RFT3F8OM" hidden="1">#REF!</definedName>
    <definedName name="BExZPQ0XY507N8FJMVPKCTK8HC9H" localSheetId="11" hidden="1">#REF!</definedName>
    <definedName name="BExZPQ0XY507N8FJMVPKCTK8HC9H" localSheetId="5" hidden="1">#REF!</definedName>
    <definedName name="BExZPQ0XY507N8FJMVPKCTK8HC9H" localSheetId="8" hidden="1">#REF!</definedName>
    <definedName name="BExZPQ0XY507N8FJMVPKCTK8HC9H" localSheetId="6" hidden="1">#REF!</definedName>
    <definedName name="BExZPQ0XY507N8FJMVPKCTK8HC9H" localSheetId="7" hidden="1">#REF!</definedName>
    <definedName name="BExZPQ0XY507N8FJMVPKCTK8HC9H" hidden="1">#REF!</definedName>
    <definedName name="BExZPXTHEWEN48J9E5ARSA8IGRBI" localSheetId="11" hidden="1">#REF!</definedName>
    <definedName name="BExZPXTHEWEN48J9E5ARSA8IGRBI" localSheetId="5" hidden="1">#REF!</definedName>
    <definedName name="BExZPXTHEWEN48J9E5ARSA8IGRBI" localSheetId="8" hidden="1">#REF!</definedName>
    <definedName name="BExZPXTHEWEN48J9E5ARSA8IGRBI" localSheetId="6" hidden="1">#REF!</definedName>
    <definedName name="BExZPXTHEWEN48J9E5ARSA8IGRBI" localSheetId="7" hidden="1">#REF!</definedName>
    <definedName name="BExZPXTHEWEN48J9E5ARSA8IGRBI" hidden="1">#REF!</definedName>
    <definedName name="BExZQ37OVBR25U32CO2YYVPZOMR5" localSheetId="11" hidden="1">#REF!</definedName>
    <definedName name="BExZQ37OVBR25U32CO2YYVPZOMR5" localSheetId="5" hidden="1">#REF!</definedName>
    <definedName name="BExZQ37OVBR25U32CO2YYVPZOMR5" localSheetId="8" hidden="1">#REF!</definedName>
    <definedName name="BExZQ37OVBR25U32CO2YYVPZOMR5" localSheetId="6" hidden="1">#REF!</definedName>
    <definedName name="BExZQ37OVBR25U32CO2YYVPZOMR5" localSheetId="7" hidden="1">#REF!</definedName>
    <definedName name="BExZQ37OVBR25U32CO2YYVPZOMR5" hidden="1">#REF!</definedName>
    <definedName name="BExZQ3NT7H06VO0AR48WHZULZB93" localSheetId="11" hidden="1">#REF!</definedName>
    <definedName name="BExZQ3NT7H06VO0AR48WHZULZB93" localSheetId="5" hidden="1">#REF!</definedName>
    <definedName name="BExZQ3NT7H06VO0AR48WHZULZB93" localSheetId="8" hidden="1">#REF!</definedName>
    <definedName name="BExZQ3NT7H06VO0AR48WHZULZB93" localSheetId="6" hidden="1">#REF!</definedName>
    <definedName name="BExZQ3NT7H06VO0AR48WHZULZB93" localSheetId="7" hidden="1">#REF!</definedName>
    <definedName name="BExZQ3NT7H06VO0AR48WHZULZB93" hidden="1">#REF!</definedName>
    <definedName name="BExZQ5RCYU1R0DUT1MFN99S1C408" localSheetId="11" hidden="1">#REF!</definedName>
    <definedName name="BExZQ5RCYU1R0DUT1MFN99S1C408" localSheetId="5" hidden="1">#REF!</definedName>
    <definedName name="BExZQ5RCYU1R0DUT1MFN99S1C408" localSheetId="8" hidden="1">#REF!</definedName>
    <definedName name="BExZQ5RCYU1R0DUT1MFN99S1C408" localSheetId="6" hidden="1">#REF!</definedName>
    <definedName name="BExZQ5RCYU1R0DUT1MFN99S1C408" localSheetId="7" hidden="1">#REF!</definedName>
    <definedName name="BExZQ5RCYU1R0DUT1MFN99S1C408" hidden="1">#REF!</definedName>
    <definedName name="BExZQ7PJU07SEJMDX18U9YVDC2GU" localSheetId="11" hidden="1">#REF!</definedName>
    <definedName name="BExZQ7PJU07SEJMDX18U9YVDC2GU" localSheetId="5" hidden="1">#REF!</definedName>
    <definedName name="BExZQ7PJU07SEJMDX18U9YVDC2GU" localSheetId="8" hidden="1">#REF!</definedName>
    <definedName name="BExZQ7PJU07SEJMDX18U9YVDC2GU" localSheetId="6" hidden="1">#REF!</definedName>
    <definedName name="BExZQ7PJU07SEJMDX18U9YVDC2GU" localSheetId="7" hidden="1">#REF!</definedName>
    <definedName name="BExZQ7PJU07SEJMDX18U9YVDC2GU" hidden="1">#REF!</definedName>
    <definedName name="BExZQAJXQ5IJ5RB71EDSPGTRO5HC" localSheetId="11" hidden="1">#REF!</definedName>
    <definedName name="BExZQAJXQ5IJ5RB71EDSPGTRO5HC" localSheetId="5" hidden="1">#REF!</definedName>
    <definedName name="BExZQAJXQ5IJ5RB71EDSPGTRO5HC" localSheetId="8" hidden="1">#REF!</definedName>
    <definedName name="BExZQAJXQ5IJ5RB71EDSPGTRO5HC" localSheetId="6" hidden="1">#REF!</definedName>
    <definedName name="BExZQAJXQ5IJ5RB71EDSPGTRO5HC" localSheetId="7" hidden="1">#REF!</definedName>
    <definedName name="BExZQAJXQ5IJ5RB71EDSPGTRO5HC" hidden="1">#REF!</definedName>
    <definedName name="BExZQBLTKPF3O4MCH6L4LE544FQB" localSheetId="11" hidden="1">#REF!</definedName>
    <definedName name="BExZQBLTKPF3O4MCH6L4LE544FQB" localSheetId="5" hidden="1">#REF!</definedName>
    <definedName name="BExZQBLTKPF3O4MCH6L4LE544FQB" localSheetId="8" hidden="1">#REF!</definedName>
    <definedName name="BExZQBLTKPF3O4MCH6L4LE544FQB" localSheetId="6" hidden="1">#REF!</definedName>
    <definedName name="BExZQBLTKPF3O4MCH6L4LE544FQB" localSheetId="7" hidden="1">#REF!</definedName>
    <definedName name="BExZQBLTKPF3O4MCH6L4LE544FQB" hidden="1">#REF!</definedName>
    <definedName name="BExZQIHTGHK7OOI2Y2PN3JYBY82I" localSheetId="11" hidden="1">#REF!</definedName>
    <definedName name="BExZQIHTGHK7OOI2Y2PN3JYBY82I" localSheetId="5" hidden="1">#REF!</definedName>
    <definedName name="BExZQIHTGHK7OOI2Y2PN3JYBY82I" localSheetId="8" hidden="1">#REF!</definedName>
    <definedName name="BExZQIHTGHK7OOI2Y2PN3JYBY82I" localSheetId="6" hidden="1">#REF!</definedName>
    <definedName name="BExZQIHTGHK7OOI2Y2PN3JYBY82I" localSheetId="7" hidden="1">#REF!</definedName>
    <definedName name="BExZQIHTGHK7OOI2Y2PN3JYBY82I" hidden="1">#REF!</definedName>
    <definedName name="BExZQJJMGU5MHQOILGXGJPAQI5XI" localSheetId="11" hidden="1">#REF!</definedName>
    <definedName name="BExZQJJMGU5MHQOILGXGJPAQI5XI" localSheetId="5" hidden="1">#REF!</definedName>
    <definedName name="BExZQJJMGU5MHQOILGXGJPAQI5XI" localSheetId="8" hidden="1">#REF!</definedName>
    <definedName name="BExZQJJMGU5MHQOILGXGJPAQI5XI" localSheetId="6" hidden="1">#REF!</definedName>
    <definedName name="BExZQJJMGU5MHQOILGXGJPAQI5XI" localSheetId="7" hidden="1">#REF!</definedName>
    <definedName name="BExZQJJMGU5MHQOILGXGJPAQI5XI" hidden="1">#REF!</definedName>
    <definedName name="BExZQL1M2EX5YEQBMNQKVD747N3I" localSheetId="11" hidden="1">#REF!</definedName>
    <definedName name="BExZQL1M2EX5YEQBMNQKVD747N3I" localSheetId="5" hidden="1">#REF!</definedName>
    <definedName name="BExZQL1M2EX5YEQBMNQKVD747N3I" localSheetId="8" hidden="1">#REF!</definedName>
    <definedName name="BExZQL1M2EX5YEQBMNQKVD747N3I" localSheetId="6" hidden="1">#REF!</definedName>
    <definedName name="BExZQL1M2EX5YEQBMNQKVD747N3I" localSheetId="7" hidden="1">#REF!</definedName>
    <definedName name="BExZQL1M2EX5YEQBMNQKVD747N3I" hidden="1">#REF!</definedName>
    <definedName name="BExZQPDYUBJL0C1OME996KHU23N5" localSheetId="11" hidden="1">#REF!</definedName>
    <definedName name="BExZQPDYUBJL0C1OME996KHU23N5" localSheetId="5" hidden="1">#REF!</definedName>
    <definedName name="BExZQPDYUBJL0C1OME996KHU23N5" localSheetId="8" hidden="1">#REF!</definedName>
    <definedName name="BExZQPDYUBJL0C1OME996KHU23N5" localSheetId="6" hidden="1">#REF!</definedName>
    <definedName name="BExZQPDYUBJL0C1OME996KHU23N5" localSheetId="7" hidden="1">#REF!</definedName>
    <definedName name="BExZQPDYUBJL0C1OME996KHU23N5" hidden="1">#REF!</definedName>
    <definedName name="BExZQXBYEBN28QUH1KOVW6KKA5UM" localSheetId="11" hidden="1">#REF!</definedName>
    <definedName name="BExZQXBYEBN28QUH1KOVW6KKA5UM" localSheetId="5" hidden="1">#REF!</definedName>
    <definedName name="BExZQXBYEBN28QUH1KOVW6KKA5UM" localSheetId="8" hidden="1">#REF!</definedName>
    <definedName name="BExZQXBYEBN28QUH1KOVW6KKA5UM" localSheetId="6" hidden="1">#REF!</definedName>
    <definedName name="BExZQXBYEBN28QUH1KOVW6KKA5UM" localSheetId="7" hidden="1">#REF!</definedName>
    <definedName name="BExZQXBYEBN28QUH1KOVW6KKA5UM" hidden="1">#REF!</definedName>
    <definedName name="BExZQZKT146WEN8FTVZ7Y5TSB8L5" localSheetId="11" hidden="1">#REF!</definedName>
    <definedName name="BExZQZKT146WEN8FTVZ7Y5TSB8L5" localSheetId="5" hidden="1">#REF!</definedName>
    <definedName name="BExZQZKT146WEN8FTVZ7Y5TSB8L5" localSheetId="8" hidden="1">#REF!</definedName>
    <definedName name="BExZQZKT146WEN8FTVZ7Y5TSB8L5" localSheetId="6" hidden="1">#REF!</definedName>
    <definedName name="BExZQZKT146WEN8FTVZ7Y5TSB8L5" localSheetId="7" hidden="1">#REF!</definedName>
    <definedName name="BExZQZKT146WEN8FTVZ7Y5TSB8L5" hidden="1">#REF!</definedName>
    <definedName name="BExZR485AKBH93YZ08CMUC3WROED" localSheetId="11" hidden="1">#REF!</definedName>
    <definedName name="BExZR485AKBH93YZ08CMUC3WROED" localSheetId="5" hidden="1">#REF!</definedName>
    <definedName name="BExZR485AKBH93YZ08CMUC3WROED" localSheetId="8" hidden="1">#REF!</definedName>
    <definedName name="BExZR485AKBH93YZ08CMUC3WROED" localSheetId="6" hidden="1">#REF!</definedName>
    <definedName name="BExZR485AKBH93YZ08CMUC3WROED" localSheetId="7" hidden="1">#REF!</definedName>
    <definedName name="BExZR485AKBH93YZ08CMUC3WROED" hidden="1">#REF!</definedName>
    <definedName name="BExZR7TL98P2PPUVGIZYR5873DWW" localSheetId="11" hidden="1">#REF!</definedName>
    <definedName name="BExZR7TL98P2PPUVGIZYR5873DWW" localSheetId="5" hidden="1">#REF!</definedName>
    <definedName name="BExZR7TL98P2PPUVGIZYR5873DWW" localSheetId="8" hidden="1">#REF!</definedName>
    <definedName name="BExZR7TL98P2PPUVGIZYR5873DWW" localSheetId="6" hidden="1">#REF!</definedName>
    <definedName name="BExZR7TL98P2PPUVGIZYR5873DWW" localSheetId="7" hidden="1">#REF!</definedName>
    <definedName name="BExZR7TL98P2PPUVGIZYR5873DWW" hidden="1">#REF!</definedName>
    <definedName name="BExZRAYSYOXAM1PBW1EF6YAZ9RU3" localSheetId="11" hidden="1">#REF!</definedName>
    <definedName name="BExZRAYSYOXAM1PBW1EF6YAZ9RU3" localSheetId="5" hidden="1">#REF!</definedName>
    <definedName name="BExZRAYSYOXAM1PBW1EF6YAZ9RU3" localSheetId="8" hidden="1">#REF!</definedName>
    <definedName name="BExZRAYSYOXAM1PBW1EF6YAZ9RU3" localSheetId="6" hidden="1">#REF!</definedName>
    <definedName name="BExZRAYSYOXAM1PBW1EF6YAZ9RU3" localSheetId="7" hidden="1">#REF!</definedName>
    <definedName name="BExZRAYSYOXAM1PBW1EF6YAZ9RU3" hidden="1">#REF!</definedName>
    <definedName name="BExZRGD1603X5ACFALUUDKCD7X48" localSheetId="11" hidden="1">#REF!</definedName>
    <definedName name="BExZRGD1603X5ACFALUUDKCD7X48" localSheetId="5" hidden="1">#REF!</definedName>
    <definedName name="BExZRGD1603X5ACFALUUDKCD7X48" localSheetId="8" hidden="1">#REF!</definedName>
    <definedName name="BExZRGD1603X5ACFALUUDKCD7X48" localSheetId="6" hidden="1">#REF!</definedName>
    <definedName name="BExZRGD1603X5ACFALUUDKCD7X48" localSheetId="7" hidden="1">#REF!</definedName>
    <definedName name="BExZRGD1603X5ACFALUUDKCD7X48" hidden="1">#REF!</definedName>
    <definedName name="BExZRMSYHFOP8FFWKKUSBHU85J81" localSheetId="11" hidden="1">#REF!</definedName>
    <definedName name="BExZRMSYHFOP8FFWKKUSBHU85J81" localSheetId="5" hidden="1">#REF!</definedName>
    <definedName name="BExZRMSYHFOP8FFWKKUSBHU85J81" localSheetId="8" hidden="1">#REF!</definedName>
    <definedName name="BExZRMSYHFOP8FFWKKUSBHU85J81" localSheetId="6" hidden="1">#REF!</definedName>
    <definedName name="BExZRMSYHFOP8FFWKKUSBHU85J81" localSheetId="7" hidden="1">#REF!</definedName>
    <definedName name="BExZRMSYHFOP8FFWKKUSBHU85J81" hidden="1">#REF!</definedName>
    <definedName name="BExZRP1X6UVLN1UOLHH5VF4STP1O" localSheetId="11" hidden="1">#REF!</definedName>
    <definedName name="BExZRP1X6UVLN1UOLHH5VF4STP1O" localSheetId="5" hidden="1">#REF!</definedName>
    <definedName name="BExZRP1X6UVLN1UOLHH5VF4STP1O" localSheetId="8" hidden="1">#REF!</definedName>
    <definedName name="BExZRP1X6UVLN1UOLHH5VF4STP1O" localSheetId="6" hidden="1">#REF!</definedName>
    <definedName name="BExZRP1X6UVLN1UOLHH5VF4STP1O" localSheetId="7" hidden="1">#REF!</definedName>
    <definedName name="BExZRP1X6UVLN1UOLHH5VF4STP1O" hidden="1">#REF!</definedName>
    <definedName name="BExZRQ930U6OCYNV00CH5I0Q4LPE" localSheetId="11" hidden="1">#REF!</definedName>
    <definedName name="BExZRQ930U6OCYNV00CH5I0Q4LPE" localSheetId="5" hidden="1">#REF!</definedName>
    <definedName name="BExZRQ930U6OCYNV00CH5I0Q4LPE" localSheetId="8" hidden="1">#REF!</definedName>
    <definedName name="BExZRQ930U6OCYNV00CH5I0Q4LPE" localSheetId="6" hidden="1">#REF!</definedName>
    <definedName name="BExZRQ930U6OCYNV00CH5I0Q4LPE" localSheetId="7" hidden="1">#REF!</definedName>
    <definedName name="BExZRQ930U6OCYNV00CH5I0Q4LPE" hidden="1">#REF!</definedName>
    <definedName name="BExZRQP7JLKS45QOGATXS7MK5GUZ" localSheetId="11" hidden="1">#REF!</definedName>
    <definedName name="BExZRQP7JLKS45QOGATXS7MK5GUZ" localSheetId="5" hidden="1">#REF!</definedName>
    <definedName name="BExZRQP7JLKS45QOGATXS7MK5GUZ" localSheetId="8" hidden="1">#REF!</definedName>
    <definedName name="BExZRQP7JLKS45QOGATXS7MK5GUZ" localSheetId="6" hidden="1">#REF!</definedName>
    <definedName name="BExZRQP7JLKS45QOGATXS7MK5GUZ" localSheetId="7" hidden="1">#REF!</definedName>
    <definedName name="BExZRQP7JLKS45QOGATXS7MK5GUZ" hidden="1">#REF!</definedName>
    <definedName name="BExZRW8W514W8OZ72YBONYJ64GXF" localSheetId="11" hidden="1">#REF!</definedName>
    <definedName name="BExZRW8W514W8OZ72YBONYJ64GXF" localSheetId="5" hidden="1">#REF!</definedName>
    <definedName name="BExZRW8W514W8OZ72YBONYJ64GXF" localSheetId="8" hidden="1">#REF!</definedName>
    <definedName name="BExZRW8W514W8OZ72YBONYJ64GXF" localSheetId="6" hidden="1">#REF!</definedName>
    <definedName name="BExZRW8W514W8OZ72YBONYJ64GXF" localSheetId="7" hidden="1">#REF!</definedName>
    <definedName name="BExZRW8W514W8OZ72YBONYJ64GXF" hidden="1">#REF!</definedName>
    <definedName name="BExZRWJP2BUVFJPO8U8ATQEP0LZU" localSheetId="11" hidden="1">#REF!</definedName>
    <definedName name="BExZRWJP2BUVFJPO8U8ATQEP0LZU" localSheetId="5" hidden="1">#REF!</definedName>
    <definedName name="BExZRWJP2BUVFJPO8U8ATQEP0LZU" localSheetId="8" hidden="1">#REF!</definedName>
    <definedName name="BExZRWJP2BUVFJPO8U8ATQEP0LZU" localSheetId="6" hidden="1">#REF!</definedName>
    <definedName name="BExZRWJP2BUVFJPO8U8ATQEP0LZU" localSheetId="7" hidden="1">#REF!</definedName>
    <definedName name="BExZRWJP2BUVFJPO8U8ATQEP0LZU" hidden="1">#REF!</definedName>
    <definedName name="BExZSI9USDLZAN8LI8M4YYQL24GZ" localSheetId="11" hidden="1">#REF!</definedName>
    <definedName name="BExZSI9USDLZAN8LI8M4YYQL24GZ" localSheetId="5" hidden="1">#REF!</definedName>
    <definedName name="BExZSI9USDLZAN8LI8M4YYQL24GZ" localSheetId="8" hidden="1">#REF!</definedName>
    <definedName name="BExZSI9USDLZAN8LI8M4YYQL24GZ" localSheetId="6" hidden="1">#REF!</definedName>
    <definedName name="BExZSI9USDLZAN8LI8M4YYQL24GZ" localSheetId="7" hidden="1">#REF!</definedName>
    <definedName name="BExZSI9USDLZAN8LI8M4YYQL24GZ" hidden="1">#REF!</definedName>
    <definedName name="BExZSLKO175YAM0RMMZH1FPXL4V2" localSheetId="11" hidden="1">#REF!</definedName>
    <definedName name="BExZSLKO175YAM0RMMZH1FPXL4V2" localSheetId="5" hidden="1">#REF!</definedName>
    <definedName name="BExZSLKO175YAM0RMMZH1FPXL4V2" localSheetId="8" hidden="1">#REF!</definedName>
    <definedName name="BExZSLKO175YAM0RMMZH1FPXL4V2" localSheetId="6" hidden="1">#REF!</definedName>
    <definedName name="BExZSLKO175YAM0RMMZH1FPXL4V2" localSheetId="7" hidden="1">#REF!</definedName>
    <definedName name="BExZSLKO175YAM0RMMZH1FPXL4V2" hidden="1">#REF!</definedName>
    <definedName name="BExZSS0LA2JY4ZLJ1Z5YCMLJJZCH" localSheetId="11" hidden="1">#REF!</definedName>
    <definedName name="BExZSS0LA2JY4ZLJ1Z5YCMLJJZCH" localSheetId="5" hidden="1">#REF!</definedName>
    <definedName name="BExZSS0LA2JY4ZLJ1Z5YCMLJJZCH" localSheetId="8" hidden="1">#REF!</definedName>
    <definedName name="BExZSS0LA2JY4ZLJ1Z5YCMLJJZCH" localSheetId="6" hidden="1">#REF!</definedName>
    <definedName name="BExZSS0LA2JY4ZLJ1Z5YCMLJJZCH" localSheetId="7" hidden="1">#REF!</definedName>
    <definedName name="BExZSS0LA2JY4ZLJ1Z5YCMLJJZCH" hidden="1">#REF!</definedName>
    <definedName name="BExZSTNUWCRNCL22SMKXKFSLCJ0O" localSheetId="11" hidden="1">#REF!</definedName>
    <definedName name="BExZSTNUWCRNCL22SMKXKFSLCJ0O" localSheetId="5" hidden="1">#REF!</definedName>
    <definedName name="BExZSTNUWCRNCL22SMKXKFSLCJ0O" localSheetId="8" hidden="1">#REF!</definedName>
    <definedName name="BExZSTNUWCRNCL22SMKXKFSLCJ0O" localSheetId="6" hidden="1">#REF!</definedName>
    <definedName name="BExZSTNUWCRNCL22SMKXKFSLCJ0O" localSheetId="7" hidden="1">#REF!</definedName>
    <definedName name="BExZSTNUWCRNCL22SMKXKFSLCJ0O" hidden="1">#REF!</definedName>
    <definedName name="BExZSYRA4NR7K6RLC3I81QSG5SQR" localSheetId="11" hidden="1">#REF!</definedName>
    <definedName name="BExZSYRA4NR7K6RLC3I81QSG5SQR" localSheetId="5" hidden="1">#REF!</definedName>
    <definedName name="BExZSYRA4NR7K6RLC3I81QSG5SQR" localSheetId="8" hidden="1">#REF!</definedName>
    <definedName name="BExZSYRA4NR7K6RLC3I81QSG5SQR" localSheetId="6" hidden="1">#REF!</definedName>
    <definedName name="BExZSYRA4NR7K6RLC3I81QSG5SQR" localSheetId="7" hidden="1">#REF!</definedName>
    <definedName name="BExZSYRA4NR7K6RLC3I81QSG5SQR" hidden="1">#REF!</definedName>
    <definedName name="BExZT6JSZ8CBS0SB3T07N3LMAX7M" localSheetId="11" hidden="1">#REF!</definedName>
    <definedName name="BExZT6JSZ8CBS0SB3T07N3LMAX7M" localSheetId="5" hidden="1">#REF!</definedName>
    <definedName name="BExZT6JSZ8CBS0SB3T07N3LMAX7M" localSheetId="8" hidden="1">#REF!</definedName>
    <definedName name="BExZT6JSZ8CBS0SB3T07N3LMAX7M" localSheetId="6" hidden="1">#REF!</definedName>
    <definedName name="BExZT6JSZ8CBS0SB3T07N3LMAX7M" localSheetId="7" hidden="1">#REF!</definedName>
    <definedName name="BExZT6JSZ8CBS0SB3T07N3LMAX7M" hidden="1">#REF!</definedName>
    <definedName name="BExZTAQV2QVSZY5Y3VCCWUBSBW9P" localSheetId="11" hidden="1">#REF!</definedName>
    <definedName name="BExZTAQV2QVSZY5Y3VCCWUBSBW9P" localSheetId="5" hidden="1">#REF!</definedName>
    <definedName name="BExZTAQV2QVSZY5Y3VCCWUBSBW9P" localSheetId="8" hidden="1">#REF!</definedName>
    <definedName name="BExZTAQV2QVSZY5Y3VCCWUBSBW9P" localSheetId="6" hidden="1">#REF!</definedName>
    <definedName name="BExZTAQV2QVSZY5Y3VCCWUBSBW9P" localSheetId="7" hidden="1">#REF!</definedName>
    <definedName name="BExZTAQV2QVSZY5Y3VCCWUBSBW9P" hidden="1">#REF!</definedName>
    <definedName name="BExZTHSI2FX56PWRSNX9H5EWTZFO" localSheetId="11" hidden="1">#REF!</definedName>
    <definedName name="BExZTHSI2FX56PWRSNX9H5EWTZFO" localSheetId="5" hidden="1">#REF!</definedName>
    <definedName name="BExZTHSI2FX56PWRSNX9H5EWTZFO" localSheetId="8" hidden="1">#REF!</definedName>
    <definedName name="BExZTHSI2FX56PWRSNX9H5EWTZFO" localSheetId="6" hidden="1">#REF!</definedName>
    <definedName name="BExZTHSI2FX56PWRSNX9H5EWTZFO" localSheetId="7" hidden="1">#REF!</definedName>
    <definedName name="BExZTHSI2FX56PWRSNX9H5EWTZFO" hidden="1">#REF!</definedName>
    <definedName name="BExZTJL3HVBFY139H6CJHEQCT1EL" localSheetId="11" hidden="1">#REF!</definedName>
    <definedName name="BExZTJL3HVBFY139H6CJHEQCT1EL" localSheetId="5" hidden="1">#REF!</definedName>
    <definedName name="BExZTJL3HVBFY139H6CJHEQCT1EL" localSheetId="8" hidden="1">#REF!</definedName>
    <definedName name="BExZTJL3HVBFY139H6CJHEQCT1EL" localSheetId="6" hidden="1">#REF!</definedName>
    <definedName name="BExZTJL3HVBFY139H6CJHEQCT1EL" localSheetId="7" hidden="1">#REF!</definedName>
    <definedName name="BExZTJL3HVBFY139H6CJHEQCT1EL" hidden="1">#REF!</definedName>
    <definedName name="BExZTLOL8OPABZI453E0KVNA1GJS" localSheetId="11" hidden="1">#REF!</definedName>
    <definedName name="BExZTLOL8OPABZI453E0KVNA1GJS" localSheetId="5" hidden="1">#REF!</definedName>
    <definedName name="BExZTLOL8OPABZI453E0KVNA1GJS" localSheetId="8" hidden="1">#REF!</definedName>
    <definedName name="BExZTLOL8OPABZI453E0KVNA1GJS" localSheetId="6" hidden="1">#REF!</definedName>
    <definedName name="BExZTLOL8OPABZI453E0KVNA1GJS" localSheetId="7" hidden="1">#REF!</definedName>
    <definedName name="BExZTLOL8OPABZI453E0KVNA1GJS" hidden="1">#REF!</definedName>
    <definedName name="BExZTOTZ9F2ZI18DZM8GW39VDF1N" localSheetId="11" hidden="1">#REF!</definedName>
    <definedName name="BExZTOTZ9F2ZI18DZM8GW39VDF1N" localSheetId="5" hidden="1">#REF!</definedName>
    <definedName name="BExZTOTZ9F2ZI18DZM8GW39VDF1N" localSheetId="8" hidden="1">#REF!</definedName>
    <definedName name="BExZTOTZ9F2ZI18DZM8GW39VDF1N" localSheetId="6" hidden="1">#REF!</definedName>
    <definedName name="BExZTOTZ9F2ZI18DZM8GW39VDF1N" localSheetId="7" hidden="1">#REF!</definedName>
    <definedName name="BExZTOTZ9F2ZI18DZM8GW39VDF1N" hidden="1">#REF!</definedName>
    <definedName name="BExZTT6J3X0TOX0ZY6YPLUVMCW9X" localSheetId="11" hidden="1">#REF!</definedName>
    <definedName name="BExZTT6J3X0TOX0ZY6YPLUVMCW9X" localSheetId="5" hidden="1">#REF!</definedName>
    <definedName name="BExZTT6J3X0TOX0ZY6YPLUVMCW9X" localSheetId="8" hidden="1">#REF!</definedName>
    <definedName name="BExZTT6J3X0TOX0ZY6YPLUVMCW9X" localSheetId="6" hidden="1">#REF!</definedName>
    <definedName name="BExZTT6J3X0TOX0ZY6YPLUVMCW9X" localSheetId="7" hidden="1">#REF!</definedName>
    <definedName name="BExZTT6J3X0TOX0ZY6YPLUVMCW9X" hidden="1">#REF!</definedName>
    <definedName name="BExZTW6ECBRA0BBITWBQ8R93RMCL" localSheetId="11" hidden="1">#REF!</definedName>
    <definedName name="BExZTW6ECBRA0BBITWBQ8R93RMCL" localSheetId="5" hidden="1">#REF!</definedName>
    <definedName name="BExZTW6ECBRA0BBITWBQ8R93RMCL" localSheetId="8" hidden="1">#REF!</definedName>
    <definedName name="BExZTW6ECBRA0BBITWBQ8R93RMCL" localSheetId="6" hidden="1">#REF!</definedName>
    <definedName name="BExZTW6ECBRA0BBITWBQ8R93RMCL" localSheetId="7" hidden="1">#REF!</definedName>
    <definedName name="BExZTW6ECBRA0BBITWBQ8R93RMCL" hidden="1">#REF!</definedName>
    <definedName name="BExZU2BHYAOKSCBM3C5014ZF6IXS" localSheetId="11" hidden="1">#REF!</definedName>
    <definedName name="BExZU2BHYAOKSCBM3C5014ZF6IXS" localSheetId="5" hidden="1">#REF!</definedName>
    <definedName name="BExZU2BHYAOKSCBM3C5014ZF6IXS" localSheetId="8" hidden="1">#REF!</definedName>
    <definedName name="BExZU2BHYAOKSCBM3C5014ZF6IXS" localSheetId="6" hidden="1">#REF!</definedName>
    <definedName name="BExZU2BHYAOKSCBM3C5014ZF6IXS" localSheetId="7" hidden="1">#REF!</definedName>
    <definedName name="BExZU2BHYAOKSCBM3C5014ZF6IXS" hidden="1">#REF!</definedName>
    <definedName name="BExZU2RMJTXOCS0ROPMYPE6WTD87" localSheetId="11" hidden="1">#REF!</definedName>
    <definedName name="BExZU2RMJTXOCS0ROPMYPE6WTD87" localSheetId="5" hidden="1">#REF!</definedName>
    <definedName name="BExZU2RMJTXOCS0ROPMYPE6WTD87" localSheetId="8" hidden="1">#REF!</definedName>
    <definedName name="BExZU2RMJTXOCS0ROPMYPE6WTD87" localSheetId="6" hidden="1">#REF!</definedName>
    <definedName name="BExZU2RMJTXOCS0ROPMYPE6WTD87" localSheetId="7" hidden="1">#REF!</definedName>
    <definedName name="BExZU2RMJTXOCS0ROPMYPE6WTD87" hidden="1">#REF!</definedName>
    <definedName name="BExZUBRAHA9DNEGONEZEB2TDVFC2" localSheetId="11" hidden="1">#REF!</definedName>
    <definedName name="BExZUBRAHA9DNEGONEZEB2TDVFC2" localSheetId="5" hidden="1">#REF!</definedName>
    <definedName name="BExZUBRAHA9DNEGONEZEB2TDVFC2" localSheetId="8" hidden="1">#REF!</definedName>
    <definedName name="BExZUBRAHA9DNEGONEZEB2TDVFC2" localSheetId="6" hidden="1">#REF!</definedName>
    <definedName name="BExZUBRAHA9DNEGONEZEB2TDVFC2" localSheetId="7" hidden="1">#REF!</definedName>
    <definedName name="BExZUBRAHA9DNEGONEZEB2TDVFC2" hidden="1">#REF!</definedName>
    <definedName name="BExZUF7G8FENTJKH9R1XUWXM6CWD" localSheetId="11" hidden="1">#REF!</definedName>
    <definedName name="BExZUF7G8FENTJKH9R1XUWXM6CWD" localSheetId="5" hidden="1">#REF!</definedName>
    <definedName name="BExZUF7G8FENTJKH9R1XUWXM6CWD" localSheetId="8" hidden="1">#REF!</definedName>
    <definedName name="BExZUF7G8FENTJKH9R1XUWXM6CWD" localSheetId="6" hidden="1">#REF!</definedName>
    <definedName name="BExZUF7G8FENTJKH9R1XUWXM6CWD" localSheetId="7" hidden="1">#REF!</definedName>
    <definedName name="BExZUF7G8FENTJKH9R1XUWXM6CWD" hidden="1">#REF!</definedName>
    <definedName name="BExZUNARUJBIZ08VCAV3GEVBIR3D" localSheetId="11" hidden="1">#REF!</definedName>
    <definedName name="BExZUNARUJBIZ08VCAV3GEVBIR3D" localSheetId="5" hidden="1">#REF!</definedName>
    <definedName name="BExZUNARUJBIZ08VCAV3GEVBIR3D" localSheetId="8" hidden="1">#REF!</definedName>
    <definedName name="BExZUNARUJBIZ08VCAV3GEVBIR3D" localSheetId="6" hidden="1">#REF!</definedName>
    <definedName name="BExZUNARUJBIZ08VCAV3GEVBIR3D" localSheetId="7" hidden="1">#REF!</definedName>
    <definedName name="BExZUNARUJBIZ08VCAV3GEVBIR3D" hidden="1">#REF!</definedName>
    <definedName name="BExZUSZT5496UMBP4LFSLTR1GVEW" localSheetId="11" hidden="1">#REF!</definedName>
    <definedName name="BExZUSZT5496UMBP4LFSLTR1GVEW" localSheetId="5" hidden="1">#REF!</definedName>
    <definedName name="BExZUSZT5496UMBP4LFSLTR1GVEW" localSheetId="8" hidden="1">#REF!</definedName>
    <definedName name="BExZUSZT5496UMBP4LFSLTR1GVEW" localSheetId="6" hidden="1">#REF!</definedName>
    <definedName name="BExZUSZT5496UMBP4LFSLTR1GVEW" localSheetId="7" hidden="1">#REF!</definedName>
    <definedName name="BExZUSZT5496UMBP4LFSLTR1GVEW" hidden="1">#REF!</definedName>
    <definedName name="BExZUT54340I38GVCV79EL116WR0" localSheetId="11" hidden="1">#REF!</definedName>
    <definedName name="BExZUT54340I38GVCV79EL116WR0" localSheetId="5" hidden="1">#REF!</definedName>
    <definedName name="BExZUT54340I38GVCV79EL116WR0" localSheetId="8" hidden="1">#REF!</definedName>
    <definedName name="BExZUT54340I38GVCV79EL116WR0" localSheetId="6" hidden="1">#REF!</definedName>
    <definedName name="BExZUT54340I38GVCV79EL116WR0" localSheetId="7" hidden="1">#REF!</definedName>
    <definedName name="BExZUT54340I38GVCV79EL116WR0" hidden="1">#REF!</definedName>
    <definedName name="BExZUXC66MK2SXPXCLD8ZSU0BMTY" localSheetId="11" hidden="1">#REF!</definedName>
    <definedName name="BExZUXC66MK2SXPXCLD8ZSU0BMTY" localSheetId="5" hidden="1">#REF!</definedName>
    <definedName name="BExZUXC66MK2SXPXCLD8ZSU0BMTY" localSheetId="8" hidden="1">#REF!</definedName>
    <definedName name="BExZUXC66MK2SXPXCLD8ZSU0BMTY" localSheetId="6" hidden="1">#REF!</definedName>
    <definedName name="BExZUXC66MK2SXPXCLD8ZSU0BMTY" localSheetId="7" hidden="1">#REF!</definedName>
    <definedName name="BExZUXC66MK2SXPXCLD8ZSU0BMTY" hidden="1">#REF!</definedName>
    <definedName name="BExZUYDULCX65H9OZ9JHPBNKF3MI" localSheetId="11" hidden="1">#REF!</definedName>
    <definedName name="BExZUYDULCX65H9OZ9JHPBNKF3MI" localSheetId="5" hidden="1">#REF!</definedName>
    <definedName name="BExZUYDULCX65H9OZ9JHPBNKF3MI" localSheetId="8" hidden="1">#REF!</definedName>
    <definedName name="BExZUYDULCX65H9OZ9JHPBNKF3MI" localSheetId="6" hidden="1">#REF!</definedName>
    <definedName name="BExZUYDULCX65H9OZ9JHPBNKF3MI" localSheetId="7" hidden="1">#REF!</definedName>
    <definedName name="BExZUYDULCX65H9OZ9JHPBNKF3MI" hidden="1">#REF!</definedName>
    <definedName name="BExZV2QD5ZDK3AGDRULLA7JB46C3" localSheetId="11" hidden="1">#REF!</definedName>
    <definedName name="BExZV2QD5ZDK3AGDRULLA7JB46C3" localSheetId="5" hidden="1">#REF!</definedName>
    <definedName name="BExZV2QD5ZDK3AGDRULLA7JB46C3" localSheetId="8" hidden="1">#REF!</definedName>
    <definedName name="BExZV2QD5ZDK3AGDRULLA7JB46C3" localSheetId="6" hidden="1">#REF!</definedName>
    <definedName name="BExZV2QD5ZDK3AGDRULLA7JB46C3" localSheetId="7" hidden="1">#REF!</definedName>
    <definedName name="BExZV2QD5ZDK3AGDRULLA7JB46C3" hidden="1">#REF!</definedName>
    <definedName name="BExZVBQ29OM0V8XAL3HL0JIM0MMU" localSheetId="11" hidden="1">#REF!</definedName>
    <definedName name="BExZVBQ29OM0V8XAL3HL0JIM0MMU" localSheetId="5" hidden="1">#REF!</definedName>
    <definedName name="BExZVBQ29OM0V8XAL3HL0JIM0MMU" localSheetId="8" hidden="1">#REF!</definedName>
    <definedName name="BExZVBQ29OM0V8XAL3HL0JIM0MMU" localSheetId="6" hidden="1">#REF!</definedName>
    <definedName name="BExZVBQ29OM0V8XAL3HL0JIM0MMU" localSheetId="7" hidden="1">#REF!</definedName>
    <definedName name="BExZVBQ29OM0V8XAL3HL0JIM0MMU" hidden="1">#REF!</definedName>
    <definedName name="BExZVKV2XCPCINW1KP8Q1FI6KDNG" localSheetId="11" hidden="1">#REF!</definedName>
    <definedName name="BExZVKV2XCPCINW1KP8Q1FI6KDNG" localSheetId="5" hidden="1">#REF!</definedName>
    <definedName name="BExZVKV2XCPCINW1KP8Q1FI6KDNG" localSheetId="8" hidden="1">#REF!</definedName>
    <definedName name="BExZVKV2XCPCINW1KP8Q1FI6KDNG" localSheetId="6" hidden="1">#REF!</definedName>
    <definedName name="BExZVKV2XCPCINW1KP8Q1FI6KDNG" localSheetId="7" hidden="1">#REF!</definedName>
    <definedName name="BExZVKV2XCPCINW1KP8Q1FI6KDNG" hidden="1">#REF!</definedName>
    <definedName name="BExZVLM4T9ORS4ZWHME46U4Q103C" localSheetId="11" hidden="1">#REF!</definedName>
    <definedName name="BExZVLM4T9ORS4ZWHME46U4Q103C" localSheetId="5" hidden="1">#REF!</definedName>
    <definedName name="BExZVLM4T9ORS4ZWHME46U4Q103C" localSheetId="8" hidden="1">#REF!</definedName>
    <definedName name="BExZVLM4T9ORS4ZWHME46U4Q103C" localSheetId="6" hidden="1">#REF!</definedName>
    <definedName name="BExZVLM4T9ORS4ZWHME46U4Q103C" localSheetId="7" hidden="1">#REF!</definedName>
    <definedName name="BExZVLM4T9ORS4ZWHME46U4Q103C" hidden="1">#REF!</definedName>
    <definedName name="BExZVM7OZWPPRH5YQW50EYMMIW1A" localSheetId="11" hidden="1">#REF!</definedName>
    <definedName name="BExZVM7OZWPPRH5YQW50EYMMIW1A" localSheetId="5" hidden="1">#REF!</definedName>
    <definedName name="BExZVM7OZWPPRH5YQW50EYMMIW1A" localSheetId="8" hidden="1">#REF!</definedName>
    <definedName name="BExZVM7OZWPPRH5YQW50EYMMIW1A" localSheetId="6" hidden="1">#REF!</definedName>
    <definedName name="BExZVM7OZWPPRH5YQW50EYMMIW1A" localSheetId="7" hidden="1">#REF!</definedName>
    <definedName name="BExZVM7OZWPPRH5YQW50EYMMIW1A" hidden="1">#REF!</definedName>
    <definedName name="BExZVMYK7BAH6AGIAEXBE1NXDZ5Z" localSheetId="11" hidden="1">#REF!</definedName>
    <definedName name="BExZVMYK7BAH6AGIAEXBE1NXDZ5Z" localSheetId="5" hidden="1">#REF!</definedName>
    <definedName name="BExZVMYK7BAH6AGIAEXBE1NXDZ5Z" localSheetId="8" hidden="1">#REF!</definedName>
    <definedName name="BExZVMYK7BAH6AGIAEXBE1NXDZ5Z" localSheetId="6" hidden="1">#REF!</definedName>
    <definedName name="BExZVMYK7BAH6AGIAEXBE1NXDZ5Z" localSheetId="7" hidden="1">#REF!</definedName>
    <definedName name="BExZVMYK7BAH6AGIAEXBE1NXDZ5Z" hidden="1">#REF!</definedName>
    <definedName name="BExZVPYGX2C5OSHMZ6F0KBKZ6B1S" localSheetId="11" hidden="1">#REF!</definedName>
    <definedName name="BExZVPYGX2C5OSHMZ6F0KBKZ6B1S" localSheetId="5" hidden="1">#REF!</definedName>
    <definedName name="BExZVPYGX2C5OSHMZ6F0KBKZ6B1S" localSheetId="8" hidden="1">#REF!</definedName>
    <definedName name="BExZVPYGX2C5OSHMZ6F0KBKZ6B1S" localSheetId="6" hidden="1">#REF!</definedName>
    <definedName name="BExZVPYGX2C5OSHMZ6F0KBKZ6B1S" localSheetId="7" hidden="1">#REF!</definedName>
    <definedName name="BExZVPYGX2C5OSHMZ6F0KBKZ6B1S" hidden="1">#REF!</definedName>
    <definedName name="BExZW3LHTS7PFBNTYM95N8J5AFYQ" localSheetId="11" hidden="1">#REF!</definedName>
    <definedName name="BExZW3LHTS7PFBNTYM95N8J5AFYQ" localSheetId="5" hidden="1">#REF!</definedName>
    <definedName name="BExZW3LHTS7PFBNTYM95N8J5AFYQ" localSheetId="8" hidden="1">#REF!</definedName>
    <definedName name="BExZW3LHTS7PFBNTYM95N8J5AFYQ" localSheetId="6" hidden="1">#REF!</definedName>
    <definedName name="BExZW3LHTS7PFBNTYM95N8J5AFYQ" localSheetId="7" hidden="1">#REF!</definedName>
    <definedName name="BExZW3LHTS7PFBNTYM95N8J5AFYQ" hidden="1">#REF!</definedName>
    <definedName name="BExZW472V5ADKCFHIKAJ6D4R8MU4" localSheetId="11" hidden="1">#REF!</definedName>
    <definedName name="BExZW472V5ADKCFHIKAJ6D4R8MU4" localSheetId="5" hidden="1">#REF!</definedName>
    <definedName name="BExZW472V5ADKCFHIKAJ6D4R8MU4" localSheetId="8" hidden="1">#REF!</definedName>
    <definedName name="BExZW472V5ADKCFHIKAJ6D4R8MU4" localSheetId="6" hidden="1">#REF!</definedName>
    <definedName name="BExZW472V5ADKCFHIKAJ6D4R8MU4" localSheetId="7" hidden="1">#REF!</definedName>
    <definedName name="BExZW472V5ADKCFHIKAJ6D4R8MU4" hidden="1">#REF!</definedName>
    <definedName name="BExZW5UARC8W9AQNLJX2I5WQWS5F" localSheetId="11" hidden="1">#REF!</definedName>
    <definedName name="BExZW5UARC8W9AQNLJX2I5WQWS5F" localSheetId="5" hidden="1">#REF!</definedName>
    <definedName name="BExZW5UARC8W9AQNLJX2I5WQWS5F" localSheetId="8" hidden="1">#REF!</definedName>
    <definedName name="BExZW5UARC8W9AQNLJX2I5WQWS5F" localSheetId="6" hidden="1">#REF!</definedName>
    <definedName name="BExZW5UARC8W9AQNLJX2I5WQWS5F" localSheetId="7" hidden="1">#REF!</definedName>
    <definedName name="BExZW5UARC8W9AQNLJX2I5WQWS5F" hidden="1">#REF!</definedName>
    <definedName name="BExZW7HRGN6A9YS41KI2B2UUMJ7X" localSheetId="11" hidden="1">#REF!</definedName>
    <definedName name="BExZW7HRGN6A9YS41KI2B2UUMJ7X" localSheetId="5" hidden="1">#REF!</definedName>
    <definedName name="BExZW7HRGN6A9YS41KI2B2UUMJ7X" localSheetId="8" hidden="1">#REF!</definedName>
    <definedName name="BExZW7HRGN6A9YS41KI2B2UUMJ7X" localSheetId="6" hidden="1">#REF!</definedName>
    <definedName name="BExZW7HRGN6A9YS41KI2B2UUMJ7X" localSheetId="7" hidden="1">#REF!</definedName>
    <definedName name="BExZW7HRGN6A9YS41KI2B2UUMJ7X" hidden="1">#REF!</definedName>
    <definedName name="BExZW8ZPNV43UXGOT98FDNIBQHZY" localSheetId="11" hidden="1">#REF!</definedName>
    <definedName name="BExZW8ZPNV43UXGOT98FDNIBQHZY" localSheetId="5" hidden="1">#REF!</definedName>
    <definedName name="BExZW8ZPNV43UXGOT98FDNIBQHZY" localSheetId="8" hidden="1">#REF!</definedName>
    <definedName name="BExZW8ZPNV43UXGOT98FDNIBQHZY" localSheetId="6" hidden="1">#REF!</definedName>
    <definedName name="BExZW8ZPNV43UXGOT98FDNIBQHZY" localSheetId="7" hidden="1">#REF!</definedName>
    <definedName name="BExZW8ZPNV43UXGOT98FDNIBQHZY" hidden="1">#REF!</definedName>
    <definedName name="BExZWKZ5N3RDXU8MZ8HQVYYD8O0F" localSheetId="11" hidden="1">#REF!</definedName>
    <definedName name="BExZWKZ5N3RDXU8MZ8HQVYYD8O0F" localSheetId="5" hidden="1">#REF!</definedName>
    <definedName name="BExZWKZ5N3RDXU8MZ8HQVYYD8O0F" localSheetId="8" hidden="1">#REF!</definedName>
    <definedName name="BExZWKZ5N3RDXU8MZ8HQVYYD8O0F" localSheetId="6" hidden="1">#REF!</definedName>
    <definedName name="BExZWKZ5N3RDXU8MZ8HQVYYD8O0F" localSheetId="7" hidden="1">#REF!</definedName>
    <definedName name="BExZWKZ5N3RDXU8MZ8HQVYYD8O0F" hidden="1">#REF!</definedName>
    <definedName name="BExZWMBRUCPO6F4QT5FNX8JRFL7V" localSheetId="11" hidden="1">#REF!</definedName>
    <definedName name="BExZWMBRUCPO6F4QT5FNX8JRFL7V" localSheetId="5" hidden="1">#REF!</definedName>
    <definedName name="BExZWMBRUCPO6F4QT5FNX8JRFL7V" localSheetId="8" hidden="1">#REF!</definedName>
    <definedName name="BExZWMBRUCPO6F4QT5FNX8JRFL7V" localSheetId="6" hidden="1">#REF!</definedName>
    <definedName name="BExZWMBRUCPO6F4QT5FNX8JRFL7V" localSheetId="7" hidden="1">#REF!</definedName>
    <definedName name="BExZWMBRUCPO6F4QT5FNX8JRFL7V" hidden="1">#REF!</definedName>
    <definedName name="BExZWQO5171HT1OZ6D6JZBHEW4JG" localSheetId="11" hidden="1">#REF!</definedName>
    <definedName name="BExZWQO5171HT1OZ6D6JZBHEW4JG" localSheetId="5" hidden="1">#REF!</definedName>
    <definedName name="BExZWQO5171HT1OZ6D6JZBHEW4JG" localSheetId="8" hidden="1">#REF!</definedName>
    <definedName name="BExZWQO5171HT1OZ6D6JZBHEW4JG" localSheetId="6" hidden="1">#REF!</definedName>
    <definedName name="BExZWQO5171HT1OZ6D6JZBHEW4JG" localSheetId="7" hidden="1">#REF!</definedName>
    <definedName name="BExZWQO5171HT1OZ6D6JZBHEW4JG" hidden="1">#REF!</definedName>
    <definedName name="BExZWSMC9T48W74GFGQCIUJ8ZPP3" localSheetId="11" hidden="1">#REF!</definedName>
    <definedName name="BExZWSMC9T48W74GFGQCIUJ8ZPP3" localSheetId="5" hidden="1">#REF!</definedName>
    <definedName name="BExZWSMC9T48W74GFGQCIUJ8ZPP3" localSheetId="8" hidden="1">#REF!</definedName>
    <definedName name="BExZWSMC9T48W74GFGQCIUJ8ZPP3" localSheetId="6" hidden="1">#REF!</definedName>
    <definedName name="BExZWSMC9T48W74GFGQCIUJ8ZPP3" localSheetId="7" hidden="1">#REF!</definedName>
    <definedName name="BExZWSMC9T48W74GFGQCIUJ8ZPP3" hidden="1">#REF!</definedName>
    <definedName name="BExZWUF2V4HY3HI8JN9ZVPRWK1H3" localSheetId="11" hidden="1">#REF!</definedName>
    <definedName name="BExZWUF2V4HY3HI8JN9ZVPRWK1H3" localSheetId="5" hidden="1">#REF!</definedName>
    <definedName name="BExZWUF2V4HY3HI8JN9ZVPRWK1H3" localSheetId="8" hidden="1">#REF!</definedName>
    <definedName name="BExZWUF2V4HY3HI8JN9ZVPRWK1H3" localSheetId="6" hidden="1">#REF!</definedName>
    <definedName name="BExZWUF2V4HY3HI8JN9ZVPRWK1H3" localSheetId="7" hidden="1">#REF!</definedName>
    <definedName name="BExZWUF2V4HY3HI8JN9ZVPRWK1H3" hidden="1">#REF!</definedName>
    <definedName name="BExZWX45URTK9KYDJHEXL1OTZ833" localSheetId="11" hidden="1">#REF!</definedName>
    <definedName name="BExZWX45URTK9KYDJHEXL1OTZ833" localSheetId="5" hidden="1">#REF!</definedName>
    <definedName name="BExZWX45URTK9KYDJHEXL1OTZ833" localSheetId="8" hidden="1">#REF!</definedName>
    <definedName name="BExZWX45URTK9KYDJHEXL1OTZ833" localSheetId="6" hidden="1">#REF!</definedName>
    <definedName name="BExZWX45URTK9KYDJHEXL1OTZ833" localSheetId="7" hidden="1">#REF!</definedName>
    <definedName name="BExZWX45URTK9KYDJHEXL1OTZ833" hidden="1">#REF!</definedName>
    <definedName name="BExZX0EWQEZO86WDAD9A4EAEZ012" localSheetId="11" hidden="1">#REF!</definedName>
    <definedName name="BExZX0EWQEZO86WDAD9A4EAEZ012" localSheetId="5" hidden="1">#REF!</definedName>
    <definedName name="BExZX0EWQEZO86WDAD9A4EAEZ012" localSheetId="8" hidden="1">#REF!</definedName>
    <definedName name="BExZX0EWQEZO86WDAD9A4EAEZ012" localSheetId="6" hidden="1">#REF!</definedName>
    <definedName name="BExZX0EWQEZO86WDAD9A4EAEZ012" localSheetId="7" hidden="1">#REF!</definedName>
    <definedName name="BExZX0EWQEZO86WDAD9A4EAEZ012" hidden="1">#REF!</definedName>
    <definedName name="BExZX2T6ZT2DZLYSDJJBPVIT5OK2" localSheetId="11" hidden="1">#REF!</definedName>
    <definedName name="BExZX2T6ZT2DZLYSDJJBPVIT5OK2" localSheetId="5" hidden="1">#REF!</definedName>
    <definedName name="BExZX2T6ZT2DZLYSDJJBPVIT5OK2" localSheetId="8" hidden="1">#REF!</definedName>
    <definedName name="BExZX2T6ZT2DZLYSDJJBPVIT5OK2" localSheetId="6" hidden="1">#REF!</definedName>
    <definedName name="BExZX2T6ZT2DZLYSDJJBPVIT5OK2" localSheetId="7" hidden="1">#REF!</definedName>
    <definedName name="BExZX2T6ZT2DZLYSDJJBPVIT5OK2" hidden="1">#REF!</definedName>
    <definedName name="BExZXOJDELULNLEH7WG0OYJT0NJ4" localSheetId="11" hidden="1">#REF!</definedName>
    <definedName name="BExZXOJDELULNLEH7WG0OYJT0NJ4" localSheetId="5" hidden="1">#REF!</definedName>
    <definedName name="BExZXOJDELULNLEH7WG0OYJT0NJ4" localSheetId="8" hidden="1">#REF!</definedName>
    <definedName name="BExZXOJDELULNLEH7WG0OYJT0NJ4" localSheetId="6" hidden="1">#REF!</definedName>
    <definedName name="BExZXOJDELULNLEH7WG0OYJT0NJ4" localSheetId="7" hidden="1">#REF!</definedName>
    <definedName name="BExZXOJDELULNLEH7WG0OYJT0NJ4" hidden="1">#REF!</definedName>
    <definedName name="BExZXOOTRNUK8LGEAZ8ZCFW9KXQ1" localSheetId="11" hidden="1">#REF!</definedName>
    <definedName name="BExZXOOTRNUK8LGEAZ8ZCFW9KXQ1" localSheetId="5" hidden="1">#REF!</definedName>
    <definedName name="BExZXOOTRNUK8LGEAZ8ZCFW9KXQ1" localSheetId="8" hidden="1">#REF!</definedName>
    <definedName name="BExZXOOTRNUK8LGEAZ8ZCFW9KXQ1" localSheetId="6" hidden="1">#REF!</definedName>
    <definedName name="BExZXOOTRNUK8LGEAZ8ZCFW9KXQ1" localSheetId="7" hidden="1">#REF!</definedName>
    <definedName name="BExZXOOTRNUK8LGEAZ8ZCFW9KXQ1" hidden="1">#REF!</definedName>
    <definedName name="BExZXT6JOXNKEDU23DKL8XZAJZIH" localSheetId="11" hidden="1">#REF!</definedName>
    <definedName name="BExZXT6JOXNKEDU23DKL8XZAJZIH" localSheetId="5" hidden="1">#REF!</definedName>
    <definedName name="BExZXT6JOXNKEDU23DKL8XZAJZIH" localSheetId="8" hidden="1">#REF!</definedName>
    <definedName name="BExZXT6JOXNKEDU23DKL8XZAJZIH" localSheetId="6" hidden="1">#REF!</definedName>
    <definedName name="BExZXT6JOXNKEDU23DKL8XZAJZIH" localSheetId="7" hidden="1">#REF!</definedName>
    <definedName name="BExZXT6JOXNKEDU23DKL8XZAJZIH" hidden="1">#REF!</definedName>
    <definedName name="BExZXUTYW1HWEEZ1LIX4OQWC7HL1" localSheetId="11" hidden="1">#REF!</definedName>
    <definedName name="BExZXUTYW1HWEEZ1LIX4OQWC7HL1" localSheetId="5" hidden="1">#REF!</definedName>
    <definedName name="BExZXUTYW1HWEEZ1LIX4OQWC7HL1" localSheetId="8" hidden="1">#REF!</definedName>
    <definedName name="BExZXUTYW1HWEEZ1LIX4OQWC7HL1" localSheetId="6" hidden="1">#REF!</definedName>
    <definedName name="BExZXUTYW1HWEEZ1LIX4OQWC7HL1" localSheetId="7" hidden="1">#REF!</definedName>
    <definedName name="BExZXUTYW1HWEEZ1LIX4OQWC7HL1" hidden="1">#REF!</definedName>
    <definedName name="BExZXY4NKQL9QD76YMQJ15U1C2G8" localSheetId="11" hidden="1">#REF!</definedName>
    <definedName name="BExZXY4NKQL9QD76YMQJ15U1C2G8" localSheetId="5" hidden="1">#REF!</definedName>
    <definedName name="BExZXY4NKQL9QD76YMQJ15U1C2G8" localSheetId="8" hidden="1">#REF!</definedName>
    <definedName name="BExZXY4NKQL9QD76YMQJ15U1C2G8" localSheetId="6" hidden="1">#REF!</definedName>
    <definedName name="BExZXY4NKQL9QD76YMQJ15U1C2G8" localSheetId="7" hidden="1">#REF!</definedName>
    <definedName name="BExZXY4NKQL9QD76YMQJ15U1C2G8" hidden="1">#REF!</definedName>
    <definedName name="BExZXYQ7U5G08FQGUIGYT14QCBOF" localSheetId="11" hidden="1">#REF!</definedName>
    <definedName name="BExZXYQ7U5G08FQGUIGYT14QCBOF" localSheetId="5" hidden="1">#REF!</definedName>
    <definedName name="BExZXYQ7U5G08FQGUIGYT14QCBOF" localSheetId="8" hidden="1">#REF!</definedName>
    <definedName name="BExZXYQ7U5G08FQGUIGYT14QCBOF" localSheetId="6" hidden="1">#REF!</definedName>
    <definedName name="BExZXYQ7U5G08FQGUIGYT14QCBOF" localSheetId="7" hidden="1">#REF!</definedName>
    <definedName name="BExZXYQ7U5G08FQGUIGYT14QCBOF" hidden="1">#REF!</definedName>
    <definedName name="BExZY02V77YJBMODJSWZOYCMPS5X" localSheetId="11" hidden="1">#REF!</definedName>
    <definedName name="BExZY02V77YJBMODJSWZOYCMPS5X" localSheetId="5" hidden="1">#REF!</definedName>
    <definedName name="BExZY02V77YJBMODJSWZOYCMPS5X" localSheetId="8" hidden="1">#REF!</definedName>
    <definedName name="BExZY02V77YJBMODJSWZOYCMPS5X" localSheetId="6" hidden="1">#REF!</definedName>
    <definedName name="BExZY02V77YJBMODJSWZOYCMPS5X" localSheetId="7" hidden="1">#REF!</definedName>
    <definedName name="BExZY02V77YJBMODJSWZOYCMPS5X" hidden="1">#REF!</definedName>
    <definedName name="BExZY3DEOYNIHRV56IY5LJXZK8RU" localSheetId="11" hidden="1">#REF!</definedName>
    <definedName name="BExZY3DEOYNIHRV56IY5LJXZK8RU" localSheetId="5" hidden="1">#REF!</definedName>
    <definedName name="BExZY3DEOYNIHRV56IY5LJXZK8RU" localSheetId="8" hidden="1">#REF!</definedName>
    <definedName name="BExZY3DEOYNIHRV56IY5LJXZK8RU" localSheetId="6" hidden="1">#REF!</definedName>
    <definedName name="BExZY3DEOYNIHRV56IY5LJXZK8RU" localSheetId="7" hidden="1">#REF!</definedName>
    <definedName name="BExZY3DEOYNIHRV56IY5LJXZK8RU" hidden="1">#REF!</definedName>
    <definedName name="BExZY49QRZIR6CA41LFA9LM6EULU" localSheetId="11" hidden="1">#REF!</definedName>
    <definedName name="BExZY49QRZIR6CA41LFA9LM6EULU" localSheetId="5" hidden="1">#REF!</definedName>
    <definedName name="BExZY49QRZIR6CA41LFA9LM6EULU" localSheetId="8" hidden="1">#REF!</definedName>
    <definedName name="BExZY49QRZIR6CA41LFA9LM6EULU" localSheetId="6" hidden="1">#REF!</definedName>
    <definedName name="BExZY49QRZIR6CA41LFA9LM6EULU" localSheetId="7" hidden="1">#REF!</definedName>
    <definedName name="BExZY49QRZIR6CA41LFA9LM6EULU" hidden="1">#REF!</definedName>
    <definedName name="BExZYTG2G7W27YATTETFDDCZ0C4U" localSheetId="11" hidden="1">#REF!</definedName>
    <definedName name="BExZYTG2G7W27YATTETFDDCZ0C4U" localSheetId="5" hidden="1">#REF!</definedName>
    <definedName name="BExZYTG2G7W27YATTETFDDCZ0C4U" localSheetId="8" hidden="1">#REF!</definedName>
    <definedName name="BExZYTG2G7W27YATTETFDDCZ0C4U" localSheetId="6" hidden="1">#REF!</definedName>
    <definedName name="BExZYTG2G7W27YATTETFDDCZ0C4U" localSheetId="7" hidden="1">#REF!</definedName>
    <definedName name="BExZYTG2G7W27YATTETFDDCZ0C4U" hidden="1">#REF!</definedName>
    <definedName name="BExZYYOZMC36ROQDWLR5Z17WKHCR" localSheetId="11" hidden="1">#REF!</definedName>
    <definedName name="BExZYYOZMC36ROQDWLR5Z17WKHCR" localSheetId="5" hidden="1">#REF!</definedName>
    <definedName name="BExZYYOZMC36ROQDWLR5Z17WKHCR" localSheetId="8" hidden="1">#REF!</definedName>
    <definedName name="BExZYYOZMC36ROQDWLR5Z17WKHCR" localSheetId="6" hidden="1">#REF!</definedName>
    <definedName name="BExZYYOZMC36ROQDWLR5Z17WKHCR" localSheetId="7" hidden="1">#REF!</definedName>
    <definedName name="BExZYYOZMC36ROQDWLR5Z17WKHCR" hidden="1">#REF!</definedName>
    <definedName name="BExZZ2FQA9A8C7CJKMEFQ9VPSLCE" localSheetId="11" hidden="1">#REF!</definedName>
    <definedName name="BExZZ2FQA9A8C7CJKMEFQ9VPSLCE" localSheetId="5" hidden="1">#REF!</definedName>
    <definedName name="BExZZ2FQA9A8C7CJKMEFQ9VPSLCE" localSheetId="8" hidden="1">#REF!</definedName>
    <definedName name="BExZZ2FQA9A8C7CJKMEFQ9VPSLCE" localSheetId="6" hidden="1">#REF!</definedName>
    <definedName name="BExZZ2FQA9A8C7CJKMEFQ9VPSLCE" localSheetId="7" hidden="1">#REF!</definedName>
    <definedName name="BExZZ2FQA9A8C7CJKMEFQ9VPSLCE" hidden="1">#REF!</definedName>
    <definedName name="BExZZ7ZGXIMA3OVYAWY3YQSK64LF" localSheetId="11" hidden="1">#REF!</definedName>
    <definedName name="BExZZ7ZGXIMA3OVYAWY3YQSK64LF" localSheetId="5" hidden="1">#REF!</definedName>
    <definedName name="BExZZ7ZGXIMA3OVYAWY3YQSK64LF" localSheetId="8" hidden="1">#REF!</definedName>
    <definedName name="BExZZ7ZGXIMA3OVYAWY3YQSK64LF" localSheetId="6" hidden="1">#REF!</definedName>
    <definedName name="BExZZ7ZGXIMA3OVYAWY3YQSK64LF" localSheetId="7" hidden="1">#REF!</definedName>
    <definedName name="BExZZ7ZGXIMA3OVYAWY3YQSK64LF" hidden="1">#REF!</definedName>
    <definedName name="BExZZ8FKEIFG203MU6SEJ69MINCD" localSheetId="11" hidden="1">#REF!</definedName>
    <definedName name="BExZZ8FKEIFG203MU6SEJ69MINCD" localSheetId="5" hidden="1">#REF!</definedName>
    <definedName name="BExZZ8FKEIFG203MU6SEJ69MINCD" localSheetId="8" hidden="1">#REF!</definedName>
    <definedName name="BExZZ8FKEIFG203MU6SEJ69MINCD" localSheetId="6" hidden="1">#REF!</definedName>
    <definedName name="BExZZ8FKEIFG203MU6SEJ69MINCD" localSheetId="7" hidden="1">#REF!</definedName>
    <definedName name="BExZZ8FKEIFG203MU6SEJ69MINCD" hidden="1">#REF!</definedName>
    <definedName name="BExZZCHAVHW8C2H649KRGVQ0WVRT" localSheetId="11" hidden="1">#REF!</definedName>
    <definedName name="BExZZCHAVHW8C2H649KRGVQ0WVRT" localSheetId="5" hidden="1">#REF!</definedName>
    <definedName name="BExZZCHAVHW8C2H649KRGVQ0WVRT" localSheetId="8" hidden="1">#REF!</definedName>
    <definedName name="BExZZCHAVHW8C2H649KRGVQ0WVRT" localSheetId="6" hidden="1">#REF!</definedName>
    <definedName name="BExZZCHAVHW8C2H649KRGVQ0WVRT" localSheetId="7" hidden="1">#REF!</definedName>
    <definedName name="BExZZCHAVHW8C2H649KRGVQ0WVRT" hidden="1">#REF!</definedName>
    <definedName name="BExZZTK54OTLF2YB68BHGOS27GEN" localSheetId="11" hidden="1">#REF!</definedName>
    <definedName name="BExZZTK54OTLF2YB68BHGOS27GEN" localSheetId="5" hidden="1">#REF!</definedName>
    <definedName name="BExZZTK54OTLF2YB68BHGOS27GEN" localSheetId="8" hidden="1">#REF!</definedName>
    <definedName name="BExZZTK54OTLF2YB68BHGOS27GEN" localSheetId="6" hidden="1">#REF!</definedName>
    <definedName name="BExZZTK54OTLF2YB68BHGOS27GEN" localSheetId="7" hidden="1">#REF!</definedName>
    <definedName name="BExZZTK54OTLF2YB68BHGOS27GEN" hidden="1">#REF!</definedName>
    <definedName name="BExZZXB3JQQG4SIZS4MRU6NNW7HI" localSheetId="11" hidden="1">#REF!</definedName>
    <definedName name="BExZZXB3JQQG4SIZS4MRU6NNW7HI" localSheetId="5" hidden="1">#REF!</definedName>
    <definedName name="BExZZXB3JQQG4SIZS4MRU6NNW7HI" localSheetId="8" hidden="1">#REF!</definedName>
    <definedName name="BExZZXB3JQQG4SIZS4MRU6NNW7HI" localSheetId="6" hidden="1">#REF!</definedName>
    <definedName name="BExZZXB3JQQG4SIZS4MRU6NNW7HI" localSheetId="7" hidden="1">#REF!</definedName>
    <definedName name="BExZZXB3JQQG4SIZS4MRU6NNW7HI" hidden="1">#REF!</definedName>
    <definedName name="BExZZZEMIIFKMLLV4DJKX5TB9R5V" localSheetId="11" hidden="1">#REF!</definedName>
    <definedName name="BExZZZEMIIFKMLLV4DJKX5TB9R5V" localSheetId="5" hidden="1">#REF!</definedName>
    <definedName name="BExZZZEMIIFKMLLV4DJKX5TB9R5V" localSheetId="8" hidden="1">#REF!</definedName>
    <definedName name="BExZZZEMIIFKMLLV4DJKX5TB9R5V" localSheetId="6" hidden="1">#REF!</definedName>
    <definedName name="BExZZZEMIIFKMLLV4DJKX5TB9R5V" localSheetId="7" hidden="1">#REF!</definedName>
    <definedName name="BExZZZEMIIFKMLLV4DJKX5TB9R5V" hidden="1">#REF!</definedName>
    <definedName name="bi" hidden="1">{#N/A,#N/A,FALSE,"BidCo Assumptions";#N/A,#N/A,FALSE,"Credit Stats";#N/A,#N/A,FALSE,"Bidco Summary";#N/A,#N/A,FALSE,"BIDCO Consolidated"}</definedName>
    <definedName name="BL" hidden="1">{#N/A,#N/A,FALSE,"Cover Sheet";"Use of Equipment",#N/A,FALSE,"Area C";"Equipment Hours",#N/A,FALSE,"All";"Summary",#N/A,FALSE,"All"}</definedName>
    <definedName name="blet" hidden="1">{#N/A,#N/A,FALSE,"Cover Sheet";"Use of Equipment",#N/A,FALSE,"Area C";"Equipment Hours",#N/A,FALSE,"All";"Summary",#N/A,FALSE,"All"}</definedName>
    <definedName name="bleth" hidden="1">{#N/A,#N/A,FALSE,"Cover Sheet";"Use of Equipment",#N/A,FALSE,"Area C";"Equipment Hours",#N/A,FALSE,"All";"Summary",#N/A,FALSE,"All"}</definedName>
    <definedName name="BNE_MESSAGES_HIDDEN" localSheetId="11" hidden="1">#REF!</definedName>
    <definedName name="BNE_MESSAGES_HIDDEN" localSheetId="5" hidden="1">#REF!</definedName>
    <definedName name="BNE_MESSAGES_HIDDEN" localSheetId="6" hidden="1">#REF!</definedName>
    <definedName name="BNE_MESSAGES_HIDDEN" hidden="1">#REF!</definedName>
    <definedName name="BOOK_LIFE" localSheetId="7">'[50]Lvl FCR'!$G$10</definedName>
    <definedName name="BOOK_LIFE">'[51]Lvl FCR'!$G$10</definedName>
    <definedName name="BOOKADJ" localSheetId="11">#REF!</definedName>
    <definedName name="BOOKADJ" localSheetId="5">#REF!</definedName>
    <definedName name="BOOKADJ" localSheetId="6">#REF!</definedName>
    <definedName name="BOOKADJ">#REF!</definedName>
    <definedName name="BottomRight" localSheetId="11">#REF!</definedName>
    <definedName name="BottomRight" localSheetId="5">#REF!</definedName>
    <definedName name="BottomRight" localSheetId="6">#REF!</definedName>
    <definedName name="BottomRight">#REF!</definedName>
    <definedName name="bpatoggle" localSheetId="11">#REF!</definedName>
    <definedName name="bpatoggle" localSheetId="5">#REF!</definedName>
    <definedName name="bpatoggle" localSheetId="6">#REF!</definedName>
    <definedName name="bpatoggle">#REF!</definedName>
    <definedName name="BPAX">[11]EXTERNAL!$A$121:$IV$123</definedName>
    <definedName name="BRI" localSheetId="11">#REF!</definedName>
    <definedName name="BRI" localSheetId="5">#REF!</definedName>
    <definedName name="BRI" localSheetId="6">#REF!</definedName>
    <definedName name="BRI">#REF!</definedName>
    <definedName name="BS_Accounts" localSheetId="11">#REF!</definedName>
    <definedName name="BS_Accounts" localSheetId="5">#REF!</definedName>
    <definedName name="BS_Accounts" localSheetId="6">#REF!</definedName>
    <definedName name="BS_Accounts">#REF!</definedName>
    <definedName name="Bum" localSheetId="11" hidden="1">#REF!</definedName>
    <definedName name="Bum" localSheetId="5" hidden="1">#REF!</definedName>
    <definedName name="Bum" localSheetId="6" hidden="1">#REF!</definedName>
    <definedName name="Bum" hidden="1">#REF!</definedName>
    <definedName name="Button_1">"TradeSummary_Ken_Finicle_List"</definedName>
    <definedName name="C_" localSheetId="11">'[2]Sched 46'!#REF!</definedName>
    <definedName name="C_" localSheetId="5">'[2]Sched 46'!#REF!</definedName>
    <definedName name="C_" localSheetId="6">'[2]Sched 46'!#REF!</definedName>
    <definedName name="C_">'[2]Sched 46'!#REF!</definedName>
    <definedName name="CAE.T">[11]INTERNAL!$A$34:$IV$36</definedName>
    <definedName name="CAES1.T">[11]INTERNAL!$A$37:$IV$39</definedName>
    <definedName name="Camas" hidden="1">{#N/A,#N/A,FALSE,"Summary";#N/A,#N/A,FALSE,"SmPlants";#N/A,#N/A,FALSE,"Utah";#N/A,#N/A,FALSE,"Idaho";#N/A,#N/A,FALSE,"Lewis River";#N/A,#N/A,FALSE,"NrthUmpq";#N/A,#N/A,FALSE,"KlamRog"}</definedName>
    <definedName name="cap">[52]Readings!$B$2</definedName>
    <definedName name="Capacity" localSheetId="11">#REF!</definedName>
    <definedName name="Capacity" localSheetId="5">#REF!</definedName>
    <definedName name="Capacity" localSheetId="6">#REF!</definedName>
    <definedName name="Capacity">#REF!</definedName>
    <definedName name="capfact" localSheetId="11">#REF!</definedName>
    <definedName name="capfact" localSheetId="5">#REF!</definedName>
    <definedName name="capfact" localSheetId="6">#REF!</definedName>
    <definedName name="capfact">#REF!</definedName>
    <definedName name="Capital_Inflation">'[41]Assumptions (Input)'!$B$11</definedName>
    <definedName name="CASE" localSheetId="7">[53]INPUTS!$C$11</definedName>
    <definedName name="CASE">'[54]Named Ranges'!$C$4</definedName>
    <definedName name="CASE_E">'[55]Named Ranges E'!$C$4</definedName>
    <definedName name="CASE_GAS" localSheetId="7">'[56]Named Ranges G'!$C$4</definedName>
    <definedName name="CASE_GAS">'[57]Named Ranges G'!$C$4</definedName>
    <definedName name="Case_Name" localSheetId="7">'[58]KJB-6,13 Cmn Adj'!$B$8</definedName>
    <definedName name="Case_Name">'[59]KJB-6,13 Cmn Adj'!$B$8</definedName>
    <definedName name="CaseDescription">'[37]Dispatch Cases'!$C$11</definedName>
    <definedName name="CBWorkbookPriority">-2060790043</definedName>
    <definedName name="CCGT_HeatRate">[37]Assumptions!$H$23</definedName>
    <definedName name="CCGTPrice">[37]Assumptions!$H$22</definedName>
    <definedName name="cd" hidden="1">{"annual",#N/A,FALSE,"Pro Forma";#N/A,#N/A,FALSE,"Golf Operations"}</definedName>
    <definedName name="cep_test" localSheetId="11">'[60]External Allocators'!#REF!</definedName>
    <definedName name="cep_test" localSheetId="5">'[60]External Allocators'!#REF!</definedName>
    <definedName name="cep_test" localSheetId="6">'[60]External Allocators'!#REF!</definedName>
    <definedName name="cep_test">'[60]External Allocators'!#REF!</definedName>
    <definedName name="cerarvm" localSheetId="11">#REF!</definedName>
    <definedName name="cerarvm" localSheetId="5">#REF!</definedName>
    <definedName name="cerarvm" localSheetId="6">#REF!</definedName>
    <definedName name="cerarvm">#REF!</definedName>
    <definedName name="cgf" localSheetId="7"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11">#REF!</definedName>
    <definedName name="Check" localSheetId="5">#REF!</definedName>
    <definedName name="Check" localSheetId="6">#REF!</definedName>
    <definedName name="Check">#REF!</definedName>
    <definedName name="CIQWBGuid">"533dd5ee-2992-4878-a6fe-10c93711618f"</definedName>
    <definedName name="CL_RT" localSheetId="11">#REF!</definedName>
    <definedName name="CL_RT" localSheetId="5">#REF!</definedName>
    <definedName name="CL_RT" localSheetId="6">#REF!</definedName>
    <definedName name="CL_RT">#REF!</definedName>
    <definedName name="CL_RT2">'[61]Transp Data'!$A$6:$C$81</definedName>
    <definedName name="Classification" localSheetId="11">'[62]Unbundled Costs'!#REF!</definedName>
    <definedName name="Classification" localSheetId="5">'[62]Unbundled Costs'!#REF!</definedName>
    <definedName name="Classification" localSheetId="6">'[62]Unbundled Costs'!#REF!</definedName>
    <definedName name="Classification">'[62]Unbundled Costs'!#REF!</definedName>
    <definedName name="clawback" localSheetId="11">#REF!</definedName>
    <definedName name="clawback" localSheetId="5">#REF!</definedName>
    <definedName name="clawback" localSheetId="6">#REF!</definedName>
    <definedName name="clawback">#REF!</definedName>
    <definedName name="close" localSheetId="11">#REF!</definedName>
    <definedName name="close" localSheetId="5">#REF!</definedName>
    <definedName name="close" localSheetId="6">#REF!</definedName>
    <definedName name="close">#REF!</definedName>
    <definedName name="Close_Date">'[41]Capital Projects(Input)'!$D$7:$D$53</definedName>
    <definedName name="cod" localSheetId="11">#REF!</definedName>
    <definedName name="cod" localSheetId="5">#REF!</definedName>
    <definedName name="cod" localSheetId="6">#REF!</definedName>
    <definedName name="cod">#REF!</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LHOUSE" localSheetId="11">[46]model!#REF!</definedName>
    <definedName name="COLHOUSE" localSheetId="5">[46]model!#REF!</definedName>
    <definedName name="COLHOUSE" localSheetId="6">[46]model!#REF!</definedName>
    <definedName name="COLHOUSE">[46]model!#REF!</definedName>
    <definedName name="COLXFER" localSheetId="11">[46]model!#REF!</definedName>
    <definedName name="COLXFER" localSheetId="5">[46]model!#REF!</definedName>
    <definedName name="COLXFER" localSheetId="6">[46]model!#REF!</definedName>
    <definedName name="COLXFER">[46]model!#REF!</definedName>
    <definedName name="COMADJ" localSheetId="11">#REF!</definedName>
    <definedName name="COMADJ" localSheetId="5">#REF!</definedName>
    <definedName name="COMADJ" localSheetId="6">#REF!</definedName>
    <definedName name="COMADJ">#REF!</definedName>
    <definedName name="combined1" localSheetId="7" hidden="1">{"YTD-Total",#N/A,TRUE,"Provision";"YTD-Utility",#N/A,TRUE,"Prov Utility";"YTD-NonUtility",#N/A,TRUE,"Prov NonUtility"}</definedName>
    <definedName name="combined1" hidden="1">{"YTD-Total",#N/A,TRUE,"Provision";"YTD-Utility",#N/A,TRUE,"Prov Utility";"YTD-NonUtility",#N/A,TRUE,"Prov NonUtility"}</definedName>
    <definedName name="CombWC_LineItem" localSheetId="11">#REF!</definedName>
    <definedName name="CombWC_LineItem" localSheetId="5">#REF!</definedName>
    <definedName name="CombWC_LineItem" localSheetId="6">#REF!</definedName>
    <definedName name="CombWC_LineItem">#REF!</definedName>
    <definedName name="COMMON_ADMIN_ALLOCATED" localSheetId="11">#REF!</definedName>
    <definedName name="COMMON_ADMIN_ALLOCATED" localSheetId="5">#REF!</definedName>
    <definedName name="COMMON_ADMIN_ALLOCATED" localSheetId="6">#REF!</definedName>
    <definedName name="COMMON_ADMIN_ALLOCATED">#REF!</definedName>
    <definedName name="Comp">'[54]Named Ranges'!$C$8</definedName>
    <definedName name="Comp_E">'[55]Named Ranges E'!$C$8</definedName>
    <definedName name="Comp_GAS" localSheetId="7">'[56]Named Ranges G'!$C$8</definedName>
    <definedName name="Comp_GAS">'[57]Named Ranges G'!$C$8</definedName>
    <definedName name="COMPACTUAL" localSheetId="11">#REF!</definedName>
    <definedName name="COMPACTUAL" localSheetId="5">#REF!</definedName>
    <definedName name="COMPACTUAL" localSheetId="6">#REF!</definedName>
    <definedName name="COMPACTUAL">#REF!</definedName>
    <definedName name="Company">[63]Title!$A$2</definedName>
    <definedName name="COMPINSR" localSheetId="11">#REF!</definedName>
    <definedName name="COMPINSR" localSheetId="5">#REF!</definedName>
    <definedName name="COMPINSR" localSheetId="6">#REF!</definedName>
    <definedName name="COMPINSR">#REF!</definedName>
    <definedName name="COMPT" localSheetId="11">#REF!</definedName>
    <definedName name="COMPT" localSheetId="5">#REF!</definedName>
    <definedName name="COMPT" localSheetId="6">#REF!</definedName>
    <definedName name="COMPT">#REF!</definedName>
    <definedName name="COMPWEATHER" localSheetId="11">#REF!</definedName>
    <definedName name="COMPWEATHER" localSheetId="5">#REF!</definedName>
    <definedName name="COMPWEATHER" localSheetId="6">#REF!</definedName>
    <definedName name="COMPWEATHER">#REF!</definedName>
    <definedName name="CONSERV" localSheetId="11">#REF!</definedName>
    <definedName name="CONSERV" localSheetId="5">#REF!</definedName>
    <definedName name="CONSERV" localSheetId="6">#REF!</definedName>
    <definedName name="CONSERV">#REF!</definedName>
    <definedName name="constructcont" localSheetId="11">#REF!</definedName>
    <definedName name="constructcont" localSheetId="5">#REF!</definedName>
    <definedName name="constructcont" localSheetId="6">#REF!</definedName>
    <definedName name="constructcont">#REF!</definedName>
    <definedName name="Construction_OH" localSheetId="7">'[64]Virtual 49 Back-Up'!$E$54</definedName>
    <definedName name="Construction_OH">'[65]Virtual 49 Back-Up'!$E$54</definedName>
    <definedName name="Consv_Rdr_Rt" localSheetId="11">[66]Sch_120!#REF!</definedName>
    <definedName name="Consv_Rdr_Rt" localSheetId="5">[66]Sch_120!#REF!</definedName>
    <definedName name="Consv_Rdr_Rt" localSheetId="6">[66]Sch_120!#REF!</definedName>
    <definedName name="Consv_Rdr_Rt">[66]Sch_120!#REF!</definedName>
    <definedName name="cont" localSheetId="11">[30]Sheet2!#REF!</definedName>
    <definedName name="cont" localSheetId="5">[30]Sheet2!#REF!</definedName>
    <definedName name="cont" localSheetId="6">[30]Sheet2!#REF!</definedName>
    <definedName name="cont">[30]Sheet2!#REF!</definedName>
    <definedName name="ContractDate" localSheetId="11">'[67]Dispatch Cases'!#REF!</definedName>
    <definedName name="ContractDate" localSheetId="5">'[67]Dispatch Cases'!#REF!</definedName>
    <definedName name="ContractDate" localSheetId="6">'[67]Dispatch Cases'!#REF!</definedName>
    <definedName name="ContractDate">'[67]Dispatch Cases'!#REF!</definedName>
    <definedName name="Conv_Factor" localSheetId="11">[66]Sch_120!#REF!</definedName>
    <definedName name="Conv_Factor" localSheetId="5">[66]Sch_120!#REF!</definedName>
    <definedName name="Conv_Factor" localSheetId="6">[66]Sch_120!#REF!</definedName>
    <definedName name="Conv_Factor">[66]Sch_120!#REF!</definedName>
    <definedName name="ConversionFactor">[37]Assumptions!$I$65</definedName>
    <definedName name="CONVFACT" localSheetId="11">[46]model!#REF!</definedName>
    <definedName name="CONVFACT" localSheetId="5">[46]model!#REF!</definedName>
    <definedName name="CONVFACT" localSheetId="6">[46]model!#REF!</definedName>
    <definedName name="CONVFACT">[46]model!#REF!</definedName>
    <definedName name="copy" localSheetId="11" hidden="1">#REF!</definedName>
    <definedName name="copy" localSheetId="5" hidden="1">#REF!</definedName>
    <definedName name="copy" hidden="1">#REF!</definedName>
    <definedName name="COSFacVal">[33]Inputs!$R$5</definedName>
    <definedName name="costofequit" localSheetId="11">#REF!</definedName>
    <definedName name="costofequit" localSheetId="5">#REF!</definedName>
    <definedName name="costofequit" localSheetId="6">#REF!</definedName>
    <definedName name="costofequit">#REF!</definedName>
    <definedName name="CPI" localSheetId="11">#REF!</definedName>
    <definedName name="CPI" localSheetId="5">#REF!</definedName>
    <definedName name="CPI" localSheetId="6">#REF!</definedName>
    <definedName name="CPI">#REF!</definedName>
    <definedName name="cspe_wkly_vect_input" localSheetId="11">#REF!</definedName>
    <definedName name="cspe_wkly_vect_input" localSheetId="5">#REF!</definedName>
    <definedName name="cspe_wkly_vect_input" localSheetId="6">#REF!</definedName>
    <definedName name="cspe_wkly_vect_input">#REF!</definedName>
    <definedName name="CurrQtr">'[68]Inc Stmt'!$AJ$222</definedName>
    <definedName name="CUS">[11]CLASSIFIERS!$A$6:$IV$6</definedName>
    <definedName name="cust" localSheetId="11">#REF!</definedName>
    <definedName name="cust" localSheetId="5">#REF!</definedName>
    <definedName name="cust" localSheetId="6">#REF!</definedName>
    <definedName name="cust">#REF!</definedName>
    <definedName name="CUST_1">[11]EXTERNAL!$A$22:$IV$24</definedName>
    <definedName name="CUST_4">[11]EXTERNAL!$A$25:$IV$27</definedName>
    <definedName name="CUST_5">[11]EXTERNAL!$A$28:$IV$30</definedName>
    <definedName name="CUST_6">[11]EXTERNAL!$A$31:$IV$33</definedName>
    <definedName name="CUSTDEP" localSheetId="11">#REF!</definedName>
    <definedName name="CUSTDEP" localSheetId="5">#REF!</definedName>
    <definedName name="CUSTDEP" localSheetId="6">#REF!</definedName>
    <definedName name="CUSTDEP">#REF!</definedName>
    <definedName name="Cwvu.annual." localSheetId="11" hidden="1">#REF!,#REF!,#REF!,#REF!,#REF!,#REF!,#REF!,#REF!,#REF!,#REF!,#REF!,#REF!,#REF!,#REF!,#REF!,#REF!,#REF!,#REF!,#REF!,#REF!,#REF!,#REF!,#REF!,#REF!</definedName>
    <definedName name="Cwvu.annual." localSheetId="5" hidden="1">#REF!,#REF!,#REF!,#REF!,#REF!,#REF!,#REF!,#REF!,#REF!,#REF!,#REF!,#REF!,#REF!,#REF!,#REF!,#REF!,#REF!,#REF!,#REF!,#REF!,#REF!,#REF!,#REF!,#REF!</definedName>
    <definedName name="Cwvu.annual." localSheetId="6" hidden="1">#REF!,#REF!,#REF!,#REF!,#REF!,#REF!,#REF!,#REF!,#REF!,#REF!,#REF!,#REF!,#REF!,#REF!,#REF!,#REF!,#REF!,#REF!,#REF!,#REF!,#REF!,#REF!,#REF!,#REF!</definedName>
    <definedName name="Cwvu.annual." hidden="1">#REF!,#REF!,#REF!,#REF!,#REF!,#REF!,#REF!,#REF!,#REF!,#REF!,#REF!,#REF!,#REF!,#REF!,#REF!,#REF!,#REF!,#REF!,#REF!,#REF!,#REF!,#REF!,#REF!,#REF!</definedName>
    <definedName name="Cwvu.annual._.hotel." localSheetId="11"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localSheetId="5"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localSheetId="6"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bottom._.line." localSheetId="11"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localSheetId="5"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localSheetId="6"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cash._.flow." localSheetId="11" hidden="1">#REF!,#REF!,#REF!,#REF!,#REF!,#REF!,#REF!,#REF!,#REF!,#REF!,#REF!,#REF!,#REF!,#REF!,#REF!,#REF!,#REF!,#REF!,#REF!,#REF!,#REF!,#REF!,#REF!,#REF!,#REF!,#REF!,#REF!,#REF!,#REF!,#REF!,#REF!,#REF!,#REF!,#REF!,#REF!,#REF!,#REF!,#REF!,#REF!,#REF!,#REF!</definedName>
    <definedName name="Cwvu.cash._.flow." localSheetId="5" hidden="1">#REF!,#REF!,#REF!,#REF!,#REF!,#REF!,#REF!,#REF!,#REF!,#REF!,#REF!,#REF!,#REF!,#REF!,#REF!,#REF!,#REF!,#REF!,#REF!,#REF!,#REF!,#REF!,#REF!,#REF!,#REF!,#REF!,#REF!,#REF!,#REF!,#REF!,#REF!,#REF!,#REF!,#REF!,#REF!,#REF!,#REF!,#REF!,#REF!,#REF!,#REF!</definedName>
    <definedName name="Cwvu.cash._.flow." localSheetId="6" hidden="1">#REF!,#REF!,#REF!,#REF!,#REF!,#REF!,#REF!,#REF!,#REF!,#REF!,#REF!,#REF!,#REF!,#REF!,#REF!,#REF!,#REF!,#REF!,#REF!,#REF!,#REF!,#REF!,#REF!,#REF!,#REF!,#REF!,#REF!,#REF!,#REF!,#REF!,#REF!,#REF!,#REF!,#REF!,#REF!,#REF!,#REF!,#REF!,#REF!,#REF!,#REF!</definedName>
    <definedName name="Cwvu.cash._.flow." hidden="1">#REF!,#REF!,#REF!,#REF!,#REF!,#REF!,#REF!,#REF!,#REF!,#REF!,#REF!,#REF!,#REF!,#REF!,#REF!,#REF!,#REF!,#REF!,#REF!,#REF!,#REF!,#REF!,#REF!,#REF!,#REF!,#REF!,#REF!,#REF!,#REF!,#REF!,#REF!,#REF!,#REF!,#REF!,#REF!,#REF!,#REF!,#REF!,#REF!,#REF!,#REF!</definedName>
    <definedName name="Cwvu.combo." localSheetId="11"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localSheetId="5"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localSheetId="6"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GREY_ALL." localSheetId="11" hidden="1">#REF!</definedName>
    <definedName name="Cwvu.GREY_ALL." localSheetId="5" hidden="1">#REF!</definedName>
    <definedName name="Cwvu.GREY_ALL." localSheetId="6" hidden="1">#REF!</definedName>
    <definedName name="Cwvu.GREY_ALL." hidden="1">#REF!</definedName>
    <definedName name="D108.05.T">[11]INTERNAL!$A$22:$IV$24</definedName>
    <definedName name="D108.10.T">[11]INTERNAL!$A$25:$IV$27</definedName>
    <definedName name="D361.T">[11]INTERNAL!$A$4:$IV$6</definedName>
    <definedName name="D362.T">[11]INTERNAL!$A$7:$IV$9</definedName>
    <definedName name="D364.T">[11]INTERNAL!$A$10:$IV$12</definedName>
    <definedName name="D366.T">[11]INTERNAL!$A$13:$IV$15</definedName>
    <definedName name="D368.T">[11]INTERNAL!$A$16:$IV$18</definedName>
    <definedName name="D370.T">[11]INTERNAL!$A$19:$IV$21</definedName>
    <definedName name="D372.T">[11]INTERNAL!$A$28:$IV$30</definedName>
    <definedName name="dana" hidden="1">{#N/A,#N/A,FALSE,"Summary EPS";#N/A,#N/A,FALSE,"1st Qtr Electric";#N/A,#N/A,FALSE,"1st Qtr Australia";#N/A,#N/A,FALSE,"1st Qtr Telecom";#N/A,#N/A,FALSE,"1st QTR Other"}</definedName>
    <definedName name="dana1" hidden="1">{#N/A,#N/A,FALSE,"Summary 1";#N/A,#N/A,FALSE,"Domestic";#N/A,#N/A,FALSE,"Australia";#N/A,#N/A,FALSE,"Other"}</definedName>
    <definedName name="Data" localSheetId="11">#REF!</definedName>
    <definedName name="Data" localSheetId="5">#REF!</definedName>
    <definedName name="Data" localSheetId="6">#REF!</definedName>
    <definedName name="Data" localSheetId="7">'[69]Mix Variance'!$B$1:$N$31</definedName>
    <definedName name="Data">#REF!</definedName>
    <definedName name="Data.Avg">'[68]Avg Amts'!$A$5:$BP$34</definedName>
    <definedName name="Data.Qtrs.Avg">'[68]Avg Amts'!$A$5:$IV$5</definedName>
    <definedName name="DATA1" localSheetId="11">#REF!</definedName>
    <definedName name="DATA1" localSheetId="5">#REF!</definedName>
    <definedName name="DATA1" localSheetId="6">#REF!</definedName>
    <definedName name="data1" localSheetId="7">'[70]Mix Variance'!$O$5:$T$25</definedName>
    <definedName name="DATA1">#REF!</definedName>
    <definedName name="DATA2" localSheetId="11">#REF!</definedName>
    <definedName name="DATA2" localSheetId="5">#REF!</definedName>
    <definedName name="DATA2" localSheetId="6">#REF!</definedName>
    <definedName name="DATA2">#REF!</definedName>
    <definedName name="DATA3" localSheetId="11">#REF!</definedName>
    <definedName name="DATA3" localSheetId="5">#REF!</definedName>
    <definedName name="DATA3" localSheetId="6">#REF!</definedName>
    <definedName name="DATA3">#REF!</definedName>
    <definedName name="DATA4" localSheetId="11">#REF!</definedName>
    <definedName name="DATA4" localSheetId="5">#REF!</definedName>
    <definedName name="DATA4" localSheetId="6">#REF!</definedName>
    <definedName name="DATA4">#REF!</definedName>
    <definedName name="DATA5" localSheetId="11">#REF!</definedName>
    <definedName name="DATA5" localSheetId="5">#REF!</definedName>
    <definedName name="DATA5" localSheetId="6">#REF!</definedName>
    <definedName name="DATA5">#REF!</definedName>
    <definedName name="DATA6" localSheetId="11">#REF!</definedName>
    <definedName name="DATA6" localSheetId="5">#REF!</definedName>
    <definedName name="DATA6" localSheetId="6">#REF!</definedName>
    <definedName name="DATA6">#REF!</definedName>
    <definedName name="_xlnm.Database" localSheetId="11">[71]Invoice!#REF!</definedName>
    <definedName name="_xlnm.Database" localSheetId="5">[71]Invoice!#REF!</definedName>
    <definedName name="_xlnm.Database" localSheetId="6">[71]Invoice!#REF!</definedName>
    <definedName name="_xlnm.Database">[71]Invoice!#REF!</definedName>
    <definedName name="DATE" localSheetId="11">[72]Jan!#REF!</definedName>
    <definedName name="DATE" localSheetId="5">[72]Jan!#REF!</definedName>
    <definedName name="DATE" localSheetId="6">[72]Jan!#REF!</definedName>
    <definedName name="DATE">[72]Jan!#REF!</definedName>
    <definedName name="daveisroyescal" localSheetId="11">#REF!</definedName>
    <definedName name="daveisroyescal" localSheetId="5">#REF!</definedName>
    <definedName name="daveisroyescal" localSheetId="6">#REF!</definedName>
    <definedName name="daveisroyescal">#REF!</definedName>
    <definedName name="daviesroyprice" localSheetId="11">#REF!</definedName>
    <definedName name="daviesroyprice" localSheetId="5">#REF!</definedName>
    <definedName name="daviesroyprice" localSheetId="6">#REF!</definedName>
    <definedName name="daviesroyprice">#REF!</definedName>
    <definedName name="dc_461" localSheetId="11">'[2]Sched 46'!#REF!</definedName>
    <definedName name="dc_461" localSheetId="5">'[2]Sched 46'!#REF!</definedName>
    <definedName name="dc_461" localSheetId="6">'[2]Sched 46'!#REF!</definedName>
    <definedName name="dc_461">'[2]Sched 46'!#REF!</definedName>
    <definedName name="dc_462" localSheetId="11">'[2]Sched 46'!#REF!</definedName>
    <definedName name="dc_462" localSheetId="5">'[2]Sched 46'!#REF!</definedName>
    <definedName name="dc_462" localSheetId="6">'[2]Sched 46'!#REF!</definedName>
    <definedName name="dc_462">'[2]Sched 46'!#REF!</definedName>
    <definedName name="dc_49" localSheetId="11">'[2]Sched 46'!#REF!</definedName>
    <definedName name="dc_49" localSheetId="5">'[2]Sched 46'!#REF!</definedName>
    <definedName name="dc_49" localSheetId="6">'[2]Sched 46'!#REF!</definedName>
    <definedName name="dc_49">'[2]Sched 46'!#REF!</definedName>
    <definedName name="dc_491" localSheetId="11">'[2]Sched 46'!#REF!</definedName>
    <definedName name="dc_491" localSheetId="5">'[2]Sched 46'!#REF!</definedName>
    <definedName name="dc_491" localSheetId="6">'[2]Sched 46'!#REF!</definedName>
    <definedName name="dc_491">'[2]Sched 46'!#REF!</definedName>
    <definedName name="dc_492" localSheetId="11">'[2]Sched 46'!#REF!</definedName>
    <definedName name="dc_492" localSheetId="5">'[2]Sched 46'!#REF!</definedName>
    <definedName name="dc_492" localSheetId="6">'[2]Sched 46'!#REF!</definedName>
    <definedName name="dc_492">'[2]Sched 46'!#REF!</definedName>
    <definedName name="dd" hidden="1">{"Print_Detail",#N/A,FALSE,"Redemption_Maturity Extract"}</definedName>
    <definedName name="ddd" hidden="1">{"Full",#N/A,FALSE,"Sec MTN B Summary"}</definedName>
    <definedName name="dddd" hidden="1">{"RedPrem_InitRed View",#N/A,FALSE,"Sec MTN B Summary"}</definedName>
    <definedName name="dddddd" hidden="1">{"Pivot1",#N/A,FALSE,"Redemption_Maturity Extract"}</definedName>
    <definedName name="dddddddd" hidden="1">{"Pivot2",#N/A,FALSE,"Redemption_Maturity Extract"}</definedName>
    <definedName name="debtforce" localSheetId="11">#REF!</definedName>
    <definedName name="debtforce" localSheetId="5">#REF!</definedName>
    <definedName name="debtforce" localSheetId="6">#REF!</definedName>
    <definedName name="debtforce">#REF!</definedName>
    <definedName name="DebtPerc">[37]Assumptions!$I$58</definedName>
    <definedName name="DEC" localSheetId="11">[42]Backup!#REF!</definedName>
    <definedName name="DEC" localSheetId="5">[42]Backup!#REF!</definedName>
    <definedName name="DEC" localSheetId="6">[42]Backup!#REF!</definedName>
    <definedName name="DEC">[42]Backup!#REF!</definedName>
    <definedName name="Dec02AMA" localSheetId="11">[73]BS!#REF!</definedName>
    <definedName name="Dec02AMA" localSheetId="5">[73]BS!#REF!</definedName>
    <definedName name="Dec02AMA" localSheetId="6">[73]BS!#REF!</definedName>
    <definedName name="Dec02AMA">[73]BS!#REF!</definedName>
    <definedName name="Dec03AMA">[9]BS!$AJ$7:$AJ$3582</definedName>
    <definedName name="Dec04AMA" localSheetId="7">[4]BS!$AO$7:$AO$3582</definedName>
    <definedName name="Dec04AMA">[5]BS!$AO$7:$AO$3582</definedName>
    <definedName name="Dec05AMA" localSheetId="11">#REF!</definedName>
    <definedName name="Dec05AMA" localSheetId="5">#REF!</definedName>
    <definedName name="Dec05AMA" localSheetId="6">#REF!</definedName>
    <definedName name="Dec05AMA">#REF!</definedName>
    <definedName name="Dec08AMA">[7]BS!$AJ$7:$AJ$1726</definedName>
    <definedName name="Dec09AMA">[7]BS!$AV$7:$AV$1726</definedName>
    <definedName name="Dec16AMA">[23]BS!$AD$8:$AD$2553</definedName>
    <definedName name="Dec17AMA">[23]BS!$AP$8:$AP$2554</definedName>
    <definedName name="DECT" localSheetId="11">#REF!</definedName>
    <definedName name="DECT" localSheetId="5">#REF!</definedName>
    <definedName name="DECT" localSheetId="6">#REF!</definedName>
    <definedName name="DECT">#REF!</definedName>
    <definedName name="Degree_Days" localSheetId="11">#REF!</definedName>
    <definedName name="Degree_Days" localSheetId="5">#REF!</definedName>
    <definedName name="Degree_Days" localSheetId="6">#REF!</definedName>
    <definedName name="Degree_Days">#REF!</definedName>
    <definedName name="DELETE01" localSheetId="8" hidden="1">{#N/A,#N/A,FALSE,"Coversheet";#N/A,#N/A,FALSE,"QA"}</definedName>
    <definedName name="DELETE01" localSheetId="7" hidden="1">{#N/A,#N/A,FALSE,"Coversheet";#N/A,#N/A,FALSE,"QA"}</definedName>
    <definedName name="DELETE01" hidden="1">{#N/A,#N/A,FALSE,"Coversheet";#N/A,#N/A,FALSE,"QA"}</definedName>
    <definedName name="DELETE02" localSheetId="8" hidden="1">{#N/A,#N/A,FALSE,"Schedule F";#N/A,#N/A,FALSE,"Schedule G"}</definedName>
    <definedName name="DELETE02" localSheetId="7" hidden="1">{#N/A,#N/A,FALSE,"Schedule F";#N/A,#N/A,FALSE,"Schedule G"}</definedName>
    <definedName name="DELETE02" hidden="1">{#N/A,#N/A,FALSE,"Schedule F";#N/A,#N/A,FALSE,"Schedule G"}</definedName>
    <definedName name="Delete06" localSheetId="8" hidden="1">{#N/A,#N/A,FALSE,"Coversheet";#N/A,#N/A,FALSE,"QA"}</definedName>
    <definedName name="Delete06" localSheetId="7" hidden="1">{#N/A,#N/A,FALSE,"Coversheet";#N/A,#N/A,FALSE,"QA"}</definedName>
    <definedName name="Delete06" hidden="1">{#N/A,#N/A,FALSE,"Coversheet";#N/A,#N/A,FALSE,"QA"}</definedName>
    <definedName name="Delete09" localSheetId="8" hidden="1">{#N/A,#N/A,FALSE,"Coversheet";#N/A,#N/A,FALSE,"QA"}</definedName>
    <definedName name="Delete09" localSheetId="7" hidden="1">{#N/A,#N/A,FALSE,"Coversheet";#N/A,#N/A,FALSE,"QA"}</definedName>
    <definedName name="Delete09" hidden="1">{#N/A,#N/A,FALSE,"Coversheet";#N/A,#N/A,FALSE,"QA"}</definedName>
    <definedName name="Delete1" localSheetId="8" hidden="1">{#N/A,#N/A,FALSE,"Coversheet";#N/A,#N/A,FALSE,"QA"}</definedName>
    <definedName name="Delete1" localSheetId="7" hidden="1">{#N/A,#N/A,FALSE,"Coversheet";#N/A,#N/A,FALSE,"QA"}</definedName>
    <definedName name="Delete1" hidden="1">{#N/A,#N/A,FALSE,"Coversheet";#N/A,#N/A,FALSE,"QA"}</definedName>
    <definedName name="Delete10" localSheetId="8" hidden="1">{#N/A,#N/A,FALSE,"Schedule F";#N/A,#N/A,FALSE,"Schedule G"}</definedName>
    <definedName name="Delete10" localSheetId="7" hidden="1">{#N/A,#N/A,FALSE,"Schedule F";#N/A,#N/A,FALSE,"Schedule G"}</definedName>
    <definedName name="Delete10" hidden="1">{#N/A,#N/A,FALSE,"Schedule F";#N/A,#N/A,FALSE,"Schedule G"}</definedName>
    <definedName name="Delete21" localSheetId="8" hidden="1">{#N/A,#N/A,FALSE,"Coversheet";#N/A,#N/A,FALSE,"QA"}</definedName>
    <definedName name="Delete21" localSheetId="7" hidden="1">{#N/A,#N/A,FALSE,"Coversheet";#N/A,#N/A,FALSE,"QA"}</definedName>
    <definedName name="Delete21" hidden="1">{#N/A,#N/A,FALSE,"Coversheet";#N/A,#N/A,FALSE,"QA"}</definedName>
    <definedName name="DEM">[11]CLASSIFIERS!$A$4:$IV$4</definedName>
    <definedName name="DEM_1">[11]EXTERNAL!$A$7:$IV$9</definedName>
    <definedName name="DEM_12CP">[11]EXTERNAL!$A$118:$IV$120</definedName>
    <definedName name="DEM_12NCP_P">[11]EXTERNAL!$A$187:$IV$189</definedName>
    <definedName name="DEM_12NCP_S">[11]EXTERNAL!$A$190:$IV$192</definedName>
    <definedName name="DEM_12NCP1">[11]EXTERNAL!$A$139:$IV$141</definedName>
    <definedName name="DEM_12NCP2">[11]EXTERNAL!$A$130:$IV$132</definedName>
    <definedName name="DEM_1A">[11]EXTERNAL!$A$115:$IV$117</definedName>
    <definedName name="DEM_2A">[11]EXTERNAL!$A$148:$IV$150</definedName>
    <definedName name="DEM_3A">[11]EXTERNAL!$A$199:$IV$201</definedName>
    <definedName name="DEM_3B">[11]EXTERNAL!$A$196:$IV$198</definedName>
    <definedName name="DEMAND" localSheetId="11">'[2]Sched 46'!#REF!</definedName>
    <definedName name="DEMAND" localSheetId="5">'[2]Sched 46'!#REF!</definedName>
    <definedName name="DEMAND" localSheetId="6">'[2]Sched 46'!#REF!</definedName>
    <definedName name="DEMAND">'[2]Sched 46'!#REF!</definedName>
    <definedName name="Demand2">[74]Inputs!$D$11</definedName>
    <definedName name="Demands" localSheetId="11">#REF!</definedName>
    <definedName name="Demands" localSheetId="5">#REF!</definedName>
    <definedName name="Demands" localSheetId="6">#REF!</definedName>
    <definedName name="Demands">#REF!</definedName>
    <definedName name="DEPRECIATION" localSheetId="11">#REF!</definedName>
    <definedName name="DEPRECIATION" localSheetId="5">#REF!</definedName>
    <definedName name="DEPRECIATION" localSheetId="6">#REF!</definedName>
    <definedName name="DEPRECIATION">#REF!</definedName>
    <definedName name="DES1.T">[11]INTERNAL!$A$40:$IV$42</definedName>
    <definedName name="DES2.T">[11]INTERNAL!$A$43:$IV$45</definedName>
    <definedName name="devfee" localSheetId="11">#REF!</definedName>
    <definedName name="devfee" localSheetId="5">#REF!</definedName>
    <definedName name="devfee" localSheetId="6">#REF!</definedName>
    <definedName name="devfee">#REF!</definedName>
    <definedName name="df" hidden="1">{#N/A,#N/A,FALSE,"CESTSUM";#N/A,#N/A,FALSE,"est sum A";#N/A,#N/A,FALSE,"est detail A"}</definedName>
    <definedName name="DF_HeatRate">[37]Assumptions!$L$23</definedName>
    <definedName name="DFIT" localSheetId="8" hidden="1">{#N/A,#N/A,FALSE,"Coversheet";#N/A,#N/A,FALSE,"QA"}</definedName>
    <definedName name="DFIT" localSheetId="7" hidden="1">{#N/A,#N/A,FALSE,"Coversheet";#N/A,#N/A,FALSE,"QA"}</definedName>
    <definedName name="DFIT" hidden="1">{#N/A,#N/A,FALSE,"Coversheet";#N/A,#N/A,FALSE,"QA"}</definedName>
    <definedName name="DIR_40">[11]EXTERNAL!$A$193:$IV$195</definedName>
    <definedName name="DIR_449">[11]EXTERNAL!$A$127:$IV$129</definedName>
    <definedName name="DIR_449_ENERGY">[11]EXTERNAL!$A$160:$IV$162</definedName>
    <definedName name="DIR_449_HV">[11]EXTERNAL!$A$157:$IV$159</definedName>
    <definedName name="DIR_449_OATT">[11]EXTERNAL!$A$166:$IV$168</definedName>
    <definedName name="DIR_RESALE">[11]EXTERNAL!$A$124:$IV$126</definedName>
    <definedName name="DIR_RESALE_LARGE">[11]EXTERNAL!$A$154:$IV$156</definedName>
    <definedName name="DIR_RESALE_SMALL">[11]EXTERNAL!$A$151:$IV$153</definedName>
    <definedName name="DIR108.09">[11]EXTERNAL!$A$106:$IV$108</definedName>
    <definedName name="DIR235.00">[11]EXTERNAL!$A$85:$IV$87</definedName>
    <definedName name="DIR360.01">[11]EXTERNAL!$A$37:$IV$39</definedName>
    <definedName name="DIR361.01">[11]EXTERNAL!$A$40:$IV$42</definedName>
    <definedName name="DIR362.01">[11]EXTERNAL!$A$43:$IV$45</definedName>
    <definedName name="DIR364.01">[11]EXTERNAL!$A$46:$IV$48</definedName>
    <definedName name="DIR366.01">[11]EXTERNAL!$A$49:$IV$51</definedName>
    <definedName name="DIR368.03">[11]EXTERNAL!$A$55:$IV$57</definedName>
    <definedName name="DIR368.03C">[11]EXTERNAL!$A$52:$IV$54</definedName>
    <definedName name="DIR372.00">[11]EXTERNAL!$A$58:$IV$60</definedName>
    <definedName name="DIR373.00">[11]EXTERNAL!$A$61:$IV$63</definedName>
    <definedName name="DIR450.01">[11]EXTERNAL!$A$10:$IV$12</definedName>
    <definedName name="DIR450.02">[11]EXTERNAL!$A$184:$IV$186</definedName>
    <definedName name="DIR451.02">[11]EXTERNAL!$A$70:$IV$72</definedName>
    <definedName name="DIR451.03">[11]EXTERNAL!$A$136:$IV$138</definedName>
    <definedName name="DIR451.05">[11]EXTERNAL!$A$76:$IV$78</definedName>
    <definedName name="DIR451.06">[11]EXTERNAL!$A$109:$IV$111</definedName>
    <definedName name="DIR451.07">[11]EXTERNAL!$A$133:$IV$135</definedName>
    <definedName name="DIR454.04">[11]EXTERNAL!$A$73:$IV$75</definedName>
    <definedName name="DIR556.01">[11]EXTERNAL!$A$175:$IV$177</definedName>
    <definedName name="DIR565.02">[11]EXTERNAL!$A$178:$IV$180</definedName>
    <definedName name="DIR908.01">[11]EXTERNAL!$A$172:$IV$174</definedName>
    <definedName name="DIR920.01">[11]EXTERNAL!$A$181:$IV$183</definedName>
    <definedName name="Dis">'[33]Func Study'!$AB$250</definedName>
    <definedName name="Disc" localSheetId="11">'[67]Debt Amortization'!#REF!</definedName>
    <definedName name="Disc" localSheetId="5">'[67]Debt Amortization'!#REF!</definedName>
    <definedName name="Disc" localSheetId="6">'[67]Debt Amortization'!#REF!</definedName>
    <definedName name="Disc">'[67]Debt Amortization'!#REF!</definedName>
    <definedName name="Discount_for_Revenue_Reqmt">'[75]Assumptions of Purchase'!$B$45</definedName>
    <definedName name="DisFac">'[33]Func Dist Factor Table'!$A$11:$G$25</definedName>
    <definedName name="Dist_factor" localSheetId="11">#REF!</definedName>
    <definedName name="Dist_factor" localSheetId="5">#REF!</definedName>
    <definedName name="Dist_factor" localSheetId="6">#REF!</definedName>
    <definedName name="Dist_factor">#REF!</definedName>
    <definedName name="DistPeakMethod" localSheetId="11">[35]Inputs!#REF!</definedName>
    <definedName name="DistPeakMethod" localSheetId="5">[35]Inputs!#REF!</definedName>
    <definedName name="DistPeakMethod" localSheetId="6">[35]Inputs!#REF!</definedName>
    <definedName name="DistPeakMethod">[35]Inputs!#REF!</definedName>
    <definedName name="DOCKET" localSheetId="11">#REF!</definedName>
    <definedName name="DOCKET" localSheetId="5">#REF!</definedName>
    <definedName name="DOCKET" localSheetId="6">#REF!</definedName>
    <definedName name="DOCKET">#REF!</definedName>
    <definedName name="DocketNumber" localSheetId="7">'[76]JHS-4'!$AP$2</definedName>
    <definedName name="DOCKETNUMBER">'[54]Named Ranges'!$C$6</definedName>
    <definedName name="DOCKETNUMBER_E">'[55]Named Ranges E'!$C$6</definedName>
    <definedName name="DOCKETNUMBER_GAS">'[57]Named Ranges G'!$C$6</definedName>
    <definedName name="DP.T">[11]INTERNAL!$A$46:$IV$48</definedName>
    <definedName name="dsd" localSheetId="11" hidden="1">[13]Inputs!#REF!</definedName>
    <definedName name="dsd" localSheetId="5" hidden="1">[13]Inputs!#REF!</definedName>
    <definedName name="dsd" hidden="1">[13]Inputs!#REF!</definedName>
    <definedName name="DUDE" localSheetId="11" hidden="1">#REF!</definedName>
    <definedName name="DUDE" localSheetId="5" hidden="1">#REF!</definedName>
    <definedName name="DUDE" localSheetId="8" hidden="1">#REF!</definedName>
    <definedName name="DUDE" localSheetId="6" hidden="1">#REF!</definedName>
    <definedName name="DUDE" localSheetId="7" hidden="1">#REF!</definedName>
    <definedName name="DUDE" hidden="1">#REF!</definedName>
    <definedName name="DurPTC" localSheetId="11">#REF!</definedName>
    <definedName name="DurPTC" localSheetId="5">#REF!</definedName>
    <definedName name="DurPTC" localSheetId="6">#REF!</definedName>
    <definedName name="DurPTC">#REF!</definedName>
    <definedName name="EBFIT.T">[11]INTERNAL!$A$88:$IV$90</definedName>
    <definedName name="ec_46s1" localSheetId="11">'[2]Sched 46'!#REF!</definedName>
    <definedName name="ec_46s1" localSheetId="5">'[2]Sched 46'!#REF!</definedName>
    <definedName name="ec_46s1" localSheetId="6">'[2]Sched 46'!#REF!</definedName>
    <definedName name="ec_46s1">'[2]Sched 46'!#REF!</definedName>
    <definedName name="ec_46s2" localSheetId="11">'[2]Sched 46'!#REF!</definedName>
    <definedName name="ec_46s2" localSheetId="5">'[2]Sched 46'!#REF!</definedName>
    <definedName name="ec_46s2" localSheetId="6">'[2]Sched 46'!#REF!</definedName>
    <definedName name="ec_46s2">'[2]Sched 46'!#REF!</definedName>
    <definedName name="ec_46w1" localSheetId="11">'[2]Sched 46'!#REF!</definedName>
    <definedName name="ec_46w1" localSheetId="5">'[2]Sched 46'!#REF!</definedName>
    <definedName name="ec_46w1" localSheetId="6">'[2]Sched 46'!#REF!</definedName>
    <definedName name="ec_46w1">'[2]Sched 46'!#REF!</definedName>
    <definedName name="ec_46w2" localSheetId="11">'[2]Sched 46'!#REF!</definedName>
    <definedName name="ec_46w2" localSheetId="5">'[2]Sched 46'!#REF!</definedName>
    <definedName name="ec_46w2" localSheetId="6">'[2]Sched 46'!#REF!</definedName>
    <definedName name="ec_46w2">'[2]Sched 46'!#REF!</definedName>
    <definedName name="ec_49s1" localSheetId="11">'[2]Sched 46'!#REF!</definedName>
    <definedName name="ec_49s1" localSheetId="5">'[2]Sched 46'!#REF!</definedName>
    <definedName name="ec_49s1" localSheetId="6">'[2]Sched 46'!#REF!</definedName>
    <definedName name="ec_49s1">'[2]Sched 46'!#REF!</definedName>
    <definedName name="ec_49s2" localSheetId="11">'[2]Sched 46'!#REF!</definedName>
    <definedName name="ec_49s2" localSheetId="5">'[2]Sched 46'!#REF!</definedName>
    <definedName name="ec_49s2" localSheetId="6">'[2]Sched 46'!#REF!</definedName>
    <definedName name="ec_49s2">'[2]Sched 46'!#REF!</definedName>
    <definedName name="ec_49w1" localSheetId="11">'[2]Sched 46'!#REF!</definedName>
    <definedName name="ec_49w1" localSheetId="5">'[2]Sched 46'!#REF!</definedName>
    <definedName name="ec_49w1" localSheetId="6">'[2]Sched 46'!#REF!</definedName>
    <definedName name="ec_49w1">'[2]Sched 46'!#REF!</definedName>
    <definedName name="ec_49w2" localSheetId="11">'[2]Sched 46'!#REF!</definedName>
    <definedName name="ec_49w2" localSheetId="5">'[2]Sched 46'!#REF!</definedName>
    <definedName name="ec_49w2" localSheetId="6">'[2]Sched 46'!#REF!</definedName>
    <definedName name="ec_49w2">'[2]Sched 46'!#REF!</definedName>
    <definedName name="ee" localSheetId="8" hidden="1">{#N/A,#N/A,FALSE,"Month ";#N/A,#N/A,FALSE,"YTD";#N/A,#N/A,FALSE,"12 mo ended"}</definedName>
    <definedName name="ee" localSheetId="7" hidden="1">{#N/A,#N/A,FALSE,"Month ";#N/A,#N/A,FALSE,"YTD";#N/A,#N/A,FALSE,"12 mo ended"}</definedName>
    <definedName name="ee" hidden="1">{#N/A,#N/A,FALSE,"Month ";#N/A,#N/A,FALSE,"YTD";#N/A,#N/A,FALSE,"12 mo ended"}</definedName>
    <definedName name="EffTax" localSheetId="7">[53]INPUTS!$F$36</definedName>
    <definedName name="EffTax">[77]INPUTS!$F$36</definedName>
    <definedName name="Electp1" localSheetId="11">#REF!</definedName>
    <definedName name="Electp1" localSheetId="5">#REF!</definedName>
    <definedName name="Electp1" localSheetId="6">#REF!</definedName>
    <definedName name="Electp1">#REF!</definedName>
    <definedName name="Electp2" localSheetId="11">#REF!</definedName>
    <definedName name="Electp2" localSheetId="5">#REF!</definedName>
    <definedName name="Electp2" localSheetId="6">#REF!</definedName>
    <definedName name="Electp2">#REF!</definedName>
    <definedName name="Electric_Prices">'[78]Monthly Price Summary'!$B$4:$E$27</definedName>
    <definedName name="ElecWC_LineItems">[28]BS!$AO$7:$AO$3420</definedName>
    <definedName name="ElRBLine" localSheetId="7">[4]BS!$AQ$7:$AQ$3303</definedName>
    <definedName name="ElRBLine">[28]BS!$AP$7:$AP$3141</definedName>
    <definedName name="EMPLBENE" localSheetId="11">#REF!</definedName>
    <definedName name="EMPLBENE" localSheetId="5">#REF!</definedName>
    <definedName name="EMPLBENE" localSheetId="6">#REF!</definedName>
    <definedName name="EMPLBENE">#REF!</definedName>
    <definedName name="EndDate">[37]Assumptions!$C$11</definedName>
    <definedName name="endptcyr" localSheetId="11">#REF!</definedName>
    <definedName name="endptcyr" localSheetId="5">#REF!</definedName>
    <definedName name="endptcyr" localSheetId="6">#REF!</definedName>
    <definedName name="endptcyr">#REF!</definedName>
    <definedName name="energy" localSheetId="11">'[2]Sched 46'!#REF!</definedName>
    <definedName name="energy" localSheetId="5">'[2]Sched 46'!#REF!</definedName>
    <definedName name="energy" localSheetId="6">'[2]Sched 46'!#REF!</definedName>
    <definedName name="energy">'[2]Sched 46'!#REF!</definedName>
    <definedName name="ENERGY_1">[11]EXTERNAL!$A$4:$IV$6</definedName>
    <definedName name="ENERGY_2">[11]EXTERNAL!$A$145:$IV$147</definedName>
    <definedName name="Engy">[32]Inputs!$D$9</definedName>
    <definedName name="Engy2">[74]Inputs!$D$12</definedName>
    <definedName name="enrgy" localSheetId="7"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nxco2005" localSheetId="11">#REF!</definedName>
    <definedName name="enxco2005" localSheetId="5">#REF!</definedName>
    <definedName name="enxco2005" localSheetId="6">#REF!</definedName>
    <definedName name="enxco2005">#REF!</definedName>
    <definedName name="enxcoescal" localSheetId="11">#REF!</definedName>
    <definedName name="enxcoescal" localSheetId="5">#REF!</definedName>
    <definedName name="enxcoescal" localSheetId="6">#REF!</definedName>
    <definedName name="enxcoescal">#REF!</definedName>
    <definedName name="enxcoownperc" localSheetId="11">#REF!</definedName>
    <definedName name="enxcoownperc" localSheetId="5">#REF!</definedName>
    <definedName name="enxcoownperc" localSheetId="6">#REF!</definedName>
    <definedName name="enxcoownperc">#REF!</definedName>
    <definedName name="epcfee" localSheetId="11">#REF!</definedName>
    <definedName name="epcfee" localSheetId="5">#REF!</definedName>
    <definedName name="epcfee" localSheetId="6">#REF!</definedName>
    <definedName name="epcfee">#REF!</definedName>
    <definedName name="EPIS.T">[11]INTERNAL!$A$49:$IV$51</definedName>
    <definedName name="EPMWorkbookOptions_1">"dgEAAB+LCAAAAAAABACF0MEOgjAMBuC7ie+w7C4DTTwYwINeTCQYTdRrhQKL0JFtOh9fokGjHrz+/dqmDee3pmZX1EYqinjg+ZwhZSqXVEb8YotRMOXzeDgID0qfT0qd09Z21LCuj8zsZvKIV9a2MyGcc56beEqXYuz7gTgm611WYQP8heV/PJJkLFCGvNvKWLjFQqOpUkpbpLiA2mAoPsOHW9QIegkWUtrBFXv5HT9sf8tGK4uZxbzXv4VP"</definedName>
    <definedName name="EPMWorkbookOptions_2" hidden="1">"73ImntHK7EFLONWYoC7fE37y7nXi63fxHS3iv392AQAA"</definedName>
    <definedName name="EPMWorkbookOptions_4" hidden="1">"oz+eNUefI19hNf9H8nTxXtSXhr5UhPr8MUwf78rn48c2Hb+CKmUIdVnnZwYOiH0tiKQ264C4mIhYU5UXZ7Ux7PUGg36/fz6GVw3HMNeECGHobgkktlmDQCDPFV5aGkCe1N8Jh9csMxpdn49gr9kIFkUpMxjedbfskdqsxZ6mGwBLK6h/chEeDnu9T1yF+01nLxOlgp4xFbG15Y/UZg3+7hYSMLDA/AUfQQbNpi+TpMweP5sZuasFkNRmDQCV"</definedName>
    <definedName name="EPMWorkbookOptions_5" hidden="1">"Ka/9wfPHp+EbNhu+SI4qeJFZa6kjtlmHOlkTdVGWtAuSd91w8lJJCPRlrhZAUps1AFQVHSxUrDJYXhDBUbMRLIiCycM/M9ASR2yzBnGavFCBYABwQd7+ajZvmSTVLS93tQCS2qwBoC7OL3mjxzb8pCOUo8zdFcMOu9E3fC10xDZrQHcvqBq+c7kkdw0/4kgUiS+wg6VqhOfnLXDENmsA9/Djks8UbMMPMrAapAOM0NwSR2qzDnGy+stIDy4v"</definedName>
    <definedName name="EPMWorkbookOptions_6" hidden="1">"yV7DTzBKulTv8Ipusf1u5USbNXicC7y2UIWLboMNP9BIJYkvuoqgivJEbB8tPhVU6oYcxNGkl/RK1jQcV6u+ulg0Vl935FT4jKC/lR3Zg076YlrZGMUBG5ooLCo7mvkK08hjcxSbvteJ6QwiGdPoqqMcf9gkq8aJ/r2JLHNlwzlEL3mFiv3rl7xs8h7p+F9/XVb5gioAAA=="</definedName>
    <definedName name="equitperc" localSheetId="11">#REF!</definedName>
    <definedName name="equitperc" localSheetId="5">#REF!</definedName>
    <definedName name="equitperc" localSheetId="6">#REF!</definedName>
    <definedName name="equitperc">#REF!</definedName>
    <definedName name="error" localSheetId="8" hidden="1">{#N/A,#N/A,FALSE,"Coversheet";#N/A,#N/A,FALSE,"QA"}</definedName>
    <definedName name="error" localSheetId="7" hidden="1">{#N/A,#N/A,FALSE,"Coversheet";#N/A,#N/A,FALSE,"QA"}</definedName>
    <definedName name="error" hidden="1">{#N/A,#N/A,FALSE,"Coversheet";#N/A,#N/A,FALSE,"QA"}</definedName>
    <definedName name="Escalator">1.025</definedName>
    <definedName name="Estimate" localSheetId="8" hidden="1">{#N/A,#N/A,FALSE,"Summ";#N/A,#N/A,FALSE,"General"}</definedName>
    <definedName name="Estimate" localSheetId="7" hidden="1">{#N/A,#N/A,FALSE,"Summ";#N/A,#N/A,FALSE,"General"}</definedName>
    <definedName name="Estimate" hidden="1">{#N/A,#N/A,FALSE,"Summ";#N/A,#N/A,FALSE,"General"}</definedName>
    <definedName name="estrateRES" localSheetId="11">#REF!</definedName>
    <definedName name="estrateRES" localSheetId="5">#REF!</definedName>
    <definedName name="estrateRES" localSheetId="6">#REF!</definedName>
    <definedName name="estrateRES">#REF!</definedName>
    <definedName name="EV__ALLOWSTOPEXPAND__" hidden="1">1</definedName>
    <definedName name="EV__EVCOM_OPTIONS__" hidden="1">8</definedName>
    <definedName name="EV__EXPOPTIONS__" hidden="1">0</definedName>
    <definedName name="EV__LASTREFTIME__" hidden="1">40535.431400463</definedName>
    <definedName name="EV__MAXEXPCOLS__" hidden="1">100</definedName>
    <definedName name="EV__MAXEXPROWS__" hidden="1">2000</definedName>
    <definedName name="EV__MEMORYCVW__" hidden="1">0</definedName>
    <definedName name="EV__WBEVMODE__" hidden="1">0</definedName>
    <definedName name="EV__WBREFOPTIONS__" hidden="1">55</definedName>
    <definedName name="EV__WBVERSION__" hidden="1">0</definedName>
    <definedName name="EV__WSINFO__" hidden="1">"kab"</definedName>
    <definedName name="ex" localSheetId="8" hidden="1">{#N/A,#N/A,FALSE,"Summ";#N/A,#N/A,FALSE,"General"}</definedName>
    <definedName name="ex" localSheetId="7" hidden="1">{#N/A,#N/A,FALSE,"Summ";#N/A,#N/A,FALSE,"General"}</definedName>
    <definedName name="ex" hidden="1">{#N/A,#N/A,FALSE,"Summ";#N/A,#N/A,FALSE,"General"}</definedName>
    <definedName name="Exhibit_No.______MJS_4" localSheetId="7">'[26]MJS-4'!$O$3</definedName>
    <definedName name="Exhibit_No.______MJS_4">'[27]MJS-4'!$O$3</definedName>
    <definedName name="Exhibit_No.______MJS_5" localSheetId="7">'[26]MJS-5'!$E$3</definedName>
    <definedName name="Exhibit_No.______MJS_5">'[27]MJS-5'!$E$3</definedName>
    <definedName name="Exhibit_No.______MJS_6" localSheetId="7">'[26]MJS-6'!$F$3</definedName>
    <definedName name="Exhibit_No.______MJS_6">'[27]MJS-6'!$F$3</definedName>
    <definedName name="Expected_Life" localSheetId="11">#REF!</definedName>
    <definedName name="Expected_Life" localSheetId="5">#REF!</definedName>
    <definedName name="Expected_Life" localSheetId="6">#REF!</definedName>
    <definedName name="Expected_Life">#REF!</definedName>
    <definedName name="extra2" hidden="1">{#N/A,#N/A,FALSE,"Loans";#N/A,#N/A,FALSE,"Program Costs";#N/A,#N/A,FALSE,"Measures";#N/A,#N/A,FALSE,"Net Lost Rev";#N/A,#N/A,FALSE,"Incentive"}</definedName>
    <definedName name="extra3" hidden="1">{#N/A,#N/A,FALSE,"Loans";#N/A,#N/A,FALSE,"Program Costs";#N/A,#N/A,FALSE,"Measures";#N/A,#N/A,FALSE,"Net Lost Rev";#N/A,#N/A,FALSE,"Incentive"}</definedName>
    <definedName name="extra4" hidden="1">{#N/A,#N/A,FALSE,"Loans";#N/A,#N/A,FALSE,"Program Costs";#N/A,#N/A,FALSE,"Measures";#N/A,#N/A,FALSE,"Net Lost Rev";#N/A,#N/A,FALSE,"Incentive"}</definedName>
    <definedName name="extra5" hidden="1">{#N/A,#N/A,FALSE,"Loans";#N/A,#N/A,FALSE,"Program Costs";#N/A,#N/A,FALSE,"Measures";#N/A,#N/A,FALSE,"Net Lost Rev";#N/A,#N/A,FALSE,"Incentive"}</definedName>
    <definedName name="F" localSheetId="11" hidden="1">#REF!</definedName>
    <definedName name="F" localSheetId="5" hidden="1">#REF!</definedName>
    <definedName name="F" localSheetId="8" hidden="1">#REF!</definedName>
    <definedName name="F" localSheetId="6" hidden="1">#REF!</definedName>
    <definedName name="F" hidden="1">#REF!</definedName>
    <definedName name="f101top" localSheetId="11">#REF!</definedName>
    <definedName name="f101top" localSheetId="5">#REF!</definedName>
    <definedName name="f101top" localSheetId="6">#REF!</definedName>
    <definedName name="f101top">#REF!</definedName>
    <definedName name="f104top" localSheetId="11">#REF!</definedName>
    <definedName name="f104top" localSheetId="5">#REF!</definedName>
    <definedName name="f104top" localSheetId="6">#REF!</definedName>
    <definedName name="f104top">#REF!</definedName>
    <definedName name="f138top" localSheetId="11">#REF!</definedName>
    <definedName name="f138top" localSheetId="5">#REF!</definedName>
    <definedName name="f138top" localSheetId="6">#REF!</definedName>
    <definedName name="f138top">#REF!</definedName>
    <definedName name="f140top" localSheetId="11">#REF!</definedName>
    <definedName name="f140top" localSheetId="5">#REF!</definedName>
    <definedName name="f140top" localSheetId="6">#REF!</definedName>
    <definedName name="f140top">#REF!</definedName>
    <definedName name="Factorck">'[33]COS Factor Table'!$O$15:$O$113</definedName>
    <definedName name="FACTORS" localSheetId="11">#REF!</definedName>
    <definedName name="FACTORS" localSheetId="5">#REF!</definedName>
    <definedName name="FACTORS" localSheetId="6">#REF!</definedName>
    <definedName name="FACTORS">#REF!</definedName>
    <definedName name="FactorType">[36]Variables!$AK$2:$AL$12</definedName>
    <definedName name="FACTP" localSheetId="11">#REF!</definedName>
    <definedName name="FACTP" localSheetId="5">#REF!</definedName>
    <definedName name="FACTP" localSheetId="6">#REF!</definedName>
    <definedName name="FACTP">#REF!</definedName>
    <definedName name="FactSum">'[33]COS Factor Table'!$A$14:$O$113</definedName>
    <definedName name="FCR" localSheetId="7">'[64]Virtual 49 Back-Up'!$B$20</definedName>
    <definedName name="FCR">'[65]Virtual 49 Back-Up'!$B$20</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8" hidden="1">{#N/A,#N/A,FALSE,"Month ";#N/A,#N/A,FALSE,"YTD";#N/A,#N/A,FALSE,"12 mo ended"}</definedName>
    <definedName name="fdsafdasfdsa" localSheetId="7" hidden="1">{#N/A,#N/A,FALSE,"Month ";#N/A,#N/A,FALSE,"YTD";#N/A,#N/A,FALSE,"12 mo ended"}</definedName>
    <definedName name="fdsafdasfdsa" hidden="1">{#N/A,#N/A,FALSE,"Month ";#N/A,#N/A,FALSE,"YTD";#N/A,#N/A,FALSE,"12 mo ended"}</definedName>
    <definedName name="FEB" localSheetId="11">[42]Backup!#REF!</definedName>
    <definedName name="FEB" localSheetId="5">[42]Backup!#REF!</definedName>
    <definedName name="FEB" localSheetId="6">[42]Backup!#REF!</definedName>
    <definedName name="FEB">[42]Backup!#REF!</definedName>
    <definedName name="Feb03AMA" localSheetId="11">'[43]BS C&amp;L'!#REF!</definedName>
    <definedName name="Feb03AMA" localSheetId="5">'[43]BS C&amp;L'!#REF!</definedName>
    <definedName name="Feb03AMA" localSheetId="6">'[43]BS C&amp;L'!#REF!</definedName>
    <definedName name="Feb03AMA">'[43]BS C&amp;L'!#REF!</definedName>
    <definedName name="Feb04AMA" localSheetId="7">[4]BS!$AE$7:$AE$3582</definedName>
    <definedName name="Feb04AMA">[5]BS!$AE$7:$AE$3582</definedName>
    <definedName name="Feb05AMA" localSheetId="11">#REF!</definedName>
    <definedName name="Feb05AMA" localSheetId="5">#REF!</definedName>
    <definedName name="Feb05AMA" localSheetId="6">#REF!</definedName>
    <definedName name="Feb05AMA">#REF!</definedName>
    <definedName name="Feb09AMA">[7]BS!$AL$7:$AL$1725</definedName>
    <definedName name="Feb10AMA">[7]BS!$AX$7:$AX$1726</definedName>
    <definedName name="Feb17AMA">[23]BS!$AF$8:$AF$2552</definedName>
    <definedName name="FEBT" localSheetId="11">#REF!</definedName>
    <definedName name="FEBT" localSheetId="5">#REF!</definedName>
    <definedName name="FEBT" localSheetId="6">#REF!</definedName>
    <definedName name="FEBT">#REF!</definedName>
    <definedName name="Fed_Cap_Tax">[79]Inputs!$E$112</definedName>
    <definedName name="FEDERAL_INCOME_TAX" localSheetId="11">#REF!</definedName>
    <definedName name="FEDERAL_INCOME_TAX" localSheetId="5">#REF!</definedName>
    <definedName name="FEDERAL_INCOME_TAX" localSheetId="6">#REF!</definedName>
    <definedName name="FEDERAL_INCOME_TAX">#REF!</definedName>
    <definedName name="FedTaxRate">[37]Assumptions!$C$33</definedName>
    <definedName name="FERC_Lookup">'[80]Map Table'!$E$2:$F$58</definedName>
    <definedName name="FERCRATE" localSheetId="11">#REF!</definedName>
    <definedName name="FERCRATE" localSheetId="5">#REF!</definedName>
    <definedName name="FERCRATE" localSheetId="6">#REF!</definedName>
    <definedName name="FERCRATE">#REF!</definedName>
    <definedName name="FF" localSheetId="11">#REF!</definedName>
    <definedName name="FF" localSheetId="5">#REF!</definedName>
    <definedName name="FF" localSheetId="6">#REF!</definedName>
    <definedName name="FF">#REF!</definedName>
    <definedName name="ffff" localSheetId="8" hidden="1">{#N/A,#N/A,FALSE,"Coversheet";#N/A,#N/A,FALSE,"QA"}</definedName>
    <definedName name="ffff" localSheetId="7" hidden="1">{#N/A,#N/A,FALSE,"Coversheet";#N/A,#N/A,FALSE,"QA"}</definedName>
    <definedName name="ffff" hidden="1">{#N/A,#N/A,FALSE,"Coversheet";#N/A,#N/A,FALSE,"QA"}</definedName>
    <definedName name="fffff" hidden="1">{"ALL",#N/A,FALSE,"A"}</definedName>
    <definedName name="fffgf" localSheetId="8" hidden="1">{#N/A,#N/A,FALSE,"Coversheet";#N/A,#N/A,FALSE,"QA"}</definedName>
    <definedName name="fffgf" localSheetId="7" hidden="1">{#N/A,#N/A,FALSE,"Coversheet";#N/A,#N/A,FALSE,"QA"}</definedName>
    <definedName name="fffgf" hidden="1">{#N/A,#N/A,FALSE,"Coversheet";#N/A,#N/A,FALSE,"QA"}</definedName>
    <definedName name="FIELDCHRG" localSheetId="11">[46]model!#REF!</definedName>
    <definedName name="FIELDCHRG" localSheetId="5">[46]model!#REF!</definedName>
    <definedName name="FIELDCHRG" localSheetId="6">[46]model!#REF!</definedName>
    <definedName name="FIELDCHRG">[46]model!#REF!</definedName>
    <definedName name="Final" localSheetId="11">#REF!</definedName>
    <definedName name="Final" localSheetId="5">#REF!</definedName>
    <definedName name="Final" localSheetId="6">#REF!</definedName>
    <definedName name="Final">#REF!</definedName>
    <definedName name="first_day">'[81]Historic Data'!$K$3</definedName>
    <definedName name="firstptcyr" localSheetId="11">#REF!</definedName>
    <definedName name="firstptcyr" localSheetId="5">#REF!</definedName>
    <definedName name="firstptcyr" localSheetId="6">#REF!</definedName>
    <definedName name="firstptcyr">#REF!</definedName>
    <definedName name="firstyearmonths" localSheetId="11">#REF!</definedName>
    <definedName name="firstyearmonths" localSheetId="5">#REF!</definedName>
    <definedName name="firstyearmonths" localSheetId="6">#REF!</definedName>
    <definedName name="firstyearmonths">#REF!</definedName>
    <definedName name="FIT" localSheetId="7">'[82]ROR &amp; CONV FACTOR'!$J$20</definedName>
    <definedName name="FIT">'[54]Named Ranges'!$C$3</definedName>
    <definedName name="FIT_E">'[55]Named Ranges E'!$C$3</definedName>
    <definedName name="FIT_GAS" localSheetId="7">'[56]Named Ranges G'!$C$3</definedName>
    <definedName name="FIT_GAS">'[57]Named Ranges G'!$C$3</definedName>
    <definedName name="FIT_Tax_Rate">'[41]Assumptions (Input)'!$B$5</definedName>
    <definedName name="fixedtrans" localSheetId="11">#REF!</definedName>
    <definedName name="fixedtrans" localSheetId="5">#REF!</definedName>
    <definedName name="fixedtrans" localSheetId="6">#REF!</definedName>
    <definedName name="fixedtrans">#REF!</definedName>
    <definedName name="foo" localSheetId="7"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pldebt" localSheetId="11">#REF!</definedName>
    <definedName name="fpldebt" localSheetId="5">#REF!</definedName>
    <definedName name="fpldebt" localSheetId="6">#REF!</definedName>
    <definedName name="fpldebt">#REF!</definedName>
    <definedName name="FPLequit" localSheetId="11">#REF!</definedName>
    <definedName name="FPLequit" localSheetId="5">#REF!</definedName>
    <definedName name="FPLequit" localSheetId="6">#REF!</definedName>
    <definedName name="FPLequit">#REF!</definedName>
    <definedName name="FranchiseTax">[40]Variables!$D$26</definedName>
    <definedName name="friend" localSheetId="7"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sdfsad" hidden="1">{"ALL",#N/A,FALSE,"A"}</definedName>
    <definedName name="FTAX" localSheetId="7">[53]INPUTS!$F$35</definedName>
    <definedName name="FTAX">[77]INPUTS!$F$35</definedName>
    <definedName name="Fuel" localSheetId="11">#REF!</definedName>
    <definedName name="Fuel" localSheetId="5">#REF!</definedName>
    <definedName name="Fuel" localSheetId="6">#REF!</definedName>
    <definedName name="Fuel">#REF!</definedName>
    <definedName name="Func">'[33]Func Factor Table'!$A$10:$H$77</definedName>
    <definedName name="Func_Ftrs" localSheetId="11">#REF!</definedName>
    <definedName name="Func_Ftrs" localSheetId="5">#REF!</definedName>
    <definedName name="Func_Ftrs" localSheetId="6">#REF!</definedName>
    <definedName name="Func_Ftrs">#REF!</definedName>
    <definedName name="Func_GTD_Percents" localSheetId="11">#REF!</definedName>
    <definedName name="Func_GTD_Percents" localSheetId="5">#REF!</definedName>
    <definedName name="Func_GTD_Percents" localSheetId="6">#REF!</definedName>
    <definedName name="Func_GTD_Percents">#REF!</definedName>
    <definedName name="Func_MC" localSheetId="11">#REF!</definedName>
    <definedName name="Func_MC" localSheetId="5">#REF!</definedName>
    <definedName name="Func_MC" localSheetId="6">#REF!</definedName>
    <definedName name="Func_MC">#REF!</definedName>
    <definedName name="Func_Percents" localSheetId="11">#REF!</definedName>
    <definedName name="Func_Percents" localSheetId="5">#REF!</definedName>
    <definedName name="Func_Percents" localSheetId="6">#REF!</definedName>
    <definedName name="Func_Percents">#REF!</definedName>
    <definedName name="Func_Rev_Req1" localSheetId="11">#REF!</definedName>
    <definedName name="Func_Rev_Req1" localSheetId="5">#REF!</definedName>
    <definedName name="Func_Rev_Req1" localSheetId="6">#REF!</definedName>
    <definedName name="Func_Rev_Req1">#REF!</definedName>
    <definedName name="Func_Rev_Req2" localSheetId="11">#REF!</definedName>
    <definedName name="Func_Rev_Req2" localSheetId="5">#REF!</definedName>
    <definedName name="Func_Rev_Req2" localSheetId="6">#REF!</definedName>
    <definedName name="Func_Rev_Req2">#REF!</definedName>
    <definedName name="Func_Revenue" localSheetId="11">#REF!</definedName>
    <definedName name="Func_Revenue" localSheetId="5">#REF!</definedName>
    <definedName name="Func_Revenue" localSheetId="6">#REF!</definedName>
    <definedName name="Func_Revenue">#REF!</definedName>
    <definedName name="Function">'[33]Func Study'!$AB$250</definedName>
    <definedName name="gary" hidden="1">{#N/A,#N/A,FALSE,"Cover Sheet";"Use of Equipment",#N/A,FALSE,"Area C";"Equipment Hours",#N/A,FALSE,"All";"Summary",#N/A,FALSE,"All"}</definedName>
    <definedName name="GasRBLine" localSheetId="7">[4]BS!$AS$7:$AS$3631</definedName>
    <definedName name="GasRBLine">[5]BS!$AS$7:$AS$3631</definedName>
    <definedName name="GasWC_LineItem" localSheetId="7">[4]BS!$AR$7:$AR$3631</definedName>
    <definedName name="GasWC_LineItem">[5]BS!$AR$7:$AR$3631</definedName>
    <definedName name="GDPIP" localSheetId="11">#REF!</definedName>
    <definedName name="GDPIP" localSheetId="5">#REF!</definedName>
    <definedName name="GDPIP" localSheetId="6">#REF!</definedName>
    <definedName name="GDPIP">#REF!</definedName>
    <definedName name="GeoDate" localSheetId="11">'[67]Dispatch Cases'!#REF!</definedName>
    <definedName name="GeoDate" localSheetId="5">'[67]Dispatch Cases'!#REF!</definedName>
    <definedName name="GeoDate" localSheetId="6">'[67]Dispatch Cases'!#REF!</definedName>
    <definedName name="GeoDate">'[67]Dispatch Cases'!#REF!</definedName>
    <definedName name="GP.T">[11]INTERNAL!$A$52:$IV$54</definedName>
    <definedName name="gpdip" localSheetId="11">#REF!</definedName>
    <definedName name="gpdip" localSheetId="5">#REF!</definedName>
    <definedName name="gpdip" localSheetId="6">#REF!</definedName>
    <definedName name="gpdip">#REF!</definedName>
    <definedName name="gr" hidden="1">{"three",#N/A,FALSE,"Capital";"four",#N/A,FALSE,"Capital"}</definedName>
    <definedName name="graph" localSheetId="11">#REF!</definedName>
    <definedName name="graph" localSheetId="5">#REF!</definedName>
    <definedName name="graph" localSheetId="6">#REF!</definedName>
    <definedName name="graph">#REF!</definedName>
    <definedName name="GREATER10MW" localSheetId="11">#REF!</definedName>
    <definedName name="GREATER10MW" localSheetId="5">#REF!</definedName>
    <definedName name="GREATER10MW" localSheetId="6">#REF!</definedName>
    <definedName name="GREATER10MW">#REF!</definedName>
    <definedName name="GTD_Percents" localSheetId="11">#REF!</definedName>
    <definedName name="GTD_Percents" localSheetId="5">#REF!</definedName>
    <definedName name="GTD_Percents" localSheetId="6">#REF!</definedName>
    <definedName name="GTD_Percents">#REF!</definedName>
    <definedName name="HEIGHT" localSheetId="11">#REF!</definedName>
    <definedName name="HEIGHT" localSheetId="5">#REF!</definedName>
    <definedName name="HEIGHT" localSheetId="6">#REF!</definedName>
    <definedName name="HEIGHT">#REF!</definedName>
    <definedName name="helllo" localSheetId="8" hidden="1">{#N/A,#N/A,FALSE,"Pg 6b CustCount_Gas";#N/A,#N/A,FALSE,"QA";#N/A,#N/A,FALSE,"Report";#N/A,#N/A,FALSE,"forecast"}</definedName>
    <definedName name="helllo" localSheetId="7" hidden="1">{#N/A,#N/A,FALSE,"Pg 6b CustCount_Gas";#N/A,#N/A,FALSE,"QA";#N/A,#N/A,FALSE,"Report";#N/A,#N/A,FALSE,"forecast"}</definedName>
    <definedName name="helllo" hidden="1">{#N/A,#N/A,FALSE,"Pg 6b CustCount_Gas";#N/A,#N/A,FALSE,"QA";#N/A,#N/A,FALSE,"Report";#N/A,#N/A,FALSE,"forecast"}</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8" hidden="1">{#N/A,#N/A,FALSE,"Coversheet";#N/A,#N/A,FALSE,"QA"}</definedName>
    <definedName name="HELP" localSheetId="7" hidden="1">{#N/A,#N/A,FALSE,"Coversheet";#N/A,#N/A,FALSE,"QA"}</definedName>
    <definedName name="HELP" hidden="1">{#N/A,#N/A,FALSE,"Coversheet";#N/A,#N/A,FALSE,"QA"}</definedName>
    <definedName name="howToChange" localSheetId="11">#REF!</definedName>
    <definedName name="howToChange" localSheetId="5">#REF!</definedName>
    <definedName name="howToChange" localSheetId="6">#REF!</definedName>
    <definedName name="howToChange">#REF!</definedName>
    <definedName name="howToCheck" localSheetId="11">#REF!</definedName>
    <definedName name="howToCheck" localSheetId="5">#REF!</definedName>
    <definedName name="howToCheck" localSheetId="6">#REF!</definedName>
    <definedName name="howToCheck">#REF!</definedName>
    <definedName name="HRAccumDep" localSheetId="11">'[83]JHS-10 Adjstmts'!#REF!</definedName>
    <definedName name="HRAccumDep" localSheetId="5">'[83]JHS-10 Adjstmts'!#REF!</definedName>
    <definedName name="HRAccumDep" localSheetId="6">'[83]JHS-10 Adjstmts'!#REF!</definedName>
    <definedName name="HRAccumDep">'[83]JHS-10 Adjstmts'!#REF!</definedName>
    <definedName name="HRDepExp" localSheetId="11">'[83]JHS-10 Adjstmts'!#REF!</definedName>
    <definedName name="HRDepExp" localSheetId="5">'[83]JHS-10 Adjstmts'!#REF!</definedName>
    <definedName name="HRDepExp" localSheetId="6">'[83]JHS-10 Adjstmts'!#REF!</definedName>
    <definedName name="HRDepExp">'[83]JHS-10 Adjstmts'!#REF!</definedName>
    <definedName name="HRDFIT" localSheetId="11">'[83]JHS-10 Adjstmts'!#REF!</definedName>
    <definedName name="HRDFIT" localSheetId="5">'[83]JHS-10 Adjstmts'!#REF!</definedName>
    <definedName name="HRDFIT" localSheetId="6">'[83]JHS-10 Adjstmts'!#REF!</definedName>
    <definedName name="HRDFIT">'[83]JHS-10 Adjstmts'!#REF!</definedName>
    <definedName name="HRGrossPlant" localSheetId="11">'[83]JHS-10 Adjstmts'!#REF!</definedName>
    <definedName name="HRGrossPlant" localSheetId="5">'[83]JHS-10 Adjstmts'!#REF!</definedName>
    <definedName name="HRGrossPlant" localSheetId="6">'[83]JHS-10 Adjstmts'!#REF!</definedName>
    <definedName name="HRGrossPlant">'[83]JHS-10 Adjstmts'!#REF!</definedName>
    <definedName name="HROptim" localSheetId="7"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RPrdctnOM" localSheetId="11">'[83]JHS-10 Adjstmts'!#REF!</definedName>
    <definedName name="HRPrdctnOM" localSheetId="5">'[83]JHS-10 Adjstmts'!#REF!</definedName>
    <definedName name="HRPrdctnOM" localSheetId="6">'[83]JHS-10 Adjstmts'!#REF!</definedName>
    <definedName name="HRPrdctnOM">'[83]JHS-10 Adjstmts'!#REF!</definedName>
    <definedName name="HRPropIns" localSheetId="11">'[83]JHS-10 Adjstmts'!#REF!</definedName>
    <definedName name="HRPropIns" localSheetId="5">'[83]JHS-10 Adjstmts'!#REF!</definedName>
    <definedName name="HRPropIns" localSheetId="6">'[83]JHS-10 Adjstmts'!#REF!</definedName>
    <definedName name="HRPropIns">'[83]JHS-10 Adjstmts'!#REF!</definedName>
    <definedName name="HRPropTax" localSheetId="11">'[83]JHS-10 Adjstmts'!#REF!</definedName>
    <definedName name="HRPropTax" localSheetId="5">'[83]JHS-10 Adjstmts'!#REF!</definedName>
    <definedName name="HRPropTax" localSheetId="6">'[83]JHS-10 Adjstmts'!#REF!</definedName>
    <definedName name="HRPropTax">'[83]JHS-10 Adjstmts'!#REF!</definedName>
    <definedName name="HRPwrCsts" localSheetId="11">'[83]JHS-10 Adjstmts'!#REF!</definedName>
    <definedName name="HRPwrCsts" localSheetId="5">'[83]JHS-10 Adjstmts'!#REF!</definedName>
    <definedName name="HRPwrCsts" localSheetId="6">'[83]JHS-10 Adjstmts'!#REF!</definedName>
    <definedName name="HRPwrCsts">'[83]JHS-10 Adjstmts'!#REF!</definedName>
    <definedName name="HTML_CodePage">1252</definedName>
    <definedName name="HTML_Control" localSheetId="7">{"'Sheet1'!$A$1:$J$121"}</definedName>
    <definedName name="HTML_Control">{"'JAN99'!$A$1:$M$66"}</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HTML1_1" hidden="1">"'[MONET71.xls]Market Hubs by Condition'!$A$1:$F$44"</definedName>
    <definedName name="HTML1_10" hidden="1">"Dave_LeVee"</definedName>
    <definedName name="HTML1_11" hidden="1">1</definedName>
    <definedName name="HTML1_12" hidden="1">"G:\MONET\WEB\FORECAST\hub71.htm"</definedName>
    <definedName name="HTML1_2" hidden="1">1</definedName>
    <definedName name="HTML1_3" hidden="1">"MONET71"</definedName>
    <definedName name="HTML1_4" hidden="1">"Market Hubs by Condition"</definedName>
    <definedName name="HTML1_5" hidden="1">""</definedName>
    <definedName name="HTML1_6" hidden="1">1</definedName>
    <definedName name="HTML1_7" hidden="1">1</definedName>
    <definedName name="HTML1_8" hidden="1">"4/10/96"</definedName>
    <definedName name="HTML1_9" hidden="1">"Resource Forecasting Department"</definedName>
    <definedName name="HTML2_1" hidden="1">"[MONET71.xls]FlatMarginalCost!$A$1:$E$132"</definedName>
    <definedName name="HTML2_10" hidden="1">"Dave_LeVee"</definedName>
    <definedName name="HTML2_11" hidden="1">1</definedName>
    <definedName name="HTML2_12" hidden="1">"G:\MONET\WEB\FORECAST\mc71.htm"</definedName>
    <definedName name="HTML2_2" hidden="1">1</definedName>
    <definedName name="HTML2_3" hidden="1">"MONET71"</definedName>
    <definedName name="HTML2_4" hidden="1">"FlatMarginalCost"</definedName>
    <definedName name="HTML2_5" hidden="1">""</definedName>
    <definedName name="HTML2_6" hidden="1">1</definedName>
    <definedName name="HTML2_7" hidden="1">1</definedName>
    <definedName name="HTML2_8" hidden="1">"4/10/96"</definedName>
    <definedName name="HTML2_9" hidden="1">"Resource Forecasting Department"</definedName>
    <definedName name="HTML3_1" hidden="1">"'[MONET84.XLS]Market Hubs by Condition'!$A$1:$F$36"</definedName>
    <definedName name="HTML3_10" hidden="1">"dave_levee@pgn.com"</definedName>
    <definedName name="HTML3_11" hidden="1">1</definedName>
    <definedName name="HTML3_12" hidden="1">"G:\MONET\WEB\FORECAST\Hub84.htm"</definedName>
    <definedName name="HTML3_2" hidden="1">1</definedName>
    <definedName name="HTML3_3" hidden="1">"MONET84"</definedName>
    <definedName name="HTML3_4" hidden="1">"Market Hubs by Condition"</definedName>
    <definedName name="HTML3_5" hidden="1">""</definedName>
    <definedName name="HTML3_6" hidden="1">1</definedName>
    <definedName name="HTML3_7" hidden="1">1</definedName>
    <definedName name="HTML3_8" hidden="1">"4/15/96"</definedName>
    <definedName name="HTML3_9" hidden="1">"Resource Forecasting Department"</definedName>
    <definedName name="HTML4_1" hidden="1">"[MONET84.XLS]ConditionMarginalCost!$A$1:$E$286"</definedName>
    <definedName name="HTML4_10" hidden="1">"dave_levee@pgn.com"</definedName>
    <definedName name="HTML4_11" hidden="1">1</definedName>
    <definedName name="HTML4_12" hidden="1">"G:\MONET\WEB\FORECAST\mc84.htm"</definedName>
    <definedName name="HTML4_2" hidden="1">1</definedName>
    <definedName name="HTML4_3" hidden="1">"MONET84"</definedName>
    <definedName name="HTML4_4" hidden="1">"ConditionMarginalCost"</definedName>
    <definedName name="HTML4_5" hidden="1">""</definedName>
    <definedName name="HTML4_6" hidden="1">1</definedName>
    <definedName name="HTML4_7" hidden="1">1</definedName>
    <definedName name="HTML4_8" hidden="1">"4/15/96"</definedName>
    <definedName name="HTML4_9" hidden="1">"Resource Forecasting Department"</definedName>
    <definedName name="HTML5_1" hidden="1">"[MONET84.XLS]ConditionMarginalCost!$A$1:$E$177"</definedName>
    <definedName name="HTML5_10" hidden="1">"dave_levee@pgn.com"</definedName>
    <definedName name="HTML5_11" hidden="1">1</definedName>
    <definedName name="HTML5_12" hidden="1">"G:\MONET\WEB\FORECAST\mc84.htm"</definedName>
    <definedName name="HTML5_2" hidden="1">1</definedName>
    <definedName name="HTML5_3" hidden="1">"MONET84"</definedName>
    <definedName name="HTML5_4" hidden="1">"ConditionMarginalCost"</definedName>
    <definedName name="HTML5_5" hidden="1">""</definedName>
    <definedName name="HTML5_6" hidden="1">1</definedName>
    <definedName name="HTML5_7" hidden="1">1</definedName>
    <definedName name="HTML5_8" hidden="1">"4/15/96"</definedName>
    <definedName name="HTML5_9" hidden="1">"Resource Forecasting Department"</definedName>
    <definedName name="HTMLCount" hidden="1">5</definedName>
    <definedName name="HydroCap" localSheetId="11">#REF!</definedName>
    <definedName name="HydroCap" localSheetId="5">#REF!</definedName>
    <definedName name="HydroCap" localSheetId="6">#REF!</definedName>
    <definedName name="HydroCap">#REF!</definedName>
    <definedName name="HydroGen" localSheetId="11">[67]Dispatch!#REF!</definedName>
    <definedName name="HydroGen" localSheetId="5">[67]Dispatch!#REF!</definedName>
    <definedName name="HydroGen" localSheetId="6">[67]Dispatch!#REF!</definedName>
    <definedName name="HydroGen">[67]Dispatch!#REF!</definedName>
    <definedName name="IBFIT.T">[11]INTERNAL!$A$85:$IV$87</definedName>
    <definedName name="ID_0303_RVN_data" localSheetId="11">#REF!</definedName>
    <definedName name="ID_0303_RVN_data" localSheetId="5">#REF!</definedName>
    <definedName name="ID_0303_RVN_data" localSheetId="6">#REF!</definedName>
    <definedName name="ID_0303_RVN_data">#REF!</definedName>
    <definedName name="IDcontractsRVN" localSheetId="11">#REF!</definedName>
    <definedName name="IDcontractsRVN" localSheetId="5">#REF!</definedName>
    <definedName name="IDcontractsRVN" localSheetId="6">#REF!</definedName>
    <definedName name="IDcontractsRVN">#REF!</definedName>
    <definedName name="IDCRATE" localSheetId="11">#REF!</definedName>
    <definedName name="IDCRATE" localSheetId="5">#REF!</definedName>
    <definedName name="IDCRATE" localSheetId="6">#REF!</definedName>
    <definedName name="IDCRATE">#REF!</definedName>
    <definedName name="inact" localSheetId="11">#REF!</definedName>
    <definedName name="inact" localSheetId="5">#REF!</definedName>
    <definedName name="inact" localSheetId="6">#REF!</definedName>
    <definedName name="inact">#REF!</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7"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11">#REF!</definedName>
    <definedName name="INCSTMNT" localSheetId="5">#REF!</definedName>
    <definedName name="INCSTMNT" localSheetId="6">#REF!</definedName>
    <definedName name="INCSTMNT">#REF!</definedName>
    <definedName name="INCSTMT" localSheetId="11">#REF!</definedName>
    <definedName name="INCSTMT" localSheetId="5">#REF!</definedName>
    <definedName name="INCSTMT" localSheetId="6">#REF!</definedName>
    <definedName name="INCSTMT">#REF!</definedName>
    <definedName name="inctaxrate">0.4</definedName>
    <definedName name="INDADJ" localSheetId="11">#REF!</definedName>
    <definedName name="INDADJ" localSheetId="5">#REF!</definedName>
    <definedName name="INDADJ" localSheetId="6">#REF!</definedName>
    <definedName name="INDADJ">#REF!</definedName>
    <definedName name="inflat" localSheetId="11">#REF!</definedName>
    <definedName name="inflat" localSheetId="5">#REF!</definedName>
    <definedName name="inflat" localSheetId="6">#REF!</definedName>
    <definedName name="inflat">#REF!</definedName>
    <definedName name="inflatCERA" localSheetId="11">#REF!</definedName>
    <definedName name="inflatCERA" localSheetId="5">#REF!</definedName>
    <definedName name="inflatCERA" localSheetId="6">#REF!</definedName>
    <definedName name="inflatCERA">#REF!</definedName>
    <definedName name="InfoPane" localSheetId="11">#REF!</definedName>
    <definedName name="InfoPane" localSheetId="5">#REF!</definedName>
    <definedName name="InfoPane" localSheetId="6">#REF!</definedName>
    <definedName name="InfoPane">#REF!</definedName>
    <definedName name="InformationPane" localSheetId="11">#REF!</definedName>
    <definedName name="InformationPane" localSheetId="5">#REF!</definedName>
    <definedName name="InformationPane" localSheetId="6">#REF!</definedName>
    <definedName name="InformationPane">#REF!</definedName>
    <definedName name="InfpPane" localSheetId="11">#REF!</definedName>
    <definedName name="InfpPane" localSheetId="5">#REF!</definedName>
    <definedName name="InfpPane" localSheetId="6">#REF!</definedName>
    <definedName name="InfpPane">#REF!</definedName>
    <definedName name="INPUT" localSheetId="11">[84]Summary!#REF!</definedName>
    <definedName name="INPUT" localSheetId="5">[84]Summary!#REF!</definedName>
    <definedName name="INPUT" localSheetId="6">[84]Summary!#REF!</definedName>
    <definedName name="INPUT">[84]Summary!#REF!</definedName>
    <definedName name="Inputs" localSheetId="11">'[85]Daily Calc'!#REF!</definedName>
    <definedName name="Inputs" localSheetId="5">'[85]Daily Calc'!#REF!</definedName>
    <definedName name="Inputs" localSheetId="6">'[85]Daily Calc'!#REF!</definedName>
    <definedName name="Inputs">'[85]Daily Calc'!#REF!</definedName>
    <definedName name="Instructions" localSheetId="11">#REF!</definedName>
    <definedName name="Instructions" localSheetId="5">#REF!</definedName>
    <definedName name="Instructions" localSheetId="6">#REF!</definedName>
    <definedName name="Instructions">#REF!</definedName>
    <definedName name="Insurance_Rate">'[41]Assumptions (Input)'!$B$9</definedName>
    <definedName name="INTRESEXCH">[86]Sheet1!$AG$1</definedName>
    <definedName name="inventory" localSheetId="7"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NVPLAN" localSheetId="11">#REF!</definedName>
    <definedName name="INVPLAN" localSheetId="5">#REF!</definedName>
    <definedName name="INVPLAN" localSheetId="6">#REF!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110000</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ILY">500000</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NTM">700000</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100000</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 hidden="1">1000</definedName>
    <definedName name="IQ_LATESTQ" hidden="1">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 hidden="1">120000</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MTD">800000</definedName>
    <definedName name="IQ_NAMES_REVISION_DATE_">41626.981087963</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TD">750000</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 hidden="1">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YTDMONTH" hidden="1">130000</definedName>
    <definedName name="IQ_Z_SCORE">"c1339"</definedName>
    <definedName name="ISytd" localSheetId="8" hidden="1">{#N/A,#N/A,FALSE,"monthly";#N/A,#N/A,FALSE,"year to date";#N/A,#N/A,FALSE,"12_months_IS";#N/A,#N/A,FALSE,"balance sheet";#N/A,#N/A,FALSE,"op_revenues_12m";#N/A,#N/A,FALSE,"op_revenues_ytd";#N/A,#N/A,FALSE,"op_revenues_cm"}</definedName>
    <definedName name="ISytd" localSheetId="7"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11">[42]Backup!#REF!</definedName>
    <definedName name="JAN" localSheetId="5">[42]Backup!#REF!</definedName>
    <definedName name="JAN" localSheetId="6">[42]Backup!#REF!</definedName>
    <definedName name="JAN">[42]Backup!#REF!</definedName>
    <definedName name="Jan03AMA" localSheetId="11">'[43]BS C&amp;L'!#REF!</definedName>
    <definedName name="Jan03AMA" localSheetId="5">'[43]BS C&amp;L'!#REF!</definedName>
    <definedName name="Jan03AMA" localSheetId="6">'[43]BS C&amp;L'!#REF!</definedName>
    <definedName name="Jan03AMA">'[43]BS C&amp;L'!#REF!</definedName>
    <definedName name="Jan04AMA" localSheetId="7">[4]BS!$AD$7:$AD$3582</definedName>
    <definedName name="Jan04AMA">[5]BS!$AD$7:$AD$3582</definedName>
    <definedName name="Jan05AMA" localSheetId="11">#REF!</definedName>
    <definedName name="Jan05AMA" localSheetId="5">#REF!</definedName>
    <definedName name="Jan05AMA" localSheetId="6">#REF!</definedName>
    <definedName name="Jan05AMA">#REF!</definedName>
    <definedName name="Jan06AMA" localSheetId="11">[10]BS!#REF!</definedName>
    <definedName name="Jan06AMA" localSheetId="5">[10]BS!#REF!</definedName>
    <definedName name="Jan06AMA" localSheetId="6">[10]BS!#REF!</definedName>
    <definedName name="Jan06AMA">[10]BS!#REF!</definedName>
    <definedName name="Jan09AMA">[7]BS!$AK$7:$AK$1743</definedName>
    <definedName name="Jan10AMA">[7]BS!$AW$7:$AW$1726</definedName>
    <definedName name="Jan17AMA">[23]BS!$AE$8:$AE$2551</definedName>
    <definedName name="Jane" localSheetId="8" hidden="1">{#N/A,#N/A,FALSE,"Expenditures";#N/A,#N/A,FALSE,"Property Placed In-Service";#N/A,#N/A,FALSE,"Removals";#N/A,#N/A,FALSE,"Retirements";#N/A,#N/A,FALSE,"CWIP Balances";#N/A,#N/A,FALSE,"CWIP_Expend_Ratios";#N/A,#N/A,FALSE,"CWIP_Yr_End"}</definedName>
    <definedName name="Jane" localSheetId="7"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11">#REF!</definedName>
    <definedName name="JANT" localSheetId="5">#REF!</definedName>
    <definedName name="JANT" localSheetId="6">#REF!</definedName>
    <definedName name="JANT">#REF!</definedName>
    <definedName name="jfkljsdkljiejgr" localSheetId="8" hidden="1">{#N/A,#N/A,FALSE,"Summ";#N/A,#N/A,FALSE,"General"}</definedName>
    <definedName name="jfkljsdkljiejgr" localSheetId="7" hidden="1">{#N/A,#N/A,FALSE,"Summ";#N/A,#N/A,FALSE,"General"}</definedName>
    <definedName name="jfkljsdkljiejgr" hidden="1">{#N/A,#N/A,FALSE,"Summ";#N/A,#N/A,FALSE,"General"}</definedName>
    <definedName name="JIM" hidden="1">{#N/A,#N/A,FALSE,"Sheet5"}</definedName>
    <definedName name="jjj">[87]Inputs!$N$18</definedName>
    <definedName name="JP_Bal" localSheetId="7">[88]ACCOUNTS!$AG$31</definedName>
    <definedName name="JP_Bal">[89]ACCOUNTS!$AG$31</definedName>
    <definedName name="JUL" localSheetId="11">[42]Backup!#REF!</definedName>
    <definedName name="JUL" localSheetId="5">[42]Backup!#REF!</definedName>
    <definedName name="JUL" localSheetId="6">[42]Backup!#REF!</definedName>
    <definedName name="JUL">[42]Backup!#REF!</definedName>
    <definedName name="Jul03AMA" localSheetId="11">'[43]BS C&amp;L'!#REF!</definedName>
    <definedName name="Jul03AMA" localSheetId="5">'[43]BS C&amp;L'!#REF!</definedName>
    <definedName name="Jul03AMA" localSheetId="6">'[43]BS C&amp;L'!#REF!</definedName>
    <definedName name="Jul03AMA">'[43]BS C&amp;L'!#REF!</definedName>
    <definedName name="Jul04AMA" localSheetId="7">[4]BS!$AJ$7:$AJ$3582</definedName>
    <definedName name="Jul04AMA">[5]BS!$AJ$7:$AJ$3582</definedName>
    <definedName name="Jul05AMA" localSheetId="11">#REF!</definedName>
    <definedName name="Jul05AMA" localSheetId="5">#REF!</definedName>
    <definedName name="Jul05AMA" localSheetId="6">#REF!</definedName>
    <definedName name="Jul05AMA">#REF!</definedName>
    <definedName name="Jul09AMA">[7]BS!$AQ$7:$AQ$1726</definedName>
    <definedName name="julcf" localSheetId="11">#REF!</definedName>
    <definedName name="julcf" localSheetId="5">#REF!</definedName>
    <definedName name="julcf" localSheetId="6">#REF!</definedName>
    <definedName name="julcf">#REF!</definedName>
    <definedName name="julcost" localSheetId="11">#REF!</definedName>
    <definedName name="julcost" localSheetId="5">#REF!</definedName>
    <definedName name="julcost" localSheetId="6">#REF!</definedName>
    <definedName name="julcost">#REF!</definedName>
    <definedName name="JULT" localSheetId="11">#REF!</definedName>
    <definedName name="JULT" localSheetId="5">#REF!</definedName>
    <definedName name="JULT" localSheetId="6">#REF!</definedName>
    <definedName name="JULT">#REF!</definedName>
    <definedName name="July17AMA">[23]BS!$AK$8:$AK$2552</definedName>
    <definedName name="JUN" localSheetId="11">[42]Backup!#REF!</definedName>
    <definedName name="JUN" localSheetId="5">[42]Backup!#REF!</definedName>
    <definedName name="JUN" localSheetId="6">[42]Backup!#REF!</definedName>
    <definedName name="JUN">[42]Backup!#REF!</definedName>
    <definedName name="Jun03AMA" localSheetId="11">'[43]BS C&amp;L'!#REF!</definedName>
    <definedName name="Jun03AMA" localSheetId="5">'[43]BS C&amp;L'!#REF!</definedName>
    <definedName name="Jun03AMA" localSheetId="6">'[43]BS C&amp;L'!#REF!</definedName>
    <definedName name="Jun03AMA">'[43]BS C&amp;L'!#REF!</definedName>
    <definedName name="Jun04AMA" localSheetId="7">[4]BS!$AI$7:$AI$3582</definedName>
    <definedName name="Jun04AMA">[5]BS!$AI$7:$AI$3582</definedName>
    <definedName name="Jun05AMA" localSheetId="11">#REF!</definedName>
    <definedName name="Jun05AMA" localSheetId="5">#REF!</definedName>
    <definedName name="Jun05AMA" localSheetId="6">#REF!</definedName>
    <definedName name="Jun05AMA">#REF!</definedName>
    <definedName name="Jun09AMA">[7]BS!$AP$7:$AP$1726</definedName>
    <definedName name="Jun10AMA">[7]BS!$BB$7:$BB$1726</definedName>
    <definedName name="Jun17AMA">[23]BS!$AJ$8:$AJ$2553</definedName>
    <definedName name="June" hidden="1">{"three",#N/A,FALSE,"Capital";"four",#N/A,FALSE,"Capital"}</definedName>
    <definedName name="junk" localSheetId="7"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7"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7"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7"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11">#REF!</definedName>
    <definedName name="JUNT" localSheetId="5">#REF!</definedName>
    <definedName name="JUNT" localSheetId="6">#REF!</definedName>
    <definedName name="JUNT">#REF!</definedName>
    <definedName name="Jurisdiction">[36]Variables!$AK$15</definedName>
    <definedName name="JurisNumber">[36]Variables!$AL$15</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Docket_Number" localSheetId="7">'[58]KJB-12 Sum'!$AS$2</definedName>
    <definedName name="k_Docket_Number">'[59]KJB-12 Sum'!$AS$2</definedName>
    <definedName name="k_FITrate" localSheetId="7">'[58]KJB-3,11 Def'!$L$20</definedName>
    <definedName name="k_FITrate">'[59]KJB-3,11 Def'!$L$20</definedName>
    <definedName name="K2_WBEVMODE" hidden="1">0</definedName>
    <definedName name="Keep" localSheetId="7"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_Docket_Number">'[90]KJB-3 Sum'!$AQ$2</definedName>
    <definedName name="keep_FIT">'[90]KJB-7 Def'!$L$20</definedName>
    <definedName name="keep_KJB_3_Rate_Increase">'[90]KJB-7 Def'!$C$3</definedName>
    <definedName name="keep_KJB_4_Electric_Summary">'[90]KJB-3 Sum'!$AQ$3</definedName>
    <definedName name="keep_KJB_8_Common_Adjs">'[90]KJB-5 Cmn Adj'!$L$3</definedName>
    <definedName name="keep_KJB_9_Electric_Only">'[90]KJB-5 El Adj'!$E$3</definedName>
    <definedName name="keep_PSE" localSheetId="7">'[91]Gas Summary'!$I$5</definedName>
    <definedName name="keep_PSE">'[92]Gas Summary'!$I$5</definedName>
    <definedName name="keep_TESTYEAR" localSheetId="7">'[91]Gas Detail Pages'!$A$8</definedName>
    <definedName name="keep_TESTYEAR">'[90]KJB-5 Cmn Adj'!$B$7</definedName>
    <definedName name="keep2" localSheetId="7"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p_DOCKET" localSheetId="7">'[91]Gas Detail Pages'!$A$9</definedName>
    <definedName name="kp_DOCKET">'[92]Gas Detail Pages'!$A$9</definedName>
    <definedName name="Kwh_grc06_tye0905" localSheetId="11">#REF!</definedName>
    <definedName name="Kwh_grc06_tye0905" localSheetId="5">#REF!</definedName>
    <definedName name="Kwh_grc06_tye0905" localSheetId="6">#REF!</definedName>
    <definedName name="Kwh_grc06_tye0905">#REF!</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11">#REF!</definedName>
    <definedName name="LABORMOD" localSheetId="5">#REF!</definedName>
    <definedName name="LABORMOD" localSheetId="6">#REF!</definedName>
    <definedName name="LABORMOD">#REF!</definedName>
    <definedName name="LABORROLL" localSheetId="11">#REF!</definedName>
    <definedName name="LABORROLL" localSheetId="5">#REF!</definedName>
    <definedName name="LABORROLL" localSheetId="6">#REF!</definedName>
    <definedName name="LABORROLL">#REF!</definedName>
    <definedName name="Last_Row" localSheetId="7">IF('Sch 129D Bill Disc Rt Rev Req'!Values_Entered,Header_Row+'Sch 129D Bill Disc Rt Rev Req'!Number_of_Payments,Header_Row)</definedName>
    <definedName name="Last_Row">#N/A</definedName>
    <definedName name="LATEPAY">[86]Sheet1!$E$3:$E$25</definedName>
    <definedName name="Lease_total" localSheetId="11">#REF!</definedName>
    <definedName name="Lease_total" localSheetId="5">#REF!</definedName>
    <definedName name="Lease_total" localSheetId="6">#REF!</definedName>
    <definedName name="Lease_total">#REF!</definedName>
    <definedName name="Levy_Rate">'[41]Assumptions (Input)'!$B$6</definedName>
    <definedName name="limcount" localSheetId="7">1</definedName>
    <definedName name="limcount" hidden="1">3</definedName>
    <definedName name="LINE.T">[11]INTERNAL!$A$55:$IV$57</definedName>
    <definedName name="Line_10" localSheetId="11">#REF!</definedName>
    <definedName name="Line_10" localSheetId="5">#REF!</definedName>
    <definedName name="Line_10" localSheetId="6">#REF!</definedName>
    <definedName name="Line_10">#REF!</definedName>
    <definedName name="Line_11" localSheetId="11">#REF!</definedName>
    <definedName name="Line_11" localSheetId="5">#REF!</definedName>
    <definedName name="Line_11" localSheetId="6">#REF!</definedName>
    <definedName name="Line_11">#REF!</definedName>
    <definedName name="Line_12" localSheetId="11">#REF!</definedName>
    <definedName name="Line_12" localSheetId="5">#REF!</definedName>
    <definedName name="Line_12" localSheetId="6">#REF!</definedName>
    <definedName name="Line_12">#REF!</definedName>
    <definedName name="line_14" localSheetId="11">#REF!</definedName>
    <definedName name="line_14" localSheetId="5">#REF!</definedName>
    <definedName name="line_14" localSheetId="6">#REF!</definedName>
    <definedName name="line_14">#REF!</definedName>
    <definedName name="Line_15" localSheetId="11">#REF!</definedName>
    <definedName name="Line_15" localSheetId="5">#REF!</definedName>
    <definedName name="Line_15" localSheetId="6">#REF!</definedName>
    <definedName name="Line_15">#REF!</definedName>
    <definedName name="Line_19" localSheetId="11">#REF!</definedName>
    <definedName name="Line_19" localSheetId="5">#REF!</definedName>
    <definedName name="Line_19" localSheetId="6">#REF!</definedName>
    <definedName name="Line_19">#REF!</definedName>
    <definedName name="Line_22" localSheetId="11">#REF!</definedName>
    <definedName name="Line_22" localSheetId="5">#REF!</definedName>
    <definedName name="Line_22" localSheetId="6">#REF!</definedName>
    <definedName name="Line_22">#REF!</definedName>
    <definedName name="Line_23" localSheetId="11">#REF!</definedName>
    <definedName name="Line_23" localSheetId="5">#REF!</definedName>
    <definedName name="Line_23" localSheetId="6">#REF!</definedName>
    <definedName name="Line_23">#REF!</definedName>
    <definedName name="Line_25" localSheetId="11">#REF!</definedName>
    <definedName name="Line_25" localSheetId="5">#REF!</definedName>
    <definedName name="Line_25" localSheetId="6">#REF!</definedName>
    <definedName name="Line_25">#REF!</definedName>
    <definedName name="Line_Ext_Credit" localSheetId="11">#REF!</definedName>
    <definedName name="Line_Ext_Credit" localSheetId="5">#REF!</definedName>
    <definedName name="Line_Ext_Credit" localSheetId="6">#REF!</definedName>
    <definedName name="Line_Ext_Credit">#REF!</definedName>
    <definedName name="Line_OH" localSheetId="11">#REF!</definedName>
    <definedName name="Line_OH" localSheetId="5">#REF!</definedName>
    <definedName name="Line_OH" localSheetId="6">#REF!</definedName>
    <definedName name="Line_OH">#REF!</definedName>
    <definedName name="LinkCos">'[33]JAM Download'!$K$4</definedName>
    <definedName name="ListOffset">1</definedName>
    <definedName name="Load_Factor" localSheetId="7">[88]ACCOUNTS!$AG$167</definedName>
    <definedName name="Load_Factor">[93]ACCOUNTS!$AG$167</definedName>
    <definedName name="LoadArray">'[94]Load Source Data'!$C$78:$X$89</definedName>
    <definedName name="LoadGrowthAdder" localSheetId="11">#REF!</definedName>
    <definedName name="LoadGrowthAdder" localSheetId="5">#REF!</definedName>
    <definedName name="LoadGrowthAdder" localSheetId="6">#REF!</definedName>
    <definedName name="LoadGrowthAdder">#REF!</definedName>
    <definedName name="LOG" localSheetId="11">[42]Backup!#REF!</definedName>
    <definedName name="LOG" localSheetId="5">[42]Backup!#REF!</definedName>
    <definedName name="LOG" localSheetId="6">[42]Backup!#REF!</definedName>
    <definedName name="LOG">[42]Backup!#REF!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8" hidden="1">{#N/A,#N/A,FALSE,"Coversheet";#N/A,#N/A,FALSE,"QA"}</definedName>
    <definedName name="lookup" localSheetId="7" hidden="1">{#N/A,#N/A,FALSE,"Coversheet";#N/A,#N/A,FALSE,"QA"}</definedName>
    <definedName name="lookup" hidden="1">{#N/A,#N/A,FALSE,"Coversheet";#N/A,#N/A,FALSE,"QA"}</definedName>
    <definedName name="LOSS" localSheetId="11">[42]Backup!#REF!</definedName>
    <definedName name="LOSS" localSheetId="5">[42]Backup!#REF!</definedName>
    <definedName name="LOSS" localSheetId="6">[42]Backup!#REF!</definedName>
    <definedName name="LOSS">[42]Backup!#REF!</definedName>
    <definedName name="M" localSheetId="11">'[2]Sched 46'!#REF!</definedName>
    <definedName name="M" localSheetId="5">'[2]Sched 46'!#REF!</definedName>
    <definedName name="M" localSheetId="6">'[2]Sched 46'!#REF!</definedName>
    <definedName name="M">'[2]Sched 46'!#REF!</definedName>
    <definedName name="M9100F4" localSheetId="11">#REF!</definedName>
    <definedName name="M9100F4" localSheetId="5">#REF!</definedName>
    <definedName name="M9100F4" localSheetId="6">#REF!</definedName>
    <definedName name="M9100F4">#REF!</definedName>
    <definedName name="M9100F4_v4" localSheetId="7">[95]M9100F4!$A$1:$V$99</definedName>
    <definedName name="M9100F4_v4">[96]M9100F4!$A$1:$V$99</definedName>
    <definedName name="MACRS">'[41]MACRS RATES'!$A$3:$AT$10</definedName>
    <definedName name="MACTIT" localSheetId="11">#REF!</definedName>
    <definedName name="MACTIT" localSheetId="5">#REF!</definedName>
    <definedName name="MACTIT" localSheetId="6">#REF!</definedName>
    <definedName name="MACTIT">#REF!</definedName>
    <definedName name="manutaxfit" localSheetId="11">#REF!</definedName>
    <definedName name="manutaxfit" localSheetId="5">#REF!</definedName>
    <definedName name="manutaxfit" localSheetId="6">#REF!</definedName>
    <definedName name="manutaxfit">#REF!</definedName>
    <definedName name="MAR" localSheetId="11">[42]Backup!#REF!</definedName>
    <definedName name="MAR" localSheetId="5">[42]Backup!#REF!</definedName>
    <definedName name="MAR" localSheetId="6">[42]Backup!#REF!</definedName>
    <definedName name="MAR">[42]Backup!#REF!</definedName>
    <definedName name="Mar03AMA" localSheetId="11">'[43]BS C&amp;L'!#REF!</definedName>
    <definedName name="Mar03AMA" localSheetId="5">'[43]BS C&amp;L'!#REF!</definedName>
    <definedName name="Mar03AMA" localSheetId="6">'[43]BS C&amp;L'!#REF!</definedName>
    <definedName name="Mar03AMA">'[43]BS C&amp;L'!#REF!</definedName>
    <definedName name="Mar04AMA" localSheetId="7">[4]BS!$AF$7:$AF$3582</definedName>
    <definedName name="Mar04AMA">[5]BS!$AF$7:$AF$3582</definedName>
    <definedName name="Mar05AMA" localSheetId="11">#REF!</definedName>
    <definedName name="Mar05AMA" localSheetId="5">#REF!</definedName>
    <definedName name="Mar05AMA" localSheetId="6">#REF!</definedName>
    <definedName name="Mar05AMA">#REF!</definedName>
    <definedName name="MAR09AMA">[7]BS!$AM$7:$AM$1725</definedName>
    <definedName name="Mar10AMA">[7]BS!$AY$7:$AY$1726</definedName>
    <definedName name="Mar17AMA">[23]BS!$AG$8:$AG$2552</definedName>
    <definedName name="MART" localSheetId="11">#REF!</definedName>
    <definedName name="MART" localSheetId="5">#REF!</definedName>
    <definedName name="MART" localSheetId="6">#REF!</definedName>
    <definedName name="MART">#REF!</definedName>
    <definedName name="Master" localSheetId="7" hidden="1">{#N/A,#N/A,FALSE,"Actual";#N/A,#N/A,FALSE,"Normalized";#N/A,#N/A,FALSE,"Electric Actual";#N/A,#N/A,FALSE,"Electric Normalized"}</definedName>
    <definedName name="Master" hidden="1">{#N/A,#N/A,FALSE,"Actual";#N/A,#N/A,FALSE,"Normalized";#N/A,#N/A,FALSE,"Electric Actual";#N/A,#N/A,FALSE,"Electric Normalized"}</definedName>
    <definedName name="MAY" localSheetId="11">[42]Backup!#REF!</definedName>
    <definedName name="MAY" localSheetId="5">[42]Backup!#REF!</definedName>
    <definedName name="MAY" localSheetId="6">[42]Backup!#REF!</definedName>
    <definedName name="MAY">[42]Backup!#REF!</definedName>
    <definedName name="May03AMA" localSheetId="11">'[43]BS C&amp;L'!#REF!</definedName>
    <definedName name="May03AMA" localSheetId="5">'[43]BS C&amp;L'!#REF!</definedName>
    <definedName name="May03AMA" localSheetId="6">'[43]BS C&amp;L'!#REF!</definedName>
    <definedName name="May03AMA">'[43]BS C&amp;L'!#REF!</definedName>
    <definedName name="May04AMA" localSheetId="7">[4]BS!$AH$7:$AH$3582</definedName>
    <definedName name="May04AMA">[5]BS!$AH$7:$AH$3582</definedName>
    <definedName name="May05AMA" localSheetId="11">#REF!</definedName>
    <definedName name="May05AMA" localSheetId="5">#REF!</definedName>
    <definedName name="May05AMA" localSheetId="6">#REF!</definedName>
    <definedName name="May05AMA">#REF!</definedName>
    <definedName name="MAY09AMA">[7]BS!$AO$7:$AO$1726</definedName>
    <definedName name="May10AMA">[7]BS!$BA$7:$BA$1726</definedName>
    <definedName name="May17AMA">[23]BS!$AI$8:$AI$2552</definedName>
    <definedName name="MAYT" localSheetId="11">#REF!</definedName>
    <definedName name="MAYT" localSheetId="5">#REF!</definedName>
    <definedName name="MAYT" localSheetId="6">#REF!</definedName>
    <definedName name="MAYT">#REF!</definedName>
    <definedName name="mcnarycost" localSheetId="11">#REF!</definedName>
    <definedName name="mcnarycost" localSheetId="5">#REF!</definedName>
    <definedName name="mcnarycost" localSheetId="6">#REF!</definedName>
    <definedName name="mcnarycost">#REF!</definedName>
    <definedName name="mcnarytoggle" localSheetId="11">#REF!</definedName>
    <definedName name="mcnarytoggle" localSheetId="5">#REF!</definedName>
    <definedName name="mcnarytoggle" localSheetId="6">#REF!</definedName>
    <definedName name="mcnarytoggle">#REF!</definedName>
    <definedName name="MCtoREV" localSheetId="11">#REF!</definedName>
    <definedName name="MCtoREV" localSheetId="5">#REF!</definedName>
    <definedName name="MCtoREV" localSheetId="6">#REF!</definedName>
    <definedName name="MCtoREV">#REF!</definedName>
    <definedName name="median_energy" localSheetId="11">#REF!</definedName>
    <definedName name="median_energy" localSheetId="5">#REF!</definedName>
    <definedName name="median_energy" localSheetId="6">#REF!</definedName>
    <definedName name="median_energy">#REF!</definedName>
    <definedName name="MEN" localSheetId="11">[1]Jan!#REF!</definedName>
    <definedName name="MEN" localSheetId="5">[1]Jan!#REF!</definedName>
    <definedName name="MEN" localSheetId="6">[1]Jan!#REF!</definedName>
    <definedName name="MEN">[1]Jan!#REF!</definedName>
    <definedName name="Menu_Begin" localSheetId="11">#REF!</definedName>
    <definedName name="Menu_Begin" localSheetId="5">#REF!</definedName>
    <definedName name="Menu_Begin" localSheetId="6">#REF!</definedName>
    <definedName name="Menu_Begin">#REF!</definedName>
    <definedName name="Menu_Caption" localSheetId="11">#REF!</definedName>
    <definedName name="Menu_Caption" localSheetId="5">#REF!</definedName>
    <definedName name="Menu_Caption" localSheetId="6">#REF!</definedName>
    <definedName name="Menu_Caption">#REF!</definedName>
    <definedName name="Menu_Large" localSheetId="11">#REF!</definedName>
    <definedName name="Menu_Large" localSheetId="5">#REF!</definedName>
    <definedName name="Menu_Large" localSheetId="6">#REF!</definedName>
    <definedName name="Menu_Large">#REF!</definedName>
    <definedName name="Menu_Name" localSheetId="11">#REF!</definedName>
    <definedName name="Menu_Name" localSheetId="5">#REF!</definedName>
    <definedName name="Menu_Name" localSheetId="6">#REF!</definedName>
    <definedName name="Menu_Name">#REF!</definedName>
    <definedName name="Menu_OnAction" localSheetId="11">#REF!</definedName>
    <definedName name="Menu_OnAction" localSheetId="5">#REF!</definedName>
    <definedName name="Menu_OnAction" localSheetId="6">#REF!</definedName>
    <definedName name="Menu_OnAction">#REF!</definedName>
    <definedName name="Menu_Parent" localSheetId="11">#REF!</definedName>
    <definedName name="Menu_Parent" localSheetId="5">#REF!</definedName>
    <definedName name="Menu_Parent" localSheetId="6">#REF!</definedName>
    <definedName name="Menu_Parent">#REF!</definedName>
    <definedName name="Menu_Small" localSheetId="11">#REF!</definedName>
    <definedName name="Menu_Small" localSheetId="5">#REF!</definedName>
    <definedName name="Menu_Small" localSheetId="6">#REF!</definedName>
    <definedName name="Menu_Small">#REF!</definedName>
    <definedName name="menu1_Button5_Click" localSheetId="11">[97]!menu1_Button5_Click</definedName>
    <definedName name="menu1_Button5_Click" localSheetId="5">[97]!menu1_Button5_Click</definedName>
    <definedName name="menu1_Button5_Click" localSheetId="6">[97]!menu1_Button5_Click</definedName>
    <definedName name="menu1_Button5_Click">[97]!menu1_Button5_Click</definedName>
    <definedName name="menu1_Button6_Click" localSheetId="11">[97]!menu1_Button6_Click</definedName>
    <definedName name="menu1_Button6_Click" localSheetId="5">[97]!menu1_Button6_Click</definedName>
    <definedName name="menu1_Button6_Click" localSheetId="6">[97]!menu1_Button6_Click</definedName>
    <definedName name="menu1_Button6_Click">[97]!menu1_Button6_Click</definedName>
    <definedName name="MERGER_COST" localSheetId="7">[98]Sheet1!$AF$3:$AJ$28</definedName>
    <definedName name="MERGER_COST">[86]Sheet1!$AF$3:$AJ$28</definedName>
    <definedName name="MERGERCOSTS" localSheetId="11">[99]model!#REF!</definedName>
    <definedName name="MERGERCOSTS" localSheetId="5">[99]model!#REF!</definedName>
    <definedName name="MERGERCOSTS" localSheetId="6">[99]model!#REF!</definedName>
    <definedName name="MERGERCOSTS">[99]model!#REF!</definedName>
    <definedName name="METER" localSheetId="11">'[2]Sched 46'!#REF!</definedName>
    <definedName name="METER" localSheetId="5">'[2]Sched 46'!#REF!</definedName>
    <definedName name="METER" localSheetId="6">'[2]Sched 46'!#REF!</definedName>
    <definedName name="METER" localSheetId="7">[11]EXTERNAL!$A$34:$IV$36</definedName>
    <definedName name="METER">'[2]Sched 46'!#REF!</definedName>
    <definedName name="Method">[32]Inputs!$C$6</definedName>
    <definedName name="Miller" localSheetId="8" hidden="1">{#N/A,#N/A,FALSE,"Expenditures";#N/A,#N/A,FALSE,"Property Placed In-Service";#N/A,#N/A,FALSE,"CWIP Balances"}</definedName>
    <definedName name="Miller" localSheetId="7" hidden="1">{#N/A,#N/A,FALSE,"Expenditures";#N/A,#N/A,FALSE,"Property Placed In-Service";#N/A,#N/A,FALSE,"CWIP Balances"}</definedName>
    <definedName name="Miller" hidden="1">{#N/A,#N/A,FALSE,"Expenditures";#N/A,#N/A,FALSE,"Property Placed In-Service";#N/A,#N/A,FALSE,"CWIP Balances"}</definedName>
    <definedName name="MISCELLANEOUS" localSheetId="11">#REF!</definedName>
    <definedName name="MISCELLANEOUS" localSheetId="5">#REF!</definedName>
    <definedName name="MISCELLANEOUS" localSheetId="6">#REF!</definedName>
    <definedName name="MISCELLANEOUS">#REF!</definedName>
    <definedName name="mmm" localSheetId="7"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11">[42]Backup!#REF!</definedName>
    <definedName name="MONTH" localSheetId="5">[42]Backup!#REF!</definedName>
    <definedName name="MONTH" localSheetId="6">[42]Backup!#REF!</definedName>
    <definedName name="MONTH">[42]Backup!#REF!</definedName>
    <definedName name="monthlist">[100]Table!$R$2:$S$13</definedName>
    <definedName name="monthtotals">'[100]WA SBC'!$D$40:$O$40</definedName>
    <definedName name="MonTotalDispatch" localSheetId="11">[67]Dispatch!#REF!</definedName>
    <definedName name="MonTotalDispatch" localSheetId="5">[67]Dispatch!#REF!</definedName>
    <definedName name="MonTotalDispatch" localSheetId="6">[67]Dispatch!#REF!</definedName>
    <definedName name="MonTotalDispatch">[67]Dispatch!#REF!</definedName>
    <definedName name="MT" localSheetId="11">#REF!</definedName>
    <definedName name="MT" localSheetId="5">#REF!</definedName>
    <definedName name="MT" localSheetId="6">#REF!</definedName>
    <definedName name="MT">#REF!</definedName>
    <definedName name="MTD_Format" localSheetId="7">[101]Mthly!$B$11:$D$11,[101]Mthly!$B$32:$D$32</definedName>
    <definedName name="MTD_Format">[102]Mthly!$B$11:$D$11,[102]Mthly!$B$31:$D$31</definedName>
    <definedName name="MTKWH" localSheetId="11">#REF!</definedName>
    <definedName name="MTKWH" localSheetId="5">#REF!</definedName>
    <definedName name="MTKWH" localSheetId="6">#REF!</definedName>
    <definedName name="MTKWH">#REF!</definedName>
    <definedName name="MTR_YR3">[103]Variables!$E$14</definedName>
    <definedName name="MTREV" localSheetId="11">#REF!</definedName>
    <definedName name="MTREV" localSheetId="5">#REF!</definedName>
    <definedName name="MTREV" localSheetId="6">#REF!</definedName>
    <definedName name="MTREV">#REF!</definedName>
    <definedName name="MULT" localSheetId="11">#REF!</definedName>
    <definedName name="MULT" localSheetId="5">#REF!</definedName>
    <definedName name="MULT" localSheetId="6">#REF!</definedName>
    <definedName name="MULT">#REF!</definedName>
    <definedName name="MustRunGen" localSheetId="11">[67]Dispatch!#REF!</definedName>
    <definedName name="MustRunGen" localSheetId="5">[67]Dispatch!#REF!</definedName>
    <definedName name="MustRunGen" localSheetId="6">[67]Dispatch!#REF!</definedName>
    <definedName name="MustRunGen">[67]Dispatch!#REF!</definedName>
    <definedName name="Mwh" localSheetId="11">#REF!</definedName>
    <definedName name="Mwh" localSheetId="5">#REF!</definedName>
    <definedName name="Mwh" localSheetId="6">#REF!</definedName>
    <definedName name="Mwh">#REF!</definedName>
    <definedName name="name" localSheetId="11">[18]DT_A_DOL93!#REF!</definedName>
    <definedName name="name" localSheetId="5">[18]DT_A_DOL93!#REF!</definedName>
    <definedName name="name" localSheetId="6">[18]DT_A_DOL93!#REF!</definedName>
    <definedName name="name">[18]DT_A_DOL93!#REF!</definedName>
    <definedName name="nameplate" localSheetId="11">#REF!</definedName>
    <definedName name="nameplate" localSheetId="5">#REF!</definedName>
    <definedName name="nameplate" localSheetId="6">#REF!</definedName>
    <definedName name="nameplate">#REF!</definedName>
    <definedName name="NavPane" localSheetId="11">#REF!</definedName>
    <definedName name="NavPane" localSheetId="5">#REF!</definedName>
    <definedName name="NavPane" localSheetId="6">#REF!</definedName>
    <definedName name="NavPane">#REF!</definedName>
    <definedName name="NCP_360">[11]EXTERNAL!$A$13:$IV$15</definedName>
    <definedName name="NCP_361">[11]EXTERNAL!$A$16:$IV$18</definedName>
    <definedName name="NCP_362">[11]EXTERNAL!$A$19:$IV$21</definedName>
    <definedName name="Net_to_Gross_Factor">[33]Inputs!$G$8</definedName>
    <definedName name="NetToGross">[40]Variables!$D$23</definedName>
    <definedName name="new" localSheetId="8" hidden="1">{#N/A,#N/A,FALSE,"Summ";#N/A,#N/A,FALSE,"General"}</definedName>
    <definedName name="new" localSheetId="7" hidden="1">{#N/A,#N/A,TRUE,"Section6";#N/A,#N/A,TRUE,"OHcycles";#N/A,#N/A,TRUE,"OHtiming";#N/A,#N/A,TRUE,"OHcosts";#N/A,#N/A,TRUE,"GTdegradation";#N/A,#N/A,TRUE,"GTperformance";#N/A,#N/A,TRUE,"GraphEquip"}</definedName>
    <definedName name="new" hidden="1">{#N/A,#N/A,FALSE,"Summ";#N/A,#N/A,FALSE,"General"}</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 localSheetId="11">[1]Jan!#REF!</definedName>
    <definedName name="NEWMO1" localSheetId="5">[1]Jan!#REF!</definedName>
    <definedName name="NEWMO1" localSheetId="6">[1]Jan!#REF!</definedName>
    <definedName name="NEWMO1">[1]Jan!#REF!</definedName>
    <definedName name="NEWMO2" localSheetId="11">[1]Jan!#REF!</definedName>
    <definedName name="NEWMO2" localSheetId="5">[1]Jan!#REF!</definedName>
    <definedName name="NEWMO2" localSheetId="6">[1]Jan!#REF!</definedName>
    <definedName name="NEWMO2">[1]Jan!#REF!</definedName>
    <definedName name="NEWMONTH" localSheetId="11">[1]Jan!#REF!</definedName>
    <definedName name="NEWMONTH" localSheetId="5">[1]Jan!#REF!</definedName>
    <definedName name="NEWMONTH" localSheetId="6">[1]Jan!#REF!</definedName>
    <definedName name="NEWMONTH">[1]Jan!#REF!</definedName>
    <definedName name="newname" localSheetId="11">[18]DT_A_DOL93!#REF!</definedName>
    <definedName name="newname" localSheetId="5">[18]DT_A_DOL93!#REF!</definedName>
    <definedName name="newname" localSheetId="6">[18]DT_A_DOL93!#REF!</definedName>
    <definedName name="newname">[18]DT_A_DOL93!#REF!</definedName>
    <definedName name="non_AURORA_lookup" localSheetId="11">#REF!</definedName>
    <definedName name="non_AURORA_lookup" localSheetId="5">#REF!</definedName>
    <definedName name="non_AURORA_lookup" localSheetId="6">#REF!</definedName>
    <definedName name="non_AURORA_lookup">#REF!</definedName>
    <definedName name="non_core_lookup" localSheetId="11">#REF!</definedName>
    <definedName name="non_core_lookup" localSheetId="5">#REF!</definedName>
    <definedName name="non_core_lookup" localSheetId="6">#REF!</definedName>
    <definedName name="non_core_lookup">#REF!</definedName>
    <definedName name="nonrefundtrans" localSheetId="11">#REF!</definedName>
    <definedName name="nonrefundtrans" localSheetId="5">#REF!</definedName>
    <definedName name="nonrefundtrans" localSheetId="6">#REF!</definedName>
    <definedName name="nonrefundtrans">#REF!</definedName>
    <definedName name="NORMALIZE" localSheetId="11">#REF!</definedName>
    <definedName name="NORMALIZE" localSheetId="5">#REF!</definedName>
    <definedName name="NORMALIZE" localSheetId="6">#REF!</definedName>
    <definedName name="NORMALIZE">#REF!</definedName>
    <definedName name="NOV" localSheetId="11">[42]Backup!#REF!</definedName>
    <definedName name="NOV" localSheetId="5">[42]Backup!#REF!</definedName>
    <definedName name="NOV" localSheetId="6">[42]Backup!#REF!</definedName>
    <definedName name="NOV">[42]Backup!#REF!</definedName>
    <definedName name="Nov03AMA">[9]BS!$AI$7:$AI$3582</definedName>
    <definedName name="Nov04AMA" localSheetId="7">[4]BS!$AN$7:$AN$3582</definedName>
    <definedName name="Nov04AMA">[5]BS!$AN$7:$AN$3582</definedName>
    <definedName name="Nov05AMA" localSheetId="11">#REF!</definedName>
    <definedName name="Nov05AMA" localSheetId="5">#REF!</definedName>
    <definedName name="Nov05AMA" localSheetId="6">#REF!</definedName>
    <definedName name="Nov05AMA">#REF!</definedName>
    <definedName name="Nov09AMA">[7]BS!$AU$7:$AU$1726</definedName>
    <definedName name="novcf" localSheetId="11">#REF!</definedName>
    <definedName name="novcf" localSheetId="5">#REF!</definedName>
    <definedName name="novcf" localSheetId="6">#REF!</definedName>
    <definedName name="novcf">#REF!</definedName>
    <definedName name="novcost" localSheetId="11">#REF!</definedName>
    <definedName name="novcost" localSheetId="5">#REF!</definedName>
    <definedName name="novcost" localSheetId="6">#REF!</definedName>
    <definedName name="novcost">#REF!</definedName>
    <definedName name="NOVT" localSheetId="11">#REF!</definedName>
    <definedName name="NOVT" localSheetId="5">#REF!</definedName>
    <definedName name="NOVT" localSheetId="6">#REF!</definedName>
    <definedName name="NOVT">#REF!</definedName>
    <definedName name="NOYT" hidden="1">{#N/A,#N/A,FALSE,"Cover Sheet";"Use of Equipment",#N/A,FALSE,"Area C";"Equipment Hours",#N/A,FALSE,"All";"Summary",#N/A,FALSE,"All"}</definedName>
    <definedName name="NPC">[35]Inputs!$N$18</definedName>
    <definedName name="NRG">[11]CLASSIFIERS!$A$5:$IV$5</definedName>
    <definedName name="NUM" localSheetId="11">#REF!</definedName>
    <definedName name="NUM" localSheetId="5">#REF!</definedName>
    <definedName name="NUM" localSheetId="6">#REF!</definedName>
    <definedName name="NUM">#REF!</definedName>
    <definedName name="Number_of_Payments" localSheetId="11">MATCH(0.01,End_Bal,-1)+1</definedName>
    <definedName name="Number_of_Payments" localSheetId="5">MATCH(0.01,End_Bal,-1)+1</definedName>
    <definedName name="Number_of_Payments" localSheetId="6">MATCH(0.01,End_Bal,-1)+1</definedName>
    <definedName name="Number_of_Payments" localSheetId="7">MATCH(0.01,End_Bal,-1)+1</definedName>
    <definedName name="Number_of_Payments">MATCH(0.01,End_Bal,-1)+1</definedName>
    <definedName name="numturbines" localSheetId="11">#REF!</definedName>
    <definedName name="numturbines" localSheetId="5">#REF!</definedName>
    <definedName name="numturbines" localSheetId="6">#REF!</definedName>
    <definedName name="numturbines">#REF!</definedName>
    <definedName name="numturbptc" localSheetId="11">#REF!</definedName>
    <definedName name="numturbptc" localSheetId="5">#REF!</definedName>
    <definedName name="numturbptc" localSheetId="6">#REF!</definedName>
    <definedName name="numturbptc">#REF!</definedName>
    <definedName name="NvsASD" localSheetId="7">"V2005-12-31"</definedName>
    <definedName name="NvsASD">"V1999-02-28"</definedName>
    <definedName name="NvsAutoDrillOk">"VN"</definedName>
    <definedName name="NvsElapsedTime" localSheetId="7">0.00881805555400206</definedName>
    <definedName name="NvsElapsedTime">0.00604305555316387</definedName>
    <definedName name="NvsEndTime" localSheetId="7">38831.5955224537</definedName>
    <definedName name="NvsEndTime">36245.5384840278</definedName>
    <definedName name="NvsInstSpec" localSheetId="7">"%"</definedName>
    <definedName name="NvsInstSpec">"%,FPPL_SUPP_RES_CTR,TPPL_RPTD_SRC,NFOSSIL"</definedName>
    <definedName name="NvsLayoutType">"M3"</definedName>
    <definedName name="NvsNplSpec" localSheetId="7">"%,X,RZF..,CZF.."</definedName>
    <definedName name="NvsNplSpec">"%,X,RNF..,CZF.."</definedName>
    <definedName name="NvsPanelEffdt" localSheetId="7">"V2020-12-31"</definedName>
    <definedName name="NvsPanelEffdt">"V1900-01-01"</definedName>
    <definedName name="NvsPanelSetid" localSheetId="7">"VCPSTD"</definedName>
    <definedName name="NvsPanelSetid">"VSHARE"</definedName>
    <definedName name="NvsReqBU" localSheetId="7">"VCPSTD"</definedName>
    <definedName name="NvsReqBU">"V10000"</definedName>
    <definedName name="NvsReqBUOnly">"VN"</definedName>
    <definedName name="NvsTransLed">"VN"</definedName>
    <definedName name="NvsTreeASD" localSheetId="7">"V2005-12-31"</definedName>
    <definedName name="NvsTreeASD">"V1999-02-28"</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 localSheetId="11">[18]DT_A_AMW93!#REF!</definedName>
    <definedName name="NWSales_MWH" localSheetId="5">[18]DT_A_AMW93!#REF!</definedName>
    <definedName name="NWSales_MWH" localSheetId="6">[18]DT_A_AMW93!#REF!</definedName>
    <definedName name="NWSales_MWH">[18]DT_A_AMW93!#REF!</definedName>
    <definedName name="O_M_Input">'[41]MiscItems(Input)'!$B$5:$AO$8,'[41]MiscItems(Input)'!$B$13:$AO$13,'[41]MiscItems(Input)'!$B$15:$B$17,'[41]MiscItems(Input)'!$B$17:$AO$17,'[41]MiscItems(Input)'!$B$15:$AO$15</definedName>
    <definedName name="O_M_Rate" localSheetId="7">'[64]Virtual 49 Back-Up'!$B$21</definedName>
    <definedName name="O_M_Rate">'[65]Virtual 49 Back-Up'!$B$21</definedName>
    <definedName name="OBCLEASE">[86]Sheet1!$AF$4:$AI$23</definedName>
    <definedName name="OCT" localSheetId="11">[42]Backup!#REF!</definedName>
    <definedName name="OCT" localSheetId="5">[42]Backup!#REF!</definedName>
    <definedName name="OCT" localSheetId="6">[42]Backup!#REF!</definedName>
    <definedName name="OCT">[42]Backup!#REF!</definedName>
    <definedName name="Oct03AMA">[9]BS!$AH$7:$AH$3582</definedName>
    <definedName name="Oct04AMA" localSheetId="7">[4]BS!$AM$7:$AM$3582</definedName>
    <definedName name="Oct04AMA">[5]BS!$AM$7:$AM$3582</definedName>
    <definedName name="Oct05AMA" localSheetId="11">#REF!</definedName>
    <definedName name="Oct05AMA" localSheetId="5">#REF!</definedName>
    <definedName name="Oct05AMA" localSheetId="6">#REF!</definedName>
    <definedName name="Oct05AMA">#REF!</definedName>
    <definedName name="Oct09AMA">[7]BS!$AT$7:$AT$1726</definedName>
    <definedName name="Oct17AMA">[23]BS!$AN$8:$AN$2552</definedName>
    <definedName name="octcf" localSheetId="11">#REF!</definedName>
    <definedName name="octcf" localSheetId="5">#REF!</definedName>
    <definedName name="octcf" localSheetId="6">#REF!</definedName>
    <definedName name="octcf">#REF!</definedName>
    <definedName name="octcost" localSheetId="11">#REF!</definedName>
    <definedName name="octcost" localSheetId="5">#REF!</definedName>
    <definedName name="octcost" localSheetId="6">#REF!</definedName>
    <definedName name="octcost">#REF!</definedName>
    <definedName name="OCTT" localSheetId="11">#REF!</definedName>
    <definedName name="OCTT" localSheetId="5">#REF!</definedName>
    <definedName name="OCTT" localSheetId="6">#REF!</definedName>
    <definedName name="OCTT">#REF!</definedName>
    <definedName name="OH">[11]CLASSIFIERS!$A$8:$IV$8</definedName>
    <definedName name="OH_NCP">[11]EXTERNAL!$A$79:$IV$81</definedName>
    <definedName name="OH_SVC">[11]EXTERNAL!$A$142:$IV$144</definedName>
    <definedName name="OH_TFMR">[11]EXTERNAL!$A$97:$IV$99</definedName>
    <definedName name="OH_TFMRC">[11]EXTERNAL!$A$94:$IV$96</definedName>
    <definedName name="OHSch10YR" localSheetId="7"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7"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Mtoggle" localSheetId="11">#REF!</definedName>
    <definedName name="OMtoggle" localSheetId="5">#REF!</definedName>
    <definedName name="OMtoggle" localSheetId="6">#REF!</definedName>
    <definedName name="OMtoggle">#REF!</definedName>
    <definedName name="ONE" localSheetId="11">[1]Jan!#REF!</definedName>
    <definedName name="ONE" localSheetId="5">[1]Jan!#REF!</definedName>
    <definedName name="ONE" localSheetId="6">[1]Jan!#REF!</definedName>
    <definedName name="ONE">[1]Jan!#REF!</definedName>
    <definedName name="OP_Mo_Year1" localSheetId="11">#REF!</definedName>
    <definedName name="OP_Mo_Year1" localSheetId="5">#REF!</definedName>
    <definedName name="OP_Mo_Year1" localSheetId="6">#REF!</definedName>
    <definedName name="OP_Mo_Year1">#REF!</definedName>
    <definedName name="OPCONT" localSheetId="11">#REF!</definedName>
    <definedName name="OPCONT" localSheetId="5">#REF!</definedName>
    <definedName name="OPCONT" localSheetId="6">#REF!</definedName>
    <definedName name="OPCONT">#REF!</definedName>
    <definedName name="OPEXPPF" localSheetId="11">[104]model!#REF!</definedName>
    <definedName name="OPEXPPF" localSheetId="5">[104]model!#REF!</definedName>
    <definedName name="OPEXPPF" localSheetId="6">[104]model!#REF!</definedName>
    <definedName name="OPEXPPF">[104]model!#REF!</definedName>
    <definedName name="OPEXPRS" localSheetId="11">[46]model!#REF!</definedName>
    <definedName name="OPEXPRS" localSheetId="5">[46]model!#REF!</definedName>
    <definedName name="OPEXPRS" localSheetId="6">[46]model!#REF!</definedName>
    <definedName name="OPEXPRS">[46]model!#REF!</definedName>
    <definedName name="option">'[105]Dist Misc'!$F$120</definedName>
    <definedName name="others" localSheetId="7"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OthRCF" localSheetId="7">[106]INPUTS!$F$41</definedName>
    <definedName name="OthRCF">[107]INPUTS!$F$41</definedName>
    <definedName name="OthUnc">[11]INPUTS!$F$36</definedName>
    <definedName name="outlookdata">'[108]pivoted data'!$D$3:$Q$90</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11">#REF!</definedName>
    <definedName name="Page1" localSheetId="5">#REF!</definedName>
    <definedName name="Page1" localSheetId="6">#REF!</definedName>
    <definedName name="Page1">#REF!</definedName>
    <definedName name="Page110" localSheetId="11">#REF!</definedName>
    <definedName name="Page110" localSheetId="5">#REF!</definedName>
    <definedName name="Page110" localSheetId="6">#REF!</definedName>
    <definedName name="Page110">#REF!</definedName>
    <definedName name="Page120" localSheetId="11">#REF!</definedName>
    <definedName name="Page120" localSheetId="5">#REF!</definedName>
    <definedName name="Page120" localSheetId="6">#REF!</definedName>
    <definedName name="Page120">#REF!</definedName>
    <definedName name="Page2" localSheetId="11">#REF!</definedName>
    <definedName name="Page2" localSheetId="5">#REF!</definedName>
    <definedName name="Page2" localSheetId="6">#REF!</definedName>
    <definedName name="Page2">#REF!</definedName>
    <definedName name="PAGE3" localSheetId="11">#REF!</definedName>
    <definedName name="PAGE3" localSheetId="5">#REF!</definedName>
    <definedName name="PAGE3" localSheetId="6">#REF!</definedName>
    <definedName name="PAGE3">#REF!</definedName>
    <definedName name="Page4" localSheetId="11">#REF!</definedName>
    <definedName name="Page4" localSheetId="5">#REF!</definedName>
    <definedName name="Page4" localSheetId="6">#REF!</definedName>
    <definedName name="Page4">#REF!</definedName>
    <definedName name="Page5" localSheetId="11">#REF!</definedName>
    <definedName name="Page5" localSheetId="5">#REF!</definedName>
    <definedName name="Page5" localSheetId="6">#REF!</definedName>
    <definedName name="Page5">#REF!</definedName>
    <definedName name="Page6" localSheetId="11">#REF!</definedName>
    <definedName name="Page6" localSheetId="5">#REF!</definedName>
    <definedName name="Page6" localSheetId="6">#REF!</definedName>
    <definedName name="Page6">#REF!</definedName>
    <definedName name="Page62" localSheetId="11">[109]TransInvest!#REF!</definedName>
    <definedName name="Page62" localSheetId="5">[109]TransInvest!#REF!</definedName>
    <definedName name="Page62" localSheetId="6">[109]TransInvest!#REF!</definedName>
    <definedName name="Page62">[109]TransInvest!#REF!</definedName>
    <definedName name="page65" localSheetId="11">#REF!</definedName>
    <definedName name="page65" localSheetId="5">#REF!</definedName>
    <definedName name="page65" localSheetId="6">#REF!</definedName>
    <definedName name="page65">#REF!</definedName>
    <definedName name="page66" localSheetId="11">#REF!</definedName>
    <definedName name="page66" localSheetId="5">#REF!</definedName>
    <definedName name="page66" localSheetId="6">#REF!</definedName>
    <definedName name="page66">#REF!</definedName>
    <definedName name="page67" localSheetId="11">#REF!</definedName>
    <definedName name="page67" localSheetId="5">#REF!</definedName>
    <definedName name="page67" localSheetId="6">#REF!</definedName>
    <definedName name="page67">#REF!</definedName>
    <definedName name="page68" localSheetId="11">#REF!</definedName>
    <definedName name="page68" localSheetId="5">#REF!</definedName>
    <definedName name="page68" localSheetId="6">#REF!</definedName>
    <definedName name="page68">#REF!</definedName>
    <definedName name="page69" localSheetId="11">#REF!</definedName>
    <definedName name="page69" localSheetId="5">#REF!</definedName>
    <definedName name="page69" localSheetId="6">#REF!</definedName>
    <definedName name="page69">#REF!</definedName>
    <definedName name="Page7" localSheetId="11">#REF!</definedName>
    <definedName name="Page7" localSheetId="5">#REF!</definedName>
    <definedName name="Page7" localSheetId="6">#REF!</definedName>
    <definedName name="Page7">#REF!</definedName>
    <definedName name="page8" localSheetId="11">#REF!</definedName>
    <definedName name="page8" localSheetId="5">#REF!</definedName>
    <definedName name="page8" localSheetId="6">#REF!</definedName>
    <definedName name="page8">#REF!</definedName>
    <definedName name="Pal_Workbook_GUID" hidden="1">"VX3CWJGNQX2CCGI81U4N2V76"</definedName>
    <definedName name="PALL" localSheetId="11">#REF!</definedName>
    <definedName name="PALL" localSheetId="5">#REF!</definedName>
    <definedName name="PALL" localSheetId="6">#REF!</definedName>
    <definedName name="PALL">#REF!</definedName>
    <definedName name="parasitic" localSheetId="11">#REF!</definedName>
    <definedName name="parasitic" localSheetId="5">#REF!</definedName>
    <definedName name="parasitic" localSheetId="6">#REF!</definedName>
    <definedName name="parasitic">#REF!</definedName>
    <definedName name="parasiticprice" localSheetId="11">#REF!</definedName>
    <definedName name="parasiticprice" localSheetId="5">#REF!</definedName>
    <definedName name="parasiticprice" localSheetId="6">#REF!</definedName>
    <definedName name="parasiticprice">#REF!</definedName>
    <definedName name="PBLOCK" localSheetId="11">#REF!</definedName>
    <definedName name="PBLOCK" localSheetId="5">#REF!</definedName>
    <definedName name="PBLOCK" localSheetId="6">#REF!</definedName>
    <definedName name="PBLOCK">#REF!</definedName>
    <definedName name="PBLOCKWZ" localSheetId="11">#REF!</definedName>
    <definedName name="PBLOCKWZ" localSheetId="5">#REF!</definedName>
    <definedName name="PBLOCKWZ" localSheetId="6">#REF!</definedName>
    <definedName name="PBLOCKWZ">#REF!</definedName>
    <definedName name="PCOMP" localSheetId="11">#REF!</definedName>
    <definedName name="PCOMP" localSheetId="5">#REF!</definedName>
    <definedName name="PCOMP" localSheetId="6">#REF!</definedName>
    <definedName name="PCOMP">#REF!</definedName>
    <definedName name="PCOMPOSITES" localSheetId="11">#REF!</definedName>
    <definedName name="PCOMPOSITES" localSheetId="5">#REF!</definedName>
    <definedName name="PCOMPOSITES" localSheetId="6">#REF!</definedName>
    <definedName name="PCOMPOSITES">#REF!</definedName>
    <definedName name="PCOMPWZ" localSheetId="11">#REF!</definedName>
    <definedName name="PCOMPWZ" localSheetId="5">#REF!</definedName>
    <definedName name="PCOMPWZ" localSheetId="6">#REF!</definedName>
    <definedName name="PCOMPWZ">#REF!</definedName>
    <definedName name="peak_new_table">'[110]2008 Extreme Peaks - 080403'!$E$5:$AD$8</definedName>
    <definedName name="peak_table">'[110]Peaks-F01'!$C$5:$E$243</definedName>
    <definedName name="PeakMethod">[32]Inputs!$T$5</definedName>
    <definedName name="PEBBLE" localSheetId="11">[46]model!#REF!</definedName>
    <definedName name="PEBBLE" localSheetId="5">[46]model!#REF!</definedName>
    <definedName name="PEBBLE" localSheetId="6">[46]model!#REF!</definedName>
    <definedName name="PEBBLE">[46]model!#REF!</definedName>
    <definedName name="percdebtcov" localSheetId="11">#REF!</definedName>
    <definedName name="percdebtcov" localSheetId="5">#REF!</definedName>
    <definedName name="percdebtcov" localSheetId="6">#REF!</definedName>
    <definedName name="percdebtcov">#REF!</definedName>
    <definedName name="Percent_debt">[79]Inputs!$E$129</definedName>
    <definedName name="PERCENTAGES_CALCULATED" localSheetId="11">#REF!</definedName>
    <definedName name="PERCENTAGES_CALCULATED" localSheetId="5">#REF!</definedName>
    <definedName name="PERCENTAGES_CALCULATED" localSheetId="6">#REF!</definedName>
    <definedName name="PERCENTAGES_CALCULATED">#REF!</definedName>
    <definedName name="percpersonal" localSheetId="11">#REF!</definedName>
    <definedName name="percpersonal" localSheetId="5">#REF!</definedName>
    <definedName name="percpersonal" localSheetId="6">#REF!</definedName>
    <definedName name="percpersonal">#REF!</definedName>
    <definedName name="percreal" localSheetId="11">#REF!</definedName>
    <definedName name="percreal" localSheetId="5">#REF!</definedName>
    <definedName name="percreal" localSheetId="6">#REF!</definedName>
    <definedName name="percreal">#REF!</definedName>
    <definedName name="personalproptaxadjust" localSheetId="11">#REF!</definedName>
    <definedName name="personalproptaxadjust" localSheetId="5">#REF!</definedName>
    <definedName name="personalproptaxadjust" localSheetId="6">#REF!</definedName>
    <definedName name="personalproptaxadjust">#REF!</definedName>
    <definedName name="pete" localSheetId="7"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lant_Input">'[41]Plant(Input)'!$B$7:$AP$9,'[41]Plant(Input)'!$B$11,'[41]Plant(Input)'!$B$15:$AP$15,'[41]Plant(Input)'!$B$18,'[41]Plant(Input)'!$B$20:$AP$20</definedName>
    <definedName name="PMAC" localSheetId="11">[42]Backup!#REF!</definedName>
    <definedName name="PMAC" localSheetId="5">[42]Backup!#REF!</definedName>
    <definedName name="PMAC" localSheetId="6">[42]Backup!#REF!</definedName>
    <definedName name="PMAC">[42]Backup!#REF!</definedName>
    <definedName name="postclawdev" localSheetId="11">#REF!</definedName>
    <definedName name="postclawdev" localSheetId="5">#REF!</definedName>
    <definedName name="postclawdev" localSheetId="6">#REF!</definedName>
    <definedName name="postclawdev">#REF!</definedName>
    <definedName name="postclawdevshar" localSheetId="11">#REF!</definedName>
    <definedName name="postclawdevshar" localSheetId="5">#REF!</definedName>
    <definedName name="postclawdevshar" localSheetId="6">#REF!</definedName>
    <definedName name="postclawdevshar">#REF!</definedName>
    <definedName name="postclawtaxshar" localSheetId="11">#REF!</definedName>
    <definedName name="postclawtaxshar" localSheetId="5">#REF!</definedName>
    <definedName name="postclawtaxshar" localSheetId="6">#REF!</definedName>
    <definedName name="postclawtaxshar">#REF!</definedName>
    <definedName name="postclawtaxshare" localSheetId="11">#REF!</definedName>
    <definedName name="postclawtaxshare" localSheetId="5">#REF!</definedName>
    <definedName name="postclawtaxshare" localSheetId="6">#REF!</definedName>
    <definedName name="postclawtaxshare">#REF!</definedName>
    <definedName name="postpreftaxshar" localSheetId="11">#REF!</definedName>
    <definedName name="postpreftaxshar" localSheetId="5">#REF!</definedName>
    <definedName name="postpreftaxshar" localSheetId="6">#REF!</definedName>
    <definedName name="postpreftaxshar">#REF!</definedName>
    <definedName name="POWER.T">[11]INTERNAL!$A$58:$IV$60</definedName>
    <definedName name="PP.T">[11]INTERNAL!$A$61:$IV$63</definedName>
    <definedName name="ppl_wkly_vect_input" localSheetId="11">#REF!</definedName>
    <definedName name="ppl_wkly_vect_input" localSheetId="5">#REF!</definedName>
    <definedName name="ppl_wkly_vect_input" localSheetId="6">#REF!</definedName>
    <definedName name="ppl_wkly_vect_input">#REF!</definedName>
    <definedName name="PPPPPPPPPPPPPPPP" hidden="1">{#N/A,#N/A,FALSE,"Sheet5"}</definedName>
    <definedName name="preferredreturn" localSheetId="11">#REF!</definedName>
    <definedName name="preferredreturn" localSheetId="5">#REF!</definedName>
    <definedName name="preferredreturn" localSheetId="6">#REF!</definedName>
    <definedName name="preferredreturn">#REF!</definedName>
    <definedName name="PRESENT" localSheetId="11">#REF!</definedName>
    <definedName name="PRESENT" localSheetId="5">#REF!</definedName>
    <definedName name="PRESENT" localSheetId="6">#REF!</definedName>
    <definedName name="PRESENT">#REF!</definedName>
    <definedName name="presentvaluedate" localSheetId="11">#REF!</definedName>
    <definedName name="presentvaluedate" localSheetId="5">#REF!</definedName>
    <definedName name="presentvaluedate" localSheetId="6">#REF!</definedName>
    <definedName name="presentvaluedate">#REF!</definedName>
    <definedName name="pretaxdebt" localSheetId="11">#REF!</definedName>
    <definedName name="pretaxdebt" localSheetId="5">#REF!</definedName>
    <definedName name="pretaxdebt" localSheetId="6">#REF!</definedName>
    <definedName name="pretaxdebt">#REF!</definedName>
    <definedName name="PreTaxDebtCost">[37]Assumptions!$I$56</definedName>
    <definedName name="pretaxequit" localSheetId="11">#REF!</definedName>
    <definedName name="pretaxequit" localSheetId="5">#REF!</definedName>
    <definedName name="pretaxequit" localSheetId="6">#REF!</definedName>
    <definedName name="pretaxequit">#REF!</definedName>
    <definedName name="PreTaxWACC">[37]Assumptions!$I$62</definedName>
    <definedName name="PRICCHNG" localSheetId="11">#REF!</definedName>
    <definedName name="PRICCHNG" localSheetId="5">#REF!</definedName>
    <definedName name="PRICCHNG" localSheetId="6">#REF!</definedName>
    <definedName name="PRICCHNG">#REF!</definedName>
    <definedName name="PriceCaseTable" localSheetId="11">#REF!</definedName>
    <definedName name="PriceCaseTable" localSheetId="5">#REF!</definedName>
    <definedName name="PriceCaseTable" localSheetId="6">#REF!</definedName>
    <definedName name="PriceCaseTable">#REF!</definedName>
    <definedName name="Prices_Aurora">'[78]Monthly Price Summary'!$C$4:$H$63</definedName>
    <definedName name="PricingInfo" localSheetId="11" hidden="1">[111]Inputs!#REF!</definedName>
    <definedName name="PricingInfo" localSheetId="5" hidden="1">[111]Inputs!#REF!</definedName>
    <definedName name="PricingInfo" localSheetId="6" hidden="1">[111]Inputs!#REF!</definedName>
    <definedName name="PricingInfo" localSheetId="7" hidden="1">[112]Inputs!#REF!</definedName>
    <definedName name="PricingInfo" hidden="1">[111]Inputs!#REF!</definedName>
    <definedName name="PRINT" localSheetId="11">'[2]Sched 46'!#REF!</definedName>
    <definedName name="PRINT" localSheetId="5">'[2]Sched 46'!#REF!</definedName>
    <definedName name="PRINT" localSheetId="6">'[2]Sched 46'!#REF!</definedName>
    <definedName name="PRINT">'[2]Sched 46'!#REF!</definedName>
    <definedName name="PRINT_ADJUSTMENTS" localSheetId="11">'[113]2009 GRC Elec Prop Tax'!#REF!</definedName>
    <definedName name="PRINT_ADJUSTMENTS" localSheetId="5">'[113]2009 GRC Elec Prop Tax'!#REF!</definedName>
    <definedName name="PRINT_ADJUSTMENTS" localSheetId="6">'[113]2009 GRC Elec Prop Tax'!#REF!</definedName>
    <definedName name="PRINT_ADJUSTMENTS">'[113]2009 GRC Elec Prop Tax'!#REF!</definedName>
    <definedName name="_xlnm.Print_Area" localSheetId="4">'Gas Rev Req Proposed'!$A$1:$D$39</definedName>
    <definedName name="_xlnm.Print_Area" localSheetId="7">'Sch 129D Bill Disc Rt Rev Req'!$B$1:$V$57</definedName>
    <definedName name="_xlnm.Print_Area" localSheetId="10">'Sch. 111 CCA Credit'!$A$1:$F$14</definedName>
    <definedName name="Print_Area_Reset">#N/A</definedName>
    <definedName name="Print_Area1" localSheetId="11">#REF!</definedName>
    <definedName name="Print_Area1" localSheetId="5">#REF!</definedName>
    <definedName name="Print_Area1" localSheetId="6">#REF!</definedName>
    <definedName name="Print_Area1">#REF!</definedName>
    <definedName name="_xlnm.Print_Titles" localSheetId="11">#REF!</definedName>
    <definedName name="_xlnm.Print_Titles" localSheetId="5">#REF!</definedName>
    <definedName name="_xlnm.Print_Titles" localSheetId="6">#REF!</definedName>
    <definedName name="_xlnm.Print_Titles">#REF!</definedName>
    <definedName name="Prior_Month" localSheetId="7">[114]Sch_120!$I$21</definedName>
    <definedName name="Prior_Month">[47]Sch_120!$I$21</definedName>
    <definedName name="PRO_FORMA" localSheetId="11">#REF!</definedName>
    <definedName name="PRO_FORMA" localSheetId="5">#REF!</definedName>
    <definedName name="PRO_FORMA" localSheetId="6">#REF!</definedName>
    <definedName name="PRO_FORMA">#REF!</definedName>
    <definedName name="PRODADJ" localSheetId="11">[46]model!#REF!</definedName>
    <definedName name="PRODADJ" localSheetId="5">[46]model!#REF!</definedName>
    <definedName name="PRODADJ" localSheetId="6">[46]model!#REF!</definedName>
    <definedName name="PRODADJ">[46]model!#REF!</definedName>
    <definedName name="Prodprop" localSheetId="11">#REF!</definedName>
    <definedName name="Prodprop" localSheetId="5">#REF!</definedName>
    <definedName name="Prodprop" localSheetId="6">#REF!</definedName>
    <definedName name="Prodprop">#REF!</definedName>
    <definedName name="Production_Factor" localSheetId="11">#REF!</definedName>
    <definedName name="Production_Factor" localSheetId="5">#REF!</definedName>
    <definedName name="Production_Factor" localSheetId="6">#REF!</definedName>
    <definedName name="Production_Factor">#REF!</definedName>
    <definedName name="PROFORMA">[11]EXTERNAL!$A$67:$IV$69</definedName>
    <definedName name="PROFORMA_RETAIL">[11]EXTERNAL!$A$91:$IV$93</definedName>
    <definedName name="PROFORMA_RETAIL_TAX">[11]EXTERNAL!$A$169:$IV$171</definedName>
    <definedName name="ProformaPrint" localSheetId="11">[115]Bremerton!#REF!</definedName>
    <definedName name="ProformaPrint" localSheetId="5">[115]Bremerton!#REF!</definedName>
    <definedName name="ProformaPrint" localSheetId="6">[115]Bremerton!#REF!</definedName>
    <definedName name="ProformaPrint">[115]Bremerton!#REF!</definedName>
    <definedName name="Projects">[116]Sheet1!$A$1147:$B$1887</definedName>
    <definedName name="ProposedPrint" localSheetId="11">[115]Bremerton!#REF!</definedName>
    <definedName name="ProposedPrint" localSheetId="5">[115]Bremerton!#REF!</definedName>
    <definedName name="ProposedPrint" localSheetId="6">[115]Bremerton!#REF!</definedName>
    <definedName name="ProposedPrint">[115]Bremerton!#REF!</definedName>
    <definedName name="PROPSALES" localSheetId="11">[46]model!#REF!</definedName>
    <definedName name="PROPSALES" localSheetId="5">[46]model!#REF!</definedName>
    <definedName name="PROPSALES" localSheetId="6">[46]model!#REF!</definedName>
    <definedName name="PROPSALES">[46]model!#REF!</definedName>
    <definedName name="proptaxdiscfactor" localSheetId="11">#REF!</definedName>
    <definedName name="proptaxdiscfactor" localSheetId="5">#REF!</definedName>
    <definedName name="proptaxdiscfactor" localSheetId="6">#REF!</definedName>
    <definedName name="proptaxdiscfactor">#REF!</definedName>
    <definedName name="proptaxrate" localSheetId="11">#REF!</definedName>
    <definedName name="proptaxrate" localSheetId="5">#REF!</definedName>
    <definedName name="proptaxrate" localSheetId="6">#REF!</definedName>
    <definedName name="proptaxrate">#REF!</definedName>
    <definedName name="Prov_Cap_Tax">[79]Inputs!$E$111</definedName>
    <definedName name="PSE">'[117]4.04'!$A$6</definedName>
    <definedName name="PSE_Pre_Tax_Equity_Rate">'[75]Assumptions of Purchase'!$B$42</definedName>
    <definedName name="PSEBPAshare" localSheetId="11">#REF!</definedName>
    <definedName name="PSEBPAshare" localSheetId="5">#REF!</definedName>
    <definedName name="PSEBPAshare" localSheetId="6">#REF!</definedName>
    <definedName name="PSEBPAshare">#REF!</definedName>
    <definedName name="pseownperc" localSheetId="11">#REF!</definedName>
    <definedName name="pseownperc" localSheetId="5">#REF!</definedName>
    <definedName name="pseownperc" localSheetId="6">#REF!</definedName>
    <definedName name="pseownperc">#REF!</definedName>
    <definedName name="PSEWACC" localSheetId="11">#REF!</definedName>
    <definedName name="PSEWACC" localSheetId="5">#REF!</definedName>
    <definedName name="PSEWACC" localSheetId="6">#REF!</definedName>
    <definedName name="PSEWACC">#REF!</definedName>
    <definedName name="PSPL" localSheetId="11">#REF!</definedName>
    <definedName name="PSPL" localSheetId="5">#REF!</definedName>
    <definedName name="PSPL" localSheetId="6">#REF!</definedName>
    <definedName name="PSPL">#REF!</definedName>
    <definedName name="PTABLES" localSheetId="11">#REF!</definedName>
    <definedName name="PTABLES" localSheetId="5">#REF!</definedName>
    <definedName name="PTABLES" localSheetId="6">#REF!</definedName>
    <definedName name="PTABLES">#REF!</definedName>
    <definedName name="PTC" localSheetId="11">#REF!</definedName>
    <definedName name="PTC" localSheetId="5">#REF!</definedName>
    <definedName name="PTC" localSheetId="6">#REF!</definedName>
    <definedName name="PTC">#REF!</definedName>
    <definedName name="ptceffective" localSheetId="11">#REF!</definedName>
    <definedName name="ptceffective" localSheetId="5">#REF!</definedName>
    <definedName name="ptceffective" localSheetId="6">#REF!</definedName>
    <definedName name="ptceffective">#REF!</definedName>
    <definedName name="PTCescal" localSheetId="11">#REF!</definedName>
    <definedName name="PTCescal" localSheetId="5">#REF!</definedName>
    <definedName name="PTCescal" localSheetId="6">#REF!</definedName>
    <definedName name="PTCescal">#REF!</definedName>
    <definedName name="ptcescalstart" localSheetId="11">#REF!</definedName>
    <definedName name="ptcescalstart" localSheetId="5">#REF!</definedName>
    <definedName name="ptcescalstart" localSheetId="6">#REF!</definedName>
    <definedName name="ptcescalstart">#REF!</definedName>
    <definedName name="PTDGP.T">[11]INTERNAL!$A$64:$IV$66</definedName>
    <definedName name="PTDMOD" localSheetId="11">#REF!</definedName>
    <definedName name="PTDMOD" localSheetId="5">#REF!</definedName>
    <definedName name="PTDMOD" localSheetId="6">#REF!</definedName>
    <definedName name="PTDMOD">#REF!</definedName>
    <definedName name="PTDP.T">[11]INTERNAL!$A$67:$IV$69</definedName>
    <definedName name="PTDROLL" localSheetId="11">#REF!</definedName>
    <definedName name="PTDROLL" localSheetId="5">#REF!</definedName>
    <definedName name="PTDROLL" localSheetId="6">#REF!</definedName>
    <definedName name="PTDROLL">#REF!</definedName>
    <definedName name="PTMOD" localSheetId="11">#REF!</definedName>
    <definedName name="PTMOD" localSheetId="5">#REF!</definedName>
    <definedName name="PTMOD" localSheetId="6">#REF!</definedName>
    <definedName name="PTMOD">#REF!</definedName>
    <definedName name="PTROLL" localSheetId="11">#REF!</definedName>
    <definedName name="PTROLL" localSheetId="5">#REF!</definedName>
    <definedName name="PTROLL" localSheetId="6">#REF!</definedName>
    <definedName name="PTROLL">#REF!</definedName>
    <definedName name="PWORKBACK" localSheetId="11">#REF!</definedName>
    <definedName name="PWORKBACK" localSheetId="5">#REF!</definedName>
    <definedName name="PWORKBACK" localSheetId="6">#REF!</definedName>
    <definedName name="PWORKBACK">#REF!</definedName>
    <definedName name="PWRCSTPF" localSheetId="11">[46]model!#REF!</definedName>
    <definedName name="PWRCSTPF" localSheetId="5">[46]model!#REF!</definedName>
    <definedName name="PWRCSTPF" localSheetId="6">[46]model!#REF!</definedName>
    <definedName name="PWRCSTPF">[46]model!#REF!</definedName>
    <definedName name="PWRCSTRS" localSheetId="11">#REF!</definedName>
    <definedName name="PWRCSTRS" localSheetId="5">#REF!</definedName>
    <definedName name="PWRCSTRS" localSheetId="6">#REF!</definedName>
    <definedName name="PWRCSTRS">#REF!</definedName>
    <definedName name="PWRCSTWP" localSheetId="11">[104]model!#REF!</definedName>
    <definedName name="PWRCSTWP" localSheetId="5">[104]model!#REF!</definedName>
    <definedName name="PWRCSTWP" localSheetId="6">[104]model!#REF!</definedName>
    <definedName name="PWRCSTWP">[104]model!#REF!</definedName>
    <definedName name="PWRCSTWR" localSheetId="11">[46]model!#REF!</definedName>
    <definedName name="PWRCSTWR" localSheetId="5">[46]model!#REF!</definedName>
    <definedName name="PWRCSTWR" localSheetId="6">[46]model!#REF!</definedName>
    <definedName name="PWRCSTWR">[46]model!#REF!</definedName>
    <definedName name="PXPACC1_ALL_MERGE" localSheetId="11">#REF!</definedName>
    <definedName name="PXPACC1_ALL_MERGE" localSheetId="5">#REF!</definedName>
    <definedName name="PXPACC1_ALL_MERGE" localSheetId="6">#REF!</definedName>
    <definedName name="PXPACC1_ALL_MERGE">#REF!</definedName>
    <definedName name="q" localSheetId="8" hidden="1">{#N/A,#N/A,FALSE,"Coversheet";#N/A,#N/A,FALSE,"QA"}</definedName>
    <definedName name="q" localSheetId="7" hidden="1">{#N/A,#N/A,FALSE,"Coversheet";#N/A,#N/A,FALSE,"QA"}</definedName>
    <definedName name="q" hidden="1">{#N/A,#N/A,FALSE,"Coversheet";#N/A,#N/A,FALSE,"QA"}</definedName>
    <definedName name="QA" localSheetId="11">[118]IPOA2002!#REF!</definedName>
    <definedName name="QA" localSheetId="5">[118]IPOA2002!#REF!</definedName>
    <definedName name="QA" localSheetId="6">[118]IPOA2002!#REF!</definedName>
    <definedName name="QA">[118]IPOA2002!#REF!</definedName>
    <definedName name="qqq" localSheetId="8" hidden="1">{#N/A,#N/A,FALSE,"schA"}</definedName>
    <definedName name="qqq" localSheetId="7" hidden="1">{#N/A,#N/A,FALSE,"schA"}</definedName>
    <definedName name="qqq" hidden="1">{#N/A,#N/A,FALSE,"schA"}</definedName>
    <definedName name="QTD_Format">[119]QTD!$B$11:$D$11,[119]QTD!$B$35:$D$35</definedName>
    <definedName name="Query1" localSheetId="11">#REF!</definedName>
    <definedName name="Query1" localSheetId="5">#REF!</definedName>
    <definedName name="Query1" localSheetId="6">#REF!</definedName>
    <definedName name="Query1">#REF!</definedName>
    <definedName name="RATE" localSheetId="11">#REF!</definedName>
    <definedName name="RATE" localSheetId="5">#REF!</definedName>
    <definedName name="RATE" localSheetId="6">#REF!</definedName>
    <definedName name="RATE">#REF!</definedName>
    <definedName name="RATE2">'[61]Transp Data'!$A$8:$I$112</definedName>
    <definedName name="RATEBASE" localSheetId="11">#REF!</definedName>
    <definedName name="RATEBASE" localSheetId="5">#REF!</definedName>
    <definedName name="RATEBASE" localSheetId="6">#REF!</definedName>
    <definedName name="RATEBASE">#REF!</definedName>
    <definedName name="RATEBASE_U95" localSheetId="11">#REF!</definedName>
    <definedName name="RATEBASE_U95" localSheetId="5">#REF!</definedName>
    <definedName name="RATEBASE_U95" localSheetId="6">#REF!</definedName>
    <definedName name="RATEBASE_U95">#REF!</definedName>
    <definedName name="RateCase">'[120]Named Ranges E'!$B$7</definedName>
    <definedName name="Rates">[121]Codes!$A$1:$C$500</definedName>
    <definedName name="RB.T">[11]INTERNAL!$A$70:$IV$72</definedName>
    <definedName name="RC_ADJ" localSheetId="11">#REF!</definedName>
    <definedName name="RC_ADJ" localSheetId="5">#REF!</definedName>
    <definedName name="RC_ADJ" localSheetId="6">#REF!</definedName>
    <definedName name="RC_ADJ">#REF!</definedName>
    <definedName name="RCF" localSheetId="7">[88]INPUTS!$F$48</definedName>
    <definedName name="RCF">[89]INPUTS!$F$48</definedName>
    <definedName name="RdSch_CY" localSheetId="11">'[122]INPUT TAB'!#REF!</definedName>
    <definedName name="RdSch_CY" localSheetId="5">'[122]INPUT TAB'!#REF!</definedName>
    <definedName name="RdSch_CY" localSheetId="6">'[122]INPUT TAB'!#REF!</definedName>
    <definedName name="RdSch_CY">'[122]INPUT TAB'!#REF!</definedName>
    <definedName name="RdSch_PY" localSheetId="11">'[122]INPUT TAB'!#REF!</definedName>
    <definedName name="RdSch_PY" localSheetId="5">'[122]INPUT TAB'!#REF!</definedName>
    <definedName name="RdSch_PY" localSheetId="6">'[122]INPUT TAB'!#REF!</definedName>
    <definedName name="RdSch_PY">'[122]INPUT TAB'!#REF!</definedName>
    <definedName name="RdSch_PY2" localSheetId="11">'[122]INPUT TAB'!#REF!</definedName>
    <definedName name="RdSch_PY2" localSheetId="5">'[122]INPUT TAB'!#REF!</definedName>
    <definedName name="RdSch_PY2" localSheetId="6">'[122]INPUT TAB'!#REF!</definedName>
    <definedName name="RdSch_PY2">'[122]INPUT TAB'!#REF!</definedName>
    <definedName name="re" hidden="1">{#N/A,#N/A,FALSE,"Pg 6b CustCount_Gas";#N/A,#N/A,FALSE,"QA";#N/A,#N/A,FALSE,"Report";#N/A,#N/A,FALSE,"forecast"}</definedName>
    <definedName name="reaccrual" localSheetId="11">[30]Sheet2!#REF!</definedName>
    <definedName name="reaccrual" localSheetId="5">[30]Sheet2!#REF!</definedName>
    <definedName name="reaccrual" localSheetId="6">[30]Sheet2!#REF!</definedName>
    <definedName name="reaccrual">[30]Sheet2!#REF!</definedName>
    <definedName name="Realization" localSheetId="11">#REF!</definedName>
    <definedName name="Realization" localSheetId="5">#REF!</definedName>
    <definedName name="Realization" localSheetId="6">#REF!</definedName>
    <definedName name="Realization">#REF!</definedName>
    <definedName name="realproptaxadjust" localSheetId="11">#REF!</definedName>
    <definedName name="realproptaxadjust" localSheetId="5">#REF!</definedName>
    <definedName name="realproptaxadjust" localSheetId="6">#REF!</definedName>
    <definedName name="realproptaxadjust">#REF!</definedName>
    <definedName name="REC" localSheetId="11">#REF!</definedName>
    <definedName name="REC" localSheetId="5">#REF!</definedName>
    <definedName name="REC" localSheetId="6">#REF!</definedName>
    <definedName name="REC">#REF!</definedName>
    <definedName name="rec_weco_gl_contract_aug9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gasset" localSheetId="11">#REF!</definedName>
    <definedName name="regasset" localSheetId="5">#REF!</definedName>
    <definedName name="regasset" localSheetId="6">#REF!</definedName>
    <definedName name="regasset">#REF!</definedName>
    <definedName name="RENAME" localSheetId="11" hidden="1">#REF!</definedName>
    <definedName name="RENAME" localSheetId="5" hidden="1">#REF!</definedName>
    <definedName name="RENAME" localSheetId="6" hidden="1">#REF!</definedName>
    <definedName name="RENAME" hidden="1">#REF!</definedName>
    <definedName name="RENAME2" localSheetId="11" hidden="1">#REF!</definedName>
    <definedName name="RENAME2" localSheetId="5" hidden="1">#REF!</definedName>
    <definedName name="RENAME2" localSheetId="6" hidden="1">#REF!</definedName>
    <definedName name="RENAME2" hidden="1">#REF!</definedName>
    <definedName name="ReporterName">[123]Reference!$B$49:$B$220</definedName>
    <definedName name="Requlated_scenario">'[41]Assumptions (Input)'!$B$12</definedName>
    <definedName name="RESADJ" localSheetId="11">#REF!</definedName>
    <definedName name="RESADJ" localSheetId="5">#REF!</definedName>
    <definedName name="RESADJ" localSheetId="6">#REF!</definedName>
    <definedName name="RESADJ">#REF!</definedName>
    <definedName name="resdebt" localSheetId="11">#REF!</definedName>
    <definedName name="resdebt" localSheetId="5">#REF!</definedName>
    <definedName name="resdebt" localSheetId="6">#REF!</definedName>
    <definedName name="resdebt">#REF!</definedName>
    <definedName name="resepcdevcost" localSheetId="11">#REF!</definedName>
    <definedName name="resepcdevcost" localSheetId="5">#REF!</definedName>
    <definedName name="resepcdevcost" localSheetId="6">#REF!</definedName>
    <definedName name="resepcdevcost">#REF!</definedName>
    <definedName name="RESequit" localSheetId="11">#REF!</definedName>
    <definedName name="RESequit" localSheetId="5">#REF!</definedName>
    <definedName name="RESequit" localSheetId="6">#REF!</definedName>
    <definedName name="RESequit">#REF!</definedName>
    <definedName name="ResExchCrRate" localSheetId="7">[124]Sch_194!$M$31</definedName>
    <definedName name="ResExchCrRate">[47]Sch_194!$M$31</definedName>
    <definedName name="RESID">[11]EXTERNAL!$A$88:$IV$90</definedName>
    <definedName name="resource_lookup">'[125]#REF'!$B$3:$C$112</definedName>
    <definedName name="ResourceSupplier">[40]Variables!$D$28</definedName>
    <definedName name="ResRCF" localSheetId="7">[53]INPUTS!$F$44</definedName>
    <definedName name="ResRCF">[77]INPUTS!$F$44</definedName>
    <definedName name="RESTATING" localSheetId="11">#REF!</definedName>
    <definedName name="RESTATING" localSheetId="5">#REF!</definedName>
    <definedName name="RESTATING" localSheetId="6">#REF!</definedName>
    <definedName name="RESTATING">#REF!</definedName>
    <definedName name="Results" localSheetId="11">#REF!</definedName>
    <definedName name="Results" localSheetId="5">#REF!</definedName>
    <definedName name="Results" localSheetId="6">#REF!</definedName>
    <definedName name="Results">#REF!</definedName>
    <definedName name="ResUnc" localSheetId="7">[53]INPUTS!$F$39</definedName>
    <definedName name="ResUnc">[77]INPUTS!$F$39</definedName>
    <definedName name="retail" localSheetId="7"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8" hidden="1">{#N/A,#N/A,FALSE,"Loans";#N/A,#N/A,FALSE,"Program Costs";#N/A,#N/A,FALSE,"Measures";#N/A,#N/A,FALSE,"Net Lost Rev";#N/A,#N/A,FALSE,"Incentive"}</definedName>
    <definedName name="retail_CC" localSheetId="7"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8" hidden="1">{#N/A,#N/A,FALSE,"Loans";#N/A,#N/A,FALSE,"Program Costs";#N/A,#N/A,FALSE,"Measures";#N/A,#N/A,FALSE,"Net Lost Rev";#N/A,#N/A,FALSE,"Incentive"}</definedName>
    <definedName name="retail_CC1" localSheetId="7"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11">#REF!</definedName>
    <definedName name="retain" localSheetId="5">#REF!</definedName>
    <definedName name="retain" localSheetId="6">#REF!</definedName>
    <definedName name="retain">#REF!</definedName>
    <definedName name="RETIREPLAN" localSheetId="11">[46]model!#REF!</definedName>
    <definedName name="RETIREPLAN" localSheetId="5">[46]model!#REF!</definedName>
    <definedName name="RETIREPLAN" localSheetId="6">[46]model!#REF!</definedName>
    <definedName name="RETIREPLAN">[46]model!#REF!</definedName>
    <definedName name="REV" localSheetId="11">#REF!</definedName>
    <definedName name="REV" localSheetId="5">#REF!</definedName>
    <definedName name="REV" localSheetId="6">#REF!</definedName>
    <definedName name="REV">#REF!</definedName>
    <definedName name="REV_SCHD" localSheetId="11">#REF!</definedName>
    <definedName name="REV_SCHD" localSheetId="5">#REF!</definedName>
    <definedName name="REV_SCHD" localSheetId="6">#REF!</definedName>
    <definedName name="REV_SCHD">#REF!</definedName>
    <definedName name="REVADJ" localSheetId="11">#REF!</definedName>
    <definedName name="REVADJ" localSheetId="5">#REF!</definedName>
    <definedName name="REVADJ" localSheetId="6">#REF!</definedName>
    <definedName name="REVADJ">#REF!</definedName>
    <definedName name="RevClass">[121]Codes!$F$2:$G$10</definedName>
    <definedName name="Revenue" localSheetId="11">#REF!</definedName>
    <definedName name="Revenue" localSheetId="5">#REF!</definedName>
    <definedName name="Revenue" localSheetId="6">#REF!</definedName>
    <definedName name="Revenue">#REF!</definedName>
    <definedName name="Revenue_by_month_take_2" localSheetId="11">#REF!</definedName>
    <definedName name="Revenue_by_month_take_2" localSheetId="5">#REF!</definedName>
    <definedName name="Revenue_by_month_take_2" localSheetId="6">#REF!</definedName>
    <definedName name="Revenue_by_month_take_2">#REF!</definedName>
    <definedName name="revenue_flag">'[41]Assumptions (Input)'!$C$12</definedName>
    <definedName name="Revenue_Taxes">'[41]Assumptions (Input)'!$B$8</definedName>
    <definedName name="RevenueCheck" localSheetId="11">#REF!</definedName>
    <definedName name="RevenueCheck" localSheetId="5">#REF!</definedName>
    <definedName name="RevenueCheck" localSheetId="6">#REF!</definedName>
    <definedName name="RevenueCheck">#REF!</definedName>
    <definedName name="REVFAC1.T">[11]INTERNAL!$A$73:$IV$75</definedName>
    <definedName name="REVREQ" localSheetId="11">#REF!</definedName>
    <definedName name="REVREQ" localSheetId="5">#REF!</definedName>
    <definedName name="REVREQ" localSheetId="6">#REF!</definedName>
    <definedName name="REVREQ">#REF!</definedName>
    <definedName name="RevReqSettle" localSheetId="11">#REF!</definedName>
    <definedName name="RevReqSettle" localSheetId="5">#REF!</definedName>
    <definedName name="RevReqSettle" localSheetId="6">#REF!</definedName>
    <definedName name="RevReqSettle">#REF!</definedName>
    <definedName name="REVVSTRS" localSheetId="11">#REF!</definedName>
    <definedName name="REVVSTRS" localSheetId="5">#REF!</definedName>
    <definedName name="REVVSTRS" localSheetId="6">#REF!</definedName>
    <definedName name="REVVSTRS">#REF!</definedName>
    <definedName name="RISFORM" localSheetId="11">#REF!</definedName>
    <definedName name="RISFORM" localSheetId="5">#REF!</definedName>
    <definedName name="RISFORM" localSheetId="6">#REF!</definedName>
    <definedName name="RISFORM">#REF!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D" localSheetId="7">[53]INPUTS!$F$30</definedName>
    <definedName name="ROD">[77]INPUTS!$F$30</definedName>
    <definedName name="ROE" localSheetId="11">[46]model!#REF!</definedName>
    <definedName name="ROE" localSheetId="5">[46]model!#REF!</definedName>
    <definedName name="ROE" localSheetId="6">[46]model!#REF!</definedName>
    <definedName name="ROE">[46]model!#REF!</definedName>
    <definedName name="ROR" localSheetId="7">[53]INPUTS!$F$29</definedName>
    <definedName name="ROR">[77]INPUTS!$F$29</definedName>
    <definedName name="royalty" localSheetId="11">#REF!</definedName>
    <definedName name="royalty" localSheetId="5">#REF!</definedName>
    <definedName name="royalty" localSheetId="6">#REF!</definedName>
    <definedName name="royalty">#REF!</definedName>
    <definedName name="royenergyprice" localSheetId="11">#REF!</definedName>
    <definedName name="royenergyprice" localSheetId="5">#REF!</definedName>
    <definedName name="royenergyprice" localSheetId="6">#REF!</definedName>
    <definedName name="royenergyprice">#REF!</definedName>
    <definedName name="royescal" localSheetId="11">#REF!</definedName>
    <definedName name="royescal" localSheetId="5">#REF!</definedName>
    <definedName name="royescal" localSheetId="6">#REF!</definedName>
    <definedName name="royescal">#REF!</definedName>
    <definedName name="roysched1perc" localSheetId="11">#REF!</definedName>
    <definedName name="roysched1perc" localSheetId="5">#REF!</definedName>
    <definedName name="roysched1perc" localSheetId="6">#REF!</definedName>
    <definedName name="roysched1perc">#REF!</definedName>
    <definedName name="roysched2perc" localSheetId="11">#REF!</definedName>
    <definedName name="roysched2perc" localSheetId="5">#REF!</definedName>
    <definedName name="roysched2perc" localSheetId="6">#REF!</definedName>
    <definedName name="roysched2perc">#REF!</definedName>
    <definedName name="rrr" localSheetId="7"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Rwvu.allocations." localSheetId="11" hidden="1">#REF!</definedName>
    <definedName name="Rwvu.allocations." localSheetId="5" hidden="1">#REF!</definedName>
    <definedName name="Rwvu.allocations." localSheetId="6" hidden="1">#REF!</definedName>
    <definedName name="Rwvu.allocations." hidden="1">#REF!</definedName>
    <definedName name="Rwvu.annual._.hotel." localSheetId="11" hidden="1">[38]development!#REF!</definedName>
    <definedName name="Rwvu.annual._.hotel." localSheetId="5" hidden="1">[38]development!#REF!</definedName>
    <definedName name="Rwvu.annual._.hotel." localSheetId="6" hidden="1">[38]development!#REF!</definedName>
    <definedName name="Rwvu.annual._.hotel." hidden="1">[38]development!#REF!</definedName>
    <definedName name="Rwvu.bottom._.line." localSheetId="11" hidden="1">[38]development!#REF!</definedName>
    <definedName name="Rwvu.bottom._.line." localSheetId="5" hidden="1">[38]development!#REF!</definedName>
    <definedName name="Rwvu.bottom._.line." localSheetId="6" hidden="1">[38]development!#REF!</definedName>
    <definedName name="Rwvu.bottom._.line." hidden="1">[38]development!#REF!</definedName>
    <definedName name="Rwvu.cash._.flow." localSheetId="11" hidden="1">#REF!</definedName>
    <definedName name="Rwvu.cash._.flow." localSheetId="5" hidden="1">#REF!</definedName>
    <definedName name="Rwvu.cash._.flow." localSheetId="6" hidden="1">#REF!</definedName>
    <definedName name="Rwvu.cash._.flow." hidden="1">#REF!</definedName>
    <definedName name="Rwvu.combo." localSheetId="11" hidden="1">[38]development!#REF!</definedName>
    <definedName name="Rwvu.combo." localSheetId="5" hidden="1">[38]development!#REF!</definedName>
    <definedName name="Rwvu.combo." localSheetId="6" hidden="1">[38]development!#REF!</definedName>
    <definedName name="Rwvu.combo." hidden="1">[38]development!#REF!</definedName>
    <definedName name="Rwvu.offsite." localSheetId="11" hidden="1">#REF!</definedName>
    <definedName name="Rwvu.offsite." localSheetId="5" hidden="1">#REF!</definedName>
    <definedName name="Rwvu.offsite." localSheetId="6" hidden="1">#REF!</definedName>
    <definedName name="Rwvu.offsite." hidden="1">#REF!</definedName>
    <definedName name="Rwvu.onsite." localSheetId="11" hidden="1">#REF!</definedName>
    <definedName name="Rwvu.onsite." localSheetId="5" hidden="1">#REF!</definedName>
    <definedName name="Rwvu.onsite." localSheetId="6" hidden="1">#REF!</definedName>
    <definedName name="Rwvu.onsite." hidden="1">#REF!</definedName>
    <definedName name="SALESRESALEP" localSheetId="11">[104]model!#REF!</definedName>
    <definedName name="SALESRESALEP" localSheetId="5">[104]model!#REF!</definedName>
    <definedName name="SALESRESALEP" localSheetId="6">[104]model!#REF!</definedName>
    <definedName name="SALESRESALEP">[104]model!#REF!</definedName>
    <definedName name="SALESRESALER" localSheetId="11">[104]model!#REF!</definedName>
    <definedName name="SALESRESALER" localSheetId="5">[104]model!#REF!</definedName>
    <definedName name="SALESRESALER" localSheetId="6">[104]model!#REF!</definedName>
    <definedName name="SALESRESALER">[104]model!#REF!</definedName>
    <definedName name="salestax" localSheetId="11">#REF!</definedName>
    <definedName name="salestax" localSheetId="5">#REF!</definedName>
    <definedName name="salestax" localSheetId="6">#REF!</definedName>
    <definedName name="salestax">#REF!</definedName>
    <definedName name="SAPBEXdnldView">"46HLPWIQ6J3TDMPT5WG7XVEBI"</definedName>
    <definedName name="SAPBEXhrIndnt" hidden="1">"Wide"</definedName>
    <definedName name="SAPBEXrevision" hidden="1">1</definedName>
    <definedName name="SAPBEXsysID" hidden="1">"BWP"</definedName>
    <definedName name="SAPBEXwbID" localSheetId="7">"44KU92Q9LH2VK4DK86GZ93AXN"</definedName>
    <definedName name="SAPBEXwbID" hidden="1">"45FIHJWMI3GHFVKWLVCY66MTN"</definedName>
    <definedName name="SAPsysID" hidden="1">"708C5W7SBKP804JT78WJ0JNKI"</definedName>
    <definedName name="SAPwbID" hidden="1">"ARS"</definedName>
    <definedName name="SBRCF" localSheetId="7">[106]INPUTS!$F$40</definedName>
    <definedName name="SBRCF">[107]INPUTS!$F$40</definedName>
    <definedName name="SbUnc">[11]INPUTS!$F$35</definedName>
    <definedName name="Sch194Rlfwd">'[126]Sch94 Rlfwd'!$B$11</definedName>
    <definedName name="SCH33CUSTS" localSheetId="11">#REF!</definedName>
    <definedName name="SCH33CUSTS" localSheetId="5">#REF!</definedName>
    <definedName name="SCH33CUSTS" localSheetId="6">#REF!</definedName>
    <definedName name="SCH33CUSTS">#REF!</definedName>
    <definedName name="SCH48ADJ" localSheetId="11">#REF!</definedName>
    <definedName name="SCH48ADJ" localSheetId="5">#REF!</definedName>
    <definedName name="SCH48ADJ" localSheetId="6">#REF!</definedName>
    <definedName name="SCH48ADJ">#REF!</definedName>
    <definedName name="SCH98NOR" localSheetId="11">#REF!</definedName>
    <definedName name="SCH98NOR" localSheetId="5">#REF!</definedName>
    <definedName name="SCH98NOR" localSheetId="6">#REF!</definedName>
    <definedName name="SCH98NOR">#REF!</definedName>
    <definedName name="SCHED47" localSheetId="11">#REF!</definedName>
    <definedName name="SCHED47" localSheetId="5">#REF!</definedName>
    <definedName name="SCHED47" localSheetId="6">#REF!</definedName>
    <definedName name="SCHED47">#REF!</definedName>
    <definedName name="schedtoggle" localSheetId="11">#REF!</definedName>
    <definedName name="schedtoggle" localSheetId="5">#REF!</definedName>
    <definedName name="schedtoggle" localSheetId="6">#REF!</definedName>
    <definedName name="schedtoggle">#REF!</definedName>
    <definedName name="Schedule">[35]Inputs!$N$14</definedName>
    <definedName name="sdlfhsdlhfkl" localSheetId="8" hidden="1">{#N/A,#N/A,FALSE,"Summ";#N/A,#N/A,FALSE,"General"}</definedName>
    <definedName name="sdlfhsdlhfkl" localSheetId="7" hidden="1">{#N/A,#N/A,FALSE,"Summ";#N/A,#N/A,FALSE,"General"}</definedName>
    <definedName name="sdlfhsdlhfkl" hidden="1">{#N/A,#N/A,FALSE,"Summ";#N/A,#N/A,FALSE,"General"}</definedName>
    <definedName name="se" localSheetId="11">#REF!</definedName>
    <definedName name="se" localSheetId="5">#REF!</definedName>
    <definedName name="se" localSheetId="6">#REF!</definedName>
    <definedName name="se">#REF!</definedName>
    <definedName name="SEATAC_TEMP" localSheetId="11">#REF!</definedName>
    <definedName name="SEATAC_TEMP" localSheetId="5">#REF!</definedName>
    <definedName name="SEATAC_TEMP" localSheetId="6">#REF!</definedName>
    <definedName name="SEATAC_TEMP">#REF!</definedName>
    <definedName name="SeatacPrint" localSheetId="11">[115]Bremerton!#REF!</definedName>
    <definedName name="SeatacPrint" localSheetId="5">[115]Bremerton!#REF!</definedName>
    <definedName name="SeatacPrint" localSheetId="6">[115]Bremerton!#REF!</definedName>
    <definedName name="SeatacPrint">[115]Bremerton!#REF!</definedName>
    <definedName name="SECOND" localSheetId="11">[1]Jan!#REF!</definedName>
    <definedName name="SECOND" localSheetId="5">[1]Jan!#REF!</definedName>
    <definedName name="SECOND" localSheetId="6">[1]Jan!#REF!</definedName>
    <definedName name="SECOND">[1]Jan!#REF!</definedName>
    <definedName name="SecSSW_MWH" localSheetId="11">[18]DT_A_AMW93!#REF!</definedName>
    <definedName name="SecSSW_MWH" localSheetId="5">[18]DT_A_AMW93!#REF!</definedName>
    <definedName name="SecSSW_MWH" localSheetId="6">[18]DT_A_AMW93!#REF!</definedName>
    <definedName name="SecSSW_MWH">[18]DT_A_AMW93!#REF!</definedName>
    <definedName name="SEP" localSheetId="11">[42]Backup!#REF!</definedName>
    <definedName name="SEP" localSheetId="5">[42]Backup!#REF!</definedName>
    <definedName name="SEP" localSheetId="6">[42]Backup!#REF!</definedName>
    <definedName name="SEP">[42]Backup!#REF!</definedName>
    <definedName name="Sep03AMA" localSheetId="7">[9]BS!$AG$7:$AG$3582</definedName>
    <definedName name="Sep03AMA">[28]BS!$AN$7:$AN$3420</definedName>
    <definedName name="Sep04AMA" localSheetId="7">[4]BS!$AL$7:$AL$3582</definedName>
    <definedName name="Sep04AMA">[5]BS!$AL$7:$AL$3582</definedName>
    <definedName name="Sep05AMA" localSheetId="11">#REF!</definedName>
    <definedName name="Sep05AMA" localSheetId="5">#REF!</definedName>
    <definedName name="Sep05AMA" localSheetId="6">#REF!</definedName>
    <definedName name="Sep05AMA">#REF!</definedName>
    <definedName name="Sep09AMA">[7]BS!$AS$7:$AS$1726</definedName>
    <definedName name="sepcf" localSheetId="11">#REF!</definedName>
    <definedName name="sepcf" localSheetId="5">#REF!</definedName>
    <definedName name="sepcf" localSheetId="6">#REF!</definedName>
    <definedName name="sepcf">#REF!</definedName>
    <definedName name="sepcost" localSheetId="11">#REF!</definedName>
    <definedName name="sepcost" localSheetId="5">#REF!</definedName>
    <definedName name="sepcost" localSheetId="6">#REF!</definedName>
    <definedName name="sepcost">#REF!</definedName>
    <definedName name="SEPT" localSheetId="11">#REF!</definedName>
    <definedName name="SEPT" localSheetId="5">#REF!</definedName>
    <definedName name="SEPT" localSheetId="6">#REF!</definedName>
    <definedName name="SEPT">#REF!</definedName>
    <definedName name="Sept17AMA">[23]BS!$AM$8:$AM$2552</definedName>
    <definedName name="SERVICES_3" localSheetId="11">#REF!</definedName>
    <definedName name="SERVICES_3" localSheetId="5">#REF!</definedName>
    <definedName name="SERVICES_3" localSheetId="6">#REF!</definedName>
    <definedName name="SERVICES_3">#REF!</definedName>
    <definedName name="seven" localSheetId="8" hidden="1">{#N/A,#N/A,FALSE,"CRPT";#N/A,#N/A,FALSE,"TREND";#N/A,#N/A,FALSE,"%Curve"}</definedName>
    <definedName name="seven" localSheetId="7" hidden="1">{#N/A,#N/A,FALSE,"CRPT";#N/A,#N/A,FALSE,"TREND";#N/A,#N/A,FALSE,"%Curve"}</definedName>
    <definedName name="seven" hidden="1">{#N/A,#N/A,FALSE,"CRPT";#N/A,#N/A,FALSE,"TREND";#N/A,#N/A,FALSE,"%Curve"}</definedName>
    <definedName name="sg" localSheetId="11">#REF!</definedName>
    <definedName name="sg" localSheetId="5">#REF!</definedName>
    <definedName name="sg" localSheetId="6">#REF!</definedName>
    <definedName name="sg">#REF!</definedName>
    <definedName name="shit" localSheetId="7"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x" localSheetId="8" hidden="1">{#N/A,#N/A,FALSE,"Drill Sites";"WP 212",#N/A,FALSE,"MWAG EOR";"WP 213",#N/A,FALSE,"MWAG EOR";#N/A,#N/A,FALSE,"Misc. Facility";#N/A,#N/A,FALSE,"WWTP"}</definedName>
    <definedName name="six" localSheetId="7"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11">[46]model!#REF!</definedName>
    <definedName name="SKAGIT" localSheetId="5">[46]model!#REF!</definedName>
    <definedName name="SKAGIT" localSheetId="6">[46]model!#REF!</definedName>
    <definedName name="SKAGIT">[46]model!#REF!</definedName>
    <definedName name="SLFINSURANCE" localSheetId="11">#REF!</definedName>
    <definedName name="SLFINSURANCE" localSheetId="5">#REF!</definedName>
    <definedName name="SLFINSURANCE" localSheetId="6">#REF!</definedName>
    <definedName name="SLFINSURANCE">#REF!</definedName>
    <definedName name="SolarDate" localSheetId="11">'[67]Dispatch Cases'!#REF!</definedName>
    <definedName name="SolarDate" localSheetId="5">'[67]Dispatch Cases'!#REF!</definedName>
    <definedName name="SolarDate" localSheetId="6">'[67]Dispatch Cases'!#REF!</definedName>
    <definedName name="SolarDate">'[67]Dispatch Cases'!#REF!</definedName>
    <definedName name="solver_eval">0</definedName>
    <definedName name="solver_ntri">1000</definedName>
    <definedName name="solver_rsmp">1</definedName>
    <definedName name="solver_seed">0</definedName>
    <definedName name="SpecMaint" hidden="1">{#N/A,#N/A,FALSE,"Summary";#N/A,#N/A,FALSE,"SmPlants";#N/A,#N/A,FALSE,"Utah";#N/A,#N/A,FALSE,"Idaho";#N/A,#N/A,FALSE,"Lewis River";#N/A,#N/A,FALSE,"NrthUmpq";#N/A,#N/A,FALSE,"KlamRog"}</definedName>
    <definedName name="spippw" localSheetId="7" hidden="1">{#N/A,#N/A,FALSE,"Actual";#N/A,#N/A,FALSE,"Normalized";#N/A,#N/A,FALSE,"Electric Actual";#N/A,#N/A,FALSE,"Electric Normalized"}</definedName>
    <definedName name="spippw" hidden="1">{#N/A,#N/A,FALSE,"Actual";#N/A,#N/A,FALSE,"Normalized";#N/A,#N/A,FALSE,"Electric Actual";#N/A,#N/A,FALSE,"Electric Normalized"}</definedName>
    <definedName name="SPREAD" localSheetId="11">#REF!</definedName>
    <definedName name="SPREAD" localSheetId="5">#REF!</definedName>
    <definedName name="SPREAD" localSheetId="6">#REF!</definedName>
    <definedName name="SPREAD">#REF!</definedName>
    <definedName name="SpreadsheetBuilder_2" localSheetId="11" hidden="1">[127]Sheet2!#REF!</definedName>
    <definedName name="SpreadsheetBuilder_2" localSheetId="5" hidden="1">[127]Sheet2!#REF!</definedName>
    <definedName name="SpreadsheetBuilder_2" localSheetId="6" hidden="1">[127]Sheet2!#REF!</definedName>
    <definedName name="SpreadsheetBuilder_2" hidden="1">[127]Sheet2!#REF!</definedName>
    <definedName name="SpreadsheetBuilder_3" localSheetId="11" hidden="1">[128]Sheet2!#REF!</definedName>
    <definedName name="SpreadsheetBuilder_3" localSheetId="5" hidden="1">[128]Sheet2!#REF!</definedName>
    <definedName name="SpreadsheetBuilder_3" localSheetId="6" hidden="1">[128]Sheet2!#REF!</definedName>
    <definedName name="SpreadsheetBuilder_3" hidden="1">[128]Sheet2!#REF!</definedName>
    <definedName name="ss" hidden="1">{"PRINT",#N/A,TRUE,"APPA";"PRINT",#N/A,TRUE,"APS";"PRINT",#N/A,TRUE,"BHPL";"PRINT",#N/A,TRUE,"BHPL2";"PRINT",#N/A,TRUE,"CDWR";"PRINT",#N/A,TRUE,"EWEB";"PRINT",#N/A,TRUE,"LADWP";"PRINT",#N/A,TRUE,"NEVBASE"}</definedName>
    <definedName name="STAFFREDUC" localSheetId="11">[104]model!#REF!</definedName>
    <definedName name="STAFFREDUC" localSheetId="5">[104]model!#REF!</definedName>
    <definedName name="STAFFREDUC" localSheetId="6">[104]model!#REF!</definedName>
    <definedName name="STAFFREDUC">[104]model!#REF!</definedName>
    <definedName name="standard1" localSheetId="7" hidden="1">{"YTD-Total",#N/A,FALSE,"Provision"}</definedName>
    <definedName name="standard1" hidden="1">{"YTD-Total",#N/A,FALSE,"Provision"}</definedName>
    <definedName name="START" localSheetId="11">[1]Jan!#REF!</definedName>
    <definedName name="START" localSheetId="5">[1]Jan!#REF!</definedName>
    <definedName name="START" localSheetId="6">[1]Jan!#REF!</definedName>
    <definedName name="START">[1]Jan!#REF!</definedName>
    <definedName name="StartDate">[37]Assumptions!$C$9</definedName>
    <definedName name="STATE_UTILITY_TAX" localSheetId="7">'[26]MJS-7'!$N$16</definedName>
    <definedName name="STATE_UTILITY_TAX">'[27]MJS-7'!$N$16</definedName>
    <definedName name="stationserv" localSheetId="11">#REF!</definedName>
    <definedName name="stationserv" localSheetId="5">#REF!</definedName>
    <definedName name="stationserv" localSheetId="6">#REF!</definedName>
    <definedName name="stationserv">#REF!</definedName>
    <definedName name="STAX" localSheetId="7">[53]INPUTS!$F$34</definedName>
    <definedName name="STAX">[77]INPUTS!$F$34</definedName>
    <definedName name="STORM" localSheetId="11">#REF!</definedName>
    <definedName name="STORM" localSheetId="5">#REF!</definedName>
    <definedName name="STORM" localSheetId="6">#REF!</definedName>
    <definedName name="STORM">#REF!</definedName>
    <definedName name="sue" hidden="1">{#N/A,#N/A,FALSE,"Cover Sheet";"Use of Equipment",#N/A,FALSE,"Area C";"Equipment Hours",#N/A,FALSE,"All";"Summary",#N/A,FALSE,"All"}</definedName>
    <definedName name="SUM_TAB1" localSheetId="11">#REF!</definedName>
    <definedName name="SUM_TAB1" localSheetId="5">#REF!</definedName>
    <definedName name="SUM_TAB1" localSheetId="6">#REF!</definedName>
    <definedName name="SUM_TAB1">#REF!</definedName>
    <definedName name="SUM_TAB2" localSheetId="11">#REF!</definedName>
    <definedName name="SUM_TAB2" localSheetId="5">#REF!</definedName>
    <definedName name="SUM_TAB2" localSheetId="6">#REF!</definedName>
    <definedName name="SUM_TAB2">#REF!</definedName>
    <definedName name="SUM_TAB3" localSheetId="11">#REF!</definedName>
    <definedName name="SUM_TAB3" localSheetId="5">#REF!</definedName>
    <definedName name="SUM_TAB3" localSheetId="6">#REF!</definedName>
    <definedName name="SUM_TAB3">#REF!</definedName>
    <definedName name="SUMMARY" localSheetId="11">#REF!</definedName>
    <definedName name="SUMMARY" localSheetId="5">#REF!</definedName>
    <definedName name="SUMMARY" localSheetId="6">#REF!</definedName>
    <definedName name="SUMMARY">#REF!</definedName>
    <definedName name="SummaryPrint" localSheetId="11">[115]Bremerton!#REF!</definedName>
    <definedName name="SummaryPrint" localSheetId="5">[115]Bremerton!#REF!</definedName>
    <definedName name="SummaryPrint" localSheetId="6">[115]Bremerton!#REF!</definedName>
    <definedName name="SummaryPrint">[115]Bremerton!#REF!</definedName>
    <definedName name="SUMMER" localSheetId="11">[115]Bremerton!#REF!</definedName>
    <definedName name="SUMMER" localSheetId="5">[115]Bremerton!#REF!</definedName>
    <definedName name="SUMMER" localSheetId="6">[115]Bremerton!#REF!</definedName>
    <definedName name="SUMMER">[115]Bremerton!#REF!</definedName>
    <definedName name="supentit_in_wkly_vect_input" localSheetId="11">#REF!</definedName>
    <definedName name="supentit_in_wkly_vect_input" localSheetId="5">#REF!</definedName>
    <definedName name="supentit_in_wkly_vect_input" localSheetId="6">#REF!</definedName>
    <definedName name="supentit_in_wkly_vect_input">#REF!</definedName>
    <definedName name="supentit_out_wkly_vect_input" localSheetId="11">#REF!</definedName>
    <definedName name="supentit_out_wkly_vect_input" localSheetId="5">#REF!</definedName>
    <definedName name="supentit_out_wkly_vect_input" localSheetId="6">#REF!</definedName>
    <definedName name="supentit_out_wkly_vect_input">#REF!</definedName>
    <definedName name="susan" hidden="1">{#N/A,#N/A,FALSE,"Cover Sheet";"Use of Equipment",#N/A,FALSE,"Area C";"Equipment Hours",#N/A,FALSE,"All";"Summary",#N/A,FALSE,"All"}</definedName>
    <definedName name="SW.T">[11]INTERNAL!$A$76:$IV$78</definedName>
    <definedName name="SWPTD.T">[11]INTERNAL!$A$79:$IV$81</definedName>
    <definedName name="SWSales_MWH" localSheetId="11">[18]DT_A_AMW93!#REF!</definedName>
    <definedName name="SWSales_MWH" localSheetId="5">[18]DT_A_AMW93!#REF!</definedName>
    <definedName name="SWSales_MWH" localSheetId="6">[18]DT_A_AMW93!#REF!</definedName>
    <definedName name="SWSales_MWH">[18]DT_A_AMW93!#REF!</definedName>
    <definedName name="Swvu.allocations." localSheetId="11" hidden="1">#REF!</definedName>
    <definedName name="Swvu.allocations." localSheetId="5" hidden="1">#REF!</definedName>
    <definedName name="Swvu.allocations." localSheetId="6" hidden="1">#REF!</definedName>
    <definedName name="Swvu.allocations." hidden="1">#REF!</definedName>
    <definedName name="Swvu.annual._.hotel." hidden="1">[38]development!$C$5</definedName>
    <definedName name="Swvu.bottom._.line." localSheetId="11" hidden="1">[38]development!#REF!</definedName>
    <definedName name="Swvu.bottom._.line." localSheetId="5" hidden="1">[38]development!#REF!</definedName>
    <definedName name="Swvu.bottom._.line." localSheetId="6" hidden="1">[38]development!#REF!</definedName>
    <definedName name="Swvu.bottom._.line." hidden="1">[38]development!#REF!</definedName>
    <definedName name="Swvu.cash._.flow." localSheetId="11" hidden="1">#REF!</definedName>
    <definedName name="Swvu.cash._.flow." localSheetId="5" hidden="1">#REF!</definedName>
    <definedName name="Swvu.cash._.flow." localSheetId="6" hidden="1">#REF!</definedName>
    <definedName name="Swvu.cash._.flow." hidden="1">#REF!</definedName>
    <definedName name="Swvu.combo." hidden="1">[38]development!$B$89</definedName>
    <definedName name="Swvu.full." localSheetId="11" hidden="1">#REF!</definedName>
    <definedName name="Swvu.full." localSheetId="5" hidden="1">#REF!</definedName>
    <definedName name="Swvu.full." localSheetId="6" hidden="1">#REF!</definedName>
    <definedName name="Swvu.full." hidden="1">#REF!</definedName>
    <definedName name="Swvu.offsite." localSheetId="11" hidden="1">#REF!</definedName>
    <definedName name="Swvu.offsite." localSheetId="5" hidden="1">#REF!</definedName>
    <definedName name="Swvu.offsite." localSheetId="6" hidden="1">#REF!</definedName>
    <definedName name="Swvu.offsite." hidden="1">#REF!</definedName>
    <definedName name="Swvu.onsite." localSheetId="11" hidden="1">#REF!</definedName>
    <definedName name="Swvu.onsite." localSheetId="5" hidden="1">#REF!</definedName>
    <definedName name="Swvu.onsite." localSheetId="6" hidden="1">#REF!</definedName>
    <definedName name="Swvu.onsite." hidden="1">#REF!</definedName>
    <definedName name="t" localSheetId="8" hidden="1">{#N/A,#N/A,FALSE,"CESTSUM";#N/A,#N/A,FALSE,"est sum A";#N/A,#N/A,FALSE,"est detail A"}</definedName>
    <definedName name="t" localSheetId="7" hidden="1">{#N/A,#N/A,FALSE,"CESTSUM";#N/A,#N/A,FALSE,"est sum A";#N/A,#N/A,FALSE,"est detail A"}</definedName>
    <definedName name="t" hidden="1">{#N/A,#N/A,FALSE,"CESTSUM";#N/A,#N/A,FALSE,"est sum A";#N/A,#N/A,FALSE,"est detail A"}</definedName>
    <definedName name="TABLE_1" localSheetId="11">#REF!</definedName>
    <definedName name="TABLE_1" localSheetId="5">#REF!</definedName>
    <definedName name="TABLE_1" localSheetId="6">#REF!</definedName>
    <definedName name="TABLE_1">#REF!</definedName>
    <definedName name="TABLE_2" localSheetId="11">#REF!</definedName>
    <definedName name="TABLE_2" localSheetId="5">#REF!</definedName>
    <definedName name="TABLE_2" localSheetId="6">#REF!</definedName>
    <definedName name="TABLE_2">#REF!</definedName>
    <definedName name="TABLE_3" localSheetId="11">#REF!</definedName>
    <definedName name="TABLE_3" localSheetId="5">#REF!</definedName>
    <definedName name="TABLE_3" localSheetId="6">#REF!</definedName>
    <definedName name="TABLE_3">#REF!</definedName>
    <definedName name="TABLE_4" localSheetId="11">#REF!</definedName>
    <definedName name="TABLE_4" localSheetId="5">#REF!</definedName>
    <definedName name="TABLE_4" localSheetId="6">#REF!</definedName>
    <definedName name="TABLE_4">#REF!</definedName>
    <definedName name="TABLE_4_A" localSheetId="11">#REF!</definedName>
    <definedName name="TABLE_4_A" localSheetId="5">#REF!</definedName>
    <definedName name="TABLE_4_A" localSheetId="6">#REF!</definedName>
    <definedName name="TABLE_4_A">#REF!</definedName>
    <definedName name="TABLE_5" localSheetId="11">#REF!</definedName>
    <definedName name="TABLE_5" localSheetId="5">#REF!</definedName>
    <definedName name="TABLE_5" localSheetId="6">#REF!</definedName>
    <definedName name="TABLE_5">#REF!</definedName>
    <definedName name="TABLE_6" localSheetId="11">#REF!</definedName>
    <definedName name="TABLE_6" localSheetId="5">#REF!</definedName>
    <definedName name="TABLE_6" localSheetId="6">#REF!</definedName>
    <definedName name="TABLE_6">#REF!</definedName>
    <definedName name="TABLE_7" localSheetId="11">#REF!</definedName>
    <definedName name="TABLE_7" localSheetId="5">#REF!</definedName>
    <definedName name="TABLE_7" localSheetId="6">#REF!</definedName>
    <definedName name="TABLE_7">#REF!</definedName>
    <definedName name="TABLE1" localSheetId="11">#REF!</definedName>
    <definedName name="TABLE1" localSheetId="5">#REF!</definedName>
    <definedName name="TABLE1" localSheetId="6">#REF!</definedName>
    <definedName name="TABLE1">#REF!</definedName>
    <definedName name="TABLE2" localSheetId="11">#REF!</definedName>
    <definedName name="TABLE2" localSheetId="5">#REF!</definedName>
    <definedName name="TABLE2" localSheetId="6">#REF!</definedName>
    <definedName name="TABLE2">#REF!</definedName>
    <definedName name="TABLEA" localSheetId="11">#REF!</definedName>
    <definedName name="TABLEA" localSheetId="5">#REF!</definedName>
    <definedName name="TABLEA" localSheetId="6">#REF!</definedName>
    <definedName name="TABLEA">#REF!</definedName>
    <definedName name="TableName">"Dummy"</definedName>
    <definedName name="TABLEONE" localSheetId="11">#REF!</definedName>
    <definedName name="TABLEONE" localSheetId="5">#REF!</definedName>
    <definedName name="TABLEONE" localSheetId="6">#REF!</definedName>
    <definedName name="TABLEONE">#REF!</definedName>
    <definedName name="TargetROR">[32]Inputs!$G$29</definedName>
    <definedName name="TAXCORPLIC" localSheetId="11">#REF!</definedName>
    <definedName name="TAXCORPLIC" localSheetId="5">#REF!</definedName>
    <definedName name="TAXCORPLIC" localSheetId="6">#REF!</definedName>
    <definedName name="TAXCORPLIC">#REF!</definedName>
    <definedName name="TAXENERGYP" localSheetId="11">[46]model!#REF!</definedName>
    <definedName name="TAXENERGYP" localSheetId="5">[46]model!#REF!</definedName>
    <definedName name="TAXENERGYP" localSheetId="6">[46]model!#REF!</definedName>
    <definedName name="TAXENERGYP">[46]model!#REF!</definedName>
    <definedName name="TAXENERGYR" localSheetId="11">[46]model!#REF!</definedName>
    <definedName name="TAXENERGYR" localSheetId="5">[46]model!#REF!</definedName>
    <definedName name="TAXENERGYR" localSheetId="6">[46]model!#REF!</definedName>
    <definedName name="TAXENERGYR">[46]model!#REF!</definedName>
    <definedName name="TAXEXCISE" localSheetId="11">#REF!</definedName>
    <definedName name="TAXEXCISE" localSheetId="5">#REF!</definedName>
    <definedName name="TAXEXCISE" localSheetId="6">#REF!</definedName>
    <definedName name="TAXEXCISE">#REF!</definedName>
    <definedName name="TAXFICA" localSheetId="11">[46]model!#REF!</definedName>
    <definedName name="TAXFICA" localSheetId="5">[46]model!#REF!</definedName>
    <definedName name="TAXFICA" localSheetId="6">[46]model!#REF!</definedName>
    <definedName name="TAXFICA">[46]model!#REF!</definedName>
    <definedName name="TAXFUT" localSheetId="11">[46]model!#REF!</definedName>
    <definedName name="TAXFUT" localSheetId="5">[46]model!#REF!</definedName>
    <definedName name="TAXFUT" localSheetId="6">[46]model!#REF!</definedName>
    <definedName name="TAXFUT">[46]model!#REF!</definedName>
    <definedName name="TAXINCOME" localSheetId="11">#REF!</definedName>
    <definedName name="TAXINCOME" localSheetId="5">#REF!</definedName>
    <definedName name="TAXINCOME" localSheetId="6">#REF!</definedName>
    <definedName name="TAXINCOME">#REF!</definedName>
    <definedName name="TAXMEDICARE" localSheetId="11">[46]model!#REF!</definedName>
    <definedName name="TAXMEDICARE" localSheetId="5">[46]model!#REF!</definedName>
    <definedName name="TAXMEDICARE" localSheetId="6">[46]model!#REF!</definedName>
    <definedName name="TAXMEDICARE">[46]model!#REF!</definedName>
    <definedName name="taxown" localSheetId="11">#REF!</definedName>
    <definedName name="taxown" localSheetId="5">#REF!</definedName>
    <definedName name="taxown" localSheetId="6">#REF!</definedName>
    <definedName name="taxown">#REF!</definedName>
    <definedName name="TAXPFINT" localSheetId="11">[46]model!#REF!</definedName>
    <definedName name="TAXPFINT" localSheetId="5">[46]model!#REF!</definedName>
    <definedName name="TAXPFINT" localSheetId="6">[46]model!#REF!</definedName>
    <definedName name="TAXPFINT">[46]model!#REF!</definedName>
    <definedName name="TAXPROPERTY" localSheetId="11">#REF!</definedName>
    <definedName name="TAXPROPERTY" localSheetId="5">#REF!</definedName>
    <definedName name="TAXPROPERTY" localSheetId="6">#REF!</definedName>
    <definedName name="TAXPROPERTY">#REF!</definedName>
    <definedName name="TAXSUT" localSheetId="11">[46]model!#REF!</definedName>
    <definedName name="TAXSUT" localSheetId="5">[46]model!#REF!</definedName>
    <definedName name="TAXSUT" localSheetId="6">[46]model!#REF!</definedName>
    <definedName name="TAXSUT">[46]model!#REF!</definedName>
    <definedName name="tbl_Master" localSheetId="11">#REF!</definedName>
    <definedName name="tbl_Master" localSheetId="5">#REF!</definedName>
    <definedName name="tbl_Master" localSheetId="6">#REF!</definedName>
    <definedName name="tbl_Master">#REF!</definedName>
    <definedName name="tblAmount">OFFSET([129]Amount_Data!$E$2,0,0,COUNTA([129]Amount_Data!$A:$A)-1-COUNTIF([129]Amount_Data!$A:$A,TODAY()),COUNTA([129]Amount_Data!$2:$2)-4)</definedName>
    <definedName name="TDMOD" localSheetId="11">#REF!</definedName>
    <definedName name="TDMOD" localSheetId="5">#REF!</definedName>
    <definedName name="TDMOD" localSheetId="6">#REF!</definedName>
    <definedName name="TDMOD">#REF!</definedName>
    <definedName name="TDP.T">[11]INTERNAL!$A$82:$IV$84</definedName>
    <definedName name="TDROLL" localSheetId="11">#REF!</definedName>
    <definedName name="TDROLL" localSheetId="5">#REF!</definedName>
    <definedName name="TDROLL" localSheetId="6">#REF!</definedName>
    <definedName name="TDROLL">#REF!</definedName>
    <definedName name="tem" localSheetId="8" hidden="1">{#N/A,#N/A,FALSE,"Summ";#N/A,#N/A,FALSE,"General"}</definedName>
    <definedName name="tem" localSheetId="7" hidden="1">{#N/A,#N/A,FALSE,"Summ";#N/A,#N/A,FALSE,"General"}</definedName>
    <definedName name="tem" hidden="1">{#N/A,#N/A,FALSE,"Summ";#N/A,#N/A,FALSE,"General"}</definedName>
    <definedName name="TEMP" localSheetId="8" hidden="1">{#N/A,#N/A,FALSE,"Summ";#N/A,#N/A,FALSE,"General"}</definedName>
    <definedName name="TEMP" localSheetId="7" hidden="1">{#N/A,#N/A,FALSE,"Summ";#N/A,#N/A,FALSE,"General"}</definedName>
    <definedName name="temp" hidden="1">{#N/A,#N/A,FALSE,"Pg 6a CustCount_Electric";#N/A,#N/A,FALSE,"QA";"monthly",#N/A,FALSE,"Elect_Cust#Avg";"Year To Date",#N/A,FALSE,"Elect_Cust#Avg";"Rollling 12 months ended",#N/A,FALSE,"Elect_Cust#Avg";"Budget Month",#N/A,FALSE,"Electric";"Budget YTD",#N/A,FALSE,"Electric";"Budget 12 months",#N/A,FALSE,"Electric"}</definedName>
    <definedName name="Temp1" localSheetId="8" hidden="1">{#N/A,#N/A,FALSE,"CESTSUM";#N/A,#N/A,FALSE,"est sum A";#N/A,#N/A,FALSE,"est detail A"}</definedName>
    <definedName name="Temp1" localSheetId="7" hidden="1">{#N/A,#N/A,FALSE,"CESTSUM";#N/A,#N/A,FALSE,"est sum A";#N/A,#N/A,FALSE,"est detail A"}</definedName>
    <definedName name="Temp1" hidden="1">{#N/A,#N/A,FALSE,"CESTSUM";#N/A,#N/A,FALSE,"est sum A";#N/A,#N/A,FALSE,"est detail A"}</definedName>
    <definedName name="temp2" localSheetId="8" hidden="1">{#N/A,#N/A,FALSE,"CESTSUM";#N/A,#N/A,FALSE,"est sum A";#N/A,#N/A,FALSE,"est detail A"}</definedName>
    <definedName name="temp2" localSheetId="7" hidden="1">{#N/A,#N/A,FALSE,"CESTSUM";#N/A,#N/A,FALSE,"est sum A";#N/A,#N/A,FALSE,"est detail A"}</definedName>
    <definedName name="temp2" hidden="1">{#N/A,#N/A,FALSE,"CESTSUM";#N/A,#N/A,FALSE,"est sum A";#N/A,#N/A,FALSE,"est detail A"}</definedName>
    <definedName name="TEMPADJ">[86]Sheet1!$A$4:$E$40</definedName>
    <definedName name="TenaskaShare" localSheetId="11">[67]Dispatch!#REF!</definedName>
    <definedName name="TenaskaShare" localSheetId="5">[67]Dispatch!#REF!</definedName>
    <definedName name="TenaskaShare" localSheetId="6">[67]Dispatch!#REF!</definedName>
    <definedName name="TenaskaShare">[67]Dispatch!#REF!</definedName>
    <definedName name="TEst" hidden="1">{#N/A,#N/A,FALSE,"Coversheet";#N/A,#N/A,FALSE,"QA"}</definedName>
    <definedName name="TEST0" localSheetId="11">#REF!</definedName>
    <definedName name="TEST0" localSheetId="5">#REF!</definedName>
    <definedName name="TEST0" localSheetId="6">#REF!</definedName>
    <definedName name="TEST0">#REF!</definedName>
    <definedName name="Test1" localSheetId="11">#REF!</definedName>
    <definedName name="Test1" localSheetId="5">#REF!</definedName>
    <definedName name="Test1" localSheetId="6">#REF!</definedName>
    <definedName name="Test1">#REF!</definedName>
    <definedName name="Test2" localSheetId="11">#REF!</definedName>
    <definedName name="Test2" localSheetId="5">#REF!</definedName>
    <definedName name="Test2" localSheetId="6">#REF!</definedName>
    <definedName name="Test2">#REF!</definedName>
    <definedName name="Test3" localSheetId="11">#REF!</definedName>
    <definedName name="Test3" localSheetId="5">#REF!</definedName>
    <definedName name="Test3" localSheetId="6">#REF!</definedName>
    <definedName name="Test3">#REF!</definedName>
    <definedName name="Test4" localSheetId="11">#REF!</definedName>
    <definedName name="Test4" localSheetId="5">#REF!</definedName>
    <definedName name="Test4" localSheetId="6">#REF!</definedName>
    <definedName name="Test4">#REF!</definedName>
    <definedName name="Test5" localSheetId="11">#REF!</definedName>
    <definedName name="Test5" localSheetId="5">#REF!</definedName>
    <definedName name="Test5" localSheetId="6">#REF!</definedName>
    <definedName name="Test5">#REF!</definedName>
    <definedName name="TESTHKEY" localSheetId="11">#REF!</definedName>
    <definedName name="TESTHKEY" localSheetId="5">#REF!</definedName>
    <definedName name="TESTHKEY" localSheetId="6">#REF!</definedName>
    <definedName name="TESTHKEY">#REF!</definedName>
    <definedName name="TESTKEYS" localSheetId="11">#REF!</definedName>
    <definedName name="TESTKEYS" localSheetId="5">#REF!</definedName>
    <definedName name="TESTKEYS" localSheetId="6">#REF!</definedName>
    <definedName name="TESTKEYS">#REF!</definedName>
    <definedName name="TestPeriod">[33]Inputs!$C$5</definedName>
    <definedName name="TESTVKEY" localSheetId="11">#REF!</definedName>
    <definedName name="TESTVKEY" localSheetId="5">#REF!</definedName>
    <definedName name="TESTVKEY" localSheetId="6">#REF!</definedName>
    <definedName name="TESTVKEY">#REF!</definedName>
    <definedName name="TESTYEAR" localSheetId="7">'[76]JHS-6'!$A$7</definedName>
    <definedName name="TESTYEAR">'[54]Named Ranges'!$C$5</definedName>
    <definedName name="TESTYEAR_E">'[55]Named Ranges E'!$C$5</definedName>
    <definedName name="TESTYEAR_GAS" localSheetId="7">'[56]Named Ranges G'!$C$5</definedName>
    <definedName name="TESTYEAR_GAS">'[57]Named Ranges G'!$C$5</definedName>
    <definedName name="TFR">[11]CLASSIFIERS!$A$11:$IV$11</definedName>
    <definedName name="Therm_upload" localSheetId="11">#REF!</definedName>
    <definedName name="Therm_upload" localSheetId="5">#REF!</definedName>
    <definedName name="Therm_upload" localSheetId="6">#REF!</definedName>
    <definedName name="Therm_upload">#REF!</definedName>
    <definedName name="ThermalBookLife">[37]Assumptions!$C$25</definedName>
    <definedName name="therms" localSheetId="11">#REF!</definedName>
    <definedName name="therms" localSheetId="5">#REF!</definedName>
    <definedName name="therms" localSheetId="6">#REF!</definedName>
    <definedName name="therms">#REF!</definedName>
    <definedName name="thirdpartyIRR" localSheetId="11">#REF!</definedName>
    <definedName name="thirdpartyIRR" localSheetId="5">#REF!</definedName>
    <definedName name="thirdpartyIRR" localSheetId="6">#REF!</definedName>
    <definedName name="thirdpartyIRR">#REF!</definedName>
    <definedName name="THM_ALL_YEARS" localSheetId="11">#REF!</definedName>
    <definedName name="THM_ALL_YEARS" localSheetId="5">#REF!</definedName>
    <definedName name="THM_ALL_YEARS" localSheetId="6">#REF!</definedName>
    <definedName name="THM_ALL_YEARS">#REF!</definedName>
    <definedName name="Title">[37]Assumptions!$A$1</definedName>
    <definedName name="Title1">[63]Title!$A$3</definedName>
    <definedName name="Title2">[63]Title!$A$4</definedName>
    <definedName name="Title3">[63]Title!$A$5</definedName>
    <definedName name="Title8">[63]Title!$A$10</definedName>
    <definedName name="today" localSheetId="11">#REF!</definedName>
    <definedName name="today" localSheetId="5">#REF!</definedName>
    <definedName name="today" localSheetId="6">#REF!</definedName>
    <definedName name="today">#REF!</definedName>
    <definedName name="TopLeft" localSheetId="11">#REF!</definedName>
    <definedName name="TopLeft" localSheetId="5">#REF!</definedName>
    <definedName name="TopLeft" localSheetId="6">#REF!</definedName>
    <definedName name="TopLeft">#REF!</definedName>
    <definedName name="Total_Payment" localSheetId="11">Scheduled_Payment+Extra_Payment</definedName>
    <definedName name="Total_Payment" localSheetId="5">Scheduled_Payment+Extra_Payment</definedName>
    <definedName name="Total_Payment" localSheetId="6">Scheduled_Payment+Extra_Payment</definedName>
    <definedName name="Total_Payment" localSheetId="7">Scheduled_Payment+Extra_Payment</definedName>
    <definedName name="Total_Payment">Scheduled_Payment+Extra_Payment</definedName>
    <definedName name="totaldebt" localSheetId="11">#REF!</definedName>
    <definedName name="totaldebt" localSheetId="5">#REF!</definedName>
    <definedName name="totaldebt" localSheetId="6">#REF!</definedName>
    <definedName name="totaldebt">#REF!</definedName>
    <definedName name="totalequit" localSheetId="11">#REF!</definedName>
    <definedName name="totalequit" localSheetId="5">#REF!</definedName>
    <definedName name="totalequit" localSheetId="6">#REF!</definedName>
    <definedName name="totalequit">#REF!</definedName>
    <definedName name="TotalRateBase">'[33]G+T+D+R+M'!$H$58</definedName>
    <definedName name="TP.T">[11]INTERNAL!$A$91:$IV$93</definedName>
    <definedName name="TP_Footer_User" hidden="1">"Dylan Moser"</definedName>
    <definedName name="TP_Footer_Version" hidden="1">"v4.00"</definedName>
    <definedName name="tr" localSheetId="8" hidden="1">{#N/A,#N/A,FALSE,"CESTSUM";#N/A,#N/A,FALSE,"est sum A";#N/A,#N/A,FALSE,"est detail A"}</definedName>
    <definedName name="tr" localSheetId="7" hidden="1">{#N/A,#N/A,FALSE,"CESTSUM";#N/A,#N/A,FALSE,"est sum A";#N/A,#N/A,FALSE,"est detail A"}</definedName>
    <definedName name="tr" hidden="1">{#N/A,#N/A,FALSE,"CESTSUM";#N/A,#N/A,FALSE,"est sum A";#N/A,#N/A,FALSE,"est detail A"}</definedName>
    <definedName name="TRADING_NET" localSheetId="11">[18]DT_A_DOL93!#REF!</definedName>
    <definedName name="TRADING_NET" localSheetId="5">[18]DT_A_DOL93!#REF!</definedName>
    <definedName name="TRADING_NET" localSheetId="6">[18]DT_A_DOL93!#REF!</definedName>
    <definedName name="TRADING_NET">[18]DT_A_DOL93!#REF!</definedName>
    <definedName name="tran_revenue" localSheetId="11">#REF!</definedName>
    <definedName name="tran_revenue" localSheetId="5">#REF!</definedName>
    <definedName name="tran_revenue" localSheetId="6">#REF!</definedName>
    <definedName name="tran_revenue">#REF!</definedName>
    <definedName name="trans_constraint_y_n" localSheetId="11">#REF!</definedName>
    <definedName name="trans_constraint_y_n" localSheetId="5">#REF!</definedName>
    <definedName name="trans_constraint_y_n" localSheetId="6">#REF!</definedName>
    <definedName name="trans_constraint_y_n">#REF!</definedName>
    <definedName name="transdb" localSheetId="11">#REF!</definedName>
    <definedName name="transdb" localSheetId="5">#REF!</definedName>
    <definedName name="transdb" localSheetId="6">#REF!</definedName>
    <definedName name="transdb" localSheetId="7">'[130]Transp Unbilled'!$A$8:$E$174</definedName>
    <definedName name="transdb">#REF!</definedName>
    <definedName name="Transfer" localSheetId="11" hidden="1">#REF!</definedName>
    <definedName name="Transfer" localSheetId="5" hidden="1">#REF!</definedName>
    <definedName name="Transfer" localSheetId="8" hidden="1">#REF!</definedName>
    <definedName name="Transfer" localSheetId="6" hidden="1">#REF!</definedName>
    <definedName name="Transfer" localSheetId="7" hidden="1">#REF!</definedName>
    <definedName name="Transfer" hidden="1">#REF!</definedName>
    <definedName name="Transfers" localSheetId="11" hidden="1">#REF!</definedName>
    <definedName name="Transfers" localSheetId="5" hidden="1">#REF!</definedName>
    <definedName name="Transfers" localSheetId="8" hidden="1">#REF!</definedName>
    <definedName name="Transfers" localSheetId="6" hidden="1">#REF!</definedName>
    <definedName name="Transfers" localSheetId="7" hidden="1">#REF!</definedName>
    <definedName name="Transfers" hidden="1">#REF!</definedName>
    <definedName name="TRANSM_2">[131]Transm2!$A$1:$M$461:'[131]10 Yr FC'!$M$47</definedName>
    <definedName name="trth" hidden="1">{"ALL",#N/A,FALSE,"A"}</definedName>
    <definedName name="turbinesize" localSheetId="11">#REF!</definedName>
    <definedName name="turbinesize" localSheetId="5">#REF!</definedName>
    <definedName name="turbinesize" localSheetId="6">#REF!</definedName>
    <definedName name="turbinesize">#REF!</definedName>
    <definedName name="twoyrswarranty" localSheetId="11">#REF!</definedName>
    <definedName name="twoyrswarranty" localSheetId="5">#REF!</definedName>
    <definedName name="twoyrswarranty" localSheetId="6">#REF!</definedName>
    <definedName name="twoyrswarranty">#REF!</definedName>
    <definedName name="u" localSheetId="8" hidden="1">{#N/A,#N/A,FALSE,"Summ";#N/A,#N/A,FALSE,"General"}</definedName>
    <definedName name="u" localSheetId="7" hidden="1">{#N/A,#N/A,FALSE,"Summ";#N/A,#N/A,FALSE,"General"}</definedName>
    <definedName name="u" hidden="1">{#N/A,#N/A,FALSE,"Summ";#N/A,#N/A,FALSE,"General"}</definedName>
    <definedName name="UAACT115S" localSheetId="11">'[35]Functional Study'!#REF!</definedName>
    <definedName name="UAACT115S" localSheetId="5">'[35]Functional Study'!#REF!</definedName>
    <definedName name="UAACT115S" localSheetId="6">'[35]Functional Study'!#REF!</definedName>
    <definedName name="UAACT115S">'[35]Functional Study'!#REF!</definedName>
    <definedName name="UAcct103">'[33]Func Study'!$AB$1613</definedName>
    <definedName name="UAcct105Dnpg">'[33]Func Study'!$AB$2010</definedName>
    <definedName name="UAcct105S">'[33]Func Study'!$AB$2005</definedName>
    <definedName name="UAcct105Seu">'[33]Func Study'!$AB$2009</definedName>
    <definedName name="UAcct105Snppo">'[33]Func Study'!$AB$2008</definedName>
    <definedName name="UAcct105Snpps">'[33]Func Study'!$AB$2006</definedName>
    <definedName name="UAcct105Snpt">'[33]Func Study'!$AB$2007</definedName>
    <definedName name="UAcct1081390">'[33]Func Study'!$AB$2451</definedName>
    <definedName name="UAcct1081390Rcl">'[33]Func Study'!$AB$2450</definedName>
    <definedName name="UAcct1081399">'[33]Func Study'!$AB$2459</definedName>
    <definedName name="UAcct1081399Rcl">'[33]Func Study'!$AB$2458</definedName>
    <definedName name="UAcct108360">'[33]Func Study'!$AB$2355</definedName>
    <definedName name="UAcct108361">'[33]Func Study'!$AB$2359</definedName>
    <definedName name="UAcct108362">'[33]Func Study'!$AB$2363</definedName>
    <definedName name="UAcct108364">'[33]Func Study'!$AB$2367</definedName>
    <definedName name="UAcct108365">'[33]Func Study'!$AB$2371</definedName>
    <definedName name="UAcct108366">'[33]Func Study'!$AB$2375</definedName>
    <definedName name="UAcct108367">'[33]Func Study'!$AB$2379</definedName>
    <definedName name="UAcct108368">'[33]Func Study'!$AB$2383</definedName>
    <definedName name="UAcct108369">'[33]Func Study'!$AB$2387</definedName>
    <definedName name="UAcct108370">'[33]Func Study'!$AB$2391</definedName>
    <definedName name="UAcct108371">'[33]Func Study'!$AB$2395</definedName>
    <definedName name="UAcct108372">'[33]Func Study'!$AB$2399</definedName>
    <definedName name="UAcct108373">'[33]Func Study'!$AB$2403</definedName>
    <definedName name="UAcct108D">'[33]Func Study'!$AB$2415</definedName>
    <definedName name="UAcct108D00">'[33]Func Study'!$AB$2407</definedName>
    <definedName name="UAcct108Ds">'[33]Func Study'!$AB$2411</definedName>
    <definedName name="UAcct108Ep">'[33]Func Study'!$AB$2327</definedName>
    <definedName name="UAcct108Gpcn">'[33]Func Study'!$AB$2429</definedName>
    <definedName name="UAcct108Gps">'[33]Func Study'!$AB$2425</definedName>
    <definedName name="UAcct108Gpse">'[33]Func Study'!$AB$2431</definedName>
    <definedName name="UAcct108Gpsg">'[33]Func Study'!$AB$2428</definedName>
    <definedName name="UAcct108Gpsgp">'[33]Func Study'!$AB$2426</definedName>
    <definedName name="UAcct108Gpsgu">'[33]Func Study'!$AB$2427</definedName>
    <definedName name="UAcct108Gpso">'[33]Func Study'!$AB$2430</definedName>
    <definedName name="UACCT108GPSSGCH">'[33]Func Study'!$AB$2434</definedName>
    <definedName name="UACCT108GPSSGCT">'[33]Func Study'!$AB$2433</definedName>
    <definedName name="UAcct108Hp">'[33]Func Study'!$AB$2313</definedName>
    <definedName name="UAcct108Mp">'[33]Func Study'!$AB$2444</definedName>
    <definedName name="UAcct108Np">'[33]Func Study'!$AB$2305</definedName>
    <definedName name="UAcct108Op">'[33]Func Study'!$AB$2322</definedName>
    <definedName name="UACCT108OPSSCCT">'[33]Func Study'!$AB$2321</definedName>
    <definedName name="UAcct108Sp">'[33]Func Study'!$AB$2299</definedName>
    <definedName name="UACCT108SPSSGCH">'[33]Func Study'!$AB$2298</definedName>
    <definedName name="UAcct108Tp">'[33]Func Study'!$AB$2346</definedName>
    <definedName name="UAcct111Clg">'[33]Func Study'!$AB$2487</definedName>
    <definedName name="UAcct111Clgsou">'[33]Func Study'!$AB$2485</definedName>
    <definedName name="UAcct111Clh">'[33]Func Study'!$AB$2493</definedName>
    <definedName name="UAcct111Cls">'[33]Func Study'!$AB$2478</definedName>
    <definedName name="UAcct111Ipcn">'[33]Func Study'!$AB$2502</definedName>
    <definedName name="UAcct111Ips">'[33]Func Study'!$AB$2497</definedName>
    <definedName name="UAcct111Ipse">'[33]Func Study'!$AB$2500</definedName>
    <definedName name="UAcct111Ipsg">'[33]Func Study'!$AB$2501</definedName>
    <definedName name="UAcct111Ipsgp">'[33]Func Study'!$AB$2498</definedName>
    <definedName name="UAcct111Ipsgu">'[33]Func Study'!$AB$2499</definedName>
    <definedName name="UAcct111Ipso">'[33]Func Study'!$AB$2506</definedName>
    <definedName name="UACCT111IPSSGCH">'[33]Func Study'!$AB$2505</definedName>
    <definedName name="UACCT111IPSSGCT">'[33]Func Study'!$AB$2504</definedName>
    <definedName name="UAcct114">'[33]Func Study'!$AB$2017</definedName>
    <definedName name="UACCT115" localSheetId="11">'[35]Functional Study'!#REF!</definedName>
    <definedName name="UACCT115" localSheetId="5">'[35]Functional Study'!#REF!</definedName>
    <definedName name="UACCT115" localSheetId="6">'[35]Functional Study'!#REF!</definedName>
    <definedName name="UACCT115">'[35]Functional Study'!#REF!</definedName>
    <definedName name="UACCT115DGP" localSheetId="11">'[35]Functional Study'!#REF!</definedName>
    <definedName name="UACCT115DGP" localSheetId="5">'[35]Functional Study'!#REF!</definedName>
    <definedName name="UACCT115DGP" localSheetId="6">'[35]Functional Study'!#REF!</definedName>
    <definedName name="UACCT115DGP">'[35]Functional Study'!#REF!</definedName>
    <definedName name="UACCT115SG" localSheetId="11">'[35]Functional Study'!#REF!</definedName>
    <definedName name="UACCT115SG" localSheetId="5">'[35]Functional Study'!#REF!</definedName>
    <definedName name="UACCT115SG" localSheetId="6">'[35]Functional Study'!#REF!</definedName>
    <definedName name="UACCT115SG">'[35]Functional Study'!#REF!</definedName>
    <definedName name="UAcct120">'[33]Func Study'!$AB$2021</definedName>
    <definedName name="UAcct124">'[33]Func Study'!$AB$2026</definedName>
    <definedName name="UAcct141">'[33]Func Study'!$AB$2173</definedName>
    <definedName name="UAcct151">'[33]Func Study'!$AB$2049</definedName>
    <definedName name="Uacct151SSECT">'[33]Func Study'!$AB$2047</definedName>
    <definedName name="UAcct154">'[33]Func Study'!$AB$2083</definedName>
    <definedName name="Uacct154SSGCT">'[33]Func Study'!$AB$2080</definedName>
    <definedName name="UAcct163">'[33]Func Study'!$AB$2093</definedName>
    <definedName name="UAcct165">'[33]Func Study'!$AB$2108</definedName>
    <definedName name="UAcct165Gps">'[33]Func Study'!$AB$2104</definedName>
    <definedName name="UAcct182">'[33]Func Study'!$AB$2033</definedName>
    <definedName name="UAcct18222">'[33]Func Study'!$AB$2163</definedName>
    <definedName name="UAcct182M">'[33]Func Study'!$AB$2118</definedName>
    <definedName name="UAcct182MSSGCH">'[33]Func Study'!$AB$2113</definedName>
    <definedName name="UAcct186">'[33]Func Study'!$AB$2041</definedName>
    <definedName name="UAcct1869">'[33]Func Study'!$AB$2168</definedName>
    <definedName name="UAcct186M">'[33]Func Study'!$AB$2129</definedName>
    <definedName name="UAcct190">'[33]Func Study'!$AB$2243</definedName>
    <definedName name="UAcct190Baddebt">'[33]Func Study'!$AB$2237</definedName>
    <definedName name="UAcct190Dop">'[33]Func Study'!$AB$2235</definedName>
    <definedName name="UAcct2281">'[33]Func Study'!$AB$2191</definedName>
    <definedName name="UAcct2282">'[33]Func Study'!$AB$2195</definedName>
    <definedName name="UAcct2283">'[33]Func Study'!$AB$2200</definedName>
    <definedName name="UACCT22841SG">'[33]Func Study'!$AB$2205</definedName>
    <definedName name="UAcct22842">'[33]Func Study'!$AB$2211</definedName>
    <definedName name="UAcct22842Trojd" localSheetId="11">'[32]Func Study'!#REF!</definedName>
    <definedName name="UAcct22842Trojd" localSheetId="5">'[32]Func Study'!#REF!</definedName>
    <definedName name="UAcct22842Trojd" localSheetId="6">'[32]Func Study'!#REF!</definedName>
    <definedName name="UAcct22842Trojd">'[32]Func Study'!#REF!</definedName>
    <definedName name="UAcct235">'[33]Func Study'!$AB$2187</definedName>
    <definedName name="UACCT235CN">'[33]Func Study'!$AB$2186</definedName>
    <definedName name="UAcct252">'[33]Func Study'!$AB$2219</definedName>
    <definedName name="UAcct25316">'[33]Func Study'!$AB$2057</definedName>
    <definedName name="UAcct25317">'[33]Func Study'!$AB$2061</definedName>
    <definedName name="UAcct25318">'[33]Func Study'!$AB$2098</definedName>
    <definedName name="UAcct25319">'[33]Func Study'!$AB$2065</definedName>
    <definedName name="uacct25398">'[33]Func Study'!$AB$2222</definedName>
    <definedName name="UAcct25399">'[33]Func Study'!$AB$2230</definedName>
    <definedName name="UACCT254SO">'[33]Func Study'!$AB$2202</definedName>
    <definedName name="UAcct255">'[33]Func Study'!$AB$2284</definedName>
    <definedName name="UAcct281">'[33]Func Study'!$AB$2249</definedName>
    <definedName name="UAcct282">'[33]Func Study'!$AB$2259</definedName>
    <definedName name="UAcct282Cn">'[33]Func Study'!$AB$2256</definedName>
    <definedName name="UAcct282So">'[33]Func Study'!$AB$2255</definedName>
    <definedName name="UAcct283">'[33]Func Study'!$AB$2271</definedName>
    <definedName name="UAcct283So">'[33]Func Study'!$AB$2265</definedName>
    <definedName name="UAcct301S">'[33]Func Study'!$AB$1964</definedName>
    <definedName name="UAcct301Sg">'[33]Func Study'!$AB$1966</definedName>
    <definedName name="UAcct301So">'[33]Func Study'!$AB$1965</definedName>
    <definedName name="UAcct302S">'[33]Func Study'!$AB$1969</definedName>
    <definedName name="UAcct302Sg">'[33]Func Study'!$AB$1970</definedName>
    <definedName name="UAcct302Sgp">'[33]Func Study'!$AB$1971</definedName>
    <definedName name="UAcct302Sgu">'[33]Func Study'!$AB$1972</definedName>
    <definedName name="UAcct303Cn">'[33]Func Study'!$AB$1980</definedName>
    <definedName name="UAcct303S">'[33]Func Study'!$AB$1976</definedName>
    <definedName name="UAcct303Se">'[33]Func Study'!$AB$1979</definedName>
    <definedName name="UAcct303Sg">'[33]Func Study'!$AB$1977</definedName>
    <definedName name="UAcct303Sgu">'[33]Func Study'!$AB$1981</definedName>
    <definedName name="UAcct303So">'[33]Func Study'!$AB$1978</definedName>
    <definedName name="UACCT303SSGCH">'[33]Func Study'!$AB$1983</definedName>
    <definedName name="UAcct310">'[33]Func Study'!$AB$1414</definedName>
    <definedName name="UAcct310JBG">'[33]Func Study'!$AB$1413</definedName>
    <definedName name="UAcct311">'[33]Func Study'!$AB$1421</definedName>
    <definedName name="UAcct311JBG">'[33]Func Study'!$AB$1420</definedName>
    <definedName name="UAcct312">'[33]Func Study'!$AB$1428</definedName>
    <definedName name="UAcct312JBG">'[33]Func Study'!$AB$1427</definedName>
    <definedName name="UAcct314">'[33]Func Study'!$AB$1435</definedName>
    <definedName name="UAcct314JBG">'[33]Func Study'!$AB$1434</definedName>
    <definedName name="UAcct315">'[33]Func Study'!$AB$1442</definedName>
    <definedName name="UAcct315JBG">'[33]Func Study'!$AB$1441</definedName>
    <definedName name="UAcct316">'[33]Func Study'!$AB$1450</definedName>
    <definedName name="UAcct316JBG">'[33]Func Study'!$AB$1449</definedName>
    <definedName name="UAcct320">'[33]Func Study'!$AB$1466</definedName>
    <definedName name="UAcct321">'[33]Func Study'!$AB$1471</definedName>
    <definedName name="UAcct322">'[33]Func Study'!$AB$1476</definedName>
    <definedName name="UAcct323">'[33]Func Study'!$AB$1481</definedName>
    <definedName name="UAcct324">'[33]Func Study'!$AB$1486</definedName>
    <definedName name="UAcct325">'[33]Func Study'!$AB$1491</definedName>
    <definedName name="UAcct33">'[33]Func Study'!$AB$295</definedName>
    <definedName name="UAcct330">'[33]Func Study'!$AB$1508</definedName>
    <definedName name="UAcct331">'[33]Func Study'!$AB$1513</definedName>
    <definedName name="UAcct332">'[33]Func Study'!$AB$1518</definedName>
    <definedName name="UAcct333">'[33]Func Study'!$AB$1523</definedName>
    <definedName name="UAcct334">'[33]Func Study'!$AB$1528</definedName>
    <definedName name="UAcct335">'[33]Func Study'!$AB$1533</definedName>
    <definedName name="UAcct336">'[33]Func Study'!$AB$1539</definedName>
    <definedName name="UAcct340Dgu">'[33]Func Study'!$AB$1564</definedName>
    <definedName name="UAcct340Sgu">'[33]Func Study'!$AB$1565</definedName>
    <definedName name="UAcct341Dgu">'[33]Func Study'!$AB$1569</definedName>
    <definedName name="UAcct341Sgu">'[33]Func Study'!$AB$1570</definedName>
    <definedName name="UAcct342Dgu">'[33]Func Study'!$AB$1574</definedName>
    <definedName name="UAcct342Sgu">'[33]Func Study'!$AB$1575</definedName>
    <definedName name="UAcct343">'[33]Func Study'!$AB$1584</definedName>
    <definedName name="UAcct344S">'[33]Func Study'!$AB$1587</definedName>
    <definedName name="UAcct344Sgp">'[33]Func Study'!$AB$1588</definedName>
    <definedName name="UAcct345Dgu">'[33]Func Study'!$AB$1594</definedName>
    <definedName name="UAcct345Sgu">'[33]Func Study'!$AB$1595</definedName>
    <definedName name="UAcct346">'[33]Func Study'!$AB$1601</definedName>
    <definedName name="UAcct350">'[33]Func Study'!$AB$1628</definedName>
    <definedName name="UAcct352">'[33]Func Study'!$AB$1635</definedName>
    <definedName name="UAcct353">'[33]Func Study'!$AB$1641</definedName>
    <definedName name="UAcct354">'[33]Func Study'!$AB$1647</definedName>
    <definedName name="UAcct355">'[33]Func Study'!$AB$1654</definedName>
    <definedName name="UAcct356">'[33]Func Study'!$AB$1660</definedName>
    <definedName name="UAcct357">'[33]Func Study'!$AB$1666</definedName>
    <definedName name="UAcct358">'[33]Func Study'!$AB$1672</definedName>
    <definedName name="UAcct359">'[33]Func Study'!$AB$1678</definedName>
    <definedName name="UAcct360">'[33]Func Study'!$AB$1698</definedName>
    <definedName name="UAcct361">'[33]Func Study'!$AB$1704</definedName>
    <definedName name="UAcct362">'[33]Func Study'!$AB$1710</definedName>
    <definedName name="UAcct368">'[33]Func Study'!$AB$1744</definedName>
    <definedName name="UAcct369">'[33]Func Study'!$AB$1751</definedName>
    <definedName name="UAcct370">'[33]Func Study'!$AB$1762</definedName>
    <definedName name="UAcct372A">'[33]Func Study'!$AB$1775</definedName>
    <definedName name="UAcct372Dp">'[33]Func Study'!$AB$1773</definedName>
    <definedName name="UAcct372Ds">'[33]Func Study'!$AB$1774</definedName>
    <definedName name="UAcct373">'[33]Func Study'!$AB$1782</definedName>
    <definedName name="UAcct389Cn">'[33]Func Study'!$AB$1800</definedName>
    <definedName name="UAcct389S">'[33]Func Study'!$AB$1799</definedName>
    <definedName name="UAcct389Sg">'[33]Func Study'!$AB$1802</definedName>
    <definedName name="UAcct389Sgu">'[33]Func Study'!$AB$1801</definedName>
    <definedName name="UAcct389So">'[33]Func Study'!$AB$1803</definedName>
    <definedName name="UAcct390Cn">'[33]Func Study'!$AB$1810</definedName>
    <definedName name="UAcct390JBG">'[33]Func Study'!$AB$1812</definedName>
    <definedName name="UAcct390L">'[33]Func Study'!$AB$1927</definedName>
    <definedName name="UACCT390LRCL">'[33]Func Study'!$AB$1929</definedName>
    <definedName name="UAcct390S">'[33]Func Study'!$AB$1807</definedName>
    <definedName name="UAcct390Sgp">'[33]Func Study'!$AB$1808</definedName>
    <definedName name="UAcct390Sgu">'[33]Func Study'!$AB$1809</definedName>
    <definedName name="UAcct390Sop">'[33]Func Study'!$AB$1811</definedName>
    <definedName name="UAcct390Sou">'[33]Func Study'!$AB$1813</definedName>
    <definedName name="UAcct391Cn">'[33]Func Study'!$AB$1820</definedName>
    <definedName name="UACCT391JBE">'[33]Func Study'!$AB$1825</definedName>
    <definedName name="UAcct391S">'[33]Func Study'!$AB$1817</definedName>
    <definedName name="UAcct391Sg">'[33]Func Study'!$AB$1821</definedName>
    <definedName name="UAcct391Sgp">'[33]Func Study'!$AB$1818</definedName>
    <definedName name="UAcct391Sgu">'[33]Func Study'!$AB$1819</definedName>
    <definedName name="UAcct391So">'[33]Func Study'!$AB$1823</definedName>
    <definedName name="UACCT391SSGCH">'[33]Func Study'!$AB$1824</definedName>
    <definedName name="UAcct392Cn">'[33]Func Study'!$AB$1832</definedName>
    <definedName name="UAcct392L">'[33]Func Study'!$AB$1935</definedName>
    <definedName name="UAcct392Lrcl">'[33]Func Study'!$AB$1937</definedName>
    <definedName name="UAcct392S">'[33]Func Study'!$AB$1829</definedName>
    <definedName name="UAcct392Se">'[33]Func Study'!$AB$1834</definedName>
    <definedName name="UAcct392Sg">'[33]Func Study'!$AB$1831</definedName>
    <definedName name="UAcct392Sgp">'[33]Func Study'!$AB$1835</definedName>
    <definedName name="UAcct392Sgu">'[33]Func Study'!$AB$1833</definedName>
    <definedName name="UAcct392So">'[33]Func Study'!$AB$1830</definedName>
    <definedName name="UACCT392SSGCH">'[33]Func Study'!$AB$1836</definedName>
    <definedName name="UAcct393S">'[33]Func Study'!$AB$1841</definedName>
    <definedName name="UAcct393Sg">'[33]Func Study'!$AB$1845</definedName>
    <definedName name="UAcct393Sgp">'[33]Func Study'!$AB$1842</definedName>
    <definedName name="UAcct393Sgu">'[33]Func Study'!$AB$1843</definedName>
    <definedName name="UAcct393So">'[33]Func Study'!$AB$1844</definedName>
    <definedName name="UACCT393SSGCT">'[33]Func Study'!$AB$1846</definedName>
    <definedName name="UAcct394S">'[33]Func Study'!$AB$1850</definedName>
    <definedName name="UAcct394Se">'[33]Func Study'!$AB$1854</definedName>
    <definedName name="UAcct394Sg">'[33]Func Study'!$AB$1855</definedName>
    <definedName name="UAcct394Sgp">'[33]Func Study'!$AB$1851</definedName>
    <definedName name="UAcct394Sgu">'[33]Func Study'!$AB$1852</definedName>
    <definedName name="UAcct394So">'[33]Func Study'!$AB$1853</definedName>
    <definedName name="UACCT394SSGCH">'[33]Func Study'!$AB$1856</definedName>
    <definedName name="UAcct395S">'[33]Func Study'!$AB$1861</definedName>
    <definedName name="UAcct395Se">'[33]Func Study'!$AB$1865</definedName>
    <definedName name="UAcct395Sg">'[33]Func Study'!$AB$1866</definedName>
    <definedName name="UAcct395Sgp">'[33]Func Study'!$AB$1862</definedName>
    <definedName name="UAcct395Sgu">'[33]Func Study'!$AB$1863</definedName>
    <definedName name="UAcct395So">'[33]Func Study'!$AB$1864</definedName>
    <definedName name="UACCT395SSGCH">'[33]Func Study'!$AB$1867</definedName>
    <definedName name="UAcct396S">'[33]Func Study'!$AB$1872</definedName>
    <definedName name="UAcct396Se">'[33]Func Study'!$AB$1877</definedName>
    <definedName name="UAcct396Sg">'[33]Func Study'!$AB$1874</definedName>
    <definedName name="UAcct396Sgp">'[33]Func Study'!$AB$1873</definedName>
    <definedName name="UAcct396Sgu">'[33]Func Study'!$AB$1876</definedName>
    <definedName name="UAcct396So">'[33]Func Study'!$AB$1875</definedName>
    <definedName name="UACCT396SSGCH">'[33]Func Study'!$AB$1879</definedName>
    <definedName name="UACCT396SSGCT">'[33]Func Study'!$AB$1878</definedName>
    <definedName name="UAcct397Cn">'[33]Func Study'!$AB$1890</definedName>
    <definedName name="UAcct397JBG">'[33]Func Study'!$AB$1893</definedName>
    <definedName name="UAcct397S">'[33]Func Study'!$AB$1886</definedName>
    <definedName name="UAcct397Se">'[33]Func Study'!$AB$1892</definedName>
    <definedName name="UAcct397Sg">'[33]Func Study'!$AB$1891</definedName>
    <definedName name="UAcct397Sgp">'[33]Func Study'!$AB$1887</definedName>
    <definedName name="UAcct397Sgu">'[33]Func Study'!$AB$1888</definedName>
    <definedName name="UAcct397So">'[33]Func Study'!$AB$1889</definedName>
    <definedName name="UAcct398Cn">'[33]Func Study'!$AB$1902</definedName>
    <definedName name="UAcct398S">'[33]Func Study'!$AB$1899</definedName>
    <definedName name="UAcct398Se">'[33]Func Study'!$AB$1904</definedName>
    <definedName name="UAcct398Sg">'[33]Func Study'!$AB$1905</definedName>
    <definedName name="UAcct398Sgp">'[33]Func Study'!$AB$1900</definedName>
    <definedName name="UAcct398Sgu">'[33]Func Study'!$AB$1901</definedName>
    <definedName name="UAcct398So">'[33]Func Study'!$AB$1903</definedName>
    <definedName name="UACCT398SSGCT">'[33]Func Study'!$AB$1906</definedName>
    <definedName name="UAcct399">'[33]Func Study'!$AB$1913</definedName>
    <definedName name="UAcct399G">'[33]Func Study'!$AB$1955</definedName>
    <definedName name="UAcct399L">'[33]Func Study'!$AB$1917</definedName>
    <definedName name="UAcct399Lrcl">'[33]Func Study'!$AB$1919</definedName>
    <definedName name="UAcct403360">'[33]Func Study'!$AB$1090</definedName>
    <definedName name="UAcct403361">'[33]Func Study'!$AB$1091</definedName>
    <definedName name="UAcct403362">'[33]Func Study'!$AB$1092</definedName>
    <definedName name="UAcct403364">'[33]Func Study'!$AB$1094</definedName>
    <definedName name="UAcct403365">'[33]Func Study'!$AB$1095</definedName>
    <definedName name="UAcct403366">'[33]Func Study'!$AB$1096</definedName>
    <definedName name="UAcct403367">'[33]Func Study'!$AB$1097</definedName>
    <definedName name="UAcct403368">'[33]Func Study'!$AB$1098</definedName>
    <definedName name="UAcct403369">'[33]Func Study'!$AB$1099</definedName>
    <definedName name="UAcct403370">'[33]Func Study'!$AB$1100</definedName>
    <definedName name="UAcct403371">'[33]Func Study'!$AB$1101</definedName>
    <definedName name="UAcct403372">'[33]Func Study'!$AB$1102</definedName>
    <definedName name="UAcct403373">'[33]Func Study'!$AB$1103</definedName>
    <definedName name="UAcct403Ep">'[33]Func Study'!$AB$1130</definedName>
    <definedName name="UAcct403Gpcn">'[33]Func Study'!$AB$1111</definedName>
    <definedName name="UAcct403GPDGP">'[33]Func Study'!$AB$1108</definedName>
    <definedName name="UAcct403GPDGU">'[33]Func Study'!$AB$1109</definedName>
    <definedName name="UAcct403GPJBG">'[33]Func Study'!$AB$1115</definedName>
    <definedName name="UAcct403Gps">'[33]Func Study'!$AB$1107</definedName>
    <definedName name="UAcct403Gpsg">'[33]Func Study'!$AB$1112</definedName>
    <definedName name="UAcct403Gpso">'[33]Func Study'!$AB$1113</definedName>
    <definedName name="UAcct403Gv0">'[33]Func Study'!$AB$1121</definedName>
    <definedName name="UAcct403Hp">'[33]Func Study'!$AB$1072</definedName>
    <definedName name="UACCT403JBE">'[33]Func Study'!$AB$1116</definedName>
    <definedName name="UAcct403Mp">'[33]Func Study'!$AB$1125</definedName>
    <definedName name="UAcct403Np">'[33]Func Study'!$AB$1065</definedName>
    <definedName name="UAcct403Op">'[33]Func Study'!$AB$1080</definedName>
    <definedName name="UAcct403OPCAGE">'[33]Func Study'!$AB$1078</definedName>
    <definedName name="UAcct403Sp">'[33]Func Study'!$AB$1061</definedName>
    <definedName name="UAcct403SPJBG">'[33]Func Study'!$AB$1058</definedName>
    <definedName name="UAcct403Tp">'[33]Func Study'!$AB$1087</definedName>
    <definedName name="UAcct404330">'[33]Func Study'!$AB$1177</definedName>
    <definedName name="UACCT404GP">'[33]Func Study'!$AB$1146</definedName>
    <definedName name="UACCT404GPCN">'[33]Func Study'!$AB$1143</definedName>
    <definedName name="UACCT404GPSO">'[33]Func Study'!$AB$1141</definedName>
    <definedName name="UAcct404Ipcn">'[33]Func Study'!$AB$1158</definedName>
    <definedName name="UAcct404IPJBG">'[33]Func Study'!$AB$1163</definedName>
    <definedName name="UAcct404Ips">'[33]Func Study'!$AB$1154</definedName>
    <definedName name="UAcct404Ipse">'[33]Func Study'!$AB$1155</definedName>
    <definedName name="UAcct404Ipsg">'[33]Func Study'!$AB$1156</definedName>
    <definedName name="UAcct404Ipsg1">'[33]Func Study'!$AB$1159</definedName>
    <definedName name="UAcct404Ipsg2">'[33]Func Study'!$AB$1160</definedName>
    <definedName name="UAcct404Ipso">'[33]Func Study'!$AB$1157</definedName>
    <definedName name="UAcct404M">'[33]Func Study'!$AB$1168</definedName>
    <definedName name="UACCT404OP">'[33]Func Study'!$AB$1172</definedName>
    <definedName name="UACCT404SP">'[33]Func Study'!$AB$1151</definedName>
    <definedName name="UAcct405">'[33]Func Study'!$AB$1185</definedName>
    <definedName name="UAcct406">'[33]Func Study'!$AB$1193</definedName>
    <definedName name="UAcct407">'[33]Func Study'!$AB$1202</definedName>
    <definedName name="UAcct408">'[33]Func Study'!$AB$1221</definedName>
    <definedName name="UAcct408S">'[33]Func Study'!$AB$1213</definedName>
    <definedName name="UAcct41010">'[33]Func Study'!$AB$1294</definedName>
    <definedName name="UAcct41011">'[33]Func Study'!$AB$1309</definedName>
    <definedName name="UACCT41020" localSheetId="11">'[34]Functional Study'!#REF!</definedName>
    <definedName name="UACCT41020" localSheetId="5">'[34]Functional Study'!#REF!</definedName>
    <definedName name="UACCT41020" localSheetId="6">'[34]Functional Study'!#REF!</definedName>
    <definedName name="UACCT41020">'[34]Functional Study'!#REF!</definedName>
    <definedName name="UACCT41020BADDEBT" localSheetId="11">'[34]Functional Study'!#REF!</definedName>
    <definedName name="UACCT41020BADDEBT" localSheetId="5">'[34]Functional Study'!#REF!</definedName>
    <definedName name="UACCT41020BADDEBT" localSheetId="6">'[34]Functional Study'!#REF!</definedName>
    <definedName name="UACCT41020BADDEBT">'[34]Functional Study'!#REF!</definedName>
    <definedName name="UACCT41020DITEXP" localSheetId="11">'[34]Functional Study'!#REF!</definedName>
    <definedName name="UACCT41020DITEXP" localSheetId="5">'[34]Functional Study'!#REF!</definedName>
    <definedName name="UACCT41020DITEXP" localSheetId="6">'[34]Functional Study'!#REF!</definedName>
    <definedName name="UACCT41020DITEXP">'[34]Functional Study'!#REF!</definedName>
    <definedName name="UACCT41020DNPU" localSheetId="11">'[34]Functional Study'!#REF!</definedName>
    <definedName name="UACCT41020DNPU" localSheetId="5">'[34]Functional Study'!#REF!</definedName>
    <definedName name="UACCT41020DNPU" localSheetId="6">'[34]Functional Study'!#REF!</definedName>
    <definedName name="UACCT41020DNPU">'[34]Functional Study'!#REF!</definedName>
    <definedName name="UACCT41020S" localSheetId="11">'[34]Functional Study'!#REF!</definedName>
    <definedName name="UACCT41020S" localSheetId="5">'[34]Functional Study'!#REF!</definedName>
    <definedName name="UACCT41020S" localSheetId="6">'[34]Functional Study'!#REF!</definedName>
    <definedName name="UACCT41020S">'[34]Functional Study'!#REF!</definedName>
    <definedName name="UACCT41020SE" localSheetId="11">'[34]Functional Study'!#REF!</definedName>
    <definedName name="UACCT41020SE" localSheetId="5">'[34]Functional Study'!#REF!</definedName>
    <definedName name="UACCT41020SE" localSheetId="6">'[34]Functional Study'!#REF!</definedName>
    <definedName name="UACCT41020SE">'[34]Functional Study'!#REF!</definedName>
    <definedName name="UACCT41020SG" localSheetId="11">'[34]Functional Study'!#REF!</definedName>
    <definedName name="UACCT41020SG" localSheetId="5">'[34]Functional Study'!#REF!</definedName>
    <definedName name="UACCT41020SG" localSheetId="6">'[34]Functional Study'!#REF!</definedName>
    <definedName name="UACCT41020SG">'[34]Functional Study'!#REF!</definedName>
    <definedName name="UACCT41020SGCT" localSheetId="11">'[34]Functional Study'!#REF!</definedName>
    <definedName name="UACCT41020SGCT" localSheetId="5">'[34]Functional Study'!#REF!</definedName>
    <definedName name="UACCT41020SGCT" localSheetId="6">'[34]Functional Study'!#REF!</definedName>
    <definedName name="UACCT41020SGCT">'[34]Functional Study'!#REF!</definedName>
    <definedName name="UACCT41020SGPP" localSheetId="11">'[34]Functional Study'!#REF!</definedName>
    <definedName name="UACCT41020SGPP" localSheetId="5">'[34]Functional Study'!#REF!</definedName>
    <definedName name="UACCT41020SGPP" localSheetId="6">'[34]Functional Study'!#REF!</definedName>
    <definedName name="UACCT41020SGPP">'[34]Functional Study'!#REF!</definedName>
    <definedName name="UACCT41020SO" localSheetId="11">'[34]Functional Study'!#REF!</definedName>
    <definedName name="UACCT41020SO" localSheetId="5">'[34]Functional Study'!#REF!</definedName>
    <definedName name="UACCT41020SO" localSheetId="6">'[34]Functional Study'!#REF!</definedName>
    <definedName name="UACCT41020SO">'[34]Functional Study'!#REF!</definedName>
    <definedName name="UACCT41020TROJP" localSheetId="11">'[34]Functional Study'!#REF!</definedName>
    <definedName name="UACCT41020TROJP" localSheetId="5">'[34]Functional Study'!#REF!</definedName>
    <definedName name="UACCT41020TROJP" localSheetId="6">'[34]Functional Study'!#REF!</definedName>
    <definedName name="UACCT41020TROJP">'[34]Functional Study'!#REF!</definedName>
    <definedName name="UACCT4102SNPD" localSheetId="11">'[34]Functional Study'!#REF!</definedName>
    <definedName name="UACCT4102SNPD" localSheetId="5">'[34]Functional Study'!#REF!</definedName>
    <definedName name="UACCT4102SNPD" localSheetId="6">'[34]Functional Study'!#REF!</definedName>
    <definedName name="UACCT4102SNPD">'[34]Functional Study'!#REF!</definedName>
    <definedName name="UAcct41110">'[33]Func Study'!$AB$1325</definedName>
    <definedName name="UAcct41111" localSheetId="11">'[34]Functional Study'!#REF!</definedName>
    <definedName name="UAcct41111" localSheetId="5">'[34]Functional Study'!#REF!</definedName>
    <definedName name="UAcct41111" localSheetId="6">'[34]Functional Study'!#REF!</definedName>
    <definedName name="UAcct41111">'[34]Functional Study'!#REF!</definedName>
    <definedName name="UAcct41111Baddebt" localSheetId="11">'[34]Functional Study'!#REF!</definedName>
    <definedName name="UAcct41111Baddebt" localSheetId="5">'[34]Functional Study'!#REF!</definedName>
    <definedName name="UAcct41111Baddebt" localSheetId="6">'[34]Functional Study'!#REF!</definedName>
    <definedName name="UAcct41111Baddebt">'[34]Functional Study'!#REF!</definedName>
    <definedName name="UAcct41111Dgp" localSheetId="11">'[34]Functional Study'!#REF!</definedName>
    <definedName name="UAcct41111Dgp" localSheetId="5">'[34]Functional Study'!#REF!</definedName>
    <definedName name="UAcct41111Dgp" localSheetId="6">'[34]Functional Study'!#REF!</definedName>
    <definedName name="UAcct41111Dgp">'[34]Functional Study'!#REF!</definedName>
    <definedName name="UAcct41111Dgu" localSheetId="11">'[34]Functional Study'!#REF!</definedName>
    <definedName name="UAcct41111Dgu" localSheetId="5">'[34]Functional Study'!#REF!</definedName>
    <definedName name="UAcct41111Dgu" localSheetId="6">'[34]Functional Study'!#REF!</definedName>
    <definedName name="UAcct41111Dgu">'[34]Functional Study'!#REF!</definedName>
    <definedName name="UAcct41111Ditexp" localSheetId="11">'[34]Functional Study'!#REF!</definedName>
    <definedName name="UAcct41111Ditexp" localSheetId="5">'[34]Functional Study'!#REF!</definedName>
    <definedName name="UAcct41111Ditexp" localSheetId="6">'[34]Functional Study'!#REF!</definedName>
    <definedName name="UAcct41111Ditexp">'[34]Functional Study'!#REF!</definedName>
    <definedName name="UAcct41111Dnpp" localSheetId="11">'[34]Functional Study'!#REF!</definedName>
    <definedName name="UAcct41111Dnpp" localSheetId="5">'[34]Functional Study'!#REF!</definedName>
    <definedName name="UAcct41111Dnpp" localSheetId="6">'[34]Functional Study'!#REF!</definedName>
    <definedName name="UAcct41111Dnpp">'[34]Functional Study'!#REF!</definedName>
    <definedName name="UAcct41111Dnptp" localSheetId="11">'[34]Functional Study'!#REF!</definedName>
    <definedName name="UAcct41111Dnptp" localSheetId="5">'[34]Functional Study'!#REF!</definedName>
    <definedName name="UAcct41111Dnptp" localSheetId="6">'[34]Functional Study'!#REF!</definedName>
    <definedName name="UAcct41111Dnptp">'[34]Functional Study'!#REF!</definedName>
    <definedName name="UAcct41111S" localSheetId="11">'[34]Functional Study'!#REF!</definedName>
    <definedName name="UAcct41111S" localSheetId="5">'[34]Functional Study'!#REF!</definedName>
    <definedName name="UAcct41111S" localSheetId="6">'[34]Functional Study'!#REF!</definedName>
    <definedName name="UAcct41111S">'[34]Functional Study'!#REF!</definedName>
    <definedName name="UAcct41111Se" localSheetId="11">'[34]Functional Study'!#REF!</definedName>
    <definedName name="UAcct41111Se" localSheetId="5">'[34]Functional Study'!#REF!</definedName>
    <definedName name="UAcct41111Se" localSheetId="6">'[34]Functional Study'!#REF!</definedName>
    <definedName name="UAcct41111Se">'[34]Functional Study'!#REF!</definedName>
    <definedName name="UAcct41111Sg" localSheetId="11">'[34]Functional Study'!#REF!</definedName>
    <definedName name="UAcct41111Sg" localSheetId="5">'[34]Functional Study'!#REF!</definedName>
    <definedName name="UAcct41111Sg" localSheetId="6">'[34]Functional Study'!#REF!</definedName>
    <definedName name="UAcct41111Sg">'[34]Functional Study'!#REF!</definedName>
    <definedName name="UAcct41111Sgpp" localSheetId="11">'[34]Functional Study'!#REF!</definedName>
    <definedName name="UAcct41111Sgpp" localSheetId="5">'[34]Functional Study'!#REF!</definedName>
    <definedName name="UAcct41111Sgpp" localSheetId="6">'[34]Functional Study'!#REF!</definedName>
    <definedName name="UAcct41111Sgpp">'[34]Functional Study'!#REF!</definedName>
    <definedName name="UAcct41111So" localSheetId="11">'[34]Functional Study'!#REF!</definedName>
    <definedName name="UAcct41111So" localSheetId="5">'[34]Functional Study'!#REF!</definedName>
    <definedName name="UAcct41111So" localSheetId="6">'[34]Functional Study'!#REF!</definedName>
    <definedName name="UAcct41111So">'[34]Functional Study'!#REF!</definedName>
    <definedName name="UAcct41111Trojp" localSheetId="11">'[34]Functional Study'!#REF!</definedName>
    <definedName name="UAcct41111Trojp" localSheetId="5">'[34]Functional Study'!#REF!</definedName>
    <definedName name="UAcct41111Trojp" localSheetId="6">'[34]Functional Study'!#REF!</definedName>
    <definedName name="UAcct41111Trojp">'[34]Functional Study'!#REF!</definedName>
    <definedName name="UAcct41140">'[33]Func Study'!$AB$1232</definedName>
    <definedName name="UAcct41141">'[33]Func Study'!$AB$1237</definedName>
    <definedName name="UAcct41160">'[33]Func Study'!$AB$369</definedName>
    <definedName name="UAcct41170">'[33]Func Study'!$AB$374</definedName>
    <definedName name="UAcct4118">'[33]Func Study'!$AB$378</definedName>
    <definedName name="UAcct41181">'[33]Func Study'!$AB$381</definedName>
    <definedName name="UAcct4194">'[33]Func Study'!$AB$385</definedName>
    <definedName name="UAcct421">'[33]Func Study'!$AB$394</definedName>
    <definedName name="UAcct4311">'[33]Func Study'!$AB$401</definedName>
    <definedName name="UAcct442Se">'[33]Func Study'!$AB$259</definedName>
    <definedName name="UAcct442Sg">'[33]Func Study'!$AB$260</definedName>
    <definedName name="UAcct447">'[33]Func Study'!$AB$281</definedName>
    <definedName name="UAcct447CAEE" localSheetId="11">'[31]Func Study'!#REF!</definedName>
    <definedName name="UAcct447CAEE" localSheetId="5">'[31]Func Study'!#REF!</definedName>
    <definedName name="UAcct447CAEE" localSheetId="6">'[31]Func Study'!#REF!</definedName>
    <definedName name="UAcct447CAEE">'[31]Func Study'!#REF!</definedName>
    <definedName name="UAcct447CAGE" localSheetId="11">'[31]Func Study'!#REF!</definedName>
    <definedName name="UAcct447CAGE" localSheetId="5">'[31]Func Study'!#REF!</definedName>
    <definedName name="UAcct447CAGE" localSheetId="6">'[31]Func Study'!#REF!</definedName>
    <definedName name="UAcct447CAGE">'[31]Func Study'!#REF!</definedName>
    <definedName name="UAcct447Dgu" localSheetId="11">'[32]Func Study'!#REF!</definedName>
    <definedName name="UAcct447Dgu" localSheetId="5">'[32]Func Study'!#REF!</definedName>
    <definedName name="UAcct447Dgu" localSheetId="6">'[32]Func Study'!#REF!</definedName>
    <definedName name="UAcct447Dgu">'[32]Func Study'!#REF!</definedName>
    <definedName name="UACCT447NPC">'[33]Func Study'!$AB$289</definedName>
    <definedName name="UACCT447NPCCAEW">'[33]Func Study'!$AB$286</definedName>
    <definedName name="UACCT447NPCCAGW">'[33]Func Study'!$AB$287</definedName>
    <definedName name="UACCT447NPCDGP">'[33]Func Study'!$AB$288</definedName>
    <definedName name="UAcct447S">'[33]Func Study'!$AB$280</definedName>
    <definedName name="UAcct448S">'[33]Func Study'!$AB$274</definedName>
    <definedName name="UAcct448So">'[33]Func Study'!$AB$275</definedName>
    <definedName name="UAcct449">'[33]Func Study'!$AB$294</definedName>
    <definedName name="UAcct450">'[33]Func Study'!$AB$304</definedName>
    <definedName name="UAcct450S">'[33]Func Study'!$AB$302</definedName>
    <definedName name="UAcct450So">'[33]Func Study'!$AB$303</definedName>
    <definedName name="UAcct451S">'[33]Func Study'!$AB$307</definedName>
    <definedName name="UAcct451Sg">'[33]Func Study'!$AB$308</definedName>
    <definedName name="UAcct451So">'[33]Func Study'!$AB$309</definedName>
    <definedName name="UAcct453">'[33]Func Study'!$AB$315</definedName>
    <definedName name="UAcct453CAGE" localSheetId="11">'[31]Func Study'!#REF!</definedName>
    <definedName name="UAcct453CAGE" localSheetId="5">'[31]Func Study'!#REF!</definedName>
    <definedName name="UAcct453CAGE" localSheetId="6">'[31]Func Study'!#REF!</definedName>
    <definedName name="UAcct453CAGE">'[31]Func Study'!#REF!</definedName>
    <definedName name="UAcct453CAGW" localSheetId="11">'[31]Func Study'!#REF!</definedName>
    <definedName name="UAcct453CAGW" localSheetId="5">'[31]Func Study'!#REF!</definedName>
    <definedName name="UAcct453CAGW" localSheetId="6">'[31]Func Study'!#REF!</definedName>
    <definedName name="UAcct453CAGW">'[31]Func Study'!#REF!</definedName>
    <definedName name="UAcct454">'[33]Func Study'!$AB$322</definedName>
    <definedName name="UAcct454JBG">'[33]Func Study'!$AB$319</definedName>
    <definedName name="UAcct454S">'[33]Func Study'!$AB$318</definedName>
    <definedName name="UAcct454Sg">'[33]Func Study'!$AB$320</definedName>
    <definedName name="UAcct454So">'[33]Func Study'!$AB$321</definedName>
    <definedName name="UAcct456">'[33]Func Study'!$AB$332</definedName>
    <definedName name="UAcct456CAEW">'[33]Func Study'!$AB$331</definedName>
    <definedName name="UAcct456S">'[33]Func Study'!$AB$325</definedName>
    <definedName name="UAcct456So">'[33]Func Study'!$AB$329</definedName>
    <definedName name="UAcct500">'[33]Func Study'!$AB$416</definedName>
    <definedName name="UAcct500JBG">'[33]Func Study'!$AB$414</definedName>
    <definedName name="UAcct501">'[33]Func Study'!$AB$423</definedName>
    <definedName name="UAcct501CAEW">'[33]Func Study'!$AB$420</definedName>
    <definedName name="UAcct501JBE">'[33]Func Study'!$AB$421</definedName>
    <definedName name="UACCT501NPCCAEW">'[33]Func Study'!$AB$426</definedName>
    <definedName name="UAcct502">'[33]Func Study'!$AB$433</definedName>
    <definedName name="UAcct502CAGE">'[33]Func Study'!$AB$431</definedName>
    <definedName name="UAcct502JBG" localSheetId="11">'[31]Func Study'!#REF!</definedName>
    <definedName name="UAcct502JBG" localSheetId="5">'[31]Func Study'!#REF!</definedName>
    <definedName name="UAcct502JBG" localSheetId="6">'[31]Func Study'!#REF!</definedName>
    <definedName name="UAcct502JBG">'[31]Func Study'!#REF!</definedName>
    <definedName name="UAcct503">'[33]Func Study'!$AB$437</definedName>
    <definedName name="UACCT503NPC">'[33]Func Study'!$AB$443</definedName>
    <definedName name="UAcct505">'[33]Func Study'!$AB$449</definedName>
    <definedName name="UAcct505CAGE">'[33]Func Study'!$AB$447</definedName>
    <definedName name="UAcct505JBG" localSheetId="11">'[31]Func Study'!#REF!</definedName>
    <definedName name="UAcct505JBG" localSheetId="5">'[31]Func Study'!#REF!</definedName>
    <definedName name="UAcct505JBG" localSheetId="6">'[31]Func Study'!#REF!</definedName>
    <definedName name="UAcct505JBG">'[31]Func Study'!#REF!</definedName>
    <definedName name="UAcct506">'[33]Func Study'!$AB$455</definedName>
    <definedName name="UAcct506CAGE">'[33]Func Study'!$AB$452</definedName>
    <definedName name="UAcct506JBG" localSheetId="11">'[31]Func Study'!#REF!</definedName>
    <definedName name="UAcct506JBG" localSheetId="5">'[31]Func Study'!#REF!</definedName>
    <definedName name="UAcct506JBG" localSheetId="6">'[31]Func Study'!#REF!</definedName>
    <definedName name="UAcct506JBG">'[31]Func Study'!#REF!</definedName>
    <definedName name="UAcct507">'[33]Func Study'!$AB$464</definedName>
    <definedName name="UAcct507CAGE">'[33]Func Study'!$AB$462</definedName>
    <definedName name="UAcct507JBG" localSheetId="11">'[31]Func Study'!#REF!</definedName>
    <definedName name="UAcct507JBG" localSheetId="5">'[31]Func Study'!#REF!</definedName>
    <definedName name="UAcct507JBG" localSheetId="6">'[31]Func Study'!#REF!</definedName>
    <definedName name="UAcct507JBG">'[31]Func Study'!#REF!</definedName>
    <definedName name="UAcct510">'[33]Func Study'!$AB$469</definedName>
    <definedName name="UAcct510CAGE">'[33]Func Study'!$AB$467</definedName>
    <definedName name="UAcct510JBG" localSheetId="11">'[31]Func Study'!#REF!</definedName>
    <definedName name="UAcct510JBG" localSheetId="5">'[31]Func Study'!#REF!</definedName>
    <definedName name="UAcct510JBG" localSheetId="6">'[31]Func Study'!#REF!</definedName>
    <definedName name="UAcct510JBG">'[31]Func Study'!#REF!</definedName>
    <definedName name="UAcct511">'[33]Func Study'!$AB$474</definedName>
    <definedName name="UAcct511CAGE">'[33]Func Study'!$AB$472</definedName>
    <definedName name="UAcct511JBG" localSheetId="11">'[31]Func Study'!#REF!</definedName>
    <definedName name="UAcct511JBG" localSheetId="5">'[31]Func Study'!#REF!</definedName>
    <definedName name="UAcct511JBG" localSheetId="6">'[31]Func Study'!#REF!</definedName>
    <definedName name="UAcct511JBG">'[31]Func Study'!#REF!</definedName>
    <definedName name="UAcct512">'[33]Func Study'!$AB$479</definedName>
    <definedName name="UAcct512CAGE">'[33]Func Study'!$AB$477</definedName>
    <definedName name="UAcct512JBG" localSheetId="11">'[31]Func Study'!#REF!</definedName>
    <definedName name="UAcct512JBG" localSheetId="5">'[31]Func Study'!#REF!</definedName>
    <definedName name="UAcct512JBG" localSheetId="6">'[31]Func Study'!#REF!</definedName>
    <definedName name="UAcct512JBG">'[31]Func Study'!#REF!</definedName>
    <definedName name="UAcct513">'[33]Func Study'!$AB$484</definedName>
    <definedName name="UAcct513CAGE">'[33]Func Study'!$AB$482</definedName>
    <definedName name="UAcct513JBG" localSheetId="11">'[31]Func Study'!#REF!</definedName>
    <definedName name="UAcct513JBG" localSheetId="5">'[31]Func Study'!#REF!</definedName>
    <definedName name="UAcct513JBG" localSheetId="6">'[31]Func Study'!#REF!</definedName>
    <definedName name="UAcct513JBG">'[31]Func Study'!#REF!</definedName>
    <definedName name="UAcct514">'[33]Func Study'!$AB$489</definedName>
    <definedName name="UAcct514CAGE">'[33]Func Study'!$AB$487</definedName>
    <definedName name="UAcct514JBG" localSheetId="11">'[31]Func Study'!#REF!</definedName>
    <definedName name="UAcct514JBG" localSheetId="5">'[31]Func Study'!#REF!</definedName>
    <definedName name="UAcct514JBG" localSheetId="6">'[31]Func Study'!#REF!</definedName>
    <definedName name="UAcct514JBG">'[31]Func Study'!#REF!</definedName>
    <definedName name="UAcct517">'[33]Func Study'!$AB$498</definedName>
    <definedName name="UAcct518">'[33]Func Study'!$AB$502</definedName>
    <definedName name="UAcct519">'[33]Func Study'!$AB$507</definedName>
    <definedName name="UAcct520">'[33]Func Study'!$AB$511</definedName>
    <definedName name="UAcct523">'[33]Func Study'!$AB$515</definedName>
    <definedName name="UAcct524">'[33]Func Study'!$AB$519</definedName>
    <definedName name="UAcct528">'[33]Func Study'!$AB$523</definedName>
    <definedName name="UAcct529">'[33]Func Study'!$AB$527</definedName>
    <definedName name="UAcct530">'[33]Func Study'!$AB$531</definedName>
    <definedName name="UAcct531">'[33]Func Study'!$AB$535</definedName>
    <definedName name="UAcct532">'[33]Func Study'!$AB$539</definedName>
    <definedName name="UAcct535">'[33]Func Study'!$AB$551</definedName>
    <definedName name="UAcct536">'[33]Func Study'!$AB$555</definedName>
    <definedName name="UAcct537">'[33]Func Study'!$AB$559</definedName>
    <definedName name="UAcct538">'[33]Func Study'!$AB$563</definedName>
    <definedName name="UAcct539">'[33]Func Study'!$AB$568</definedName>
    <definedName name="UAcct540">'[33]Func Study'!$AB$572</definedName>
    <definedName name="UAcct541">'[33]Func Study'!$AB$576</definedName>
    <definedName name="UAcct542">'[33]Func Study'!$AB$580</definedName>
    <definedName name="UAcct543">'[33]Func Study'!$AB$584</definedName>
    <definedName name="UAcct544">'[33]Func Study'!$AB$588</definedName>
    <definedName name="UAcct545">'[33]Func Study'!$AB$592</definedName>
    <definedName name="UAcct546">'[33]Func Study'!$AB$606</definedName>
    <definedName name="UAcct546CAGE">'[33]Func Study'!$AB$605</definedName>
    <definedName name="UAcct547CAEW">'[33]Func Study'!$AB$610</definedName>
    <definedName name="UACCT547NPCCAEW">'[33]Func Study'!$AB$613</definedName>
    <definedName name="UAcct547Se">'[33]Func Study'!$AB$609</definedName>
    <definedName name="UAcct548">'[33]Func Study'!$AB$621</definedName>
    <definedName name="UACCT548CAGE">'[33]Func Study'!$AB$620</definedName>
    <definedName name="UAcct549">'[33]Func Study'!$AB$626</definedName>
    <definedName name="Uacct549CAGE">'[33]Func Study'!$AB$625</definedName>
    <definedName name="UAcct5506SE" localSheetId="11">'[31]Func Study'!#REF!</definedName>
    <definedName name="UAcct5506SE" localSheetId="5">'[31]Func Study'!#REF!</definedName>
    <definedName name="UAcct5506SE" localSheetId="6">'[31]Func Study'!#REF!</definedName>
    <definedName name="UAcct5506SE">'[31]Func Study'!#REF!</definedName>
    <definedName name="UAcct551CAGE">'[33]Func Study'!$AB$634</definedName>
    <definedName name="UACCT551SG">'[33]Func Study'!$AB$635</definedName>
    <definedName name="UACCT552CAGE">'[33]Func Study'!$AB$640</definedName>
    <definedName name="UAcct552SG">'[33]Func Study'!$AB$639</definedName>
    <definedName name="UACCT553CAGE">'[33]Func Study'!$AB$646</definedName>
    <definedName name="UAcct553SG">'[33]Func Study'!$AB$645</definedName>
    <definedName name="UACCT554CAGE">'[33]Func Study'!$AB$651</definedName>
    <definedName name="UAcct554SG">'[33]Func Study'!$AB$650</definedName>
    <definedName name="UAcct555CAEE" localSheetId="11">'[31]Func Study'!#REF!</definedName>
    <definedName name="UAcct555CAEE" localSheetId="5">'[31]Func Study'!#REF!</definedName>
    <definedName name="UAcct555CAEE" localSheetId="6">'[31]Func Study'!#REF!</definedName>
    <definedName name="UAcct555CAEE">'[31]Func Study'!#REF!</definedName>
    <definedName name="UAcct555CAEW">'[33]Func Study'!$AB$665</definedName>
    <definedName name="UAcct555CAGE" localSheetId="11">'[31]Func Study'!#REF!</definedName>
    <definedName name="UAcct555CAGE" localSheetId="5">'[31]Func Study'!#REF!</definedName>
    <definedName name="UAcct555CAGE" localSheetId="6">'[31]Func Study'!#REF!</definedName>
    <definedName name="UAcct555CAGE">'[31]Func Study'!#REF!</definedName>
    <definedName name="UAcct555CAGW">'[33]Func Study'!$AB$664</definedName>
    <definedName name="UACCT555DGP">'[33]Func Study'!$AB$670</definedName>
    <definedName name="UACCT555NPCCAEW">'[33]Func Study'!$AB$669</definedName>
    <definedName name="UACCT555NPCCAGW">'[33]Func Study'!$AB$668</definedName>
    <definedName name="UAcct555S">'[33]Func Study'!$AB$663</definedName>
    <definedName name="UAcct555Se">'[33]Func Study'!$AB$665</definedName>
    <definedName name="UACCT555SG">'[33]Func Study'!$AB$664</definedName>
    <definedName name="UAcct556">'[33]Func Study'!$AB$676</definedName>
    <definedName name="UAcct557">'[33]Func Study'!$AB$685</definedName>
    <definedName name="UAcct560">'[33]Func Study'!$AB$715</definedName>
    <definedName name="UAcct561">'[33]Func Study'!$AB$720</definedName>
    <definedName name="UAcct562">'[33]Func Study'!$AB$726</definedName>
    <definedName name="UAcct563">'[33]Func Study'!$AB$731</definedName>
    <definedName name="UAcct564">'[33]Func Study'!$AB$735</definedName>
    <definedName name="UAcct565">'[33]Func Study'!$AB$739</definedName>
    <definedName name="UACCT565NPC">'[33]Func Study'!$AB$744</definedName>
    <definedName name="UACCT565NPCCAGW">'[33]Func Study'!$AB$742</definedName>
    <definedName name="UAcct566">'[33]Func Study'!$AB$748</definedName>
    <definedName name="UAcct567">'[33]Func Study'!$AB$752</definedName>
    <definedName name="UAcct568">'[33]Func Study'!$AB$756</definedName>
    <definedName name="UAcct569">'[33]Func Study'!$AB$760</definedName>
    <definedName name="UAcct570">'[33]Func Study'!$AB$765</definedName>
    <definedName name="UAcct571">'[33]Func Study'!$AB$770</definedName>
    <definedName name="UAcct572">'[33]Func Study'!$AB$774</definedName>
    <definedName name="UAcct573">'[33]Func Study'!$AB$778</definedName>
    <definedName name="UAcct580">'[33]Func Study'!$AB$791</definedName>
    <definedName name="UAcct581">'[33]Func Study'!$AB$796</definedName>
    <definedName name="UAcct582">'[33]Func Study'!$AB$801</definedName>
    <definedName name="UAcct583">'[33]Func Study'!$AB$806</definedName>
    <definedName name="UAcct584">'[33]Func Study'!$AB$811</definedName>
    <definedName name="UAcct585">'[33]Func Study'!$AB$816</definedName>
    <definedName name="UAcct586">'[33]Func Study'!$AB$821</definedName>
    <definedName name="UAcct587">'[33]Func Study'!$AB$826</definedName>
    <definedName name="UAcct588">'[33]Func Study'!$AB$831</definedName>
    <definedName name="UAcct589">'[33]Func Study'!$AB$836</definedName>
    <definedName name="UAcct590">'[33]Func Study'!$AB$841</definedName>
    <definedName name="UAcct591">'[33]Func Study'!$AB$846</definedName>
    <definedName name="UAcct592">'[33]Func Study'!$AB$851</definedName>
    <definedName name="UAcct593">'[33]Func Study'!$AB$856</definedName>
    <definedName name="UAcct594">'[33]Func Study'!$AB$861</definedName>
    <definedName name="UAcct595">'[33]Func Study'!$AB$866</definedName>
    <definedName name="UAcct596">'[33]Func Study'!$AB$876</definedName>
    <definedName name="UAcct597">'[33]Func Study'!$AB$881</definedName>
    <definedName name="UAcct598">'[33]Func Study'!$AB$886</definedName>
    <definedName name="UAcct901">'[33]Func Study'!$AB$898</definedName>
    <definedName name="UAcct902">'[33]Func Study'!$AB$903</definedName>
    <definedName name="UAcct903">'[33]Func Study'!$AB$908</definedName>
    <definedName name="UAcct904">'[33]Func Study'!$AB$914</definedName>
    <definedName name="Uacct904SG" localSheetId="11">'[35]Functional Study'!#REF!</definedName>
    <definedName name="Uacct904SG" localSheetId="5">'[35]Functional Study'!#REF!</definedName>
    <definedName name="Uacct904SG" localSheetId="6">'[35]Functional Study'!#REF!</definedName>
    <definedName name="Uacct904SG">'[35]Functional Study'!#REF!</definedName>
    <definedName name="UAcct905">'[33]Func Study'!$AB$919</definedName>
    <definedName name="UAcct907">'[33]Func Study'!$AB$933</definedName>
    <definedName name="UAcct908">'[33]Func Study'!$AB$938</definedName>
    <definedName name="UAcct909">'[33]Func Study'!$AB$943</definedName>
    <definedName name="UAcct910">'[33]Func Study'!$AB$948</definedName>
    <definedName name="UAcct911">'[33]Func Study'!$AB$959</definedName>
    <definedName name="UAcct912">'[33]Func Study'!$AB$964</definedName>
    <definedName name="UAcct913">'[33]Func Study'!$AB$969</definedName>
    <definedName name="UAcct916">'[33]Func Study'!$AB$974</definedName>
    <definedName name="UAcct920">'[33]Func Study'!$AB$985</definedName>
    <definedName name="UAcct920Cn">'[33]Func Study'!$AB$983</definedName>
    <definedName name="UAcct921">'[33]Func Study'!$AB$991</definedName>
    <definedName name="UAcct921Cn">'[33]Func Study'!$AB$989</definedName>
    <definedName name="UAcct923">'[33]Func Study'!$AB$997</definedName>
    <definedName name="UAcct923CAGW">'[33]Func Study'!$AB$995</definedName>
    <definedName name="UAcct924">'[33]Func Study'!$AB$1001</definedName>
    <definedName name="UAcct925">'[33]Func Study'!$AB$1005</definedName>
    <definedName name="UAcct926">'[33]Func Study'!$AB$1011</definedName>
    <definedName name="UAcct927">'[33]Func Study'!$AB$1016</definedName>
    <definedName name="UAcct928">'[33]Func Study'!$AB$1023</definedName>
    <definedName name="UAcct929">'[33]Func Study'!$AB$1028</definedName>
    <definedName name="UAcct930">'[33]Func Study'!$AB$1034</definedName>
    <definedName name="UAcct931">'[33]Func Study'!$AB$1039</definedName>
    <definedName name="UAcct935">'[33]Func Study'!$AB$1045</definedName>
    <definedName name="UAcctAGA">'[33]Func Study'!$AB$296</definedName>
    <definedName name="UAcctcwc">'[33]Func Study'!$AB$2136</definedName>
    <definedName name="UAcctd00">'[33]Func Study'!$AB$1786</definedName>
    <definedName name="UAcctdfa" localSheetId="11">'[33]Func Study'!#REF!</definedName>
    <definedName name="UAcctdfa" localSheetId="5">'[33]Func Study'!#REF!</definedName>
    <definedName name="UAcctdfa" localSheetId="6">'[33]Func Study'!#REF!</definedName>
    <definedName name="UAcctdfa">'[33]Func Study'!#REF!</definedName>
    <definedName name="UAcctdfad" localSheetId="11">'[33]Func Study'!#REF!</definedName>
    <definedName name="UAcctdfad" localSheetId="5">'[33]Func Study'!#REF!</definedName>
    <definedName name="UAcctdfad" localSheetId="6">'[33]Func Study'!#REF!</definedName>
    <definedName name="UAcctdfad">'[33]Func Study'!#REF!</definedName>
    <definedName name="UAcctdfap" localSheetId="11">'[33]Func Study'!#REF!</definedName>
    <definedName name="UAcctdfap" localSheetId="5">'[33]Func Study'!#REF!</definedName>
    <definedName name="UAcctdfap" localSheetId="6">'[33]Func Study'!#REF!</definedName>
    <definedName name="UAcctdfap">'[33]Func Study'!#REF!</definedName>
    <definedName name="UAcctdfat" localSheetId="11">'[33]Func Study'!#REF!</definedName>
    <definedName name="UAcctdfat" localSheetId="5">'[33]Func Study'!#REF!</definedName>
    <definedName name="UAcctdfat" localSheetId="6">'[33]Func Study'!#REF!</definedName>
    <definedName name="UAcctdfat">'[33]Func Study'!#REF!</definedName>
    <definedName name="UAcctds0">'[33]Func Study'!$AB$1790</definedName>
    <definedName name="UACCTECDDGP">'[33]Func Study'!$AB$687</definedName>
    <definedName name="UACCTECDMC">'[33]Func Study'!$AB$689</definedName>
    <definedName name="UACCTECDS">'[33]Func Study'!$AB$691</definedName>
    <definedName name="UACCTECDSG1">'[33]Func Study'!$AB$688</definedName>
    <definedName name="UACCTECDSG2">'[33]Func Study'!$AB$690</definedName>
    <definedName name="UACCTECDSG3">'[33]Func Study'!$AB$692</definedName>
    <definedName name="UAcctfit">'[33]Func Study'!$AB$1395</definedName>
    <definedName name="UAcctg00">'[33]Func Study'!$AB$1947</definedName>
    <definedName name="UAccth00">'[33]Func Study'!$AB$1545</definedName>
    <definedName name="UAccti00">'[33]Func Study'!$AB$1993</definedName>
    <definedName name="UAcctn00">'[33]Func Study'!$AB$1496</definedName>
    <definedName name="UAccto00">'[33]Func Study'!$AB$1606</definedName>
    <definedName name="UAcctowc">'[33]Func Study'!$AB$2149</definedName>
    <definedName name="UACCTOWCSSECH">'[33]Func Study'!$AB$2148</definedName>
    <definedName name="UAccts00">'[33]Func Study'!$AB$1455</definedName>
    <definedName name="UAcctsttax">'[33]Func Study'!$AB$1377</definedName>
    <definedName name="UAcctt00">'[33]Func Study'!$AB$1682</definedName>
    <definedName name="UBakerAvail" localSheetId="11">#REF!</definedName>
    <definedName name="UBakerAvail" localSheetId="5">#REF!</definedName>
    <definedName name="UBakerAvail" localSheetId="6">#REF!</definedName>
    <definedName name="UBakerAvail">#REF!</definedName>
    <definedName name="UG">[11]CLASSIFIERS!$A$9:$IV$9</definedName>
    <definedName name="UG_NCP">[11]EXTERNAL!$A$82:$IV$84</definedName>
    <definedName name="UG_TFMR">[11]EXTERNAL!$A$103:$IV$105</definedName>
    <definedName name="UG_TFMRC">[11]EXTERNAL!$A$100:$IV$102</definedName>
    <definedName name="UNBILLED">[11]EXTERNAL!$A$64:$IV$66</definedName>
    <definedName name="UNBILREV" localSheetId="11">#REF!</definedName>
    <definedName name="UNBILREV" localSheetId="5">#REF!</definedName>
    <definedName name="UNBILREV" localSheetId="6">#REF!</definedName>
    <definedName name="UNBILREV">#REF!</definedName>
    <definedName name="UncollectibleAccounts">[40]Variables!$D$25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TCOMPARE" localSheetId="11">#REF!</definedName>
    <definedName name="UNITCOMPARE" localSheetId="5">#REF!</definedName>
    <definedName name="UNITCOMPARE" localSheetId="6">#REF!</definedName>
    <definedName name="UNITCOMPARE">#REF!</definedName>
    <definedName name="UNITCOSTS" localSheetId="11">#REF!</definedName>
    <definedName name="UNITCOSTS" localSheetId="5">#REF!</definedName>
    <definedName name="UNITCOSTS" localSheetId="6">#REF!</definedName>
    <definedName name="UNITCOSTS">#REF!</definedName>
    <definedName name="UTG" localSheetId="11">#REF!</definedName>
    <definedName name="UTG" localSheetId="5">#REF!</definedName>
    <definedName name="UTG" localSheetId="6">#REF!</definedName>
    <definedName name="UTG">#REF!</definedName>
    <definedName name="UtGrossReceipts">[40]Variables!$D$29</definedName>
    <definedName name="UTN" localSheetId="11">#REF!</definedName>
    <definedName name="UTN" localSheetId="5">#REF!</definedName>
    <definedName name="UTN" localSheetId="6">#REF!</definedName>
    <definedName name="UTN">#REF!</definedName>
    <definedName name="v" localSheetId="8" hidden="1">{#N/A,#N/A,FALSE,"Coversheet";#N/A,#N/A,FALSE,"QA"}</definedName>
    <definedName name="v" localSheetId="7" hidden="1">{#N/A,#N/A,FALSE,"Coversheet";#N/A,#N/A,FALSE,"QA"}</definedName>
    <definedName name="v" hidden="1">{#N/A,#N/A,FALSE,"Coversheet";#N/A,#N/A,FALSE,"QA"}</definedName>
    <definedName name="ValidAccount">[36]Variables!$AK$43:$AK$369</definedName>
    <definedName name="Value" localSheetId="8" hidden="1">{#N/A,#N/A,FALSE,"Summ";#N/A,#N/A,FALSE,"General"}</definedName>
    <definedName name="Value" localSheetId="7" hidden="1">{#N/A,#N/A,FALSE,"Summ";#N/A,#N/A,FALSE,"General"}</definedName>
    <definedName name="Value" hidden="1">{#N/A,#N/A,FALSE,"Summ";#N/A,#N/A,FALSE,"General"}</definedName>
    <definedName name="Values_Entered" localSheetId="11">IF(Loan_Amount*Interest_Rate*Loan_Years*Loan_Start&gt;0,1,0)</definedName>
    <definedName name="Values_Entered" localSheetId="5">IF(Loan_Amount*Interest_Rate*Loan_Years*Loan_Start&gt;0,1,0)</definedName>
    <definedName name="Values_Entered" localSheetId="6">IF(Loan_Amount*Interest_Rate*Loan_Years*Loan_Start&gt;0,1,0)</definedName>
    <definedName name="Values_Entered" localSheetId="7">IF(Loan_Amount*Interest_Rate*Loan_Years*Loan_Start&gt;0,1,0)</definedName>
    <definedName name="Values_Entered">IF(Loan_Amount*Interest_Rate*Loan_Years*Loan_Start&gt;0,1,0)</definedName>
    <definedName name="VAR" localSheetId="11">[42]Backup!#REF!</definedName>
    <definedName name="VAR" localSheetId="5">[42]Backup!#REF!</definedName>
    <definedName name="VAR" localSheetId="6">[42]Backup!#REF!</definedName>
    <definedName name="VAR">[42]Backup!#REF!</definedName>
    <definedName name="VARIABLE" localSheetId="11">[84]Summary!#REF!</definedName>
    <definedName name="VARIABLE" localSheetId="5">[84]Summary!#REF!</definedName>
    <definedName name="VARIABLE" localSheetId="6">[84]Summary!#REF!</definedName>
    <definedName name="VARIABLE">[84]Summary!#REF!</definedName>
    <definedName name="vartrans" localSheetId="11">#REF!</definedName>
    <definedName name="vartrans" localSheetId="5">#REF!</definedName>
    <definedName name="vartrans" localSheetId="6">#REF!</definedName>
    <definedName name="vartrans">#REF!</definedName>
    <definedName name="vcdv" localSheetId="11" hidden="1">#REF!</definedName>
    <definedName name="vcdv" localSheetId="5" hidden="1">#REF!</definedName>
    <definedName name="vcdv" localSheetId="6" hidden="1">#REF!</definedName>
    <definedName name="vcdv" hidden="1">#REF!</definedName>
    <definedName name="VOMEsc">[37]Assumptions!$C$21</definedName>
    <definedName name="VOUCHER" localSheetId="11">#REF!</definedName>
    <definedName name="VOUCHER" localSheetId="5">#REF!</definedName>
    <definedName name="VOUCHER" localSheetId="6">#REF!</definedName>
    <definedName name="VOUCHER">#REF!</definedName>
    <definedName name="w" localSheetId="8" hidden="1">{#N/A,#N/A,FALSE,"Schedule F";#N/A,#N/A,FALSE,"Schedule G"}</definedName>
    <definedName name="w" localSheetId="7" hidden="1">[132]Inputs!#REF!</definedName>
    <definedName name="w" hidden="1">{#N/A,#N/A,FALSE,"Schedule F";#N/A,#N/A,FALSE,"Schedule G"}</definedName>
    <definedName name="WACC">[37]Assumptions!$I$61</definedName>
    <definedName name="WAGES" localSheetId="11">[46]model!#REF!</definedName>
    <definedName name="WAGES" localSheetId="5">[46]model!#REF!</definedName>
    <definedName name="WAGES" localSheetId="6">[46]model!#REF!</definedName>
    <definedName name="WAGES">[46]model!#REF!</definedName>
    <definedName name="WaRevenueTax">[40]Variables!$D$27</definedName>
    <definedName name="warrantyOM" localSheetId="11">#REF!</definedName>
    <definedName name="warrantyOM" localSheetId="5">#REF!</definedName>
    <definedName name="warrantyOM" localSheetId="6">#REF!</definedName>
    <definedName name="warrantyOM">#REF!</definedName>
    <definedName name="we" localSheetId="8" hidden="1">{#N/A,#N/A,FALSE,"Pg 6b CustCount_Gas";#N/A,#N/A,FALSE,"QA";#N/A,#N/A,FALSE,"Report";#N/A,#N/A,FALSE,"forecast"}</definedName>
    <definedName name="we" localSheetId="7" hidden="1">{#N/A,#N/A,FALSE,"Pg 6b CustCount_Gas";#N/A,#N/A,FALSE,"QA";#N/A,#N/A,FALSE,"Report";#N/A,#N/A,FALSE,"forecast"}</definedName>
    <definedName name="we" hidden="1">{#N/A,#N/A,FALSE,"Pg 6b CustCount_Gas";#N/A,#N/A,FALSE,"QA";#N/A,#N/A,FALSE,"Report";#N/A,#N/A,FALSE,"forecast"}</definedName>
    <definedName name="WEATHER" localSheetId="11">#REF!</definedName>
    <definedName name="WEATHER" localSheetId="5">#REF!</definedName>
    <definedName name="WEATHER" localSheetId="6">#REF!</definedName>
    <definedName name="WEATHER">#REF!</definedName>
    <definedName name="WEATHRNORM" localSheetId="11">#REF!</definedName>
    <definedName name="WEATHRNORM" localSheetId="5">#REF!</definedName>
    <definedName name="WEATHRNORM" localSheetId="6">#REF!</definedName>
    <definedName name="WEATHRNORM">#REF!</definedName>
    <definedName name="WH" localSheetId="8" hidden="1">{#N/A,#N/A,FALSE,"Coversheet";#N/A,#N/A,FALSE,"QA"}</definedName>
    <definedName name="WH" localSheetId="7" hidden="1">{#N/A,#N/A,FALSE,"Coversheet";#N/A,#N/A,FALSE,"QA"}</definedName>
    <definedName name="WH" hidden="1">{#N/A,#N/A,FALSE,"Coversheet";#N/A,#N/A,FALSE,"QA"}</definedName>
    <definedName name="whorn_db" localSheetId="11">#REF!</definedName>
    <definedName name="whorn_db" localSheetId="5">#REF!</definedName>
    <definedName name="whorn_db" localSheetId="6">#REF!</definedName>
    <definedName name="whorn_db">#REF!</definedName>
    <definedName name="WIDTH" localSheetId="11">#REF!</definedName>
    <definedName name="WIDTH" localSheetId="5">#REF!</definedName>
    <definedName name="WIDTH" localSheetId="6">#REF!</definedName>
    <definedName name="WIDTH">#REF!</definedName>
    <definedName name="WindDate" localSheetId="11">'[67]Dispatch Cases'!#REF!</definedName>
    <definedName name="WindDate" localSheetId="5">'[67]Dispatch Cases'!#REF!</definedName>
    <definedName name="WindDate" localSheetId="6">'[67]Dispatch Cases'!#REF!</definedName>
    <definedName name="WindDate">'[67]Dispatch Cases'!#REF!</definedName>
    <definedName name="WINTER" localSheetId="11">[115]Bremerton!#REF!</definedName>
    <definedName name="WINTER" localSheetId="5">[115]Bremerton!#REF!</definedName>
    <definedName name="WINTER" localSheetId="6">[115]Bremerton!#REF!</definedName>
    <definedName name="Winter" localSheetId="7">'[133]Input Tab'!$B$11</definedName>
    <definedName name="WINTER">[115]Bremerton!#REF!</definedName>
    <definedName name="WinterPeak">'[134]Load Data'!$D$9:$H$12,'[134]Load Data'!$D$20:$H$22</definedName>
    <definedName name="WORK1" localSheetId="11">#REF!</definedName>
    <definedName name="WORK1" localSheetId="5">#REF!</definedName>
    <definedName name="WORK1" localSheetId="6">#REF!</definedName>
    <definedName name="WORK1">#REF!</definedName>
    <definedName name="WORK2" localSheetId="11">#REF!</definedName>
    <definedName name="WORK2" localSheetId="5">#REF!</definedName>
    <definedName name="WORK2" localSheetId="6">#REF!</definedName>
    <definedName name="WORK2">#REF!</definedName>
    <definedName name="WORK3" localSheetId="11">#REF!</definedName>
    <definedName name="WORK3" localSheetId="5">#REF!</definedName>
    <definedName name="WORK3" localSheetId="6">#REF!</definedName>
    <definedName name="WORK3">#REF!</definedName>
    <definedName name="WORKSHTS" localSheetId="11">'[2]Sched 46'!#REF!</definedName>
    <definedName name="WORKSHTS" localSheetId="5">'[2]Sched 46'!#REF!</definedName>
    <definedName name="WORKSHTS" localSheetId="6">'[2]Sched 46'!#REF!</definedName>
    <definedName name="WORKSHTS">'[2]Sched 46'!#REF!</definedName>
    <definedName name="wr" hidden="1">{"Output-3Column",#N/A,FALSE,"Output"}</definedName>
    <definedName name="WRKCAP" localSheetId="11">[46]model!#REF!</definedName>
    <definedName name="WRKCAP" localSheetId="5">[46]model!#REF!</definedName>
    <definedName name="WRKCAP" localSheetId="6">[46]model!#REF!</definedName>
    <definedName name="WRKCAP">[46]model!#REF!</definedName>
    <definedName name="wrn" hidden="1">{"Inflation-BaseYear",#N/A,FALSE,"Inputs"}</definedName>
    <definedName name="wrn.1._.Bi._.Monthly._.CR." localSheetId="8" hidden="1">{#N/A,#N/A,FALSE,"Drill Sites";"WP 212",#N/A,FALSE,"MWAG EOR";"WP 213",#N/A,FALSE,"MWAG EOR";#N/A,#N/A,FALSE,"Misc. Facility";#N/A,#N/A,FALSE,"WWTP"}</definedName>
    <definedName name="wrn.1._.Bi._.Monthly._.CR." localSheetId="7"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8" hidden="1">{#N/A,#N/A,FALSE,"Balance_Sheet";#N/A,#N/A,FALSE,"income_statement_monthly";#N/A,#N/A,FALSE,"income_statement_Quarter";#N/A,#N/A,FALSE,"income_statement_ytd";#N/A,#N/A,FALSE,"income_statement_12Months"}</definedName>
    <definedName name="wrn.10_day._.Package." localSheetId="7"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7"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8" hidden="1">{#N/A,#N/A,FALSE,"CRPT";#N/A,#N/A,FALSE,"TREND";#N/A,#N/A,FALSE,"%Curve"}</definedName>
    <definedName name="wrn.AAI." localSheetId="7" hidden="1">{#N/A,#N/A,FALSE,"CRPT";#N/A,#N/A,FALSE,"TREND";#N/A,#N/A,FALSE,"%Curve"}</definedName>
    <definedName name="wrn.AAI." hidden="1">{#N/A,#N/A,FALSE,"CRPT";#N/A,#N/A,FALSE,"TREND";#N/A,#N/A,FALSE,"%Curve"}</definedName>
    <definedName name="wrn.AAI._.Report." localSheetId="8" hidden="1">{#N/A,#N/A,FALSE,"CRPT";#N/A,#N/A,FALSE,"TREND";#N/A,#N/A,FALSE,"% CURVE"}</definedName>
    <definedName name="wrn.AAI._.Report." localSheetId="7" hidden="1">{#N/A,#N/A,FALSE,"CRPT";#N/A,#N/A,FALSE,"TREND";#N/A,#N/A,FALSE,"% CURVE"}</definedName>
    <definedName name="wrn.AAI._.Report." hidden="1">{#N/A,#N/A,FALSE,"CRPT";#N/A,#N/A,FALSE,"TREND";#N/A,#N/A,FALSE,"% CURVE"}</definedName>
    <definedName name="wrn.Adj._.Back_Up." localSheetId="7" hidden="1">{"Page 3.4.1",#N/A,FALSE,"Totals";"Page 3.4.2",#N/A,FALSE,"Totals"}</definedName>
    <definedName name="wrn.Adj._.Back_Up." hidden="1">{"Page 3.4.1",#N/A,FALSE,"Totals";"Page 3.4.2",#N/A,FALSE,"Totals"}</definedName>
    <definedName name="wrn.ALL." localSheetId="7" hidden="1">{#N/A,#N/A,FALSE,"Summary EPS";#N/A,#N/A,FALSE,"1st Qtr Electric";#N/A,#N/A,FALSE,"1st Qtr Australia";#N/A,#N/A,FALSE,"1st Qtr Telecom";#N/A,#N/A,FALSE,"1st QTR Other"}</definedName>
    <definedName name="wrn.ALL." hidden="1">{"ALL",#N/A,FALSE,"A"}</definedName>
    <definedName name="wrn.All._.BSs._.and._.JEs." localSheetId="7"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Ss._.and._.JEs." localSheetId="7"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7"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7" hidden="1">{#N/A,#N/A,FALSE,"cover";#N/A,#N/A,FALSE,"lead sheet";#N/A,#N/A,FALSE,"Adj backup";#N/A,#N/A,FALSE,"t Accounts"}</definedName>
    <definedName name="wrn.All._.Pages." hidden="1">{#N/A,#N/A,FALSE,"Cover";#N/A,#N/A,FALSE,"Lead Sheet";#N/A,#N/A,FALSE,"T-Accounts";#N/A,#N/A,FALSE,"Expense Detail 10 01 to 3  02";#N/A,#N/A,FALSE,"Expense Detail 4 01 to 9 01";#N/A,#N/A,FALSE,"Three Factor % 3  2002"}</definedName>
    <definedName name="wrn.All._.Sheets." hidden="1">{"IncSt",#N/A,FALSE,"IS";"BalSht",#N/A,FALSE,"BS";"IntCash",#N/A,FALSE,"Int. Cash";"Stats",#N/A,FALSE,"Stats"}</definedName>
    <definedName name="wrn.annual." hidden="1">{"annual",#N/A,FALSE,"Pro Forma"}</definedName>
    <definedName name="wrn.Annual._.Cost._.Adjustment."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Detail." hidden="1">{"annualsum",#N/A,FALSE,"Cost Summary";"annual1",#N/A,FALSE,"Phase_1";"annual2",#N/A,FALSE,"Phase_2";"annual3",#N/A,FALSE,"Phase_3";"annual4",#N/A,FALSE,"Phase_4"}</definedName>
    <definedName name="wrn.Annual._.Golf." hidden="1">{"a_dev",#N/A,FALSE,"Golf Development";"a_memstats",#N/A,FALSE,"Golf Development";"a_opstats",#N/A,FALSE,"Golf Development";"a_rev",#N/A,FALSE,"Golf Development";"a_return",#N/A,FALSE,"Golf Development"}</definedName>
    <definedName name="wrn.Annual._.Hotel." hidden="1">{"annual hotel",#N/A,FALSE,"Hotel Development"}</definedName>
    <definedName name="wrn.Annual._.Land._.Sales." hidden="1">{"annual",#N/A,FALSE,"Land Sales"}</definedName>
    <definedName name="wrn.Annual._.Productivity._.Calc." hidden="1">{#N/A,#N/A,FALSE,"Summary (PC)";#N/A,#N/A,FALSE,"Production (PC)";#N/A,#N/A,FALSE,"Adj Hour Wksht (PC)";#N/A,#N/A,FALSE,"605&amp;606 Hrs (PC)";#N/A,#N/A,FALSE,"Rept Interval (PC)";#N/A,#N/A,FALSE,"Sum Prod (PC)";#N/A,#N/A,FALSE,"Rec. Wksht (PC)";#N/A,#N/A,FALSE,"Loc 13 Allocation (PC)"}</definedName>
    <definedName name="wrn.Annual._.Report." hidden="1">{"annual",#N/A,FALSE,"Pro Forma";#N/A,#N/A,FALSE,"Golf Operations"}</definedName>
    <definedName name="wrn.Annual._.Report._.no._.releases." hidden="1">{"a_sales",#N/A,FALSE,"Summary";"a_debt",#N/A,FALSE,"Summary";"a_cash",#N/A,FALSE,"Summary";"a_accrual",#N/A,FALSE,"Summary"}</definedName>
    <definedName name="wrn.Annual._.Report._.with._.releases." hidden="1">{"a_sales",#N/A,FALSE,"Summary";"a_debt",#N/A,FALSE,"Summary";"a_releases",#N/A,FALSE,"Summary";"a_cash",#N/A,FALSE,"Summary";"a_accrual",#N/A,FALSE,"Summary"}</definedName>
    <definedName name="wrn.Annual_5yr." hidden="1">{"ISP1Y5",#N/A,TRUE,"Template";"ISP2Y5",#N/A,TRUE,"Template";"BSY5",#N/A,TRUE,"Template";"ICFY5",#N/A,TRUE,"Template";"TPY5",#N/A,TRUE,"Template";"CtrlY5",#N/A,TRUE,"Template"}</definedName>
    <definedName name="wrn.Anvil." localSheetId="8" hidden="1">{#N/A,#N/A,FALSE,"CRPT";#N/A,#N/A,FALSE,"PCS ";#N/A,#N/A,FALSE,"TREND";#N/A,#N/A,FALSE,"% CURVE";#N/A,#N/A,FALSE,"FWICALC";#N/A,#N/A,FALSE,"CONTINGENCY";#N/A,#N/A,FALSE,"7616 Fab";#N/A,#N/A,FALSE,"7616 NSK"}</definedName>
    <definedName name="wrn.Anvil." localSheetId="7"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AREA._.INCOME." hidden="1">{"SUMMARY",#N/A,FALSE,"TENYEAR";"YEAR2000",#N/A,FALSE,"TENYEAR";"YEAR2001",#N/A,FALSE,"TENYEAR";"YEAR2002",#N/A,FALSE,"TENYEAR";"YEAR2003",#N/A,FALSE,"TENYEAR";"YEAR2004",#N/A,FALSE,"TENYEAR";"YEAR2005",#N/A,FALSE,"TENYEAR";"YEAR96",#N/A,FALSE,"TENYEAR";"YEAR97",#N/A,FALSE,"TENYEAR";"YEAR98",#N/A,FALSE,"TENYEAR";"YEAR99",#N/A,FALSE,"TENYEAR"}</definedName>
    <definedName name="wrn.Assets." hidden="1">{"ASSETS",#N/A,FALSE,"Assets"}</definedName>
    <definedName name="wrn.ASSOC_CO." hidden="1">{"ASSC_CO",#N/A,FALSE,"A"}</definedName>
    <definedName name="wrn.BidCo." hidden="1">{#N/A,#N/A,FALSE,"BidCo Assumptions";#N/A,#N/A,FALSE,"Credit Stats";#N/A,#N/A,FALSE,"Bidco Summary";#N/A,#N/A,FALSE,"BIDCO Consolidated"}</definedName>
    <definedName name="wrn.BS." hidden="1">{"BS",#N/A,FALSE,"A"}</definedName>
    <definedName name="wrn.Budget._.Model."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S._.RPT." localSheetId="7"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ASH." hidden="1">{#N/A,#N/A,FALSE,"Sheet5"}</definedName>
    <definedName name="wrn.Cash._.and._.Accrual." hidden="1">{"a_cash",#N/A,FALSE,"Summary";"a_accrual",#N/A,FALSE,"Summary"}</definedName>
    <definedName name="wrn.Combined._.YTD." localSheetId="7" hidden="1">{"YTD-Total",#N/A,TRUE,"Provision";"YTD-Utility",#N/A,TRUE,"Prov Utility";"YTD-NonUtility",#N/A,TRUE,"Prov NonUtility"}</definedName>
    <definedName name="wrn.Combined._.YTD." hidden="1">{"YTD-Total",#N/A,TRUE,"Provision";"YTD-Utility",#N/A,TRUE,"Prov Utility";"YTD-NonUtility",#N/A,TRUE,"Prov NonUtility"}</definedName>
    <definedName name="wrn.Complete._.Report."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nsolGrossGrp." localSheetId="7" hidden="1">{"Conol gross povision grouped",#N/A,FALSE,"Consol Gross";"Consol Gross Grouped",#N/A,FALSE,"Consol Gross"}</definedName>
    <definedName name="wrn.ConsolGrossGrp." hidden="1">{"Conol gross povision grouped",#N/A,FALSE,"Consol Gross";"Consol Gross Grouped",#N/A,FALSE,"Consol Gross"}</definedName>
    <definedName name="wrn.Cost._.Adjustment." hidden="1">{#N/A,#N/A,FALSE,"Cost Adjustment "}</definedName>
    <definedName name="wrn.Cover." hidden="1">{#N/A,#N/A,TRUE,"Cover";#N/A,#N/A,TRUE,"Contents"}</definedName>
    <definedName name="wrn.CoverContents." hidden="1">{#N/A,#N/A,FALSE,"Cover";#N/A,#N/A,FALSE,"Contents"}</definedName>
    <definedName name="wrn.Current._.Estimate."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8" hidden="1">{#N/A,#N/A,FALSE,"Pg 6b CustCount_Gas";#N/A,#N/A,FALSE,"QA";#N/A,#N/A,FALSE,"Report";#N/A,#N/A,FALSE,"forecast"}</definedName>
    <definedName name="wrn.Customer._.Counts._.Gas." localSheetId="7" hidden="1">{#N/A,#N/A,FALSE,"Pg 6b CustCount_Gas";#N/A,#N/A,FALSE,"QA";#N/A,#N/A,FALSE,"Report";#N/A,#N/A,FALSE,"forecast"}</definedName>
    <definedName name="wrn.Customer._.Counts._.Gas." hidden="1">{#N/A,#N/A,FALSE,"Pg 6b CustCount_Gas";#N/A,#N/A,FALSE,"QA";#N/A,#N/A,FALSE,"Report";#N/A,#N/A,FALSE,"forecast"}</definedName>
    <definedName name="wrn.DCF._.Valuation." hidden="1">{"value box",#N/A,TRUE,"DPL Inc. Fin Statements";"unlevered free cash flows",#N/A,TRUE,"DPL Inc. Fin Statements"}</definedName>
    <definedName name="wrn.Depreciation." hidden="1">{#N/A,#N/A,TRUE,"Depreciation Summary";#N/A,#N/A,TRUE,"18, 21 &amp; 22 Depreciation";#N/A,#N/A,TRUE,"11 &amp; 12 Depreciation"}</definedName>
    <definedName name="wrn.Detail." hidden="1">{"Print_Detail",#N/A,FALSE,"Redemption_Maturity Extract"}</definedName>
    <definedName name="wrn.Diane._.s._.Version." hidden="1">{"Full",#N/A,FALSE,"Sec MTN B Summary"}</definedName>
    <definedName name="wrn.Distribution._.Version." hidden="1">{"RedPrem_InitRed View",#N/A,FALSE,"Sec MTN B Summary"}</definedName>
    <definedName name="wrn.ECR." localSheetId="8" hidden="1">{#N/A,#N/A,FALSE,"schA"}</definedName>
    <definedName name="wrn.ECR." localSheetId="7" hidden="1">{#N/A,#N/A,FALSE,"schA"}</definedName>
    <definedName name="wrn.ECR." hidden="1">{#N/A,#N/A,FALSE,"schA"}</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8" hidden="1">{#N/A,#N/A,FALSE,"CESTSUM";#N/A,#N/A,FALSE,"est sum A";#N/A,#N/A,FALSE,"est detail A"}</definedName>
    <definedName name="wrn.ESTIMATE." localSheetId="7" hidden="1">{#N/A,#N/A,FALSE,"CESTSUM";#N/A,#N/A,FALSE,"est sum A";#N/A,#N/A,FALSE,"est detail A"}</definedName>
    <definedName name="wrn.ESTIMATE." hidden="1">{#N/A,#N/A,FALSE,"CESTSUM";#N/A,#N/A,FALSE,"est sum A";#N/A,#N/A,FALSE,"est detail A"}</definedName>
    <definedName name="wrn.Exec._.Summary." hidden="1">{#N/A,#N/A,FALSE,"Output Ass";#N/A,#N/A,FALSE,"Sum Tot";#N/A,#N/A,FALSE,"Ex Sum Year";#N/A,#N/A,FALSE,"Sum Qtr"}</definedName>
    <definedName name="wrn.Factors._.Tab._.10." localSheetId="7"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CB." hidden="1">{"FCB_ALL",#N/A,FALSE,"FCB"}</definedName>
    <definedName name="wrn.fcb2" hidden="1">{"FCB_ALL",#N/A,FALSE,"FCB"}</definedName>
    <definedName name="wrn.Financials." hidden="1">{#N/A,#N/A,TRUE,"Income Statement";#N/A,#N/A,TRUE,"Balance Sheet";#N/A,#N/A,TRUE,"Cash Flow"}</definedName>
    <definedName name="wrn.Five._.Year._.Test." hidden="1">{"Five Year Plan",#N/A,TRUE,"Monthly Summary-IIIXIILP";"Five Year Plan",#N/A,TRUE,"Cash Flow"}</definedName>
    <definedName name="wrn.Forecast."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ull._.report." localSheetId="7" hidden="1">{"print_su",#N/A,TRUE,"bond_size1";"print_cf",#N/A,TRUE,"bond_size1";"print_sads",#N/A,TRUE,"bond_size1";"print_capi",#N/A,TRUE,"bond_size1";"print_ads",#N/A,TRUE,"bond_size1";"print_bp",#N/A,TRUE,"bond_size1";"print_nds",#N/A,TRUE,"bond_size1";"print_yield",#N/A,TRUE,"bond_size1"}</definedName>
    <definedName name="wrn.full._.report."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View." localSheetId="7" hidden="1">{"FullView",#N/A,FALSE,"Consltd-For contngcy"}</definedName>
    <definedName name="wrn.Full._.View." hidden="1">{"FullView",#N/A,FALSE,"Consltd-For contngcy"}</definedName>
    <definedName name="wrn.Fundamental." localSheetId="8" hidden="1">{#N/A,#N/A,TRUE,"CoverPage";#N/A,#N/A,TRUE,"Gas";#N/A,#N/A,TRUE,"Power";#N/A,#N/A,TRUE,"Historical DJ Mthly Prices"}</definedName>
    <definedName name="wrn.Fundamental." localSheetId="7" hidden="1">{#N/A,#N/A,TRUE,"CoverPage";#N/A,#N/A,TRUE,"Gas";#N/A,#N/A,TRUE,"Power";#N/A,#N/A,TRUE,"Historical DJ Mthly Prices"}</definedName>
    <definedName name="wrn.Fundamental." hidden="1">{#N/A,#N/A,TRUE,"CoverPage";#N/A,#N/A,TRUE,"Gas";#N/A,#N/A,TRUE,"Power";#N/A,#N/A,TRUE,"Historical DJ Mthly Prices"}</definedName>
    <definedName name="wrn.Fundamental2" localSheetId="8" hidden="1">{#N/A,#N/A,TRUE,"CoverPage";#N/A,#N/A,TRUE,"Gas";#N/A,#N/A,TRUE,"Power";#N/A,#N/A,TRUE,"Historical DJ Mthly Prices"}</definedName>
    <definedName name="wrn.Fundamental2" localSheetId="7" hidden="1">{#N/A,#N/A,TRUE,"CoverPage";#N/A,#N/A,TRUE,"Gas";#N/A,#N/A,TRUE,"Power";#N/A,#N/A,TRUE,"Historical DJ Mthly Prices"}</definedName>
    <definedName name="wrn.Fundamental2" hidden="1">{#N/A,#N/A,TRUE,"CoverPage";#N/A,#N/A,TRUE,"Gas";#N/A,#N/A,TRUE,"Power";#N/A,#N/A,TRUE,"Historical DJ Mthly Prices"}</definedName>
    <definedName name="wrn.GLReport." localSheetId="7"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greg." hidden="1">{"three",#N/A,FALSE,"Capital";"four",#N/A,FALSE,"Capital"}</definedName>
    <definedName name="wrn.IEO." localSheetId="8" hidden="1">{#N/A,#N/A,FALSE,"SUMMARY";#N/A,#N/A,FALSE,"AE7616";#N/A,#N/A,FALSE,"AE7617";#N/A,#N/A,FALSE,"AE7618";#N/A,#N/A,FALSE,"AE7619"}</definedName>
    <definedName name="wrn.IEO." localSheetId="7" hidden="1">{#N/A,#N/A,FALSE,"SUMMARY";#N/A,#N/A,FALSE,"AE7616";#N/A,#N/A,FALSE,"AE7617";#N/A,#N/A,FALSE,"AE7618";#N/A,#N/A,FALSE,"AE7619"}</definedName>
    <definedName name="wrn.IEO." hidden="1">{#N/A,#N/A,FALSE,"SUMMARY";#N/A,#N/A,FALSE,"AE7616";#N/A,#N/A,FALSE,"AE7617";#N/A,#N/A,FALSE,"AE7618";#N/A,#N/A,FALSE,"AE7619"}</definedName>
    <definedName name="wrn.III._.X._.Co._.Five._.Year._.Plan."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XCo._.Five._.Year._.Summary._.Reports." hidden="1">{#N/A,#N/A,TRUE,"Title Page-Financial Stmts IIIX";#N/A,#N/A,TRUE,"Sumry_Income IIIXCo";#N/A,#N/A,TRUE,"Sumry_Balance Sheet IIIXCo";#N/A,#N/A,TRUE,"Sumry_Cash Flow IIIXCo";#N/A,#N/A,TRUE,"Antelope Creek";#N/A,#N/A,TRUE,"QEP";#N/A,#N/A,TRUE,"Raton"}</definedName>
    <definedName name="wrn.IIIXCo._.FY._.2004._.Plan." hidden="1">{"IIIXCo FY 04 Plan",#N/A,FALSE,"Monthly Summary-IIIXIILP"}</definedName>
    <definedName name="wrn.Incentive._.Overhead." localSheetId="8" hidden="1">{#N/A,#N/A,FALSE,"Coversheet";#N/A,#N/A,FALSE,"QA"}</definedName>
    <definedName name="wrn.Incentive._.Overhead." localSheetId="7" hidden="1">{#N/A,#N/A,FALSE,"Coversheet";#N/A,#N/A,FALSE,"QA"}</definedName>
    <definedName name="wrn.Incentive._.Overhead." hidden="1">{#N/A,#N/A,FALSE,"Coversheet";#N/A,#N/A,FALSE,"QA"}</definedName>
    <definedName name="wrn.Inputs." hidden="1">{"Inflation-BaseYear",#N/A,FALSE,"Inputs"}</definedName>
    <definedName name="wrn.Invested._.Capital." hidden="1">{#N/A,#N/A,FALSE,"Invested Capital-Total";#N/A,#N/A,FALSE,"Invested Capital-SEI";#N/A,#N/A,FALSE,"Invested Capital-Utah";#N/A,#N/A,FALSE,"Invested Capital-Raton"}</definedName>
    <definedName name="wrn.Liab." hidden="1">{"LIAB",#N/A,FALSE,"Liab"}</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8" hidden="1">{#N/A,#N/A,FALSE,"Schedule F";#N/A,#N/A,FALSE,"Schedule G"}</definedName>
    <definedName name="wrn.limit_reports." localSheetId="7" hidden="1">{#N/A,#N/A,FALSE,"Schedule F";#N/A,#N/A,FALSE,"Schedule G"}</definedName>
    <definedName name="wrn.limit_reports." hidden="1">{#N/A,#N/A,FALSE,"Schedule F";#N/A,#N/A,FALSE,"Schedule G"}</definedName>
    <definedName name="wrn.MARGIN_WO_QTR." localSheetId="8" hidden="1">{#N/A,#N/A,FALSE,"Month ";#N/A,#N/A,FALSE,"YTD";#N/A,#N/A,FALSE,"12 mo ended"}</definedName>
    <definedName name="wrn.MARGIN_WO_QTR." localSheetId="7" hidden="1">{#N/A,#N/A,FALSE,"Month ";#N/A,#N/A,FALSE,"YTD";#N/A,#N/A,FALSE,"12 mo ended"}</definedName>
    <definedName name="wrn.MARGIN_WO_QTR." hidden="1">{#N/A,#N/A,FALSE,"Month ";#N/A,#N/A,FALSE,"YTD";#N/A,#N/A,FALSE,"12 mo ended"}</definedName>
    <definedName name="wrn.Mining._.Flexibility." hidden="1">{#N/A,#N/A,FALSE,"Cover Sheet";"Use of Equipment",#N/A,FALSE,"Area C";"Equipment Hours",#N/A,FALSE,"All";"Summary",#N/A,FALSE,"All"}</definedName>
    <definedName name="wrn.Miscellaneous._.Schedules."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onthly_Yr1."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hidden="1">{"ISP1Y2",#N/A,TRUE,"Template";"ISP2Y2",#N/A,TRUE,"Template";"BSY2",#N/A,TRUE,"Template";"ICFY2",#N/A,TRUE,"Template";"TPY2",#N/A,TRUE,"Template";"CtrlY2",#N/A,TRUE,"Template"}</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tWorth." hidden="1">{"NW",#N/A,FALSE,"STMT"}</definedName>
    <definedName name="wrn.new." hidden="1">{#N/A,#N/A,TRUE,"Filing Back-Up Pages_4.8.4-7";#N/A,#N/A,TRUE,"GI Back-up Page_4.8.8"}</definedName>
    <definedName name="wrn.om." hidden="1">{#N/A,#N/A,TRUE,"Detail Lead Sheet_4.8.1-3";#N/A,#N/A,TRUE,"Filing Back-Up Pages_4.8.4-7";#N/A,#N/A,TRUE,"GI Back-up Page_4.8.8"}</definedName>
    <definedName name="wrn.Open._.Issues._.Only." localSheetId="7" hidden="1">{"Open issues Only",#N/A,FALSE,"TIMELINE"}</definedName>
    <definedName name="wrn.Open._.Issues._.Only." hidden="1">{"Open issues Only",#N/A,FALSE,"TIMELINE"}</definedName>
    <definedName name="wrn.OR._.Carrying._.Charge._.JV." localSheetId="8" hidden="1">{#N/A,#N/A,FALSE,"Loans";#N/A,#N/A,FALSE,"Program Costs";#N/A,#N/A,FALSE,"Measures";#N/A,#N/A,FALSE,"Net Lost Rev";#N/A,#N/A,FALSE,"Incentive"}</definedName>
    <definedName name="wrn.OR._.Carrying._.Charge._.JV." localSheetId="7"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8" hidden="1">{#N/A,#N/A,FALSE,"Loans";#N/A,#N/A,FALSE,"Program Costs";#N/A,#N/A,FALSE,"Measures";#N/A,#N/A,FALSE,"Net Lost Rev";#N/A,#N/A,FALSE,"Incentive"}</definedName>
    <definedName name="wrn.OR._.Carrying._.Charge._.JV.1" localSheetId="7"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Output3Column." hidden="1">{"Output-3Column",#N/A,FALSE,"Output"}</definedName>
    <definedName name="wrn.OutputAll." hidden="1">{"Output-All",#N/A,FALSE,"Output"}</definedName>
    <definedName name="wrn.OutputBaseYear." hidden="1">{"Output-BaseYear",#N/A,FALSE,"Output"}</definedName>
    <definedName name="wrn.OutputMin." hidden="1">{"Output-Min",#N/A,FALSE,"Output"}</definedName>
    <definedName name="wrn.OutputPercent." hidden="1">{"Output%",#N/A,FALSE,"Output"}</definedName>
    <definedName name="wrn.pages." localSheetId="7"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7" hidden="1">{#N/A,#N/A,FALSE,"Consltd-For contngcy";"PaymentView",#N/A,FALSE,"Consltd-For contngcy"}</definedName>
    <definedName name="wrn.Payment._.View." hidden="1">{#N/A,#N/A,FALSE,"Consltd-For contngcy";"PaymentView",#N/A,FALSE,"Consltd-For contngcy"}</definedName>
    <definedName name="wrn.Pfd." hidden="1">{"Pfd",#N/A,FALSE,"Pfd"}</definedName>
    <definedName name="wrn.PFSreconview." localSheetId="7" hidden="1">{"PFS recon view",#N/A,FALSE,"Hyperion Proof"}</definedName>
    <definedName name="wrn.PFSreconview." hidden="1">{"PFS recon view",#N/A,FALSE,"Hyperion Proof"}</definedName>
    <definedName name="wrn.PGHCreconview." localSheetId="7" hidden="1">{"PGHC recon view",#N/A,FALSE,"Hyperion Proof"}</definedName>
    <definedName name="wrn.PGHCreconview." hidden="1">{"PGHC recon view",#N/A,FALSE,"Hyperion Proof"}</definedName>
    <definedName name="wrn.PHI._.all._.other._.months." localSheetId="7" hidden="1">{#N/A,#N/A,FALSE,"PHI MTD";#N/A,#N/A,FALSE,"PHI YTD"}</definedName>
    <definedName name="wrn.PHI._.all._.other._.months." hidden="1">{#N/A,#N/A,FALSE,"PHI MTD";#N/A,#N/A,FALSE,"PHI YTD"}</definedName>
    <definedName name="wrn.PHI._.only." localSheetId="7" hidden="1">{#N/A,#N/A,FALSE,"PHI"}</definedName>
    <definedName name="wrn.PHI._.only." hidden="1">{#N/A,#N/A,FALSE,"PHI"}</definedName>
    <definedName name="wrn.PHI._.Sept._.Dec._.March." localSheetId="7" hidden="1">{#N/A,#N/A,FALSE,"PHI MTD";#N/A,#N/A,FALSE,"PHI QTD";#N/A,#N/A,FALSE,"PHI YTD"}</definedName>
    <definedName name="wrn.PHI._.Sept._.Dec._.March." hidden="1">{#N/A,#N/A,FALSE,"PHI MTD";#N/A,#N/A,FALSE,"PHI QTD";#N/A,#N/A,FALSE,"PHI YTD"}</definedName>
    <definedName name="wrn.Pivot1." hidden="1">{"Pivot1",#N/A,FALSE,"Redemption_Maturity Extract"}</definedName>
    <definedName name="wrn.Pivot2." hidden="1">{"Pivot2",#N/A,FALSE,"Redemption_Maturity Extract"}</definedName>
    <definedName name="wrn.Plan._.200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PMCoCodeView." localSheetId="7" hidden="1">{"PPM Co Code View",#N/A,FALSE,"Comp Codes"}</definedName>
    <definedName name="wrn.PPMCoCodeView." hidden="1">{"PPM Co Code View",#N/A,FALSE,"Comp Codes"}</definedName>
    <definedName name="wrn.PPMreconview." localSheetId="7" hidden="1">{"PPM Recon View",#N/A,FALSE,"Hyperion Proof"}</definedName>
    <definedName name="wrn.PPMreconview." hidden="1">{"PPM Recon View",#N/A,FALSE,"Hyperion Proof"}</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hidden="1">{"DATA_SET",#N/A,FALSE,"HOURLY SPREAD"}</definedName>
    <definedName name="wrn.PrintAll." hidden="1">{"PA1",#N/A,TRUE,"BORDMW";"pa2",#N/A,TRUE,"BORDMW";"PA3",#N/A,TRUE,"BORDMW";"PA4",#N/A,TRUE,"BORDMW"}</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hidden="1">{#N/A,#N/A,FALSE,"Cover";#N/A,#N/A,FALSE,"ProjectSelector";#N/A,#N/A,FALSE,"ProjectTable";#N/A,#N/A,FALSE,"SanGorgonio";#N/A,#N/A,FALSE,"Tehachapi";#N/A,#N/A,FALSE,"Results";#N/A,#N/A,FALSE,"ReplaceForecast"}</definedName>
    <definedName name="wrn.Productivity." hidden="1">{#N/A,#N/A,TRUE,"Prod Cover Sheets";"Prod Rec Wksht",#N/A,TRUE,"Prod Rec. Wksht (OLD)";"Table 3 and 4",#N/A,TRUE,"Prod Rec. Wksht (OLD)";"Table 5",#N/A,TRUE,"Prod Rec. Wksht (OLD)";"Tables",#N/A,TRUE,"Prod (OLD)";#N/A,#N/A,TRUE,"605&amp;606 Hrs (PC)"}</definedName>
    <definedName name="wrn.Productivity._.Calculation." hidden="1">{#N/A,#N/A,TRUE,"Summary True-up";#N/A,#N/A,TRUE,"Production True-up";#N/A,#N/A,TRUE,"Adj Hour Wksht True-up";#N/A,#N/A,TRUE,"605&amp;606 Hrs True-up";#N/A,#N/A,TRUE,"Rept Interval True-up";#N/A,#N/A,TRUE,"Sum Prod True-up";#N/A,#N/A,TRUE,"Rec. Wksht True-up";#N/A,#N/A,TRUE,"Loc 13 Allocation True-up"}</definedName>
    <definedName name="wrn.Project._.Services." localSheetId="8" hidden="1">{#N/A,#N/A,FALSE,"BASE";#N/A,#N/A,FALSE,"LOOPS";#N/A,#N/A,FALSE,"PLC"}</definedName>
    <definedName name="wrn.Project._.Services." localSheetId="7" hidden="1">{#N/A,#N/A,FALSE,"BASE";#N/A,#N/A,FALSE,"LOOPS";#N/A,#N/A,FALSE,"PLC"}</definedName>
    <definedName name="wrn.Project._.Services." hidden="1">{#N/A,#N/A,FALSE,"BASE";#N/A,#N/A,FALSE,"LOOPS";#N/A,#N/A,FALSE,"PLC"}</definedName>
    <definedName name="wrn.ProofElectricOnly." localSheetId="7" hidden="1">{"Electric Only",#N/A,FALSE,"Hyperion Proof"}</definedName>
    <definedName name="wrn.ProofElectricOnly." hidden="1">{"Electric Only",#N/A,FALSE,"Hyperion Proof"}</definedName>
    <definedName name="wrn.ProofTotal." localSheetId="7" hidden="1">{"Proof Total",#N/A,FALSE,"Hyperion Proof"}</definedName>
    <definedName name="wrn.ProofTotal." hidden="1">{"Proof Total",#N/A,FALSE,"Hyperion Proof"}</definedName>
    <definedName name="wrn.quarterly." hidden="1">{"quarterly",#N/A,FALSE,"Pro Forma"}</definedName>
    <definedName name="wrn.Reformat._.only." localSheetId="7" hidden="1">{#N/A,#N/A,FALSE,"Dec 1999 mapping"}</definedName>
    <definedName name="wrn.Reformat._.only." hidden="1">{#N/A,#N/A,FALSE,"Dec 1999 mapping"}</definedName>
    <definedName name="wrn.Releases._.Cash._.Accrual." hidden="1">{"a_releases",#N/A,FALSE,"Summary";"a_cash",#N/A,FALSE,"Summary";"a_accrual",#N/A,FALSE,"Summary"}</definedName>
    <definedName name="wrn.rpt96." hidden="1">{"rmrev1",#N/A,FALSE,"Forecast96";"rmrev2",#N/A,FALSE,"Forecast96";"rmrev3",#N/A,FALSE,"Forecast96"}</definedName>
    <definedName name="wrn.sales." hidden="1">{"sales",#N/A,FALSE,"Sales";"sales existing",#N/A,FALSE,"Sales";"sales rd1",#N/A,FALSE,"Sales";"sales rd2",#N/A,FALSE,"Sales"}</definedName>
    <definedName name="wrn.Sales._.and._.Debt." hidden="1">{"a_sales",#N/A,FALSE,"Summary";"a_debt",#N/A,FALSE,"Summary"}</definedName>
    <definedName name="wrn.SALES._.VAR._.95._.BUDGET." localSheetId="7"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_.BC." hidden="1">{"SCHED_B&amp;C",#N/A,FALSE,"A"}</definedName>
    <definedName name="wrn.SCHED._.DE." hidden="1">{"SCHED_D&amp;E",#N/A,FALSE,"A"}</definedName>
    <definedName name="wrn.SCHEDULE." localSheetId="8" hidden="1">{#N/A,#N/A,FALSE,"7617 Fab";#N/A,#N/A,FALSE,"7617 NSK"}</definedName>
    <definedName name="wrn.SCHEDULE." localSheetId="7" hidden="1">{#N/A,#N/A,FALSE,"7617 Fab";#N/A,#N/A,FALSE,"7617 NSK"}</definedName>
    <definedName name="wrn.SCHEDULE." hidden="1">{#N/A,#N/A,FALSE,"7617 Fab";#N/A,#N/A,FALSE,"7617 NSK"}</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hidden="1">{#N/A,#N/A,TRUE,"Section1";#N/A,#N/A,TRUE,"SumF";#N/A,#N/A,TRUE,"FigExchange";#N/A,#N/A,TRUE,"Escalation";#N/A,#N/A,TRUE,"GraphEscalate";#N/A,#N/A,TRUE,"Scenarios"}</definedName>
    <definedName name="wrn.Section2." hidden="1">{#N/A,#N/A,TRUE,"Section2";#N/A,#N/A,TRUE,"OverPymt";#N/A,#N/A,TRUE,"Energy";#N/A,#N/A,TRUE,"EnergyDiff1";#N/A,#N/A,TRUE,"EnergyDiff2";#N/A,#N/A,TRUE,"CapPerformance";#N/A,#N/A,TRUE,"BonusPerformance";#N/A,#N/A,TRUE,"BonusFormula";#N/A,#N/A,TRUE,"GraphPymt"}</definedName>
    <definedName name="wrn.Section2TotalProjectCost." hidden="1">{#N/A,#N/A,TRUE,"Section2";#N/A,#N/A,TRUE,"TPCestimate";#N/A,#N/A,TRUE,"SumTPC";#N/A,#N/A,TRUE,"ConstrLoan";#N/A,#N/A,TRUE,"FigBalance";#N/A,#N/A,TRUE,"DEV27air";#N/A,#N/A,TRUE,"Graph27air";#N/A,#N/A,TRUE,"PreOp"}</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hidden="1">{#N/A,#N/A,TRUE,"Section3";#N/A,#N/A,TRUE,"Tax";#N/A,#N/A,TRUE,"Dividend";#N/A,#N/A,TRUE,"Depreciation";#N/A,#N/A,TRUE,"Balance";#N/A,#N/A,TRUE,"SaleGain";#N/A,#N/A,TRUE,"RevExp";#N/A,#N/A,TRUE,"PIG";#N/A,#N/A,TRUE,"GraphPlant"}</definedName>
    <definedName name="wrn.Section4." hidden="1">{#N/A,#N/A,TRUE,"Section4";#N/A,#N/A,TRUE,"Tariffwksht";#N/A,#N/A,TRUE,"TariffINFO";#N/A,#N/A,TRUE,"Generation";#N/A,#N/A,TRUE,"PPAsum";#N/A,#N/A,TRUE,"PPApayments";#N/A,#N/A,TRUE,"RevExp";#N/A,#N/A,TRUE,"GraphRevenue";#N/A,#N/A,TRUE,"GraphRevExp"}</definedName>
    <definedName name="wrn.Section4Revenue." hidden="1">{#N/A,#N/A,TRUE,"Section4";#N/A,#N/A,TRUE,"PPAtable";#N/A,#N/A,TRUE,"RFPtable";#N/A,#N/A,TRUE,"RevCap";#N/A,#N/A,TRUE,"RevOther";#N/A,#N/A,TRUE,"RevGas";#N/A,#N/A,TRUE,"GraphRev"}</definedName>
    <definedName name="wrn.Section5." hidden="1">{#N/A,#N/A,TRUE,"Section5";#N/A,#N/A,TRUE,"Coal";#N/A,#N/A,TRUE,"Fuel";#N/A,#N/A,TRUE,"OMwksht";#N/A,#N/A,TRUE,"VOM";#N/A,#N/A,TRUE,"FOM";#N/A,#N/A,TRUE,"Debt";#N/A,#N/A,TRUE,"LoanSchedules";#N/A,#N/A,TRUE,"GraphExp";#N/A,#N/A,TRUE,"Conversions"}</definedName>
    <definedName name="wrn.Section6Equipment." hidden="1">{#N/A,#N/A,TRUE,"Section6";#N/A,#N/A,TRUE,"OHcycles";#N/A,#N/A,TRUE,"OHtiming";#N/A,#N/A,TRUE,"OHcosts";#N/A,#N/A,TRUE,"GTdegradation";#N/A,#N/A,TRUE,"GTperformance";#N/A,#N/A,TRUE,"GraphEquip"}</definedName>
    <definedName name="wrn.Section7DebtService." hidden="1">{#N/A,#N/A,TRUE,"Section7";#N/A,#N/A,TRUE,"DebtService";#N/A,#N/A,TRUE,"LoanSchedules";#N/A,#N/A,TRUE,"GraphDebt"}</definedName>
    <definedName name="wrn.Semi._.Annual._.Cost._.Adj."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Prod._.Calc." hidden="1">{#N/A,#N/A,TRUE,"(SAPC) Summary";#N/A,#N/A,TRUE,"(SAPC) Production";#N/A,#N/A,TRUE,"(SAPC) Adj Hour Wksht";#N/A,#N/A,TRUE,"(SAPC) 605&amp;606 Hrs";#N/A,#N/A,TRUE,"(SAPC) Rept Interval";#N/A,#N/A,TRUE,"(SAPC) SumProd";#N/A,#N/A,TRUE,"(SAPC) Rec. Wksht"}</definedName>
    <definedName name="wrn.Sept._.Dec._.March._.IS." localSheetId="7"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hared._.Costs." hidden="1">{"cash flow",#N/A,FALSE,"Shared Costs";"allocations",#N/A,FALSE,"Shared Costs"}</definedName>
    <definedName name="wrn.SHEDA." hidden="1">{"SCHED_A",#N/A,FALSE,"A"}</definedName>
    <definedName name="wrn.SLB." localSheetId="8" hidden="1">{#N/A,#N/A,FALSE,"SUMMARY";#N/A,#N/A,FALSE,"AE7616";#N/A,#N/A,FALSE,"AE7617";#N/A,#N/A,FALSE,"AE7618";#N/A,#N/A,FALSE,"AE7619";#N/A,#N/A,FALSE,"Target Materials"}</definedName>
    <definedName name="wrn.SLB." localSheetId="7"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8" hidden="1">{#N/A,#N/A,FALSE,"2002 Small Tool OH";#N/A,#N/A,FALSE,"QA"}</definedName>
    <definedName name="wrn.Small._.Tools._.Overhead." localSheetId="7" hidden="1">{#N/A,#N/A,FALSE,"2002 Small Tool OH";#N/A,#N/A,FALSE,"QA"}</definedName>
    <definedName name="wrn.Small._.Tools._.Overhead." hidden="1">{#N/A,#N/A,FALSE,"2002 Small Tool OH";#N/A,#N/A,FALSE,"QA"}</definedName>
    <definedName name="wrn.SponsorSection." hidden="1">{#N/A,#N/A,TRUE,"Cover";#N/A,#N/A,TRUE,"Contents";#N/A,#N/A,TRUE,"Organization";#N/A,#N/A,TRUE,"SumSponsor";#N/A,#N/A,TRUE,"Plant1";#N/A,#N/A,TRUE,"Plant2";#N/A,#N/A,TRUE,"Sponsors";#N/A,#N/A,TRUE,"ElPaso1";#N/A,#N/A,TRUE,"GraphSponsor"}</definedName>
    <definedName name="wrn.STAND_ALONE_BOTH." hidden="1">{"FCB_ALL",#N/A,FALSE,"FCB";"GREY_ALL",#N/A,FALSE,"GREY"}</definedName>
    <definedName name="wrn.Standard." localSheetId="7" hidden="1">{"YTD-Total",#N/A,FALSE,"Provision"}</definedName>
    <definedName name="wrn.Standard." hidden="1">{"YTD-Total",#N/A,FALSE,"Provision"}</definedName>
    <definedName name="wrn.Standard._.NonUtility._.Only." localSheetId="7" hidden="1">{"YTD-NonUtility",#N/A,FALSE,"Prov NonUtility"}</definedName>
    <definedName name="wrn.Standard._.NonUtility._.Only." hidden="1">{"YTD-NonUtility",#N/A,FALSE,"Prov NonUtility"}</definedName>
    <definedName name="wrn.Standard._.Utility._.Only." localSheetId="7" hidden="1">{"YTD-Utility",#N/A,FALSE,"Prov Utility"}</definedName>
    <definedName name="wrn.Standard._.Utility._.Only." hidden="1">{"YTD-Utility",#N/A,FALSE,"Prov Utility"}</definedName>
    <definedName name="wrn.Summary." localSheetId="8" hidden="1">{#N/A,#N/A,FALSE,"Summ";#N/A,#N/A,FALSE,"General"}</definedName>
    <definedName name="wrn.Summary." localSheetId="7" hidden="1">{#N/A,#N/A,FALSE,"Sum Qtr";#N/A,#N/A,FALSE,"Oper Sum";#N/A,#N/A,FALSE,"Land Sales";#N/A,#N/A,FALSE,"Finance";#N/A,#N/A,FALSE,"Oper Ass"}</definedName>
    <definedName name="wrn.Summary." hidden="1">{#N/A,#N/A,FALSE,"Summ";#N/A,#N/A,FALSE,"General"}</definedName>
    <definedName name="wrn.Summary._.View." localSheetId="7" hidden="1">{#N/A,#N/A,FALSE,"Consltd-For contngcy"}</definedName>
    <definedName name="wrn.Summary._.View." hidden="1">{#N/A,#N/A,FALSE,"Consltd-For contngcy"}</definedName>
    <definedName name="wrn.Tariff99." hidden="1">{"103Decup",#N/A,TRUE,"TRF103";"101Refund",#N/A,TRUE,"TRF101A";"101EEAAcct",#N/A,TRUE,"TRF101C";"107DSMRef",#N/A,TRUE,"TRF107";"107Amort",#N/A,TRUE,"DSM Amort";"102RPAInt",#N/A,TRUE,"TRF102B";"111Price1",#N/A,TRUE,"TRF111A";"111Price2",#N/A,TRUE,"TRF111B"}</definedName>
    <definedName name="wrn.test."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otal._.Summary." hidden="1">{"Total Summary",#N/A,FALSE,"Summary"}</definedName>
    <definedName name="wrn.Trueup._.excluding._.Production."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UK._.Conversion._.Only." localSheetId="7" hidden="1">{#N/A,#N/A,FALSE,"Dec 1999 UK Continuing Ops"}</definedName>
    <definedName name="wrn.UK._.Conversion._.Only." hidden="1">{#N/A,#N/A,FALSE,"Dec 1999 UK Continuing Ops"}</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7"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8" hidden="1">{#N/A,#N/A,FALSE,"Expenditures";#N/A,#N/A,FALSE,"Property Placed In-Service";#N/A,#N/A,FALSE,"CWIP Balances"}</definedName>
    <definedName name="wrn.USIM_Data_Abbrev3." localSheetId="7" hidden="1">{#N/A,#N/A,FALSE,"Expenditures";#N/A,#N/A,FALSE,"Property Placed In-Service";#N/A,#N/A,FALSE,"CWIP Balances"}</definedName>
    <definedName name="wrn.USIM_Data_Abbrev3." hidden="1">{#N/A,#N/A,FALSE,"Expenditures";#N/A,#N/A,FALSE,"Property Placed In-Service";#N/A,#N/A,FALSE,"CWIP Balances"}</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7"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Wacc." hidden="1">{"Area1",#N/A,FALSE,"OREWACC";"Area2",#N/A,FALSE,"OREWACC"}</definedName>
    <definedName name="wrn.YearEnd." localSheetId="7"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rng" hidden="1">{"Output-BaseYear",#N/A,FALSE,"Output"}</definedName>
    <definedName name="wrnh" hidden="1">{"Output-All",#N/A,FALSE,"Output"}</definedName>
    <definedName name="WUTC_Docket_No._UG_11____" localSheetId="7">'[26]MJS-6'!$F$2</definedName>
    <definedName name="WUTC_Docket_No._UG_11____">'[27]MJS-6'!$F$2</definedName>
    <definedName name="WUTC_FILING_FEE" localSheetId="7">'[26]MJS-7'!$O$15</definedName>
    <definedName name="WUTC_FILING_FEE">'[27]MJS-7'!$O$15</definedName>
    <definedName name="wvu.allocations."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nnual."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_.hotel."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bottom._.line."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cash._.flow."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ombo."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full."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offsite."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nsite."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quarterly."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wp_wkly_vect_input" localSheetId="11">#REF!</definedName>
    <definedName name="wwp_wkly_vect_input" localSheetId="5">#REF!</definedName>
    <definedName name="wwp_wkly_vect_input" localSheetId="6">#REF!</definedName>
    <definedName name="wwp_wkly_vect_input">#REF!</definedName>
    <definedName name="www" localSheetId="8" hidden="1">{#N/A,#N/A,FALSE,"schA"}</definedName>
    <definedName name="www" localSheetId="7" hidden="1">{#N/A,#N/A,FALSE,"schA"}</definedName>
    <definedName name="www" hidden="1">{#N/A,#N/A,FALSE,"schA"}</definedName>
    <definedName name="x" localSheetId="8" hidden="1">{#N/A,#N/A,FALSE,"Coversheet";#N/A,#N/A,FALSE,"QA"}</definedName>
    <definedName name="x" hidden="1">{#N/A,#N/A,FALSE,"Coversheet";#N/A,#N/A,FALSE,"QA"}</definedName>
    <definedName name="xx" localSheetId="8" hidden="1">{#N/A,#N/A,FALSE,"Balance_Sheet";#N/A,#N/A,FALSE,"income_statement_monthly";#N/A,#N/A,FALSE,"income_statement_Quarter";#N/A,#N/A,FALSE,"income_statement_ytd";#N/A,#N/A,FALSE,"income_statement_12Months"}</definedName>
    <definedName name="xx" localSheetId="7"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11" hidden="1">#REF!</definedName>
    <definedName name="xxx" localSheetId="5" hidden="1">#REF!</definedName>
    <definedName name="xxx" localSheetId="6" hidden="1">#REF!</definedName>
    <definedName name="xxx" hidden="1">#REF!</definedName>
    <definedName name="XXXX" hidden="1">{#N/A,#N/A,FALSE,"2002 Small Tool OH";#N/A,#N/A,FALSE,"QA"}</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7" hidden="1">'[13]DSM Output'!$B$21:$B$23</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11">#REF!</definedName>
    <definedName name="Year" localSheetId="5">#REF!</definedName>
    <definedName name="Year" localSheetId="6">#REF!</definedName>
    <definedName name="Year">#REF!</definedName>
    <definedName name="Years_evaluated">'[135]Revison Inputs'!$B$6</definedName>
    <definedName name="YEFactors">[36]Factors!$S$3:$AG$99</definedName>
    <definedName name="YTD_Format" localSheetId="7">[119]YTD!$B$13:$D$13,[119]YTD!$B$36:$D$36</definedName>
    <definedName name="YTD_Format">[102]YTD!$B$13:$D$13,[102]YTD!$B$32:$D$32</definedName>
    <definedName name="yuf" localSheetId="8" hidden="1">{#N/A,#N/A,FALSE,"Summ";#N/A,#N/A,FALSE,"General"}</definedName>
    <definedName name="yuf" localSheetId="7" hidden="1">{#N/A,#N/A,FALSE,"Summ";#N/A,#N/A,FALSE,"General"}</definedName>
    <definedName name="yuf" hidden="1">{#N/A,#N/A,FALSE,"Summ";#N/A,#N/A,FALSE,"General"}</definedName>
    <definedName name="z" localSheetId="8" hidden="1">{#N/A,#N/A,FALSE,"Coversheet";#N/A,#N/A,FALSE,"QA"}</definedName>
    <definedName name="z" localSheetId="7" hidden="1">'[13]DSM Output'!$G$21:$G$23</definedName>
    <definedName name="z" hidden="1">{#N/A,#N/A,FALSE,"Coversheet";#N/A,#N/A,FALSE,"QA"}</definedName>
    <definedName name="Z_01844156_6462_4A28_9785_1A86F4D0C834_.wvu.PrintTitles" localSheetId="11" hidden="1">#REF!</definedName>
    <definedName name="Z_01844156_6462_4A28_9785_1A86F4D0C834_.wvu.PrintTitles" localSheetId="5" hidden="1">#REF!</definedName>
    <definedName name="Z_01844156_6462_4A28_9785_1A86F4D0C834_.wvu.PrintTitles" localSheetId="6" hidden="1">#REF!</definedName>
    <definedName name="Z_01844156_6462_4A28_9785_1A86F4D0C834_.wvu.PrintTitles" localSheetId="7" hidden="1">#REF!</definedName>
    <definedName name="Z_01844156_6462_4A28_9785_1A86F4D0C834_.wvu.PrintTitles" hidden="1">#REF!</definedName>
    <definedName name="ZA" localSheetId="11">'[136] annual balance '!#REF!</definedName>
    <definedName name="ZA" localSheetId="5">'[136] annual balance '!#REF!</definedName>
    <definedName name="ZA" localSheetId="6">'[136] annual balance '!#REF!</definedName>
    <definedName name="ZA">'[136] annual balance '!#REF!</definedName>
    <definedName name="zilfpldebtperc" localSheetId="11">#REF!</definedName>
    <definedName name="zilfpldebtperc" localSheetId="5">#REF!</definedName>
    <definedName name="zilfpldebtperc" localSheetId="6">#REF!</definedName>
    <definedName name="zilfpldebtperc">#REF!</definedName>
    <definedName name="zilkhaepcdevcost" localSheetId="11">#REF!</definedName>
    <definedName name="zilkhaepcdevcost" localSheetId="5">#REF!</definedName>
    <definedName name="zilkhaepcdevcost" localSheetId="6">#REF!</definedName>
    <definedName name="zilkhaepcdevcost">#REF!</definedName>
    <definedName name="zilkhaownperc" localSheetId="11">#REF!</definedName>
    <definedName name="zilkhaownperc" localSheetId="5">#REF!</definedName>
    <definedName name="zilkhaownperc" localSheetId="6">#REF!</definedName>
    <definedName name="zilkhaownperc">#REF!</definedName>
    <definedName name="zzz"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s>
  <calcPr calcId="162913"/>
  <pivotCaches>
    <pivotCache cacheId="0" r:id="rId15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9" i="1" l="1"/>
  <c r="F19" i="1"/>
  <c r="B13" i="25"/>
  <c r="A42" i="1"/>
  <c r="I16" i="1" l="1"/>
  <c r="F16" i="1"/>
  <c r="I17" i="1" l="1"/>
  <c r="F17" i="1"/>
  <c r="I15" i="1" l="1"/>
  <c r="F1" i="22"/>
  <c r="I18" i="1"/>
  <c r="F18" i="1"/>
  <c r="A34" i="1" l="1"/>
  <c r="A36" i="1"/>
  <c r="A35" i="1"/>
  <c r="S32" i="20" l="1"/>
  <c r="R32" i="20"/>
  <c r="Q32" i="20"/>
  <c r="P32" i="20"/>
  <c r="O32" i="20"/>
  <c r="O17" i="20" s="1"/>
  <c r="N32" i="20"/>
  <c r="M32" i="20"/>
  <c r="L32" i="20"/>
  <c r="K32" i="20"/>
  <c r="J32" i="20"/>
  <c r="I32" i="20"/>
  <c r="S16" i="20"/>
  <c r="R16" i="20"/>
  <c r="Q16" i="20"/>
  <c r="P16" i="20"/>
  <c r="O16" i="20"/>
  <c r="N16" i="20"/>
  <c r="M16" i="20"/>
  <c r="L16" i="20"/>
  <c r="K16" i="20"/>
  <c r="J16" i="20"/>
  <c r="I16" i="20"/>
  <c r="C16" i="20"/>
  <c r="B16" i="20"/>
  <c r="F7" i="1" l="1"/>
  <c r="C21" i="14"/>
  <c r="B3" i="14" s="1"/>
  <c r="C20" i="14"/>
  <c r="C19" i="14"/>
  <c r="C18" i="14"/>
  <c r="C17" i="14"/>
  <c r="C16" i="14"/>
  <c r="C15" i="14"/>
  <c r="C14" i="14"/>
  <c r="C13" i="14"/>
  <c r="C12" i="14"/>
  <c r="C11" i="14"/>
  <c r="C10" i="14"/>
  <c r="B2" i="14"/>
  <c r="I8" i="1" l="1"/>
  <c r="A9" i="1"/>
  <c r="A10" i="1"/>
  <c r="A13" i="1" l="1"/>
  <c r="A21" i="1" l="1"/>
  <c r="I12" i="1"/>
  <c r="A17" i="1" l="1"/>
  <c r="L16" i="1"/>
  <c r="A16" i="1"/>
  <c r="A22" i="1"/>
  <c r="A20" i="1"/>
  <c r="L19" i="1"/>
  <c r="A19" i="1"/>
  <c r="A18" i="1"/>
  <c r="A15" i="1"/>
  <c r="L15" i="1" l="1"/>
  <c r="E11" i="8"/>
  <c r="I6" i="1" l="1"/>
  <c r="F6" i="1"/>
  <c r="D3" i="5"/>
  <c r="K7" i="5"/>
  <c r="G8" i="5"/>
  <c r="H8" i="5"/>
  <c r="H23" i="5" s="1"/>
  <c r="I8" i="5"/>
  <c r="I23" i="5" s="1"/>
  <c r="J8" i="5"/>
  <c r="J23" i="5" s="1"/>
  <c r="K9" i="5"/>
  <c r="K10" i="5"/>
  <c r="K11" i="5"/>
  <c r="K12" i="5"/>
  <c r="K13" i="5"/>
  <c r="K14" i="5"/>
  <c r="K15" i="5"/>
  <c r="K16" i="5"/>
  <c r="K17" i="5"/>
  <c r="K18" i="5"/>
  <c r="K19" i="5"/>
  <c r="K20" i="5"/>
  <c r="K21" i="5"/>
  <c r="K22" i="5"/>
  <c r="G23" i="5"/>
  <c r="K26" i="5"/>
  <c r="K27" i="5"/>
  <c r="K28" i="5"/>
  <c r="G29" i="5"/>
  <c r="G33" i="5" s="1"/>
  <c r="H29" i="5"/>
  <c r="K29" i="5" s="1"/>
  <c r="K30" i="5"/>
  <c r="K31" i="5"/>
  <c r="K32" i="5"/>
  <c r="H33" i="5"/>
  <c r="K33" i="5" s="1"/>
  <c r="I33" i="5"/>
  <c r="J33" i="5"/>
  <c r="K36" i="5"/>
  <c r="K37" i="5"/>
  <c r="G38" i="5"/>
  <c r="H38" i="5"/>
  <c r="I38" i="5"/>
  <c r="J38" i="5"/>
  <c r="K41" i="5"/>
  <c r="K42" i="5"/>
  <c r="K43" i="5"/>
  <c r="K44" i="5"/>
  <c r="G45" i="5"/>
  <c r="H45" i="5"/>
  <c r="I45" i="5"/>
  <c r="J45" i="5"/>
  <c r="K48" i="5"/>
  <c r="K49" i="5"/>
  <c r="K50" i="5"/>
  <c r="K51" i="5"/>
  <c r="K52" i="5"/>
  <c r="K53" i="5"/>
  <c r="K54" i="5"/>
  <c r="K55" i="5"/>
  <c r="K56" i="5"/>
  <c r="K57" i="5"/>
  <c r="K58" i="5"/>
  <c r="K59" i="5"/>
  <c r="K60" i="5"/>
  <c r="H61" i="5"/>
  <c r="J61" i="5"/>
  <c r="K64" i="5"/>
  <c r="K65" i="5"/>
  <c r="K66" i="5"/>
  <c r="K67" i="5"/>
  <c r="K68" i="5"/>
  <c r="K69" i="5"/>
  <c r="H70" i="5"/>
  <c r="J70" i="5"/>
  <c r="K70" i="5"/>
  <c r="K75" i="5"/>
  <c r="K76" i="5"/>
  <c r="K77" i="5"/>
  <c r="H78" i="5"/>
  <c r="J78" i="5"/>
  <c r="K78" i="5"/>
  <c r="N80" i="5"/>
  <c r="H90" i="5"/>
  <c r="J90" i="5"/>
  <c r="K8" i="5" l="1"/>
  <c r="K23" i="5" s="1"/>
  <c r="K61" i="5"/>
  <c r="K45" i="5"/>
  <c r="K38" i="5"/>
  <c r="I72" i="5"/>
  <c r="I82" i="5" s="1"/>
  <c r="J89" i="5"/>
  <c r="J72" i="5"/>
  <c r="J82" i="5" s="1"/>
  <c r="G72" i="5"/>
  <c r="G82" i="5" s="1"/>
  <c r="G83" i="5" s="1"/>
  <c r="H89" i="5"/>
  <c r="H72" i="5"/>
  <c r="K72" i="5" l="1"/>
  <c r="H82" i="5"/>
  <c r="H85" i="5"/>
  <c r="J85" i="5"/>
  <c r="K82" i="5" l="1"/>
  <c r="N79" i="5"/>
  <c r="N81" i="5" s="1"/>
  <c r="I5" i="1" l="1"/>
  <c r="F5" i="1"/>
  <c r="Q13" i="4"/>
  <c r="R13" i="4"/>
  <c r="M14" i="4"/>
  <c r="M15" i="4" s="1"/>
  <c r="N14" i="4"/>
  <c r="N15" i="4" s="1"/>
  <c r="N16" i="4" s="1"/>
  <c r="N17" i="4" s="1"/>
  <c r="N18" i="4" s="1"/>
  <c r="O14" i="4"/>
  <c r="O15" i="4" s="1"/>
  <c r="O16" i="4" s="1"/>
  <c r="O17" i="4" s="1"/>
  <c r="O18" i="4" s="1"/>
  <c r="Q14" i="4"/>
  <c r="R14" i="4" s="1"/>
  <c r="V24" i="4"/>
  <c r="V50" i="4" s="1"/>
  <c r="V51" i="4" s="1"/>
  <c r="Q35" i="4"/>
  <c r="R35" i="4"/>
  <c r="M36" i="4"/>
  <c r="O36" i="4"/>
  <c r="Q36" i="4"/>
  <c r="R36" i="4"/>
  <c r="M37" i="4"/>
  <c r="Q37" i="4" s="1"/>
  <c r="O37" i="4"/>
  <c r="O38" i="4" s="1"/>
  <c r="O39" i="4" s="1"/>
  <c r="O40" i="4" s="1"/>
  <c r="V46" i="4"/>
  <c r="T48" i="4"/>
  <c r="U48" i="4"/>
  <c r="R37" i="4" l="1"/>
  <c r="Q15" i="4"/>
  <c r="R15" i="4" s="1"/>
  <c r="M16" i="4"/>
  <c r="M38" i="4"/>
  <c r="Q38" i="4" l="1"/>
  <c r="M39" i="4"/>
  <c r="Q16" i="4"/>
  <c r="M17" i="4"/>
  <c r="M18" i="4" l="1"/>
  <c r="Q18" i="4" s="1"/>
  <c r="R18" i="4" s="1"/>
  <c r="Q17" i="4"/>
  <c r="R17" i="4" s="1"/>
  <c r="R16" i="4"/>
  <c r="R20" i="4" s="1"/>
  <c r="Q20" i="4"/>
  <c r="Q39" i="4"/>
  <c r="R39" i="4" s="1"/>
  <c r="M40" i="4"/>
  <c r="Q40" i="4" s="1"/>
  <c r="R40" i="4" s="1"/>
  <c r="R38" i="4"/>
  <c r="R42" i="4" s="1"/>
  <c r="Q42" i="4"/>
  <c r="I4" i="1" l="1"/>
  <c r="F4" i="1"/>
  <c r="G56" i="3"/>
  <c r="F56" i="3"/>
  <c r="H54" i="3"/>
  <c r="H53" i="3"/>
  <c r="H52" i="3"/>
  <c r="H51" i="3"/>
  <c r="H50" i="3"/>
  <c r="H49" i="3"/>
  <c r="H48" i="3"/>
  <c r="H47" i="3"/>
  <c r="H46" i="3"/>
  <c r="H56" i="3" s="1"/>
  <c r="A41" i="3"/>
  <c r="A40" i="3"/>
  <c r="H39" i="3"/>
  <c r="A39" i="3"/>
  <c r="H38" i="3"/>
  <c r="A38" i="3"/>
  <c r="H37" i="3"/>
  <c r="A37" i="3"/>
  <c r="A36" i="3"/>
  <c r="A35" i="3"/>
  <c r="A34" i="3"/>
  <c r="A33" i="3"/>
  <c r="H32" i="3"/>
  <c r="A32" i="3"/>
  <c r="A31" i="3"/>
  <c r="A30" i="3"/>
  <c r="A29" i="3"/>
  <c r="G28" i="3"/>
  <c r="F28" i="3"/>
  <c r="A28" i="3"/>
  <c r="A27" i="3"/>
  <c r="A26" i="3"/>
  <c r="A25" i="3"/>
  <c r="A24" i="3"/>
  <c r="A23" i="3"/>
  <c r="A22" i="3"/>
  <c r="A21" i="3"/>
  <c r="A20" i="3"/>
  <c r="G19" i="3"/>
  <c r="E19" i="3"/>
  <c r="D19" i="3"/>
  <c r="F19" i="3" s="1"/>
  <c r="A19" i="3"/>
  <c r="H18" i="3"/>
  <c r="A18" i="3"/>
  <c r="H17" i="3"/>
  <c r="A17" i="3"/>
  <c r="H16" i="3"/>
  <c r="A16" i="3"/>
  <c r="A15" i="3"/>
  <c r="A14" i="3"/>
  <c r="A13" i="3"/>
  <c r="H12" i="3"/>
  <c r="A12" i="3"/>
  <c r="H11" i="3"/>
  <c r="G11" i="3"/>
  <c r="F11" i="3"/>
  <c r="A11" i="3"/>
  <c r="G10" i="3"/>
  <c r="F10" i="3"/>
  <c r="H10" i="3" s="1"/>
  <c r="H14" i="3" s="1"/>
  <c r="A10" i="3"/>
  <c r="A9" i="3"/>
  <c r="H21" i="3" l="1"/>
  <c r="G14" i="3"/>
  <c r="H41" i="3"/>
  <c r="F14" i="3"/>
  <c r="F41" i="3" l="1"/>
  <c r="F15" i="3"/>
  <c r="F13" i="3"/>
  <c r="F21" i="3"/>
  <c r="F30" i="3" s="1"/>
  <c r="G41" i="3"/>
  <c r="G15" i="3"/>
  <c r="G13" i="3"/>
  <c r="G21" i="3"/>
  <c r="G30" i="3" s="1"/>
  <c r="G34" i="3" s="1"/>
  <c r="G57" i="3" s="1"/>
  <c r="H30" i="3" l="1"/>
  <c r="H34" i="3" s="1"/>
  <c r="H57" i="3" s="1"/>
  <c r="F34" i="3"/>
  <c r="F57" i="3" s="1"/>
  <c r="H13" i="3"/>
  <c r="F12" i="1" l="1"/>
  <c r="A29" i="1" l="1"/>
  <c r="J6" i="1"/>
  <c r="A12" i="1"/>
  <c r="A11" i="1"/>
  <c r="L8" i="1"/>
  <c r="A8" i="1"/>
  <c r="L7" i="1"/>
  <c r="G7" i="1"/>
  <c r="A7" i="1"/>
  <c r="A6" i="1"/>
  <c r="D5" i="1"/>
  <c r="A30" i="1" s="1"/>
  <c r="A5" i="1"/>
  <c r="A4" i="1"/>
  <c r="D6" i="1" l="1"/>
  <c r="D7" i="1" s="1"/>
  <c r="J4" i="1"/>
  <c r="L5" i="1"/>
  <c r="J7" i="1"/>
  <c r="J5" i="1"/>
  <c r="J8" i="1"/>
  <c r="L6" i="1"/>
  <c r="G5" i="1"/>
  <c r="L4" i="1"/>
  <c r="A32" i="1"/>
  <c r="D8" i="1"/>
  <c r="D9" i="1" s="1"/>
  <c r="G6" i="1"/>
  <c r="F10" i="1"/>
  <c r="G4" i="1"/>
  <c r="I10" i="1"/>
  <c r="G8" i="1"/>
  <c r="A31" i="1"/>
  <c r="G10" i="1" l="1"/>
  <c r="J10" i="1"/>
  <c r="L10" i="1"/>
  <c r="A33" i="1"/>
  <c r="L18" i="1" l="1"/>
  <c r="I20" i="1"/>
  <c r="I22" i="1" s="1"/>
  <c r="L17" i="1"/>
  <c r="F20" i="1"/>
  <c r="F22" i="1" s="1"/>
  <c r="D16" i="1"/>
  <c r="L20" i="1" l="1"/>
  <c r="L22" i="1" s="1"/>
  <c r="D17" i="1"/>
  <c r="A38" i="1" s="1"/>
  <c r="D18" i="1" l="1"/>
  <c r="A40" i="1" s="1"/>
</calcChain>
</file>

<file path=xl/comments1.xml><?xml version="1.0" encoding="utf-8"?>
<comments xmlns="http://schemas.openxmlformats.org/spreadsheetml/2006/main">
  <authors>
    <author>Puget Sound Energy</author>
  </authors>
  <commentList>
    <comment ref="I4" authorId="0" shapeId="0">
      <text>
        <r>
          <rPr>
            <b/>
            <sz val="9"/>
            <color indexed="81"/>
            <rFont val="Tahoma"/>
            <family val="2"/>
          </rPr>
          <t>Puget Sound Energy:</t>
        </r>
        <r>
          <rPr>
            <sz val="9"/>
            <color indexed="81"/>
            <rFont val="Tahoma"/>
            <family val="2"/>
          </rPr>
          <t xml:space="preserve">
8945</t>
        </r>
      </text>
    </comment>
    <comment ref="J4" authorId="0" shapeId="0">
      <text>
        <r>
          <rPr>
            <b/>
            <sz val="9"/>
            <color indexed="81"/>
            <rFont val="Tahoma"/>
            <family val="2"/>
          </rPr>
          <t>Puget Sound Energy:</t>
        </r>
        <r>
          <rPr>
            <sz val="9"/>
            <color indexed="81"/>
            <rFont val="Tahoma"/>
            <family val="2"/>
          </rPr>
          <t xml:space="preserve">
7589 donations
</t>
        </r>
      </text>
    </comment>
    <comment ref="K4" authorId="0" shapeId="0">
      <text>
        <r>
          <rPr>
            <b/>
            <sz val="9"/>
            <color indexed="81"/>
            <rFont val="Tahoma"/>
            <family val="2"/>
          </rPr>
          <t>Puget Sound Energy:</t>
        </r>
        <r>
          <rPr>
            <sz val="9"/>
            <color indexed="81"/>
            <rFont val="Tahoma"/>
            <family val="2"/>
          </rPr>
          <t xml:space="preserve">
8443</t>
        </r>
      </text>
    </comment>
    <comment ref="L4" authorId="0" shapeId="0">
      <text>
        <r>
          <rPr>
            <b/>
            <sz val="9"/>
            <color indexed="81"/>
            <rFont val="Tahoma"/>
            <family val="2"/>
          </rPr>
          <t>Puget Sound Energy:</t>
        </r>
        <r>
          <rPr>
            <sz val="9"/>
            <color indexed="81"/>
            <rFont val="Tahoma"/>
            <family val="2"/>
          </rPr>
          <t xml:space="preserve">
9152</t>
        </r>
      </text>
    </comment>
    <comment ref="M4" authorId="0" shapeId="0">
      <text>
        <r>
          <rPr>
            <b/>
            <sz val="9"/>
            <color indexed="81"/>
            <rFont val="Tahoma"/>
            <family val="2"/>
          </rPr>
          <t>Puget Sound Energy:</t>
        </r>
        <r>
          <rPr>
            <sz val="9"/>
            <color indexed="81"/>
            <rFont val="Tahoma"/>
            <family val="2"/>
          </rPr>
          <t xml:space="preserve">
10122</t>
        </r>
      </text>
    </comment>
    <comment ref="N4" authorId="0" shapeId="0">
      <text>
        <r>
          <rPr>
            <b/>
            <sz val="9"/>
            <color indexed="81"/>
            <rFont val="Tahoma"/>
            <family val="2"/>
          </rPr>
          <t>Puget Sound Energy:</t>
        </r>
        <r>
          <rPr>
            <sz val="9"/>
            <color indexed="81"/>
            <rFont val="Tahoma"/>
            <family val="2"/>
          </rPr>
          <t xml:space="preserve">
10,557</t>
        </r>
      </text>
    </comment>
    <comment ref="I5" authorId="0" shapeId="0">
      <text>
        <r>
          <rPr>
            <b/>
            <sz val="9"/>
            <color indexed="81"/>
            <rFont val="Tahoma"/>
            <family val="2"/>
          </rPr>
          <t>Puget Sound Energy:</t>
        </r>
        <r>
          <rPr>
            <sz val="9"/>
            <color indexed="81"/>
            <rFont val="Tahoma"/>
            <family val="2"/>
          </rPr>
          <t xml:space="preserve">
7243</t>
        </r>
      </text>
    </comment>
    <comment ref="J5" authorId="0" shapeId="0">
      <text>
        <r>
          <rPr>
            <b/>
            <sz val="9"/>
            <color indexed="81"/>
            <rFont val="Tahoma"/>
            <family val="2"/>
          </rPr>
          <t>Puget Sound Energy:</t>
        </r>
        <r>
          <rPr>
            <sz val="9"/>
            <color indexed="81"/>
            <rFont val="Tahoma"/>
            <family val="2"/>
          </rPr>
          <t xml:space="preserve">
7473 donations$50,000 directly mailed to the S/A on 2/18/14. NOT included here. Please add.
 </t>
        </r>
      </text>
    </comment>
    <comment ref="K5" authorId="0" shapeId="0">
      <text>
        <r>
          <rPr>
            <b/>
            <sz val="9"/>
            <color indexed="81"/>
            <rFont val="Tahoma"/>
            <family val="2"/>
          </rPr>
          <t>Puget Sound Energy:</t>
        </r>
        <r>
          <rPr>
            <sz val="9"/>
            <color indexed="81"/>
            <rFont val="Tahoma"/>
            <family val="2"/>
          </rPr>
          <t xml:space="preserve">
7822</t>
        </r>
      </text>
    </comment>
    <comment ref="L5" authorId="0" shapeId="0">
      <text>
        <r>
          <rPr>
            <b/>
            <sz val="9"/>
            <color indexed="81"/>
            <rFont val="Tahoma"/>
            <family val="2"/>
          </rPr>
          <t>Puget Sound Energy:</t>
        </r>
        <r>
          <rPr>
            <sz val="9"/>
            <color indexed="81"/>
            <rFont val="Tahoma"/>
            <family val="2"/>
          </rPr>
          <t xml:space="preserve">
9156</t>
        </r>
      </text>
    </comment>
    <comment ref="M5" authorId="0" shapeId="0">
      <text>
        <r>
          <rPr>
            <b/>
            <sz val="9"/>
            <color indexed="81"/>
            <rFont val="Tahoma"/>
            <family val="2"/>
          </rPr>
          <t>Puget Sound Energy:</t>
        </r>
        <r>
          <rPr>
            <sz val="9"/>
            <color indexed="81"/>
            <rFont val="Tahoma"/>
            <family val="2"/>
          </rPr>
          <t xml:space="preserve">
9118</t>
        </r>
      </text>
    </comment>
    <comment ref="N5" authorId="0" shapeId="0">
      <text>
        <r>
          <rPr>
            <b/>
            <sz val="9"/>
            <color indexed="81"/>
            <rFont val="Tahoma"/>
            <family val="2"/>
          </rPr>
          <t>Puget Sound Energy:</t>
        </r>
        <r>
          <rPr>
            <sz val="9"/>
            <color indexed="81"/>
            <rFont val="Tahoma"/>
            <family val="2"/>
          </rPr>
          <t xml:space="preserve">
11,391</t>
        </r>
      </text>
    </comment>
    <comment ref="I6" authorId="0" shapeId="0">
      <text>
        <r>
          <rPr>
            <b/>
            <sz val="9"/>
            <color indexed="81"/>
            <rFont val="Tahoma"/>
            <family val="2"/>
          </rPr>
          <t>Puget Sound Energy:</t>
        </r>
        <r>
          <rPr>
            <sz val="9"/>
            <color indexed="81"/>
            <rFont val="Tahoma"/>
            <family val="2"/>
          </rPr>
          <t xml:space="preserve">
7358</t>
        </r>
      </text>
    </comment>
    <comment ref="J6" authorId="0" shapeId="0">
      <text>
        <r>
          <rPr>
            <b/>
            <sz val="9"/>
            <color indexed="81"/>
            <rFont val="Tahoma"/>
            <family val="2"/>
          </rPr>
          <t>Puget Sound Energy:</t>
        </r>
        <r>
          <rPr>
            <sz val="9"/>
            <color indexed="81"/>
            <rFont val="Tahoma"/>
            <family val="2"/>
          </rPr>
          <t xml:space="preserve">
7780 donators</t>
        </r>
      </text>
    </comment>
    <comment ref="K6" authorId="0" shapeId="0">
      <text>
        <r>
          <rPr>
            <b/>
            <sz val="9"/>
            <color indexed="81"/>
            <rFont val="Tahoma"/>
            <family val="2"/>
          </rPr>
          <t>Puget Sound Energy:</t>
        </r>
        <r>
          <rPr>
            <sz val="9"/>
            <color indexed="81"/>
            <rFont val="Tahoma"/>
            <family val="2"/>
          </rPr>
          <t xml:space="preserve">
8893</t>
        </r>
      </text>
    </comment>
    <comment ref="L6" authorId="0" shapeId="0">
      <text>
        <r>
          <rPr>
            <b/>
            <sz val="9"/>
            <color indexed="81"/>
            <rFont val="Tahoma"/>
            <family val="2"/>
          </rPr>
          <t>Puget Sound Energy:</t>
        </r>
        <r>
          <rPr>
            <sz val="9"/>
            <color indexed="81"/>
            <rFont val="Tahoma"/>
            <family val="2"/>
          </rPr>
          <t xml:space="preserve">
9940</t>
        </r>
      </text>
    </comment>
    <comment ref="M6" authorId="0" shapeId="0">
      <text>
        <r>
          <rPr>
            <b/>
            <sz val="9"/>
            <color indexed="81"/>
            <rFont val="Tahoma"/>
            <family val="2"/>
          </rPr>
          <t>Puget Sound Energy:</t>
        </r>
        <r>
          <rPr>
            <sz val="9"/>
            <color indexed="81"/>
            <rFont val="Tahoma"/>
            <family val="2"/>
          </rPr>
          <t xml:space="preserve">
10362</t>
        </r>
      </text>
    </comment>
    <comment ref="N6" authorId="0" shapeId="0">
      <text>
        <r>
          <rPr>
            <b/>
            <sz val="9"/>
            <color indexed="81"/>
            <rFont val="Tahoma"/>
            <family val="2"/>
          </rPr>
          <t>Puget Sound Energy:</t>
        </r>
        <r>
          <rPr>
            <sz val="9"/>
            <color indexed="81"/>
            <rFont val="Tahoma"/>
            <family val="2"/>
          </rPr>
          <t xml:space="preserve">
12,476</t>
        </r>
      </text>
    </comment>
    <comment ref="I7" authorId="0" shapeId="0">
      <text>
        <r>
          <rPr>
            <b/>
            <sz val="9"/>
            <color indexed="81"/>
            <rFont val="Tahoma"/>
            <family val="2"/>
          </rPr>
          <t>Puget Sound Energy:</t>
        </r>
        <r>
          <rPr>
            <sz val="9"/>
            <color indexed="81"/>
            <rFont val="Tahoma"/>
            <family val="2"/>
          </rPr>
          <t xml:space="preserve">
7175</t>
        </r>
      </text>
    </comment>
    <comment ref="J7" authorId="0" shapeId="0">
      <text>
        <r>
          <rPr>
            <b/>
            <sz val="9"/>
            <color indexed="81"/>
            <rFont val="Tahoma"/>
            <family val="2"/>
          </rPr>
          <t>Puget Sound Energy:</t>
        </r>
        <r>
          <rPr>
            <sz val="9"/>
            <color indexed="81"/>
            <rFont val="Tahoma"/>
            <family val="2"/>
          </rPr>
          <t xml:space="preserve">
7980</t>
        </r>
      </text>
    </comment>
    <comment ref="K7" authorId="0" shapeId="0">
      <text>
        <r>
          <rPr>
            <b/>
            <sz val="9"/>
            <color indexed="81"/>
            <rFont val="Tahoma"/>
            <family val="2"/>
          </rPr>
          <t>Puget Sound Energy:</t>
        </r>
        <r>
          <rPr>
            <sz val="9"/>
            <color indexed="81"/>
            <rFont val="Tahoma"/>
            <family val="2"/>
          </rPr>
          <t xml:space="preserve">
8634</t>
        </r>
      </text>
    </comment>
    <comment ref="L7" authorId="0" shapeId="0">
      <text>
        <r>
          <rPr>
            <b/>
            <sz val="9"/>
            <color indexed="81"/>
            <rFont val="Tahoma"/>
            <family val="2"/>
          </rPr>
          <t>Puget Sound Energy:</t>
        </r>
        <r>
          <rPr>
            <sz val="9"/>
            <color indexed="81"/>
            <rFont val="Tahoma"/>
            <family val="2"/>
          </rPr>
          <t xml:space="preserve">
8712</t>
        </r>
      </text>
    </comment>
    <comment ref="M7" authorId="0" shapeId="0">
      <text>
        <r>
          <rPr>
            <b/>
            <sz val="9"/>
            <color indexed="81"/>
            <rFont val="Tahoma"/>
            <family val="2"/>
          </rPr>
          <t>Puget Sound Energy:</t>
        </r>
        <r>
          <rPr>
            <sz val="9"/>
            <color indexed="81"/>
            <rFont val="Tahoma"/>
            <family val="2"/>
          </rPr>
          <t xml:space="preserve">
8751</t>
        </r>
      </text>
    </comment>
    <comment ref="N7" authorId="0" shapeId="0">
      <text>
        <r>
          <rPr>
            <b/>
            <sz val="9"/>
            <color indexed="81"/>
            <rFont val="Tahoma"/>
            <family val="2"/>
          </rPr>
          <t>Puget Sound Energy:</t>
        </r>
        <r>
          <rPr>
            <sz val="9"/>
            <color indexed="81"/>
            <rFont val="Tahoma"/>
            <family val="2"/>
          </rPr>
          <t xml:space="preserve">
11,904</t>
        </r>
      </text>
    </comment>
    <comment ref="I8" authorId="0" shapeId="0">
      <text>
        <r>
          <rPr>
            <b/>
            <sz val="9"/>
            <color indexed="81"/>
            <rFont val="Tahoma"/>
            <family val="2"/>
          </rPr>
          <t>Puget Sound Energy:</t>
        </r>
        <r>
          <rPr>
            <sz val="9"/>
            <color indexed="81"/>
            <rFont val="Tahoma"/>
            <family val="2"/>
          </rPr>
          <t xml:space="preserve">
6741</t>
        </r>
      </text>
    </comment>
    <comment ref="J8" authorId="0" shapeId="0">
      <text>
        <r>
          <rPr>
            <b/>
            <sz val="9"/>
            <color indexed="81"/>
            <rFont val="Tahoma"/>
            <family val="2"/>
          </rPr>
          <t>Puget Sound Energy:</t>
        </r>
        <r>
          <rPr>
            <sz val="9"/>
            <color indexed="81"/>
            <rFont val="Tahoma"/>
            <family val="2"/>
          </rPr>
          <t xml:space="preserve">
7356</t>
        </r>
      </text>
    </comment>
    <comment ref="L8" authorId="0" shapeId="0">
      <text>
        <r>
          <rPr>
            <b/>
            <sz val="9"/>
            <color indexed="81"/>
            <rFont val="Tahoma"/>
            <family val="2"/>
          </rPr>
          <t>Puget Sound Energy:</t>
        </r>
        <r>
          <rPr>
            <sz val="9"/>
            <color indexed="81"/>
            <rFont val="Tahoma"/>
            <family val="2"/>
          </rPr>
          <t xml:space="preserve">
9101</t>
        </r>
      </text>
    </comment>
    <comment ref="M8" authorId="0" shapeId="0">
      <text>
        <r>
          <rPr>
            <b/>
            <sz val="9"/>
            <color indexed="81"/>
            <rFont val="Tahoma"/>
            <family val="2"/>
          </rPr>
          <t>Puget Sound Energy:</t>
        </r>
        <r>
          <rPr>
            <sz val="9"/>
            <color indexed="81"/>
            <rFont val="Tahoma"/>
            <family val="2"/>
          </rPr>
          <t xml:space="preserve">
9533</t>
        </r>
      </text>
    </comment>
    <comment ref="I9" authorId="0" shapeId="0">
      <text>
        <r>
          <rPr>
            <b/>
            <sz val="9"/>
            <color indexed="81"/>
            <rFont val="Tahoma"/>
            <family val="2"/>
          </rPr>
          <t>Puget Sound Energy:</t>
        </r>
        <r>
          <rPr>
            <sz val="9"/>
            <color indexed="81"/>
            <rFont val="Tahoma"/>
            <family val="2"/>
          </rPr>
          <t xml:space="preserve">
6086</t>
        </r>
      </text>
    </comment>
    <comment ref="J9" authorId="0" shapeId="0">
      <text>
        <r>
          <rPr>
            <b/>
            <sz val="9"/>
            <color indexed="81"/>
            <rFont val="Tahoma"/>
            <family val="2"/>
          </rPr>
          <t>Puget Sound Energy:</t>
        </r>
        <r>
          <rPr>
            <sz val="9"/>
            <color indexed="81"/>
            <rFont val="Tahoma"/>
            <family val="2"/>
          </rPr>
          <t xml:space="preserve">
6894 donations</t>
        </r>
      </text>
    </comment>
    <comment ref="K9" authorId="0" shapeId="0">
      <text>
        <r>
          <rPr>
            <b/>
            <sz val="9"/>
            <color indexed="81"/>
            <rFont val="Tahoma"/>
            <family val="2"/>
          </rPr>
          <t>Puget Sound Energy:</t>
        </r>
        <r>
          <rPr>
            <sz val="9"/>
            <color indexed="81"/>
            <rFont val="Tahoma"/>
            <family val="2"/>
          </rPr>
          <t xml:space="preserve">
8614</t>
        </r>
      </text>
    </comment>
    <comment ref="L9" authorId="0" shapeId="0">
      <text>
        <r>
          <rPr>
            <b/>
            <sz val="9"/>
            <color indexed="81"/>
            <rFont val="Tahoma"/>
            <family val="2"/>
          </rPr>
          <t>Puget Sound Energy:</t>
        </r>
        <r>
          <rPr>
            <sz val="9"/>
            <color indexed="81"/>
            <rFont val="Tahoma"/>
            <family val="2"/>
          </rPr>
          <t xml:space="preserve">
9389</t>
        </r>
      </text>
    </comment>
    <comment ref="M9" authorId="0" shapeId="0">
      <text>
        <r>
          <rPr>
            <b/>
            <sz val="9"/>
            <color indexed="81"/>
            <rFont val="Tahoma"/>
            <family val="2"/>
          </rPr>
          <t>Puget Sound Energy:</t>
        </r>
        <r>
          <rPr>
            <sz val="9"/>
            <color indexed="81"/>
            <rFont val="Tahoma"/>
            <family val="2"/>
          </rPr>
          <t xml:space="preserve">
9472</t>
        </r>
      </text>
    </comment>
    <comment ref="I10" authorId="0" shapeId="0">
      <text>
        <r>
          <rPr>
            <b/>
            <sz val="9"/>
            <color indexed="81"/>
            <rFont val="Tahoma"/>
            <family val="2"/>
          </rPr>
          <t>Puget Sound Energy:</t>
        </r>
        <r>
          <rPr>
            <sz val="9"/>
            <color indexed="81"/>
            <rFont val="Tahoma"/>
            <family val="2"/>
          </rPr>
          <t xml:space="preserve">
6621 cust's</t>
        </r>
      </text>
    </comment>
    <comment ref="J10" authorId="0" shapeId="0">
      <text>
        <r>
          <rPr>
            <b/>
            <sz val="9"/>
            <color indexed="81"/>
            <rFont val="Tahoma"/>
            <family val="2"/>
          </rPr>
          <t>Puget Sound Energy:</t>
        </r>
        <r>
          <rPr>
            <sz val="9"/>
            <color indexed="81"/>
            <rFont val="Tahoma"/>
            <family val="2"/>
          </rPr>
          <t xml:space="preserve">
7399 donations</t>
        </r>
      </text>
    </comment>
    <comment ref="K10" authorId="0" shapeId="0">
      <text>
        <r>
          <rPr>
            <b/>
            <sz val="9"/>
            <color indexed="81"/>
            <rFont val="Tahoma"/>
            <family val="2"/>
          </rPr>
          <t>Puget Sound Energy:</t>
        </r>
        <r>
          <rPr>
            <sz val="9"/>
            <color indexed="81"/>
            <rFont val="Tahoma"/>
            <family val="2"/>
          </rPr>
          <t xml:space="preserve">
8646</t>
        </r>
      </text>
    </comment>
    <comment ref="L10" authorId="0" shapeId="0">
      <text>
        <r>
          <rPr>
            <b/>
            <sz val="9"/>
            <color indexed="81"/>
            <rFont val="Tahoma"/>
            <family val="2"/>
          </rPr>
          <t>Puget Sound Energy:</t>
        </r>
        <r>
          <rPr>
            <sz val="9"/>
            <color indexed="81"/>
            <rFont val="Tahoma"/>
            <family val="2"/>
          </rPr>
          <t xml:space="preserve">
8697</t>
        </r>
      </text>
    </comment>
    <comment ref="M10" authorId="0" shapeId="0">
      <text>
        <r>
          <rPr>
            <b/>
            <sz val="9"/>
            <color indexed="81"/>
            <rFont val="Tahoma"/>
            <family val="2"/>
          </rPr>
          <t>Puget Sound Energy:</t>
        </r>
        <r>
          <rPr>
            <sz val="9"/>
            <color indexed="81"/>
            <rFont val="Tahoma"/>
            <family val="2"/>
          </rPr>
          <t xml:space="preserve">
8982</t>
        </r>
      </text>
    </comment>
    <comment ref="I11" authorId="0" shapeId="0">
      <text>
        <r>
          <rPr>
            <b/>
            <sz val="9"/>
            <color indexed="81"/>
            <rFont val="Tahoma"/>
            <family val="2"/>
          </rPr>
          <t>Puget Sound Energy:</t>
        </r>
        <r>
          <rPr>
            <sz val="9"/>
            <color indexed="81"/>
            <rFont val="Tahoma"/>
            <family val="2"/>
          </rPr>
          <t xml:space="preserve">
6812</t>
        </r>
      </text>
    </comment>
    <comment ref="J11" authorId="0" shapeId="0">
      <text>
        <r>
          <rPr>
            <b/>
            <sz val="9"/>
            <color indexed="81"/>
            <rFont val="Tahoma"/>
            <family val="2"/>
          </rPr>
          <t>Puget Sound Energy:</t>
        </r>
        <r>
          <rPr>
            <sz val="9"/>
            <color indexed="81"/>
            <rFont val="Tahoma"/>
            <family val="2"/>
          </rPr>
          <t xml:space="preserve">
7,372 custs
</t>
        </r>
      </text>
    </comment>
    <comment ref="K11" authorId="0" shapeId="0">
      <text>
        <r>
          <rPr>
            <b/>
            <sz val="9"/>
            <color indexed="81"/>
            <rFont val="Tahoma"/>
            <family val="2"/>
          </rPr>
          <t>Puget Sound Energy:</t>
        </r>
        <r>
          <rPr>
            <sz val="9"/>
            <color indexed="81"/>
            <rFont val="Tahoma"/>
            <family val="2"/>
          </rPr>
          <t xml:space="preserve">
8432</t>
        </r>
      </text>
    </comment>
    <comment ref="L11" authorId="0" shapeId="0">
      <text>
        <r>
          <rPr>
            <b/>
            <sz val="9"/>
            <color indexed="81"/>
            <rFont val="Tahoma"/>
            <family val="2"/>
          </rPr>
          <t>Puget Sound Energy:</t>
        </r>
        <r>
          <rPr>
            <sz val="9"/>
            <color indexed="81"/>
            <rFont val="Tahoma"/>
            <family val="2"/>
          </rPr>
          <t xml:space="preserve">
9790</t>
        </r>
      </text>
    </comment>
    <comment ref="M11" authorId="0" shapeId="0">
      <text>
        <r>
          <rPr>
            <b/>
            <sz val="9"/>
            <color indexed="81"/>
            <rFont val="Tahoma"/>
            <family val="2"/>
          </rPr>
          <t>Puget Sound Energy:</t>
        </r>
        <r>
          <rPr>
            <sz val="9"/>
            <color indexed="81"/>
            <rFont val="Tahoma"/>
            <family val="2"/>
          </rPr>
          <t xml:space="preserve">
10200</t>
        </r>
      </text>
    </comment>
    <comment ref="I12" authorId="0" shapeId="0">
      <text>
        <r>
          <rPr>
            <b/>
            <sz val="9"/>
            <color indexed="81"/>
            <rFont val="Tahoma"/>
            <family val="2"/>
          </rPr>
          <t>Puget Sound Energy:</t>
        </r>
        <r>
          <rPr>
            <sz val="9"/>
            <color indexed="81"/>
            <rFont val="Tahoma"/>
            <family val="2"/>
          </rPr>
          <t xml:space="preserve">
6777 custs</t>
        </r>
      </text>
    </comment>
    <comment ref="J12" authorId="0" shapeId="0">
      <text>
        <r>
          <rPr>
            <b/>
            <sz val="9"/>
            <color indexed="81"/>
            <rFont val="Tahoma"/>
            <family val="2"/>
          </rPr>
          <t>Puget Sound Energy:</t>
        </r>
        <r>
          <rPr>
            <sz val="9"/>
            <color indexed="81"/>
            <rFont val="Tahoma"/>
            <family val="2"/>
          </rPr>
          <t xml:space="preserve">
7905 clients</t>
        </r>
      </text>
    </comment>
    <comment ref="K12" authorId="0" shapeId="0">
      <text>
        <r>
          <rPr>
            <b/>
            <sz val="9"/>
            <color indexed="81"/>
            <rFont val="Tahoma"/>
            <family val="2"/>
          </rPr>
          <t>Puget Sound Energy:</t>
        </r>
        <r>
          <rPr>
            <sz val="9"/>
            <color indexed="81"/>
            <rFont val="Tahoma"/>
            <family val="2"/>
          </rPr>
          <t xml:space="preserve">
9586</t>
        </r>
      </text>
    </comment>
    <comment ref="L12" authorId="0" shapeId="0">
      <text>
        <r>
          <rPr>
            <b/>
            <sz val="9"/>
            <color indexed="81"/>
            <rFont val="Tahoma"/>
            <family val="2"/>
          </rPr>
          <t>Puget Sound Energy:</t>
        </r>
        <r>
          <rPr>
            <sz val="9"/>
            <color indexed="81"/>
            <rFont val="Tahoma"/>
            <family val="2"/>
          </rPr>
          <t xml:space="preserve">
9552</t>
        </r>
      </text>
    </comment>
    <comment ref="M12" authorId="0" shapeId="0">
      <text>
        <r>
          <rPr>
            <b/>
            <sz val="9"/>
            <color indexed="81"/>
            <rFont val="Tahoma"/>
            <family val="2"/>
          </rPr>
          <t>Puget Sound Energy:</t>
        </r>
        <r>
          <rPr>
            <sz val="9"/>
            <color indexed="81"/>
            <rFont val="Tahoma"/>
            <family val="2"/>
          </rPr>
          <t xml:space="preserve">
9065</t>
        </r>
      </text>
    </comment>
    <comment ref="I13" authorId="0" shapeId="0">
      <text>
        <r>
          <rPr>
            <b/>
            <sz val="9"/>
            <color indexed="81"/>
            <rFont val="Tahoma"/>
            <family val="2"/>
          </rPr>
          <t>Puget Sound Energy:</t>
        </r>
        <r>
          <rPr>
            <sz val="9"/>
            <color indexed="81"/>
            <rFont val="Tahoma"/>
            <family val="2"/>
          </rPr>
          <t xml:space="preserve">
7717clients</t>
        </r>
      </text>
    </comment>
    <comment ref="J13" authorId="0" shapeId="0">
      <text>
        <r>
          <rPr>
            <b/>
            <sz val="9"/>
            <color indexed="81"/>
            <rFont val="Tahoma"/>
            <family val="2"/>
          </rPr>
          <t>Puget Sound Energy:</t>
        </r>
        <r>
          <rPr>
            <sz val="9"/>
            <color indexed="81"/>
            <rFont val="Tahoma"/>
            <family val="2"/>
          </rPr>
          <t xml:space="preserve">
8579</t>
        </r>
      </text>
    </comment>
    <comment ref="K13" authorId="0" shapeId="0">
      <text>
        <r>
          <rPr>
            <b/>
            <sz val="9"/>
            <color indexed="81"/>
            <rFont val="Tahoma"/>
            <family val="2"/>
          </rPr>
          <t>Puget Sound Energy:</t>
        </r>
        <r>
          <rPr>
            <sz val="9"/>
            <color indexed="81"/>
            <rFont val="Tahoma"/>
            <family val="2"/>
          </rPr>
          <t xml:space="preserve">
9495</t>
        </r>
      </text>
    </comment>
    <comment ref="L13" authorId="0" shapeId="0">
      <text>
        <r>
          <rPr>
            <b/>
            <sz val="9"/>
            <color indexed="81"/>
            <rFont val="Tahoma"/>
            <family val="2"/>
          </rPr>
          <t>Puget Sound Energy:</t>
        </r>
        <r>
          <rPr>
            <sz val="9"/>
            <color indexed="81"/>
            <rFont val="Tahoma"/>
            <family val="2"/>
          </rPr>
          <t xml:space="preserve">
10334</t>
        </r>
      </text>
    </comment>
    <comment ref="M13" authorId="0" shapeId="0">
      <text>
        <r>
          <rPr>
            <b/>
            <sz val="9"/>
            <color indexed="81"/>
            <rFont val="Tahoma"/>
            <family val="2"/>
          </rPr>
          <t>Puget Sound Energy:</t>
        </r>
        <r>
          <rPr>
            <sz val="9"/>
            <color indexed="81"/>
            <rFont val="Tahoma"/>
            <family val="2"/>
          </rPr>
          <t xml:space="preserve">
10,556</t>
        </r>
      </text>
    </comment>
    <comment ref="I14" authorId="0" shapeId="0">
      <text>
        <r>
          <rPr>
            <b/>
            <sz val="9"/>
            <color indexed="81"/>
            <rFont val="Tahoma"/>
            <family val="2"/>
          </rPr>
          <t>Puget Sound Energy:</t>
        </r>
        <r>
          <rPr>
            <sz val="9"/>
            <color indexed="81"/>
            <rFont val="Tahoma"/>
            <family val="2"/>
          </rPr>
          <t xml:space="preserve">
6826 custs</t>
        </r>
      </text>
    </comment>
    <comment ref="J14" authorId="0" shapeId="0">
      <text>
        <r>
          <rPr>
            <b/>
            <sz val="9"/>
            <color indexed="81"/>
            <rFont val="Tahoma"/>
            <family val="2"/>
          </rPr>
          <t>Puget Sound Energy:</t>
        </r>
        <r>
          <rPr>
            <sz val="9"/>
            <color indexed="81"/>
            <rFont val="Tahoma"/>
            <family val="2"/>
          </rPr>
          <t xml:space="preserve">
8216</t>
        </r>
      </text>
    </comment>
    <comment ref="K14" authorId="0" shapeId="0">
      <text>
        <r>
          <rPr>
            <b/>
            <sz val="9"/>
            <color indexed="81"/>
            <rFont val="Tahoma"/>
            <family val="2"/>
          </rPr>
          <t>Puget Sound Energy:</t>
        </r>
        <r>
          <rPr>
            <sz val="9"/>
            <color indexed="81"/>
            <rFont val="Tahoma"/>
            <family val="2"/>
          </rPr>
          <t xml:space="preserve">
9965</t>
        </r>
      </text>
    </comment>
    <comment ref="L14" authorId="0" shapeId="0">
      <text>
        <r>
          <rPr>
            <b/>
            <sz val="9"/>
            <color indexed="81"/>
            <rFont val="Tahoma"/>
            <family val="2"/>
          </rPr>
          <t>Puget Sound Energy:</t>
        </r>
        <r>
          <rPr>
            <sz val="9"/>
            <color indexed="81"/>
            <rFont val="Tahoma"/>
            <family val="2"/>
          </rPr>
          <t xml:space="preserve">
10,232</t>
        </r>
      </text>
    </comment>
    <comment ref="M14" authorId="0" shapeId="0">
      <text>
        <r>
          <rPr>
            <b/>
            <sz val="9"/>
            <color indexed="81"/>
            <rFont val="Tahoma"/>
            <family val="2"/>
          </rPr>
          <t>Puget Sound Energy:</t>
        </r>
        <r>
          <rPr>
            <sz val="9"/>
            <color indexed="81"/>
            <rFont val="Tahoma"/>
            <family val="2"/>
          </rPr>
          <t xml:space="preserve">
10,140</t>
        </r>
      </text>
    </comment>
    <comment ref="I15" authorId="0" shapeId="0">
      <text>
        <r>
          <rPr>
            <b/>
            <sz val="9"/>
            <color indexed="81"/>
            <rFont val="Tahoma"/>
            <family val="2"/>
          </rPr>
          <t>Puget Sound Energy:</t>
        </r>
        <r>
          <rPr>
            <sz val="9"/>
            <color indexed="81"/>
            <rFont val="Tahoma"/>
            <family val="2"/>
          </rPr>
          <t xml:space="preserve">
190 + 8860=9050</t>
        </r>
      </text>
    </comment>
    <comment ref="J15" authorId="0" shapeId="0">
      <text>
        <r>
          <rPr>
            <b/>
            <sz val="9"/>
            <color indexed="81"/>
            <rFont val="Tahoma"/>
            <family val="2"/>
          </rPr>
          <t>Puget Sound Energy:</t>
        </r>
        <r>
          <rPr>
            <sz val="9"/>
            <color indexed="81"/>
            <rFont val="Tahoma"/>
            <family val="2"/>
          </rPr>
          <t xml:space="preserve">
9725</t>
        </r>
      </text>
    </comment>
    <comment ref="K15" authorId="0" shapeId="0">
      <text>
        <r>
          <rPr>
            <b/>
            <sz val="9"/>
            <color indexed="81"/>
            <rFont val="Tahoma"/>
            <family val="2"/>
          </rPr>
          <t>Puget Sound Energy:</t>
        </r>
        <r>
          <rPr>
            <sz val="9"/>
            <color indexed="81"/>
            <rFont val="Tahoma"/>
            <family val="2"/>
          </rPr>
          <t xml:space="preserve">
11223</t>
        </r>
      </text>
    </comment>
    <comment ref="L15" authorId="0" shapeId="0">
      <text>
        <r>
          <rPr>
            <b/>
            <sz val="9"/>
            <color indexed="81"/>
            <rFont val="Tahoma"/>
            <family val="2"/>
          </rPr>
          <t>Puget Sound Energy:</t>
        </r>
        <r>
          <rPr>
            <sz val="9"/>
            <color indexed="81"/>
            <rFont val="Tahoma"/>
            <family val="2"/>
          </rPr>
          <t xml:space="preserve">
11,528</t>
        </r>
      </text>
    </comment>
    <comment ref="M15" authorId="0" shapeId="0">
      <text>
        <r>
          <rPr>
            <b/>
            <sz val="9"/>
            <color indexed="81"/>
            <rFont val="Tahoma"/>
            <family val="2"/>
          </rPr>
          <t>Puget Sound Energy:</t>
        </r>
        <r>
          <rPr>
            <sz val="9"/>
            <color indexed="81"/>
            <rFont val="Tahoma"/>
            <family val="2"/>
          </rPr>
          <t xml:space="preserve">
10,789</t>
        </r>
      </text>
    </comment>
  </commentList>
</comments>
</file>

<file path=xl/sharedStrings.xml><?xml version="1.0" encoding="utf-8"?>
<sst xmlns="http://schemas.openxmlformats.org/spreadsheetml/2006/main" count="8064" uniqueCount="487">
  <si>
    <t>Row</t>
  </si>
  <si>
    <t>Tracker</t>
  </si>
  <si>
    <t>ELECTRIC</t>
  </si>
  <si>
    <t>GAS</t>
  </si>
  <si>
    <t>Combined E&amp;G</t>
  </si>
  <si>
    <t>Sch. 129 Low Income</t>
  </si>
  <si>
    <t>Sch. 129D Bill Discount Rate</t>
  </si>
  <si>
    <t>Sch. 120 Conservation</t>
  </si>
  <si>
    <t>Sch. 134 Community Solar</t>
  </si>
  <si>
    <t>Total Forecasted Revenues Effective Sept 2024</t>
  </si>
  <si>
    <t>Notes</t>
  </si>
  <si>
    <t>A</t>
  </si>
  <si>
    <t>B</t>
  </si>
  <si>
    <t>A/B</t>
  </si>
  <si>
    <t>Type</t>
  </si>
  <si>
    <t>Special Rate - Applies to Low Income Customers ONLY</t>
  </si>
  <si>
    <t>Low Income Bill Assistance</t>
  </si>
  <si>
    <t>Total Sales</t>
  </si>
  <si>
    <t>Firm Resale</t>
  </si>
  <si>
    <t>Total Retail Sales</t>
  </si>
  <si>
    <t>50 - 59</t>
  </si>
  <si>
    <t>Lighting</t>
  </si>
  <si>
    <t>Special Contract</t>
  </si>
  <si>
    <t>Special Contracts</t>
  </si>
  <si>
    <t>448 - 459</t>
  </si>
  <si>
    <t>Choice / Retail Wheeling</t>
  </si>
  <si>
    <t>Total High Voltage</t>
  </si>
  <si>
    <t>General Service</t>
  </si>
  <si>
    <t>Interruptible Service</t>
  </si>
  <si>
    <t>High Voltage</t>
  </si>
  <si>
    <t>Total Primary Voltage</t>
  </si>
  <si>
    <t>All Electric Schools</t>
  </si>
  <si>
    <t>Irrigation &amp; Pumping Service</t>
  </si>
  <si>
    <t>10 (31)</t>
  </si>
  <si>
    <t>Primary Voltage</t>
  </si>
  <si>
    <t>Total Secondary Voltage</t>
  </si>
  <si>
    <t>Irrigation &amp; Pumping Service: Demand &gt; 50 kW but &lt;= 350 kW</t>
  </si>
  <si>
    <t>12 (26) (26P)</t>
  </si>
  <si>
    <t>Large General Service: Demand &gt; 350 kW</t>
  </si>
  <si>
    <t>7A (11) (25)</t>
  </si>
  <si>
    <t>Small General Service: Demand &gt; 50 kW but &lt;= 350 kW</t>
  </si>
  <si>
    <t>08 (24) (324)</t>
  </si>
  <si>
    <t>General Service: Demand &lt;= 50 kW</t>
  </si>
  <si>
    <t>Secondary Voltage</t>
  </si>
  <si>
    <t>Proposed</t>
  </si>
  <si>
    <t>7 (307) (317) (327)</t>
  </si>
  <si>
    <t>Residential</t>
  </si>
  <si>
    <t>kWh</t>
  </si>
  <si>
    <t>j</t>
  </si>
  <si>
    <t>b</t>
  </si>
  <si>
    <t>a</t>
  </si>
  <si>
    <t>10/01/2024</t>
  </si>
  <si>
    <t xml:space="preserve">Revenue at Rates Effective </t>
  </si>
  <si>
    <t>Rate Schedule</t>
  </si>
  <si>
    <t>Voltage Level</t>
  </si>
  <si>
    <t>Line No</t>
  </si>
  <si>
    <t>Proposed *</t>
  </si>
  <si>
    <t>Proposed Effective date October 1, 2024</t>
  </si>
  <si>
    <t>Test Year Ended September 30, 2025</t>
  </si>
  <si>
    <t>Puget Sound Energy</t>
  </si>
  <si>
    <t>Type/Source</t>
  </si>
  <si>
    <t>Source</t>
  </si>
  <si>
    <t>PUGET SOUND ENERGY</t>
  </si>
  <si>
    <t>LOW INCOME PROGRAM</t>
  </si>
  <si>
    <t xml:space="preserve">REVENUE REQUIREMENTS </t>
  </si>
  <si>
    <t>OCTOBER 2024 THROUGH SEPTEMBER 2025</t>
  </si>
  <si>
    <t>LINE 
NO.</t>
  </si>
  <si>
    <t>Electric</t>
  </si>
  <si>
    <t>Gas</t>
  </si>
  <si>
    <t>TOTAL</t>
  </si>
  <si>
    <t>(a)</t>
  </si>
  <si>
    <t>(b)</t>
  </si>
  <si>
    <t xml:space="preserve">(c) </t>
  </si>
  <si>
    <t>(d)</t>
  </si>
  <si>
    <t>(e)</t>
  </si>
  <si>
    <t>(f)</t>
  </si>
  <si>
    <t>(g)</t>
  </si>
  <si>
    <t>(h)</t>
  </si>
  <si>
    <t>(i)</t>
  </si>
  <si>
    <t>Prior Low Income Cap UE-230694 /UG-230695  &amp; Additional Funding in UE-240194/UG-240195</t>
  </si>
  <si>
    <t>Increase pursuant to GRC Final Order 24/10 UE-220066 &amp; UG-220067</t>
  </si>
  <si>
    <t xml:space="preserve">Note (A) </t>
  </si>
  <si>
    <t>Decoupling Residential Bill Impact UE-2402221 and UG-240222</t>
  </si>
  <si>
    <t xml:space="preserve">Arrearages Management Plan Funding </t>
  </si>
  <si>
    <t>Maintain Split at 85% electric and 15% gas</t>
  </si>
  <si>
    <t>Current Year Low Income Cap (prior to the inclusion of SQI Penalty)</t>
  </si>
  <si>
    <t>Read Me</t>
  </si>
  <si>
    <t>True-up the estimates used in last year's filing</t>
  </si>
  <si>
    <t>Under / (Over) Collection through September 2024 (Excludes Revenue Sensitive Items)</t>
  </si>
  <si>
    <t xml:space="preserve">Remove the 2022 SQI Penalty applied to RR 2023-2024 </t>
  </si>
  <si>
    <t>Public Utility Tax Credits Received from Department of Revenue under RCW 82.16.0497</t>
  </si>
  <si>
    <t>Amount to be recovered October 2024 through September 2025</t>
  </si>
  <si>
    <t>Revenue Sensitive Items:</t>
  </si>
  <si>
    <t>Bad Debts Conversion Factor used in 2022 GRC UE-220066, et al</t>
  </si>
  <si>
    <t>Current Annual Filing Fee</t>
  </si>
  <si>
    <t xml:space="preserve">Current State Utility Tax </t>
  </si>
  <si>
    <t>Conversion Factor</t>
  </si>
  <si>
    <t>Low income revenue requirement to be recovered in rates</t>
  </si>
  <si>
    <t>Revenue Requirement from Original UE-230694 and UG-230695 &amp; Additional Funding in UE-240194/UG-240195</t>
  </si>
  <si>
    <t>Change in Revenue Requirement</t>
  </si>
  <si>
    <t xml:space="preserve">Adding SQI Penalty (from prior periods) to the Low Income cap (not part of the Revenue Requirement set in rates) </t>
  </si>
  <si>
    <t xml:space="preserve">    2021 SQI #4 SAIFI</t>
  </si>
  <si>
    <t xml:space="preserve">    2021 SQI #11 Electric Safety Response Time</t>
  </si>
  <si>
    <t xml:space="preserve">    2022 SQI #5</t>
  </si>
  <si>
    <t>Proposed Current Year Available Funds to be Distributed to Agencies</t>
  </si>
  <si>
    <t>Components of Whole Dollar Increase/(Decrease) in Low Income Requirement</t>
  </si>
  <si>
    <t>Difference between Original and Subsequent 2023-2024 Filing (Subs not in rates)</t>
  </si>
  <si>
    <t xml:space="preserve">Arrearage Management Plan Funding </t>
  </si>
  <si>
    <t>Change in the true-up ($2.5M payable last year vs. $1.3M payable this year)</t>
  </si>
  <si>
    <t>Remove SQI Penalty reduction erroneously included in last year's revenue requirement</t>
  </si>
  <si>
    <t>Change in LIHEAP credits</t>
  </si>
  <si>
    <t>Change in Conversion Factor</t>
  </si>
  <si>
    <t xml:space="preserve">Total Whole Dollar Increase/(Decrease) </t>
  </si>
  <si>
    <t>(A) Twice the residential base rates increase under UE-220066 and UG-220067 - Order No. 24/10 and the Compliance Filing and RCW 80.28.425 (2)</t>
  </si>
  <si>
    <t>Settlement Agreement</t>
  </si>
  <si>
    <t>Assumes 70,000 gas BDR customers by January 1, 2024, and 70,000 electric BDR customers by October 1, 2024. Per Order 01 (Aug 3, 2023) in Docket UG-230470 (PSE's 2023 Gas CCA tariff), PSE is required to enroll a targeted 70,000 customers into energy assistance or bill assistance program by January 1, 2024.</t>
  </si>
  <si>
    <t>(7)</t>
  </si>
  <si>
    <t>FPL = Federal Poverty Level; AMI = Area (County) Median Income.</t>
  </si>
  <si>
    <t>(6)</t>
  </si>
  <si>
    <t>Unspent PSE HELP funds from the 2021-2022 program year.</t>
  </si>
  <si>
    <t>(5)</t>
  </si>
  <si>
    <t>No Projected BDR administrative cost for 2023 filing per GRC settlement, page 23, section 37.i. approved in Final Order 24/10 in Docket UE-220066.</t>
  </si>
  <si>
    <t>(4)</t>
  </si>
  <si>
    <t>RSI means revenue sensitive items adjustment, including taxes, bad debt, and annual filing fee.</t>
  </si>
  <si>
    <t>(3)</t>
  </si>
  <si>
    <t>Net bill includes all charges but does not include any optional or voluntary schedules.</t>
  </si>
  <si>
    <t>(2)</t>
  </si>
  <si>
    <t>Includes all volumetric charges, including riders and trackers.</t>
  </si>
  <si>
    <t>(1)</t>
  </si>
  <si>
    <t>Notes:</t>
  </si>
  <si>
    <r>
      <t>Revenue Requirement - Total</t>
    </r>
    <r>
      <rPr>
        <b/>
        <vertAlign val="superscript"/>
        <sz val="8"/>
        <rFont val="Arial"/>
        <family val="2"/>
      </rPr>
      <t>(4,5)</t>
    </r>
  </si>
  <si>
    <t>Total - Electric and Gas</t>
  </si>
  <si>
    <r>
      <t>Revenue Requirement - Gas</t>
    </r>
    <r>
      <rPr>
        <b/>
        <vertAlign val="superscript"/>
        <sz val="8"/>
        <rFont val="Arial"/>
        <family val="2"/>
      </rPr>
      <t>(4,5)</t>
    </r>
  </si>
  <si>
    <r>
      <t>Unspent PSE HELP funding - Gas</t>
    </r>
    <r>
      <rPr>
        <vertAlign val="superscript"/>
        <sz val="8"/>
        <rFont val="Arial"/>
        <family val="2"/>
      </rPr>
      <t>(5)</t>
    </r>
  </si>
  <si>
    <t>Total - Gas</t>
  </si>
  <si>
    <t xml:space="preserve"> T6: &gt;200% FPL &amp; ≤ 80% AMI </t>
  </si>
  <si>
    <t>23BDR</t>
  </si>
  <si>
    <t>Residential Bill Discount Rate - Tier 6</t>
  </si>
  <si>
    <t xml:space="preserve"> T5: &gt;150% FPL to ≤ 200% FPL</t>
  </si>
  <si>
    <t>Residential Bill Discount Rate - Tier 5</t>
  </si>
  <si>
    <t xml:space="preserve"> T4: &gt;100% FPL to ≤ 150% FPL</t>
  </si>
  <si>
    <t>Residential Bill Discount Rate - Tier 4</t>
  </si>
  <si>
    <t xml:space="preserve"> T3: &gt;50% FPL to ≤ 100% FPL</t>
  </si>
  <si>
    <t>Residential Bill Discount Rate - Tier 3</t>
  </si>
  <si>
    <t xml:space="preserve"> T2: &gt;20% FPL to ≤ 50% FPL</t>
  </si>
  <si>
    <t>Residential Bill Discount Rate - Tier 2</t>
  </si>
  <si>
    <t xml:space="preserve"> T1: 0% FPL to ≤ 20% FPL</t>
  </si>
  <si>
    <t>Residential Bill Discount Rate - Tier 1</t>
  </si>
  <si>
    <t>Requirement</t>
  </si>
  <si>
    <r>
      <t>Funds</t>
    </r>
    <r>
      <rPr>
        <vertAlign val="superscript"/>
        <sz val="8"/>
        <rFont val="Arial"/>
        <family val="2"/>
      </rPr>
      <t>(5)</t>
    </r>
  </si>
  <si>
    <r>
      <t xml:space="preserve">Adjusted for RSI </t>
    </r>
    <r>
      <rPr>
        <vertAlign val="superscript"/>
        <sz val="8"/>
        <rFont val="Arial"/>
        <family val="2"/>
      </rPr>
      <t>(3)</t>
    </r>
  </si>
  <si>
    <r>
      <t xml:space="preserve">Costs </t>
    </r>
    <r>
      <rPr>
        <vertAlign val="superscript"/>
        <sz val="8"/>
        <rFont val="Arial"/>
        <family val="2"/>
      </rPr>
      <t>(4)</t>
    </r>
    <r>
      <rPr>
        <sz val="8"/>
        <rFont val="Arial"/>
        <family val="2"/>
      </rPr>
      <t xml:space="preserve"> </t>
    </r>
  </si>
  <si>
    <t>To be Given</t>
  </si>
  <si>
    <t>$</t>
  </si>
  <si>
    <t>$/therm</t>
  </si>
  <si>
    <t>$/bill</t>
  </si>
  <si>
    <t>Therms</t>
  </si>
  <si>
    <t>Bills</t>
  </si>
  <si>
    <t>Rate</t>
  </si>
  <si>
    <r>
      <t xml:space="preserve">Tiers </t>
    </r>
    <r>
      <rPr>
        <vertAlign val="superscript"/>
        <sz val="8"/>
        <rFont val="Arial"/>
        <family val="2"/>
      </rPr>
      <t>(6)</t>
    </r>
  </si>
  <si>
    <t>Schedule</t>
  </si>
  <si>
    <t>Customer Class</t>
  </si>
  <si>
    <t>Revenue</t>
  </si>
  <si>
    <t>Unspent</t>
  </si>
  <si>
    <t>Administrative</t>
  </si>
  <si>
    <t>Credits</t>
  </si>
  <si>
    <t>Charge</t>
  </si>
  <si>
    <t>Total</t>
  </si>
  <si>
    <t>of</t>
  </si>
  <si>
    <t>Discount</t>
  </si>
  <si>
    <t xml:space="preserve">Income </t>
  </si>
  <si>
    <t>Rider</t>
  </si>
  <si>
    <t>PSE HELP</t>
  </si>
  <si>
    <t>Program</t>
  </si>
  <si>
    <r>
      <t>Net</t>
    </r>
    <r>
      <rPr>
        <vertAlign val="superscript"/>
        <sz val="8"/>
        <rFont val="Arial"/>
        <family val="2"/>
      </rPr>
      <t>(2)</t>
    </r>
  </si>
  <si>
    <t>Delivery</t>
  </si>
  <si>
    <t>Basic</t>
  </si>
  <si>
    <t>Number</t>
  </si>
  <si>
    <t>Bill</t>
  </si>
  <si>
    <t>BDR</t>
  </si>
  <si>
    <t>For</t>
  </si>
  <si>
    <t>Year's</t>
  </si>
  <si>
    <r>
      <t>Total</t>
    </r>
    <r>
      <rPr>
        <vertAlign val="superscript"/>
        <sz val="8"/>
        <rFont val="Arial"/>
        <family val="2"/>
      </rPr>
      <t>(1)</t>
    </r>
  </si>
  <si>
    <t>Previous</t>
  </si>
  <si>
    <t>Rates, effective May 1, 2023</t>
  </si>
  <si>
    <r>
      <t>Billing determinants</t>
    </r>
    <r>
      <rPr>
        <vertAlign val="superscript"/>
        <sz val="8"/>
        <rFont val="Arial"/>
        <family val="2"/>
      </rPr>
      <t>(7)</t>
    </r>
  </si>
  <si>
    <t>Final</t>
  </si>
  <si>
    <r>
      <t>Revenue Requirement - Electric</t>
    </r>
    <r>
      <rPr>
        <b/>
        <vertAlign val="superscript"/>
        <sz val="8"/>
        <rFont val="Arial"/>
        <family val="2"/>
      </rPr>
      <t>(4,5)</t>
    </r>
  </si>
  <si>
    <r>
      <t>Unspent PSE HELP funding - Electric</t>
    </r>
    <r>
      <rPr>
        <vertAlign val="superscript"/>
        <sz val="8"/>
        <rFont val="Arial"/>
        <family val="2"/>
      </rPr>
      <t>(5)</t>
    </r>
  </si>
  <si>
    <t>Total - Electric</t>
  </si>
  <si>
    <t>7BDR</t>
  </si>
  <si>
    <t>$/kWh</t>
  </si>
  <si>
    <t>No.</t>
  </si>
  <si>
    <t>Second block</t>
  </si>
  <si>
    <t>First block</t>
  </si>
  <si>
    <t>Line</t>
  </si>
  <si>
    <t>(&gt;600 kWh)</t>
  </si>
  <si>
    <t>(&lt;600 kWh)</t>
  </si>
  <si>
    <t>Energy</t>
  </si>
  <si>
    <t>Block</t>
  </si>
  <si>
    <t>Second</t>
  </si>
  <si>
    <t>First</t>
  </si>
  <si>
    <t xml:space="preserve">2023 PROGRAM YEAR (Oct 1, 2023 - Sep 30, 2024) REVENUE REQUIREMENT </t>
  </si>
  <si>
    <t>Proposed Bill Discount Rate Rider Schedule 129D</t>
  </si>
  <si>
    <t xml:space="preserve">(Line bi) Add up the sum of [Data &amp; Systems Services + Program Evaluation + BECAR + Verification] purple cells </t>
  </si>
  <si>
    <t>(Line bh) Add up the sum of [Data &amp; Systems Services + Program Evaluation + BECAR + Verification] purple cells and divide by the [Residential + Business] purple cells.</t>
  </si>
  <si>
    <t>EM&amp;V Budget (WAC 480-109-120(1)(b)(vi)(B))</t>
  </si>
  <si>
    <t>Purple cells = use to indicate a reasonable amt. spent on EM&amp;V (condition (6)(c)):</t>
  </si>
  <si>
    <t>HER program costs excluded from "info-only" calculation because savings will be measured.</t>
  </si>
  <si>
    <t>Add up all blue cells and divide by "Total, Efficiency Programs Included in CE Calculations" line.</t>
  </si>
  <si>
    <t>Blue cells = use for 10% "info-only" calculation:</t>
  </si>
  <si>
    <t>Savings and Budgets</t>
  </si>
  <si>
    <t>TOTAL UTILITY CONSERVATION PORTFOLIO</t>
  </si>
  <si>
    <t>2019 Budget excl 449</t>
  </si>
  <si>
    <t>Remove 449</t>
  </si>
  <si>
    <t xml:space="preserve"> </t>
  </si>
  <si>
    <t>Total including 449</t>
  </si>
  <si>
    <t>Subtotal, Other Energy Efficiency Programs</t>
  </si>
  <si>
    <t>Demand Response Administration</t>
  </si>
  <si>
    <t>272, 271</t>
  </si>
  <si>
    <t>Demand Response Pilot</t>
  </si>
  <si>
    <t>249A</t>
  </si>
  <si>
    <t>Net Metering</t>
  </si>
  <si>
    <t>E150</t>
  </si>
  <si>
    <t>Other Customer Programs</t>
  </si>
  <si>
    <t>Total Savings, Efficiency Programs Included in CE Calculations</t>
  </si>
  <si>
    <t>Subtotal, Research &amp; Compliance</t>
  </si>
  <si>
    <t>Energy Efficient Technology Evaluation</t>
  </si>
  <si>
    <t>Biennial Conservation Acquisition Review</t>
  </si>
  <si>
    <t>Program Evaluation</t>
  </si>
  <si>
    <t>Market Research</t>
  </si>
  <si>
    <t>Strategic Planning</t>
  </si>
  <si>
    <t>Conservation Supply Curves</t>
  </si>
  <si>
    <t>Energy Efficiency Research &amp; Compliance</t>
  </si>
  <si>
    <t>Subtotal, Portfolio Support</t>
  </si>
  <si>
    <t>Events</t>
  </si>
  <si>
    <t>Market Integration</t>
  </si>
  <si>
    <t>Customer Digital Services</t>
  </si>
  <si>
    <t>Energy Efficient Communities</t>
  </si>
  <si>
    <t>Public Participation - Equity</t>
  </si>
  <si>
    <t>Energy Advisors</t>
  </si>
  <si>
    <t>Automated Benchmarking System</t>
  </si>
  <si>
    <r>
      <t>Trade Ally Network</t>
    </r>
    <r>
      <rPr>
        <i/>
        <sz val="8"/>
        <color theme="1"/>
        <rFont val="Arial"/>
        <family val="2"/>
      </rPr>
      <t xml:space="preserve"> (revenue + cost)</t>
    </r>
  </si>
  <si>
    <t xml:space="preserve">Trade Ally Memberships </t>
  </si>
  <si>
    <t>Programs Support</t>
  </si>
  <si>
    <t>Verification Team</t>
  </si>
  <si>
    <t>Rebates Processing</t>
  </si>
  <si>
    <t>Data and Systems Services</t>
  </si>
  <si>
    <t>Energy Efficiency Portfolio Support</t>
  </si>
  <si>
    <t>Subtotal, Regional Programs</t>
  </si>
  <si>
    <t>Generation, Transmission and Distribution</t>
  </si>
  <si>
    <t>E292</t>
  </si>
  <si>
    <t>Targeted DSM Pilot</t>
  </si>
  <si>
    <t>NEEA Natural Gas Market Transformation</t>
  </si>
  <si>
    <t>NW Energy Efficiency Alliance (NEEA)</t>
  </si>
  <si>
    <t>E254</t>
  </si>
  <si>
    <t>Regional Efficiency Programs</t>
  </si>
  <si>
    <t>Subtotal, Pilots</t>
  </si>
  <si>
    <t xml:space="preserve">Commercial </t>
  </si>
  <si>
    <t>Pilots With Uncertain Savings</t>
  </si>
  <si>
    <t>Subtotal, Business Programs</t>
  </si>
  <si>
    <t>Commercial Rebates</t>
  </si>
  <si>
    <t>Non-449 Customers</t>
  </si>
  <si>
    <t>E258</t>
  </si>
  <si>
    <t>449 Customers</t>
  </si>
  <si>
    <t>Large Power User - Self Directed Program Subtotal</t>
  </si>
  <si>
    <t>Commercial Strategic Energy Management</t>
  </si>
  <si>
    <t>Commercial/Industrial New Construction</t>
  </si>
  <si>
    <t>Commercial / Industrial Retrofit</t>
  </si>
  <si>
    <t>Business Energy Management</t>
  </si>
  <si>
    <t>Total, Residential Programs</t>
  </si>
  <si>
    <t>Multifamily New Construction</t>
  </si>
  <si>
    <t>Multifamily Retrofit</t>
  </si>
  <si>
    <t>Moderate Income Residences</t>
  </si>
  <si>
    <t>214 &amp; 217</t>
  </si>
  <si>
    <t>Single Family New Construction</t>
  </si>
  <si>
    <t>SF Electric Vehicle Chargers</t>
  </si>
  <si>
    <t>Midstream HVAC and Water Heat</t>
  </si>
  <si>
    <t xml:space="preserve">Home Energy Reports </t>
  </si>
  <si>
    <t>Weatherization</t>
  </si>
  <si>
    <t>Smart Thermostats</t>
  </si>
  <si>
    <t>Home Appliances</t>
  </si>
  <si>
    <t>Home Energy Assessment</t>
  </si>
  <si>
    <t>Water heat</t>
  </si>
  <si>
    <t>Space heat</t>
  </si>
  <si>
    <t>Residential lighting</t>
  </si>
  <si>
    <t>Single Family Existing Subtotal</t>
  </si>
  <si>
    <t>Low Income Weatherization</t>
  </si>
  <si>
    <t>Residential Energy Management</t>
  </si>
  <si>
    <r>
      <t xml:space="preserve">(All indented program or activity names are color-coded and comprise the totals of the </t>
    </r>
    <r>
      <rPr>
        <u/>
        <sz val="8"/>
        <rFont val="Arial"/>
        <family val="2"/>
      </rPr>
      <t>above</t>
    </r>
    <r>
      <rPr>
        <sz val="8"/>
        <rFont val="Arial"/>
        <family val="2"/>
      </rPr>
      <t xml:space="preserve"> program or activity grouping.)</t>
    </r>
  </si>
  <si>
    <t>Total Rider Budget</t>
  </si>
  <si>
    <t>Gas Rider Budget</t>
  </si>
  <si>
    <t>Therm Savings</t>
  </si>
  <si>
    <t>Electric Rider Budget</t>
  </si>
  <si>
    <t>MWh Savings</t>
  </si>
  <si>
    <t>Program Name</t>
  </si>
  <si>
    <r>
      <t>Schedule Nos.</t>
    </r>
    <r>
      <rPr>
        <sz val="12"/>
        <rFont val="Arial"/>
        <family val="2"/>
      </rPr>
      <t xml:space="preserve"> </t>
    </r>
    <r>
      <rPr>
        <sz val="8"/>
        <rFont val="Arial"/>
        <family val="2"/>
      </rPr>
      <t>(Unless otherwise noted, applies to both electric and gas)</t>
    </r>
  </si>
  <si>
    <r>
      <t xml:space="preserve">
</t>
    </r>
    <r>
      <rPr>
        <b/>
        <sz val="12"/>
        <rFont val="Arial"/>
        <family val="2"/>
      </rPr>
      <t>PSE Conservation Rider 
Savings Goals and Budgets</t>
    </r>
  </si>
  <si>
    <t>Information is from UE-230892 - file "230892-230893-BCP-2024-2025-Exhibit-1-Savings-Budgets.xlsm" tab "Portfolio--2024 Specific" filed on November 1, 2023.</t>
  </si>
  <si>
    <t>BCP 2024</t>
  </si>
  <si>
    <r>
      <rPr>
        <vertAlign val="superscript"/>
        <sz val="11"/>
        <color theme="1"/>
        <rFont val="Calibri"/>
        <family val="2"/>
        <scheme val="minor"/>
      </rPr>
      <t>(1)</t>
    </r>
    <r>
      <rPr>
        <sz val="11"/>
        <color theme="1"/>
        <rFont val="Calibri"/>
        <family val="2"/>
        <scheme val="minor"/>
      </rPr>
      <t xml:space="preserve"> Assume hitting the target of 70,000 Low Income customers by the end of December 2023, i.e., by January 1, 2024 (as required by Order 01 (Aug. 3, 2023) in Docket UG-230470). The 70,000 target includes Known Low Income and Estimated Low Income customers. Assume that enrollment happens with lowest-income bracket tiers first, followed by higher income brackets until the targeted number of customers is reached.  After December 2023, assumed 10% annual, or 0.83% monthly, low income customer growth rate for each income tier until October 2024.</t>
    </r>
  </si>
  <si>
    <t>Residential (Low Income)</t>
  </si>
  <si>
    <t>(c)</t>
  </si>
  <si>
    <t>Base</t>
  </si>
  <si>
    <t>Dec. 2024</t>
  </si>
  <si>
    <t>Schedules</t>
  </si>
  <si>
    <t>Rate Class</t>
  </si>
  <si>
    <t>Credit Rate</t>
  </si>
  <si>
    <t>Jan. 2024 -</t>
  </si>
  <si>
    <t>Sch. 111</t>
  </si>
  <si>
    <r>
      <t xml:space="preserve">Therms </t>
    </r>
    <r>
      <rPr>
        <vertAlign val="superscript"/>
        <sz val="11"/>
        <color theme="1"/>
        <rFont val="Calibri"/>
        <family val="2"/>
        <scheme val="minor"/>
      </rPr>
      <t>(1)</t>
    </r>
  </si>
  <si>
    <t>Cap &amp; Invest</t>
  </si>
  <si>
    <t>Proposed Rates Effective January 1, 2024</t>
  </si>
  <si>
    <t>Calculation of Schedule 111 Low Income State Carbon Reduction Credit Volumetric Rates</t>
  </si>
  <si>
    <t>2024 Gas Schedule 111 Greenhouse Gas Emissions Cap and Invest Adjustment Filing</t>
  </si>
  <si>
    <t>C</t>
  </si>
  <si>
    <t>Sch. 111 CCA Low Income Decarbonization</t>
  </si>
  <si>
    <t>Total Annual Low Income Program Spending</t>
  </si>
  <si>
    <t>Low Income program spending not included in Cap test</t>
  </si>
  <si>
    <t>2024 Gas Schedule 129 Low Income Filing</t>
  </si>
  <si>
    <t>Rate Change Impacts by Rate Schedule</t>
  </si>
  <si>
    <t>Proposed Rates Effective October 1, 2024</t>
  </si>
  <si>
    <t>12ME Sept. 2025</t>
  </si>
  <si>
    <t>Total Forecasted</t>
  </si>
  <si>
    <t xml:space="preserve">Revenue at </t>
  </si>
  <si>
    <t>Proposed Rates</t>
  </si>
  <si>
    <t>W=U+V</t>
  </si>
  <si>
    <t>23,53</t>
  </si>
  <si>
    <t>Residential Gas Lights</t>
  </si>
  <si>
    <t>Commercial &amp; Industrial</t>
  </si>
  <si>
    <t>Large Volume</t>
  </si>
  <si>
    <t>Interruptible</t>
  </si>
  <si>
    <t>Limited Interruptible</t>
  </si>
  <si>
    <t>Non-exclusive Interruptible</t>
  </si>
  <si>
    <t>Commercial &amp; Industrial Transportation</t>
  </si>
  <si>
    <t>31T</t>
  </si>
  <si>
    <t>Large Volume Transportation</t>
  </si>
  <si>
    <t>41T</t>
  </si>
  <si>
    <t>Interruptible Transportation</t>
  </si>
  <si>
    <t>85T</t>
  </si>
  <si>
    <t>Limited Interruptible Transportation</t>
  </si>
  <si>
    <t>86T</t>
  </si>
  <si>
    <t>Non-exclusive Interruptible Transportation</t>
  </si>
  <si>
    <t>87T</t>
  </si>
  <si>
    <t>Exclusive Interruptible Transportation</t>
  </si>
  <si>
    <t>88T</t>
  </si>
  <si>
    <t>Contracts</t>
  </si>
  <si>
    <t>By Customer Class:</t>
  </si>
  <si>
    <t>16,23,53</t>
  </si>
  <si>
    <t>Commercial &amp; industrial</t>
  </si>
  <si>
    <t>31,31T</t>
  </si>
  <si>
    <t>Large volume</t>
  </si>
  <si>
    <t>41,41T</t>
  </si>
  <si>
    <t>85,85T</t>
  </si>
  <si>
    <t>Limited interruptible</t>
  </si>
  <si>
    <t>86,86T</t>
  </si>
  <si>
    <t>Non-exclusive interruptible</t>
  </si>
  <si>
    <t>87,87T</t>
  </si>
  <si>
    <t>Exclusive interruptible</t>
  </si>
  <si>
    <t>n/a</t>
  </si>
  <si>
    <t>SUM "A" Bill assistance programs + "B" Special Rates</t>
  </si>
  <si>
    <t>(2) The commission may approve, disapprove, or approve with modifications any proposal to recover from ratepayers up to five percent of the total revenue requirement approved by the commission for each year of a multiyear rate plan for tariffs that reduce the energy burden of low-income residential customers including, but not limited to: (a) Bill assistance programs; or (b) one or more special rates. For any multiyear rate plan approved under this section resulting in a rate increase, the commission must approve an increase in the amount of low-income bill assistance to take effect in each year of the rate plan where there is a rate increase. At a minimum, the amount of such low-income assistance increase must be equal to double the percentage increase, if any, in the residential base rates approved for each year of the rate plan. The commission may approve a larger increase to low-income bill assistance based on an appropriate record.</t>
  </si>
  <si>
    <t>RCW 80.28.425</t>
  </si>
  <si>
    <t>Other Pledges</t>
  </si>
  <si>
    <t>LIHEAP (Federal)</t>
  </si>
  <si>
    <t>Sch. 111 CCA Low Income Credit</t>
  </si>
  <si>
    <t>Not Available</t>
  </si>
  <si>
    <t>TVR Programs (Low Income Non-Rate Spend)</t>
  </si>
  <si>
    <t>SUM "C" Low Income program spending NOT in Cap test</t>
  </si>
  <si>
    <t>Year</t>
  </si>
  <si>
    <t>Total $</t>
  </si>
  <si>
    <t>Month</t>
  </si>
  <si>
    <t>IE Customers Enrolled</t>
  </si>
  <si>
    <t>Subscription Fee</t>
  </si>
  <si>
    <t>Background Filter:</t>
  </si>
  <si>
    <t/>
  </si>
  <si>
    <t>Key Figures</t>
  </si>
  <si>
    <t>Posting Month</t>
  </si>
  <si>
    <t>Clearing Amount</t>
  </si>
  <si>
    <t>Contract Account (PD) Count</t>
  </si>
  <si>
    <t>Alt BP for Payments</t>
  </si>
  <si>
    <t>Clearing</t>
  </si>
  <si>
    <t>Main Transaction</t>
  </si>
  <si>
    <t>Sub-Transaction</t>
  </si>
  <si>
    <t>10/2023</t>
  </si>
  <si>
    <t>11/2023</t>
  </si>
  <si>
    <t>12/2023</t>
  </si>
  <si>
    <t>01/2024</t>
  </si>
  <si>
    <t>02/2024</t>
  </si>
  <si>
    <t>03/2024</t>
  </si>
  <si>
    <t>04/2024</t>
  </si>
  <si>
    <t>05/2024</t>
  </si>
  <si>
    <t>06/2024</t>
  </si>
  <si>
    <t>07/2024</t>
  </si>
  <si>
    <t>Overall Result</t>
  </si>
  <si>
    <t>1000474984 : PORT GAMBLE S'KLALLAM TRIBE</t>
  </si>
  <si>
    <t>Pledge</t>
  </si>
  <si>
    <t>Others</t>
  </si>
  <si>
    <t>#</t>
  </si>
  <si>
    <t>PSE HELP Elec Pledge</t>
  </si>
  <si>
    <t>Result</t>
  </si>
  <si>
    <t>1000491777 : KITSAP COMMUNITY RESOURCES</t>
  </si>
  <si>
    <t>LIHEAP Pledge</t>
  </si>
  <si>
    <t>PSE HELP Gas Pledge</t>
  </si>
  <si>
    <t>1000544620 : MDC</t>
  </si>
  <si>
    <t>1000546310 : PUYALLUP INDIAN TRIBE</t>
  </si>
  <si>
    <t>1000747595 : MULTI-SERVICE CENTER</t>
  </si>
  <si>
    <t>Salvation Army Pledge</t>
  </si>
  <si>
    <t>1000758625 : FISHLINE</t>
  </si>
  <si>
    <t>1000825763 : ALL SAINTS COMMUNITY SERVICE</t>
  </si>
  <si>
    <t>1001079553 : SOUTH PUGET INTER-TRIBAL PLANNING AGENCY</t>
  </si>
  <si>
    <t>1001197324 : ST. VINCENT DE PAUL</t>
  </si>
  <si>
    <t>1001379000 : SAMARITAN PROJECT</t>
  </si>
  <si>
    <t>1001483037 : HELPING HAND</t>
  </si>
  <si>
    <t>1001486303 : UNITED METHODIST CHURCH</t>
  </si>
  <si>
    <t>1001521474 : BYRD BARR PLACE</t>
  </si>
  <si>
    <t>1001606549 : VETERANS ADMINISTRATION</t>
  </si>
  <si>
    <t>1001620409 : UPPER SKAGIT INDIAN TRIBE</t>
  </si>
  <si>
    <t>1001737784 : HOPELINK</t>
  </si>
  <si>
    <t>1002006943 : SNOHOMISH COUNTY</t>
  </si>
  <si>
    <t>1002061525 : LUMMI INDIAN TRIBE</t>
  </si>
  <si>
    <t>1002233129 : CATHOLIC COMMUNITY SERVICES</t>
  </si>
  <si>
    <t>1002718418 : SACRED HEART EMERGENCY OUTREACH</t>
  </si>
  <si>
    <t>1002750679 : Pierce County Human Services</t>
  </si>
  <si>
    <t>1002819376 : OTHER PLEDGE AGENCIES</t>
  </si>
  <si>
    <t>1003006175 : SUQUAMISH TRIBE</t>
  </si>
  <si>
    <t>1003099211 : OPPORTUNITY COUNCIL</t>
  </si>
  <si>
    <t>1003393680 : SMALL TRIBES ORGANIZATION OF WESTERN WAS</t>
  </si>
  <si>
    <t>1003626258 : NOOKSACK INDIAN TRIBE</t>
  </si>
  <si>
    <t>1003692666 : HOPESOURCE</t>
  </si>
  <si>
    <t>1003969274 : PIERCE COUNTY VETERANS BUREAU</t>
  </si>
  <si>
    <t>1004248026 : HELPLINE HOUSE</t>
  </si>
  <si>
    <t>1004249115 : COMMUNITY ACTION OF SKAGIT COUNTY</t>
  </si>
  <si>
    <t>1004263789 : SALVATION ARMY</t>
  </si>
  <si>
    <t>1004289045 : FISH FOOD BANK</t>
  </si>
  <si>
    <t>1004362717 : SWINOMISH TRIBAL COMMUNITY</t>
  </si>
  <si>
    <t>1004556122 : PROJECT HOPE</t>
  </si>
  <si>
    <t>1004655425 : DSHS</t>
  </si>
  <si>
    <t>1004858570 : MUCKLESHOOT INDIAN TRIBE</t>
  </si>
  <si>
    <t>1004946098 : Community Action Counc Thurston/Lewis Co</t>
  </si>
  <si>
    <t>1200959789 : SHARE AND CARE HOUSE</t>
  </si>
  <si>
    <t>1201342693 : DEPT OF CHILDREN YOUTH &amp; FAMILIES</t>
  </si>
  <si>
    <t>Grand Total</t>
  </si>
  <si>
    <t>Row Labels</t>
  </si>
  <si>
    <t>Column Labels</t>
  </si>
  <si>
    <t>Sum of Overall Result</t>
  </si>
  <si>
    <t>2005: $627,000</t>
  </si>
  <si>
    <t>January</t>
  </si>
  <si>
    <t>February</t>
  </si>
  <si>
    <t>March</t>
  </si>
  <si>
    <t>April</t>
  </si>
  <si>
    <t>May</t>
  </si>
  <si>
    <t>June</t>
  </si>
  <si>
    <t>July</t>
  </si>
  <si>
    <t>August</t>
  </si>
  <si>
    <t>September</t>
  </si>
  <si>
    <t>October</t>
  </si>
  <si>
    <t>November</t>
  </si>
  <si>
    <t>December</t>
  </si>
  <si>
    <t xml:space="preserve">Donation count: </t>
  </si>
  <si>
    <t># of donations:</t>
  </si>
  <si>
    <t>Donation count math</t>
  </si>
  <si>
    <t>Total Count:</t>
  </si>
  <si>
    <t xml:space="preserve">Sch. 129D Bill Discount Rate - UE-230560/UG-230561 </t>
  </si>
  <si>
    <t>Sch. 134 Community Solar Project Services - 12months ended May 2024 Spend on Income Eligible</t>
  </si>
  <si>
    <t>Sch. 111 CCA - UG-230968 Low Income Credit</t>
  </si>
  <si>
    <t>Sch. 111 CCA - UG-230968 Low Income Decarbonization</t>
  </si>
  <si>
    <t xml:space="preserve">Sch. 120 Conservation - UE-240138/UG-240139 - Low Income Weatherization and Moderate Income Programs </t>
  </si>
  <si>
    <r>
      <t xml:space="preserve">Salvation Army Warm Home Fund   </t>
    </r>
    <r>
      <rPr>
        <sz val="12"/>
        <rFont val="Arial"/>
        <family val="2"/>
      </rPr>
      <t>GL account 23200103</t>
    </r>
  </si>
  <si>
    <t>Low-Income Home Energy Assistance Program (LIHEAP).  This government program provides financial assistance</t>
  </si>
  <si>
    <t xml:space="preserve"> so eligible households can maintain affordable, dependable utility services and avoid disconnection.</t>
  </si>
  <si>
    <t>Warm Home Fund Donation</t>
  </si>
  <si>
    <t>Sch. 129 Low Income - This current filing (for Program Year October 2024- September 2025)</t>
  </si>
  <si>
    <t xml:space="preserve">The Salvation Army Warm Home Fund: Administered by the Salvation Army and funded by voluntary contributions from PSE customers, employees, </t>
  </si>
  <si>
    <t>and investors. The Warm Home Fund provides short-term, emergency bill payment assistance to PSE customers facing financial difficulties</t>
  </si>
  <si>
    <t>TVR Program - Placeholder for any future Bill Protection costs</t>
  </si>
  <si>
    <t>2024 Low Income Revenue Requirement Limit Test</t>
  </si>
  <si>
    <t>These programs are not owned by PSE but rather by the pledging agency in terms of amounts and eligibility criteria.</t>
  </si>
  <si>
    <t>Commission Order 01 in Docket UG-230968</t>
  </si>
  <si>
    <t>Programs Not Included in Limit Test</t>
  </si>
  <si>
    <t xml:space="preserve">Other Pledges:  Pledges other than PSE HELP, LIHEAP or Warm Home Fund that can come in from a variety of funding sources. </t>
  </si>
  <si>
    <t>09/2023</t>
  </si>
  <si>
    <t>08/2023</t>
  </si>
  <si>
    <t xml:space="preserve">Washington Families Clean Energy Credit </t>
  </si>
  <si>
    <t xml:space="preserve">The Washington Families Clean Energy Credits Program, supported by $150 million from the state Climate Commitment Act, </t>
  </si>
  <si>
    <t>will assist low- and moderate-income households with the clean energy transition.</t>
  </si>
  <si>
    <t xml:space="preserve">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</si>
</sst>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 numFmtId="166" formatCode="_(* #,##0_);_(* \(#,##0\);_(* &quot;-&quot;??_);_(@_)"/>
    <numFmt numFmtId="167" formatCode="_(&quot;$&quot;* #,##0.000000_);_(&quot;$&quot;* \(#,##0.000000\);_(&quot;$&quot;* &quot;-&quot;??_);_(@_)"/>
    <numFmt numFmtId="168" formatCode="0.0000%"/>
    <numFmt numFmtId="169" formatCode="#,##0.000000_);\(#,##0.000000\)"/>
    <numFmt numFmtId="170" formatCode="0.0000000"/>
    <numFmt numFmtId="171" formatCode="_(* #,##0.0000000_);_(* \(#,##0.0000000\);_(* &quot;-&quot;??_);_(@_)"/>
    <numFmt numFmtId="172" formatCode="_(&quot;$&quot;* #,##0.00000_);_(&quot;$&quot;* \(#,##0.00000\);_(&quot;$&quot;* &quot;-&quot;??_);_(@_)"/>
    <numFmt numFmtId="173" formatCode="##.0\ &quot;FTEs&quot;"/>
    <numFmt numFmtId="174" formatCode="###.0\ &quot;aMW&quot;"/>
    <numFmt numFmtId="175" formatCode="#,###\ &quot;MWh&quot;"/>
    <numFmt numFmtId="176" formatCode="[$-409]d\-mmm\-yyyy;@"/>
    <numFmt numFmtId="177" formatCode="[$-409]m/d/yy\ h:mm\ AM/PM;@"/>
    <numFmt numFmtId="178" formatCode="mm/dd/yyyy"/>
    <numFmt numFmtId="179" formatCode="&quot;$ &quot;#,##0.00;&quot;$ -&quot;#,##0.00"/>
    <numFmt numFmtId="180" formatCode="#,##0;&quot;-&quot;#,##0"/>
    <numFmt numFmtId="181" formatCode="&quot;$&quot;#,##0.00"/>
    <numFmt numFmtId="182" formatCode="&quot;$&quot;#,##0.00;[Red]&quot;$&quot;#,##0.00"/>
  </numFmts>
  <fonts count="8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0"/>
      <color theme="1"/>
      <name val="Calibri"/>
      <family val="2"/>
      <scheme val="minor"/>
    </font>
    <font>
      <b/>
      <sz val="8"/>
      <color theme="1"/>
      <name val="Calibri"/>
      <family val="2"/>
      <scheme val="minor"/>
    </font>
    <font>
      <sz val="9"/>
      <color theme="1"/>
      <name val="Calibri"/>
      <family val="2"/>
      <scheme val="minor"/>
    </font>
    <font>
      <sz val="8"/>
      <name val="Arial"/>
      <family val="2"/>
    </font>
    <font>
      <sz val="8"/>
      <color rgb="FFFF0000"/>
      <name val="Arial"/>
      <family val="2"/>
    </font>
    <font>
      <sz val="8"/>
      <color rgb="FF008080"/>
      <name val="Arial"/>
      <family val="2"/>
    </font>
    <font>
      <sz val="8"/>
      <color rgb="FF0000FF"/>
      <name val="Arial"/>
      <family val="2"/>
    </font>
    <font>
      <sz val="8"/>
      <color rgb="FF0033CC"/>
      <name val="Arial"/>
      <family val="2"/>
    </font>
    <font>
      <sz val="12"/>
      <name val="Times New Roman"/>
      <family val="1"/>
    </font>
    <font>
      <b/>
      <sz val="8"/>
      <name val="Arial"/>
      <family val="2"/>
    </font>
    <font>
      <b/>
      <sz val="8"/>
      <color rgb="FF008080"/>
      <name val="Arial"/>
      <family val="2"/>
    </font>
    <font>
      <sz val="11"/>
      <color rgb="FF0000FF"/>
      <name val="Calibri"/>
      <family val="2"/>
      <scheme val="minor"/>
    </font>
    <font>
      <sz val="10"/>
      <name val="Arial"/>
      <family val="2"/>
    </font>
    <font>
      <b/>
      <sz val="14"/>
      <name val="Arial"/>
      <family val="2"/>
    </font>
    <font>
      <b/>
      <sz val="10"/>
      <name val="Arial"/>
      <family val="2"/>
    </font>
    <font>
      <sz val="14"/>
      <name val="Arial"/>
      <family val="2"/>
    </font>
    <font>
      <sz val="10"/>
      <color rgb="FF00B0F0"/>
      <name val="Arial"/>
      <family val="2"/>
    </font>
    <font>
      <sz val="10"/>
      <color rgb="FFFF0000"/>
      <name val="Arial"/>
      <family val="2"/>
    </font>
    <font>
      <sz val="10"/>
      <color rgb="FF0000FF"/>
      <name val="Arial"/>
      <family val="2"/>
    </font>
    <font>
      <b/>
      <sz val="18"/>
      <color theme="0"/>
      <name val="Arial"/>
      <family val="2"/>
    </font>
    <font>
      <sz val="10"/>
      <color theme="0" tint="-0.249977111117893"/>
      <name val="Arial"/>
      <family val="2"/>
    </font>
    <font>
      <u/>
      <sz val="10"/>
      <name val="Arial"/>
      <family val="2"/>
    </font>
    <font>
      <sz val="10"/>
      <color theme="1"/>
      <name val="Arial"/>
      <family val="2"/>
    </font>
    <font>
      <b/>
      <i/>
      <sz val="10"/>
      <name val="Arial"/>
      <family val="2"/>
    </font>
    <font>
      <vertAlign val="superscript"/>
      <sz val="8"/>
      <name val="Arial"/>
      <family val="2"/>
    </font>
    <font>
      <sz val="8"/>
      <color theme="1" tint="0.499984740745262"/>
      <name val="Arial"/>
      <family val="2"/>
    </font>
    <font>
      <b/>
      <vertAlign val="superscript"/>
      <sz val="8"/>
      <name val="Arial"/>
      <family val="2"/>
    </font>
    <font>
      <sz val="8"/>
      <color rgb="FF006666"/>
      <name val="Arial"/>
      <family val="2"/>
    </font>
    <font>
      <b/>
      <sz val="8"/>
      <color rgb="FF0000FF"/>
      <name val="Arial"/>
      <family val="2"/>
    </font>
    <font>
      <b/>
      <sz val="8"/>
      <color rgb="FF006666"/>
      <name val="Arial"/>
      <family val="2"/>
    </font>
    <font>
      <b/>
      <sz val="8"/>
      <color rgb="FFFF0000"/>
      <name val="Arial"/>
      <family val="2"/>
    </font>
    <font>
      <sz val="8"/>
      <color theme="1"/>
      <name val="Arial"/>
      <family val="2"/>
    </font>
    <font>
      <b/>
      <sz val="8"/>
      <color theme="1"/>
      <name val="Arial"/>
      <family val="2"/>
    </font>
    <font>
      <b/>
      <sz val="11"/>
      <color theme="0" tint="-0.499984740745262"/>
      <name val="Calibri"/>
      <family val="2"/>
      <scheme val="minor"/>
    </font>
    <font>
      <sz val="11"/>
      <color theme="0" tint="-0.499984740745262"/>
      <name val="Calibri"/>
      <family val="2"/>
      <scheme val="minor"/>
    </font>
    <font>
      <b/>
      <sz val="10"/>
      <color indexed="12"/>
      <name val="Arial"/>
      <family val="2"/>
    </font>
    <font>
      <b/>
      <sz val="11"/>
      <name val="Arial"/>
      <family val="2"/>
    </font>
    <font>
      <b/>
      <sz val="10"/>
      <color theme="0"/>
      <name val="Arial"/>
      <family val="2"/>
    </font>
    <font>
      <b/>
      <sz val="11"/>
      <color theme="0"/>
      <name val="Arial"/>
      <family val="2"/>
    </font>
    <font>
      <sz val="10"/>
      <color indexed="8"/>
      <name val="Arial"/>
      <family val="2"/>
    </font>
    <font>
      <b/>
      <sz val="10"/>
      <color indexed="8"/>
      <name val="Arial"/>
      <family val="2"/>
    </font>
    <font>
      <b/>
      <sz val="12"/>
      <color indexed="8"/>
      <name val="Arial"/>
      <family val="2"/>
    </font>
    <font>
      <b/>
      <sz val="12"/>
      <name val="Arial"/>
      <family val="2"/>
    </font>
    <font>
      <b/>
      <sz val="12"/>
      <color theme="0"/>
      <name val="Arial"/>
      <family val="2"/>
    </font>
    <font>
      <sz val="10"/>
      <color indexed="12"/>
      <name val="Arial"/>
      <family val="2"/>
    </font>
    <font>
      <u val="singleAccounting"/>
      <sz val="10"/>
      <color indexed="8"/>
      <name val="Arial"/>
      <family val="2"/>
    </font>
    <font>
      <b/>
      <sz val="12"/>
      <color indexed="9"/>
      <name val="Arial"/>
      <family val="2"/>
    </font>
    <font>
      <b/>
      <sz val="10"/>
      <color theme="1"/>
      <name val="Arial"/>
      <family val="2"/>
    </font>
    <font>
      <i/>
      <sz val="9"/>
      <color rgb="FF0430AC"/>
      <name val="Arial"/>
      <family val="2"/>
    </font>
    <font>
      <sz val="10"/>
      <color rgb="FF0430AC"/>
      <name val="Arial"/>
      <family val="2"/>
    </font>
    <font>
      <i/>
      <sz val="8"/>
      <color theme="1"/>
      <name val="Arial"/>
      <family val="2"/>
    </font>
    <font>
      <i/>
      <sz val="9"/>
      <color theme="1"/>
      <name val="Arial"/>
      <family val="2"/>
    </font>
    <font>
      <b/>
      <sz val="8"/>
      <color indexed="9"/>
      <name val="Arial"/>
      <family val="2"/>
    </font>
    <font>
      <i/>
      <sz val="10"/>
      <color indexed="10"/>
      <name val="Arial"/>
      <family val="2"/>
    </font>
    <font>
      <sz val="10"/>
      <color rgb="FF0070C0"/>
      <name val="Arial"/>
      <family val="2"/>
    </font>
    <font>
      <i/>
      <sz val="10"/>
      <color rgb="FF0070C0"/>
      <name val="Arial"/>
      <family val="2"/>
    </font>
    <font>
      <i/>
      <sz val="10"/>
      <color rgb="FF0430AC"/>
      <name val="Arial"/>
      <family val="2"/>
    </font>
    <font>
      <i/>
      <sz val="8"/>
      <color rgb="FF0430AC"/>
      <name val="Arial"/>
      <family val="2"/>
    </font>
    <font>
      <u/>
      <sz val="10"/>
      <color theme="10"/>
      <name val="Calibri"/>
      <family val="2"/>
    </font>
    <font>
      <u/>
      <sz val="8"/>
      <name val="Arial"/>
      <family val="2"/>
    </font>
    <font>
      <sz val="12"/>
      <name val="Arial"/>
      <family val="2"/>
    </font>
    <font>
      <b/>
      <sz val="12"/>
      <color indexed="10"/>
      <name val="Arial"/>
      <family val="2"/>
    </font>
    <font>
      <sz val="12"/>
      <color indexed="10"/>
      <name val="Arial"/>
      <family val="2"/>
    </font>
    <font>
      <b/>
      <i/>
      <sz val="10"/>
      <color theme="0"/>
      <name val="Arial"/>
      <family val="2"/>
    </font>
    <font>
      <b/>
      <sz val="14"/>
      <color rgb="FF0000FF"/>
      <name val="Arial"/>
      <family val="2"/>
    </font>
    <font>
      <b/>
      <i/>
      <sz val="20"/>
      <color rgb="FF0070C0"/>
      <name val="Arial"/>
      <family val="2"/>
    </font>
    <font>
      <vertAlign val="superscript"/>
      <sz val="11"/>
      <color theme="1"/>
      <name val="Calibri"/>
      <family val="2"/>
      <scheme val="minor"/>
    </font>
    <font>
      <sz val="11"/>
      <color rgb="FF008080"/>
      <name val="Calibri"/>
      <family val="2"/>
      <scheme val="minor"/>
    </font>
    <font>
      <sz val="11"/>
      <name val="Calibri"/>
      <family val="2"/>
      <scheme val="minor"/>
    </font>
    <font>
      <u/>
      <sz val="11"/>
      <name val="Calibri"/>
      <family val="2"/>
    </font>
    <font>
      <b/>
      <sz val="11"/>
      <name val="Calibri"/>
      <family val="2"/>
    </font>
    <font>
      <sz val="11"/>
      <name val="Calibri"/>
      <family val="2"/>
    </font>
    <font>
      <b/>
      <sz val="14"/>
      <color theme="1"/>
      <name val="Calibri"/>
      <family val="2"/>
      <scheme val="minor"/>
    </font>
    <font>
      <sz val="11"/>
      <color indexed="8"/>
      <name val="Calibri"/>
      <family val="2"/>
      <scheme val="minor"/>
    </font>
    <font>
      <b/>
      <i/>
      <sz val="12"/>
      <name val="Arial"/>
      <family val="2"/>
    </font>
    <font>
      <b/>
      <sz val="10"/>
      <color rgb="FFFF0000"/>
      <name val="Arial"/>
      <family val="2"/>
    </font>
    <font>
      <b/>
      <sz val="9"/>
      <color indexed="81"/>
      <name val="Tahoma"/>
      <family val="2"/>
    </font>
    <font>
      <sz val="9"/>
      <color indexed="81"/>
      <name val="Tahoma"/>
      <family val="2"/>
    </font>
    <font>
      <sz val="11"/>
      <color theme="9"/>
      <name val="Calibri"/>
      <family val="2"/>
      <scheme val="minor"/>
    </font>
    <font>
      <sz val="9"/>
      <color theme="5" tint="-0.499984740745262"/>
      <name val="Calibri"/>
      <family val="2"/>
      <scheme val="minor"/>
    </font>
    <font>
      <sz val="11"/>
      <color theme="5" tint="-0.499984740745262"/>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FFFFD7"/>
      </patternFill>
    </fill>
    <fill>
      <patternFill patternType="solid">
        <fgColor rgb="FFECECEC"/>
      </patternFill>
    </fill>
  </fills>
  <borders count="76">
    <border>
      <left/>
      <right/>
      <top/>
      <bottom/>
      <diagonal/>
    </border>
    <border>
      <left/>
      <right/>
      <top style="thin">
        <color indexed="64"/>
      </top>
      <bottom style="double">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hair">
        <color indexed="64"/>
      </right>
      <top style="medium">
        <color indexed="64"/>
      </top>
      <bottom/>
      <diagonal/>
    </border>
    <border>
      <left style="hair">
        <color auto="1"/>
      </left>
      <right style="hair">
        <color auto="1"/>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bottom style="double">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bottom style="hair">
        <color indexed="64"/>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medium">
        <color rgb="FFECECEC"/>
      </left>
      <right style="medium">
        <color rgb="FFECECEC"/>
      </right>
      <top/>
      <bottom/>
      <diagonal/>
    </border>
    <border>
      <left style="medium">
        <color rgb="FFECECEC"/>
      </left>
      <right/>
      <top/>
      <bottom/>
      <diagonal/>
    </border>
    <border>
      <left/>
      <right style="medium">
        <color rgb="FFECECEC"/>
      </right>
      <top style="medium">
        <color rgb="FFECECEC"/>
      </top>
      <bottom/>
      <diagonal/>
    </border>
    <border>
      <left/>
      <right/>
      <top style="medium">
        <color rgb="FFECECEC"/>
      </top>
      <bottom/>
      <diagonal/>
    </border>
    <border>
      <left style="medium">
        <color rgb="FFECECEC"/>
      </left>
      <right style="medium">
        <color rgb="FFECECEC"/>
      </right>
      <top style="medium">
        <color rgb="FFECECEC"/>
      </top>
      <bottom/>
      <diagonal/>
    </border>
    <border>
      <left style="medium">
        <color rgb="FFECECEC"/>
      </left>
      <right/>
      <top style="medium">
        <color rgb="FFECECEC"/>
      </top>
      <bottom/>
      <diagonal/>
    </border>
  </borders>
  <cellStyleXfs count="17">
    <xf numFmtId="0" fontId="0" fillId="0" borderId="0"/>
    <xf numFmtId="44" fontId="1" fillId="0" borderId="0" applyFont="0" applyFill="0" applyBorder="0" applyAlignment="0" applyProtection="0"/>
    <xf numFmtId="9" fontId="1" fillId="0" borderId="0" applyFont="0" applyFill="0" applyBorder="0" applyAlignment="0" applyProtection="0"/>
    <xf numFmtId="0" fontId="12" fillId="0" borderId="0"/>
    <xf numFmtId="0" fontId="16" fillId="0" borderId="0"/>
    <xf numFmtId="9" fontId="16"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26" fillId="0" borderId="0"/>
    <xf numFmtId="9" fontId="26" fillId="0" borderId="0" applyFont="0" applyFill="0" applyBorder="0" applyAlignment="0" applyProtection="0"/>
    <xf numFmtId="44" fontId="26" fillId="0" borderId="0" applyFont="0" applyFill="0" applyBorder="0" applyAlignment="0" applyProtection="0"/>
    <xf numFmtId="43" fontId="26" fillId="0" borderId="0" applyFont="0" applyFill="0" applyBorder="0" applyAlignment="0" applyProtection="0"/>
    <xf numFmtId="0" fontId="62"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77" fillId="0" borderId="0"/>
  </cellStyleXfs>
  <cellXfs count="695">
    <xf numFmtId="0" fontId="0" fillId="0" borderId="0" xfId="0"/>
    <xf numFmtId="0" fontId="3" fillId="0" borderId="0" xfId="0" applyFont="1"/>
    <xf numFmtId="0" fontId="0" fillId="0" borderId="0" xfId="0" applyAlignment="1">
      <alignment horizontal="centerContinuous"/>
    </xf>
    <xf numFmtId="0" fontId="0" fillId="0" borderId="0" xfId="0" applyFill="1"/>
    <xf numFmtId="0" fontId="4" fillId="2" borderId="0" xfId="0" applyFont="1" applyFill="1"/>
    <xf numFmtId="0" fontId="3" fillId="2" borderId="0" xfId="0" applyFont="1" applyFill="1"/>
    <xf numFmtId="0" fontId="3" fillId="2" borderId="0" xfId="0" applyFont="1" applyFill="1" applyAlignment="1">
      <alignment horizontal="centerContinuous" vertical="center"/>
    </xf>
    <xf numFmtId="0" fontId="5" fillId="2" borderId="0" xfId="0" applyFont="1" applyFill="1" applyAlignment="1">
      <alignment horizontal="centerContinuous" vertical="center" wrapText="1"/>
    </xf>
    <xf numFmtId="0" fontId="3" fillId="0" borderId="0" xfId="0" applyFont="1" applyFill="1" applyAlignment="1">
      <alignment horizontal="center" vertical="center"/>
    </xf>
    <xf numFmtId="0" fontId="0" fillId="0" borderId="0" xfId="0" applyAlignment="1">
      <alignment horizontal="center"/>
    </xf>
    <xf numFmtId="0" fontId="0" fillId="0" borderId="0" xfId="0" applyFont="1" applyFill="1" applyAlignment="1">
      <alignment horizontal="left" indent="1"/>
    </xf>
    <xf numFmtId="164" fontId="0" fillId="0" borderId="0" xfId="2" applyNumberFormat="1" applyFont="1" applyFill="1"/>
    <xf numFmtId="42" fontId="0" fillId="0" borderId="0" xfId="0" applyNumberFormat="1" applyFont="1" applyFill="1"/>
    <xf numFmtId="165" fontId="1" fillId="0" borderId="0" xfId="1" applyNumberFormat="1" applyFont="1" applyFill="1"/>
    <xf numFmtId="0" fontId="0" fillId="0" borderId="0" xfId="0" applyFont="1" applyFill="1" applyBorder="1" applyAlignment="1">
      <alignment horizontal="left" indent="1"/>
    </xf>
    <xf numFmtId="165" fontId="0" fillId="0" borderId="0" xfId="0" applyNumberFormat="1" applyFont="1" applyFill="1"/>
    <xf numFmtId="5" fontId="0" fillId="0" borderId="0" xfId="0" applyNumberFormat="1" applyFont="1" applyFill="1"/>
    <xf numFmtId="0" fontId="0" fillId="0" borderId="1" xfId="0" applyFont="1" applyFill="1" applyBorder="1"/>
    <xf numFmtId="5" fontId="0" fillId="0" borderId="1" xfId="0" applyNumberFormat="1" applyFont="1" applyFill="1" applyBorder="1"/>
    <xf numFmtId="5" fontId="0" fillId="0" borderId="0" xfId="0" applyNumberFormat="1" applyFill="1"/>
    <xf numFmtId="164" fontId="3" fillId="0" borderId="0" xfId="0" applyNumberFormat="1" applyFont="1" applyFill="1" applyAlignment="1">
      <alignment vertical="top" wrapText="1"/>
    </xf>
    <xf numFmtId="5" fontId="0" fillId="0" borderId="0" xfId="1" applyNumberFormat="1" applyFont="1" applyFill="1" applyAlignment="1">
      <alignment horizontal="right" vertical="top"/>
    </xf>
    <xf numFmtId="165" fontId="0" fillId="0" borderId="0" xfId="1" applyNumberFormat="1" applyFont="1" applyFill="1" applyAlignment="1">
      <alignment horizontal="center" vertical="top"/>
    </xf>
    <xf numFmtId="0" fontId="6" fillId="0" borderId="0" xfId="0" applyFont="1" applyFill="1"/>
    <xf numFmtId="0" fontId="6" fillId="0" borderId="0" xfId="0" applyFont="1"/>
    <xf numFmtId="164" fontId="3" fillId="0" borderId="1" xfId="2" applyNumberFormat="1" applyFont="1" applyFill="1" applyBorder="1"/>
    <xf numFmtId="0" fontId="3" fillId="2" borderId="0" xfId="0" applyFont="1" applyFill="1" applyAlignment="1">
      <alignment vertical="center"/>
    </xf>
    <xf numFmtId="0" fontId="0" fillId="0" borderId="0" xfId="0" applyFont="1" applyFill="1" applyBorder="1" applyAlignment="1">
      <alignment horizontal="center"/>
    </xf>
    <xf numFmtId="0" fontId="7" fillId="0" borderId="0" xfId="0" applyFont="1"/>
    <xf numFmtId="0" fontId="8" fillId="0" borderId="0" xfId="0" applyFont="1"/>
    <xf numFmtId="0" fontId="8" fillId="0" borderId="0" xfId="0" applyFont="1" applyAlignment="1">
      <alignment horizontal="right"/>
    </xf>
    <xf numFmtId="0" fontId="7" fillId="0" borderId="0" xfId="0" applyFont="1" applyAlignment="1">
      <alignment horizontal="center" vertical="center"/>
    </xf>
    <xf numFmtId="165" fontId="7" fillId="3" borderId="1" xfId="0" applyNumberFormat="1" applyFont="1" applyFill="1" applyBorder="1"/>
    <xf numFmtId="0" fontId="9" fillId="0" borderId="0" xfId="0" applyFont="1" applyAlignment="1">
      <alignment horizontal="center"/>
    </xf>
    <xf numFmtId="0" fontId="7" fillId="0" borderId="0" xfId="0" applyFont="1" applyAlignment="1">
      <alignment horizontal="left" vertical="center"/>
    </xf>
    <xf numFmtId="0" fontId="7" fillId="0" borderId="0" xfId="0" applyFont="1" applyAlignment="1">
      <alignment horizontal="left"/>
    </xf>
    <xf numFmtId="0" fontId="10" fillId="0" borderId="0" xfId="0" applyFont="1" applyAlignment="1">
      <alignment horizontal="left"/>
    </xf>
    <xf numFmtId="165" fontId="7" fillId="3" borderId="0" xfId="0" applyNumberFormat="1" applyFont="1" applyFill="1"/>
    <xf numFmtId="0" fontId="10" fillId="0" borderId="0" xfId="0" applyFont="1" applyAlignment="1">
      <alignment horizontal="left" vertical="center"/>
    </xf>
    <xf numFmtId="0" fontId="11" fillId="0" borderId="0" xfId="0" applyFont="1" applyAlignment="1">
      <alignment horizontal="center"/>
    </xf>
    <xf numFmtId="0" fontId="7" fillId="0" borderId="0" xfId="0" applyFont="1" applyAlignment="1">
      <alignment horizontal="center"/>
    </xf>
    <xf numFmtId="165" fontId="7" fillId="3" borderId="5" xfId="0" applyNumberFormat="1" applyFont="1" applyFill="1" applyBorder="1"/>
    <xf numFmtId="0" fontId="11" fillId="0" borderId="0" xfId="0" quotePrefix="1" applyFont="1" applyAlignment="1">
      <alignment horizontal="center"/>
    </xf>
    <xf numFmtId="0" fontId="10" fillId="0" borderId="0" xfId="3" quotePrefix="1" applyFont="1" applyAlignment="1">
      <alignment horizontal="left"/>
    </xf>
    <xf numFmtId="0" fontId="10" fillId="0" borderId="0" xfId="0" applyFont="1" applyAlignment="1">
      <alignment horizontal="left" vertical="center" indent="1"/>
    </xf>
    <xf numFmtId="0" fontId="7" fillId="0" borderId="0" xfId="0" quotePrefix="1" applyFont="1" applyAlignment="1">
      <alignment horizontal="center"/>
    </xf>
    <xf numFmtId="0" fontId="10" fillId="0" borderId="0" xfId="0" quotePrefix="1" applyFont="1" applyAlignment="1">
      <alignment horizontal="left"/>
    </xf>
    <xf numFmtId="44" fontId="7" fillId="0" borderId="0" xfId="0" applyNumberFormat="1" applyFont="1"/>
    <xf numFmtId="166" fontId="9" fillId="3" borderId="0" xfId="0" applyNumberFormat="1" applyFont="1" applyFill="1"/>
    <xf numFmtId="0" fontId="13" fillId="0" borderId="0" xfId="0" applyFont="1"/>
    <xf numFmtId="0" fontId="7" fillId="3" borderId="0" xfId="0" quotePrefix="1" applyFont="1" applyFill="1" applyBorder="1" applyAlignment="1">
      <alignment horizontal="center" wrapText="1"/>
    </xf>
    <xf numFmtId="0" fontId="7" fillId="0" borderId="0" xfId="0" applyFont="1" applyBorder="1" applyAlignment="1">
      <alignment horizontal="center" wrapText="1"/>
    </xf>
    <xf numFmtId="0" fontId="7" fillId="0" borderId="0" xfId="0" applyFont="1" applyBorder="1" applyAlignment="1">
      <alignment horizontal="center"/>
    </xf>
    <xf numFmtId="0" fontId="7" fillId="0" borderId="9" xfId="0" applyFont="1" applyBorder="1" applyAlignment="1">
      <alignment horizontal="center" wrapText="1"/>
    </xf>
    <xf numFmtId="0" fontId="7" fillId="3" borderId="9" xfId="0" quotePrefix="1" applyFont="1" applyFill="1" applyBorder="1" applyAlignment="1">
      <alignment horizontal="center" wrapText="1"/>
    </xf>
    <xf numFmtId="0" fontId="7" fillId="0" borderId="5" xfId="0" applyFont="1" applyBorder="1" applyAlignment="1">
      <alignment horizontal="center" wrapText="1"/>
    </xf>
    <xf numFmtId="0" fontId="7" fillId="0" borderId="5" xfId="0" applyFont="1" applyBorder="1" applyAlignment="1">
      <alignment horizontal="center"/>
    </xf>
    <xf numFmtId="0" fontId="9" fillId="3" borderId="5" xfId="0" quotePrefix="1" applyFont="1" applyFill="1" applyBorder="1" applyAlignment="1">
      <alignment horizontal="center" wrapText="1"/>
    </xf>
    <xf numFmtId="0" fontId="13" fillId="0" borderId="5" xfId="0" applyFont="1" applyBorder="1" applyAlignment="1">
      <alignment horizontal="center" wrapText="1"/>
    </xf>
    <xf numFmtId="0" fontId="7" fillId="0" borderId="9" xfId="0" applyFont="1" applyBorder="1" applyAlignment="1">
      <alignment horizontal="centerContinuous"/>
    </xf>
    <xf numFmtId="0" fontId="9" fillId="0" borderId="0" xfId="0" applyFont="1"/>
    <xf numFmtId="0" fontId="14" fillId="0" borderId="0" xfId="0" applyFont="1" applyAlignment="1">
      <alignment horizontal="centerContinuous"/>
    </xf>
    <xf numFmtId="0" fontId="9" fillId="0" borderId="0" xfId="0" applyFont="1" applyAlignment="1">
      <alignment horizontal="centerContinuous"/>
    </xf>
    <xf numFmtId="0" fontId="13" fillId="0" borderId="0" xfId="0" applyFont="1" applyAlignment="1">
      <alignment horizontal="centerContinuous"/>
    </xf>
    <xf numFmtId="0" fontId="7" fillId="0" borderId="0" xfId="0" applyFont="1" applyAlignment="1">
      <alignment horizontal="centerContinuous"/>
    </xf>
    <xf numFmtId="0" fontId="2" fillId="0" borderId="0" xfId="0" applyFont="1" applyFill="1" applyAlignment="1">
      <alignment horizontal="center"/>
    </xf>
    <xf numFmtId="0" fontId="15" fillId="0" borderId="0" xfId="0" applyFont="1" applyFill="1" applyAlignment="1">
      <alignment horizontal="center"/>
    </xf>
    <xf numFmtId="0" fontId="15" fillId="0" borderId="0" xfId="0" applyFont="1" applyFill="1" applyBorder="1" applyAlignment="1">
      <alignment horizontal="center"/>
    </xf>
    <xf numFmtId="0" fontId="3" fillId="2" borderId="0" xfId="0" applyFont="1" applyFill="1" applyAlignment="1">
      <alignment horizontal="center" vertical="center"/>
    </xf>
    <xf numFmtId="0" fontId="17" fillId="0" borderId="0" xfId="4" applyFont="1" applyFill="1" applyBorder="1" applyAlignment="1">
      <alignment horizontal="centerContinuous"/>
    </xf>
    <xf numFmtId="0" fontId="18" fillId="0" borderId="0" xfId="4" applyFont="1" applyFill="1" applyBorder="1" applyAlignment="1">
      <alignment horizontal="centerContinuous"/>
    </xf>
    <xf numFmtId="0" fontId="16" fillId="0" borderId="0" xfId="4" applyFill="1"/>
    <xf numFmtId="0" fontId="16" fillId="0" borderId="0" xfId="4"/>
    <xf numFmtId="0" fontId="16" fillId="0" borderId="0" xfId="4" applyFont="1" applyFill="1" applyBorder="1" applyAlignment="1">
      <alignment horizontal="centerContinuous"/>
    </xf>
    <xf numFmtId="0" fontId="19" fillId="0" borderId="0" xfId="4" applyFont="1" applyBorder="1"/>
    <xf numFmtId="0" fontId="19" fillId="0" borderId="0" xfId="4" applyFont="1"/>
    <xf numFmtId="0" fontId="19" fillId="0" borderId="0" xfId="4" applyFont="1" applyFill="1"/>
    <xf numFmtId="0" fontId="18" fillId="0" borderId="17" xfId="4" applyFont="1" applyFill="1" applyBorder="1" applyAlignment="1">
      <alignment horizontal="center" wrapText="1"/>
    </xf>
    <xf numFmtId="0" fontId="18" fillId="0" borderId="18" xfId="4" applyFont="1" applyFill="1" applyBorder="1" applyAlignment="1">
      <alignment horizontal="center"/>
    </xf>
    <xf numFmtId="0" fontId="16" fillId="0" borderId="19" xfId="4" applyFill="1" applyBorder="1"/>
    <xf numFmtId="0" fontId="16" fillId="0" borderId="19" xfId="4" applyFill="1" applyBorder="1" applyAlignment="1">
      <alignment horizontal="center"/>
    </xf>
    <xf numFmtId="0" fontId="16" fillId="0" borderId="20" xfId="4" applyFill="1" applyBorder="1" applyAlignment="1">
      <alignment horizontal="center"/>
    </xf>
    <xf numFmtId="0" fontId="18" fillId="0" borderId="21" xfId="4" applyFont="1" applyFill="1" applyBorder="1" applyAlignment="1">
      <alignment horizontal="center"/>
    </xf>
    <xf numFmtId="9" fontId="18" fillId="0" borderId="22" xfId="4" applyNumberFormat="1" applyFont="1" applyFill="1" applyBorder="1" applyAlignment="1">
      <alignment horizontal="center"/>
    </xf>
    <xf numFmtId="0" fontId="16" fillId="0" borderId="23" xfId="4" applyFont="1" applyFill="1" applyBorder="1" applyAlignment="1">
      <alignment horizontal="center"/>
    </xf>
    <xf numFmtId="0" fontId="16" fillId="0" borderId="24" xfId="4" applyFont="1" applyFill="1" applyBorder="1" applyAlignment="1">
      <alignment horizontal="center"/>
    </xf>
    <xf numFmtId="0" fontId="16" fillId="0" borderId="0" xfId="4" applyFill="1" applyBorder="1" applyAlignment="1">
      <alignment horizontal="center"/>
    </xf>
    <xf numFmtId="0" fontId="16" fillId="0" borderId="25" xfId="4" applyFill="1" applyBorder="1" applyAlignment="1">
      <alignment horizontal="center"/>
    </xf>
    <xf numFmtId="0" fontId="16" fillId="0" borderId="26" xfId="4" applyFill="1" applyBorder="1" applyAlignment="1">
      <alignment horizontal="center"/>
    </xf>
    <xf numFmtId="0" fontId="16" fillId="0" borderId="23" xfId="4" applyFill="1" applyBorder="1" applyAlignment="1">
      <alignment horizontal="center"/>
    </xf>
    <xf numFmtId="0" fontId="16" fillId="0" borderId="24" xfId="4" applyFont="1" applyFill="1" applyBorder="1" applyAlignment="1">
      <alignment horizontal="left"/>
    </xf>
    <xf numFmtId="9" fontId="16" fillId="0" borderId="0" xfId="4" applyNumberFormat="1" applyFill="1" applyBorder="1"/>
    <xf numFmtId="41" fontId="16" fillId="0" borderId="25" xfId="4" applyNumberFormat="1" applyFont="1" applyFill="1" applyBorder="1" applyAlignment="1"/>
    <xf numFmtId="10" fontId="16" fillId="0" borderId="0" xfId="4" applyNumberFormat="1" applyFont="1" applyFill="1" applyBorder="1" applyAlignment="1">
      <alignment horizontal="center"/>
    </xf>
    <xf numFmtId="10" fontId="16" fillId="0" borderId="25" xfId="4" applyNumberFormat="1" applyFont="1" applyFill="1" applyBorder="1" applyAlignment="1">
      <alignment horizontal="center"/>
    </xf>
    <xf numFmtId="41" fontId="16" fillId="0" borderId="23" xfId="4" applyNumberFormat="1" applyFont="1" applyFill="1" applyBorder="1" applyAlignment="1"/>
    <xf numFmtId="168" fontId="20" fillId="0" borderId="23" xfId="4" applyNumberFormat="1" applyFont="1" applyFill="1" applyBorder="1" applyAlignment="1">
      <alignment horizontal="center"/>
    </xf>
    <xf numFmtId="0" fontId="16" fillId="0" borderId="0" xfId="4" applyFill="1" applyBorder="1"/>
    <xf numFmtId="9" fontId="16" fillId="0" borderId="0" xfId="4" applyNumberFormat="1" applyFill="1"/>
    <xf numFmtId="44" fontId="16" fillId="0" borderId="27" xfId="4" applyNumberFormat="1" applyFont="1" applyFill="1" applyBorder="1" applyAlignment="1"/>
    <xf numFmtId="42" fontId="16" fillId="0" borderId="27" xfId="4" applyNumberFormat="1" applyFont="1" applyFill="1" applyBorder="1" applyAlignment="1"/>
    <xf numFmtId="0" fontId="16" fillId="0" borderId="23" xfId="4" applyFill="1" applyBorder="1"/>
    <xf numFmtId="0" fontId="21" fillId="0" borderId="0" xfId="4" applyFont="1" applyFill="1"/>
    <xf numFmtId="0" fontId="22" fillId="0" borderId="0" xfId="4" applyFont="1" applyFill="1"/>
    <xf numFmtId="168" fontId="16" fillId="0" borderId="0" xfId="4" applyNumberFormat="1" applyFont="1" applyFill="1" applyBorder="1"/>
    <xf numFmtId="168" fontId="16" fillId="0" borderId="25" xfId="4" applyNumberFormat="1" applyFont="1" applyFill="1" applyBorder="1"/>
    <xf numFmtId="164" fontId="24" fillId="0" borderId="23" xfId="5" applyNumberFormat="1" applyFont="1" applyFill="1" applyBorder="1" applyAlignment="1"/>
    <xf numFmtId="165" fontId="16" fillId="0" borderId="23" xfId="4" applyNumberFormat="1" applyFill="1" applyBorder="1" applyAlignment="1">
      <alignment horizontal="center"/>
    </xf>
    <xf numFmtId="165" fontId="16" fillId="0" borderId="23" xfId="4" applyNumberFormat="1" applyFont="1" applyFill="1" applyBorder="1" applyAlignment="1"/>
    <xf numFmtId="0" fontId="16" fillId="0" borderId="24" xfId="4" applyFont="1" applyFill="1" applyBorder="1"/>
    <xf numFmtId="0" fontId="16" fillId="0" borderId="25" xfId="4" applyFill="1" applyBorder="1" applyAlignment="1">
      <alignment horizontal="left"/>
    </xf>
    <xf numFmtId="41" fontId="16" fillId="0" borderId="23" xfId="4" applyNumberFormat="1" applyFill="1" applyBorder="1" applyAlignment="1">
      <alignment horizontal="center"/>
    </xf>
    <xf numFmtId="0" fontId="16" fillId="0" borderId="24" xfId="4" applyFill="1" applyBorder="1"/>
    <xf numFmtId="37" fontId="16" fillId="0" borderId="28" xfId="4" applyNumberFormat="1" applyFont="1" applyFill="1" applyBorder="1"/>
    <xf numFmtId="42" fontId="16" fillId="0" borderId="28" xfId="4" applyNumberFormat="1" applyFont="1" applyFill="1" applyBorder="1"/>
    <xf numFmtId="9" fontId="16" fillId="0" borderId="25" xfId="4" applyNumberFormat="1" applyFill="1" applyBorder="1"/>
    <xf numFmtId="42" fontId="16" fillId="0" borderId="23" xfId="4" applyNumberFormat="1" applyFont="1" applyFill="1" applyBorder="1"/>
    <xf numFmtId="0" fontId="16" fillId="0" borderId="25" xfId="4" applyFill="1" applyBorder="1"/>
    <xf numFmtId="165" fontId="16" fillId="0" borderId="23" xfId="4" applyNumberFormat="1" applyFont="1" applyFill="1" applyBorder="1"/>
    <xf numFmtId="0" fontId="25" fillId="0" borderId="24" xfId="4" applyFont="1" applyFill="1" applyBorder="1"/>
    <xf numFmtId="169" fontId="16" fillId="0" borderId="23" xfId="4" applyNumberFormat="1" applyFont="1" applyFill="1" applyBorder="1"/>
    <xf numFmtId="170" fontId="16" fillId="0" borderId="23" xfId="4" applyNumberFormat="1" applyFont="1" applyFill="1" applyBorder="1"/>
    <xf numFmtId="169" fontId="16" fillId="0" borderId="28" xfId="4" applyNumberFormat="1" applyFont="1" applyFill="1" applyBorder="1"/>
    <xf numFmtId="171" fontId="16" fillId="0" borderId="28" xfId="4" applyNumberFormat="1" applyFont="1" applyFill="1" applyBorder="1"/>
    <xf numFmtId="0" fontId="16" fillId="4" borderId="23" xfId="4" applyFont="1" applyFill="1" applyBorder="1" applyAlignment="1">
      <alignment horizontal="center"/>
    </xf>
    <xf numFmtId="0" fontId="18" fillId="4" borderId="24" xfId="4" applyFont="1" applyFill="1" applyBorder="1"/>
    <xf numFmtId="0" fontId="16" fillId="4" borderId="0" xfId="4" applyFill="1" applyBorder="1"/>
    <xf numFmtId="0" fontId="16" fillId="4" borderId="25" xfId="4" applyFill="1" applyBorder="1"/>
    <xf numFmtId="42" fontId="18" fillId="4" borderId="29" xfId="4" applyNumberFormat="1" applyFont="1" applyFill="1" applyBorder="1"/>
    <xf numFmtId="9" fontId="16" fillId="0" borderId="23" xfId="4" applyNumberFormat="1" applyFont="1" applyFill="1" applyBorder="1" applyAlignment="1">
      <alignment horizontal="center"/>
    </xf>
    <xf numFmtId="37" fontId="26" fillId="0" borderId="28" xfId="4" applyNumberFormat="1" applyFont="1" applyFill="1" applyBorder="1"/>
    <xf numFmtId="0" fontId="18" fillId="0" borderId="0" xfId="4" applyFont="1" applyFill="1" applyBorder="1" applyAlignment="1">
      <alignment horizontal="center"/>
    </xf>
    <xf numFmtId="0" fontId="18" fillId="0" borderId="0" xfId="4" applyFont="1" applyFill="1" applyBorder="1"/>
    <xf numFmtId="0" fontId="16" fillId="0" borderId="27" xfId="4" applyFill="1" applyBorder="1"/>
    <xf numFmtId="0" fontId="16" fillId="0" borderId="30" xfId="4" applyFont="1" applyFill="1" applyBorder="1"/>
    <xf numFmtId="0" fontId="18" fillId="0" borderId="31" xfId="4" applyFont="1" applyFill="1" applyBorder="1"/>
    <xf numFmtId="0" fontId="18" fillId="0" borderId="32" xfId="4" applyFont="1" applyFill="1" applyBorder="1"/>
    <xf numFmtId="42" fontId="27" fillId="0" borderId="29" xfId="4" applyNumberFormat="1" applyFont="1" applyFill="1" applyBorder="1"/>
    <xf numFmtId="0" fontId="16" fillId="0" borderId="33" xfId="4" applyFill="1" applyBorder="1"/>
    <xf numFmtId="0" fontId="16" fillId="0" borderId="0" xfId="4" applyFont="1" applyFill="1" applyBorder="1" applyAlignment="1">
      <alignment horizontal="left"/>
    </xf>
    <xf numFmtId="43" fontId="16" fillId="0" borderId="0" xfId="4" applyNumberFormat="1" applyFont="1" applyFill="1" applyBorder="1"/>
    <xf numFmtId="43" fontId="18" fillId="0" borderId="0" xfId="4" applyNumberFormat="1" applyFont="1" applyFill="1" applyBorder="1" applyAlignment="1">
      <alignment horizontal="center"/>
    </xf>
    <xf numFmtId="6" fontId="16" fillId="0" borderId="0" xfId="4" applyNumberFormat="1" applyFont="1" applyFill="1" applyBorder="1"/>
    <xf numFmtId="10" fontId="0" fillId="0" borderId="0" xfId="5" applyNumberFormat="1" applyFont="1" applyFill="1"/>
    <xf numFmtId="0" fontId="18" fillId="0" borderId="0" xfId="4" applyFont="1" applyFill="1" applyBorder="1" applyAlignment="1">
      <alignment horizontal="left"/>
    </xf>
    <xf numFmtId="165" fontId="18" fillId="0" borderId="27" xfId="4" applyNumberFormat="1" applyFont="1" applyFill="1" applyBorder="1" applyAlignment="1"/>
    <xf numFmtId="0" fontId="16" fillId="0" borderId="0" xfId="4" applyFont="1" applyFill="1" applyBorder="1" applyAlignment="1">
      <alignment horizontal="center"/>
    </xf>
    <xf numFmtId="165" fontId="18" fillId="0" borderId="0" xfId="4" applyNumberFormat="1" applyFont="1" applyFill="1" applyBorder="1" applyAlignment="1"/>
    <xf numFmtId="0" fontId="18" fillId="0" borderId="0" xfId="4" applyFont="1" applyFill="1" applyBorder="1" applyAlignment="1"/>
    <xf numFmtId="0" fontId="16" fillId="0" borderId="7" xfId="4" applyFont="1" applyFill="1" applyBorder="1" applyAlignment="1">
      <alignment horizontal="center"/>
    </xf>
    <xf numFmtId="43" fontId="16" fillId="0" borderId="7" xfId="4" applyNumberFormat="1" applyFont="1" applyFill="1" applyBorder="1" applyAlignment="1">
      <alignment horizontal="center"/>
    </xf>
    <xf numFmtId="0" fontId="16" fillId="0" borderId="0" xfId="4" applyFont="1" applyFill="1" applyBorder="1" applyAlignment="1"/>
    <xf numFmtId="169" fontId="16" fillId="0" borderId="0" xfId="4" applyNumberFormat="1" applyFont="1" applyFill="1" applyBorder="1"/>
    <xf numFmtId="0" fontId="16" fillId="0" borderId="3" xfId="4" applyFont="1" applyFill="1" applyBorder="1" applyAlignment="1">
      <alignment horizontal="left"/>
    </xf>
    <xf numFmtId="0" fontId="16" fillId="0" borderId="0" xfId="4" applyFont="1" applyFill="1" applyBorder="1" applyAlignment="1">
      <alignment wrapText="1"/>
    </xf>
    <xf numFmtId="41" fontId="16" fillId="0" borderId="0" xfId="4" applyNumberFormat="1" applyFont="1" applyFill="1" applyBorder="1"/>
    <xf numFmtId="41" fontId="16" fillId="0" borderId="0" xfId="4" applyNumberFormat="1" applyFont="1" applyFill="1" applyBorder="1" applyAlignment="1">
      <alignment vertical="top"/>
    </xf>
    <xf numFmtId="0" fontId="18" fillId="0" borderId="0" xfId="4" applyFont="1" applyFill="1" applyAlignment="1"/>
    <xf numFmtId="42" fontId="27" fillId="0" borderId="1" xfId="4" applyNumberFormat="1" applyFont="1" applyFill="1" applyBorder="1"/>
    <xf numFmtId="37" fontId="8" fillId="0" borderId="0" xfId="4" applyNumberFormat="1" applyFont="1" applyFill="1" applyBorder="1"/>
    <xf numFmtId="0" fontId="20" fillId="0" borderId="0" xfId="4" quotePrefix="1" applyFont="1" applyFill="1"/>
    <xf numFmtId="44" fontId="16" fillId="0" borderId="0" xfId="4" applyNumberFormat="1" applyFill="1"/>
    <xf numFmtId="165" fontId="16" fillId="0" borderId="0" xfId="4" applyNumberFormat="1" applyFill="1"/>
    <xf numFmtId="165" fontId="16" fillId="0" borderId="0" xfId="4" applyNumberFormat="1"/>
    <xf numFmtId="44" fontId="16" fillId="0" borderId="0" xfId="4" applyNumberFormat="1"/>
    <xf numFmtId="0" fontId="7" fillId="0" borderId="0" xfId="3" applyFont="1"/>
    <xf numFmtId="0" fontId="7" fillId="0" borderId="0" xfId="3" applyFont="1" applyBorder="1"/>
    <xf numFmtId="37" fontId="7" fillId="0" borderId="0" xfId="3" applyNumberFormat="1" applyFont="1" applyFill="1"/>
    <xf numFmtId="37" fontId="7" fillId="0" borderId="0" xfId="3" applyNumberFormat="1" applyFont="1"/>
    <xf numFmtId="7" fontId="7" fillId="0" borderId="0" xfId="3" applyNumberFormat="1" applyFont="1"/>
    <xf numFmtId="0" fontId="7" fillId="0" borderId="0" xfId="3" applyFont="1" applyFill="1"/>
    <xf numFmtId="0" fontId="7" fillId="0" borderId="0" xfId="3" applyFont="1" applyFill="1" applyBorder="1"/>
    <xf numFmtId="0" fontId="7" fillId="0" borderId="0" xfId="3" quotePrefix="1" applyFont="1" applyFill="1" applyAlignment="1">
      <alignment horizontal="left"/>
    </xf>
    <xf numFmtId="0" fontId="28" fillId="0" borderId="0" xfId="3" quotePrefix="1" applyFont="1" applyFill="1" applyAlignment="1">
      <alignment horizontal="center" vertical="top"/>
    </xf>
    <xf numFmtId="7" fontId="13" fillId="0" borderId="0" xfId="3" applyNumberFormat="1" applyFont="1"/>
    <xf numFmtId="43" fontId="8" fillId="0" borderId="0" xfId="6" applyFont="1" applyFill="1"/>
    <xf numFmtId="43" fontId="29" fillId="0" borderId="0" xfId="6" applyFont="1" applyFill="1"/>
    <xf numFmtId="165" fontId="13" fillId="0" borderId="34" xfId="3" applyNumberFormat="1" applyFont="1" applyFill="1" applyBorder="1"/>
    <xf numFmtId="165" fontId="13" fillId="0" borderId="5" xfId="3" applyNumberFormat="1" applyFont="1" applyFill="1" applyBorder="1"/>
    <xf numFmtId="0" fontId="7" fillId="0" borderId="5" xfId="3" applyFont="1" applyFill="1" applyBorder="1"/>
    <xf numFmtId="0" fontId="7" fillId="0" borderId="5" xfId="3" applyFont="1" applyBorder="1"/>
    <xf numFmtId="37" fontId="7" fillId="0" borderId="5" xfId="3" applyNumberFormat="1" applyFont="1" applyFill="1" applyBorder="1"/>
    <xf numFmtId="37" fontId="13" fillId="0" borderId="35" xfId="3" applyNumberFormat="1" applyFont="1" applyBorder="1"/>
    <xf numFmtId="0" fontId="7" fillId="0" borderId="0" xfId="3" applyFont="1" applyAlignment="1">
      <alignment horizontal="center"/>
    </xf>
    <xf numFmtId="165" fontId="13" fillId="0" borderId="0" xfId="3" applyNumberFormat="1" applyFont="1" applyFill="1"/>
    <xf numFmtId="165" fontId="7" fillId="0" borderId="0" xfId="3" applyNumberFormat="1" applyFont="1" applyFill="1"/>
    <xf numFmtId="165" fontId="7" fillId="0" borderId="0" xfId="3" applyNumberFormat="1" applyFont="1"/>
    <xf numFmtId="165" fontId="13" fillId="0" borderId="0" xfId="3" applyNumberFormat="1" applyFont="1"/>
    <xf numFmtId="37" fontId="13" fillId="0" borderId="0" xfId="3" applyNumberFormat="1" applyFont="1"/>
    <xf numFmtId="165" fontId="13" fillId="0" borderId="9" xfId="3" applyNumberFormat="1" applyFont="1" applyFill="1" applyBorder="1"/>
    <xf numFmtId="165" fontId="13" fillId="0" borderId="9" xfId="3" applyNumberFormat="1" applyFont="1" applyBorder="1"/>
    <xf numFmtId="0" fontId="7" fillId="0" borderId="9" xfId="3" applyFont="1" applyBorder="1"/>
    <xf numFmtId="37" fontId="7" fillId="0" borderId="9" xfId="3" applyNumberFormat="1" applyFont="1" applyFill="1" applyBorder="1"/>
    <xf numFmtId="37" fontId="13" fillId="0" borderId="9" xfId="3" applyNumberFormat="1" applyFont="1" applyBorder="1"/>
    <xf numFmtId="165" fontId="7" fillId="0" borderId="0" xfId="7" applyNumberFormat="1" applyFont="1" applyFill="1"/>
    <xf numFmtId="166" fontId="7" fillId="0" borderId="0" xfId="3" applyNumberFormat="1" applyFont="1"/>
    <xf numFmtId="165" fontId="7" fillId="0" borderId="0" xfId="7" applyNumberFormat="1" applyFont="1"/>
    <xf numFmtId="9" fontId="7" fillId="0" borderId="0" xfId="8" applyNumberFormat="1" applyFont="1" applyBorder="1"/>
    <xf numFmtId="172" fontId="7" fillId="0" borderId="0" xfId="3" applyNumberFormat="1" applyFont="1"/>
    <xf numFmtId="44" fontId="7" fillId="0" borderId="0" xfId="3" applyNumberFormat="1" applyFont="1"/>
    <xf numFmtId="9" fontId="7" fillId="0" borderId="0" xfId="8" applyNumberFormat="1" applyFont="1"/>
    <xf numFmtId="166" fontId="31" fillId="0" borderId="0" xfId="6" applyNumberFormat="1" applyFont="1"/>
    <xf numFmtId="9" fontId="32" fillId="0" borderId="0" xfId="3" applyNumberFormat="1" applyFont="1" applyBorder="1"/>
    <xf numFmtId="9" fontId="32" fillId="0" borderId="0" xfId="3" applyNumberFormat="1" applyFont="1"/>
    <xf numFmtId="37" fontId="7" fillId="0" borderId="0" xfId="3" applyNumberFormat="1" applyFont="1" applyFill="1" applyAlignment="1">
      <alignment horizontal="center" vertical="center"/>
    </xf>
    <xf numFmtId="0" fontId="7" fillId="0" borderId="0" xfId="3" applyFont="1" applyFill="1" applyAlignment="1">
      <alignment horizontal="center"/>
    </xf>
    <xf numFmtId="166" fontId="31" fillId="0" borderId="0" xfId="6" applyNumberFormat="1" applyFont="1" applyFill="1"/>
    <xf numFmtId="9" fontId="33" fillId="0" borderId="0" xfId="3" applyNumberFormat="1" applyFont="1"/>
    <xf numFmtId="0" fontId="7" fillId="0" borderId="0" xfId="3" applyFont="1" applyFill="1" applyAlignment="1">
      <alignment horizontal="left" vertical="center"/>
    </xf>
    <xf numFmtId="9" fontId="10" fillId="0" borderId="0" xfId="8" applyNumberFormat="1" applyFont="1" applyBorder="1"/>
    <xf numFmtId="172" fontId="31" fillId="0" borderId="0" xfId="7" applyNumberFormat="1" applyFont="1" applyFill="1"/>
    <xf numFmtId="44" fontId="31" fillId="0" borderId="0" xfId="7" applyFont="1" applyFill="1"/>
    <xf numFmtId="9" fontId="10" fillId="0" borderId="0" xfId="8" applyNumberFormat="1" applyFont="1"/>
    <xf numFmtId="0" fontId="7" fillId="0" borderId="0" xfId="3" applyFont="1" applyAlignment="1">
      <alignment wrapText="1"/>
    </xf>
    <xf numFmtId="0" fontId="7" fillId="0" borderId="0" xfId="3" applyFont="1" applyFill="1" applyBorder="1" applyAlignment="1">
      <alignment horizontal="center" vertical="center" wrapText="1"/>
    </xf>
    <xf numFmtId="0" fontId="7" fillId="0" borderId="0" xfId="3" applyFont="1" applyBorder="1" applyAlignment="1">
      <alignment horizontal="center" vertical="center" wrapText="1"/>
    </xf>
    <xf numFmtId="0" fontId="13" fillId="0" borderId="0" xfId="3" applyFont="1" applyBorder="1" applyAlignment="1">
      <alignment horizontal="center" vertical="center" wrapText="1"/>
    </xf>
    <xf numFmtId="37" fontId="7" fillId="0" borderId="0" xfId="3" applyNumberFormat="1" applyFont="1" applyFill="1" applyBorder="1" applyAlignment="1">
      <alignment horizontal="center" vertical="center" wrapText="1"/>
    </xf>
    <xf numFmtId="7" fontId="7" fillId="0" borderId="0" xfId="3" applyNumberFormat="1" applyFont="1" applyBorder="1" applyAlignment="1">
      <alignment horizontal="center" vertical="center" wrapText="1"/>
    </xf>
    <xf numFmtId="0" fontId="7" fillId="0" borderId="0" xfId="3" applyFont="1" applyAlignment="1">
      <alignment horizontal="center" wrapText="1"/>
    </xf>
    <xf numFmtId="0" fontId="7" fillId="0" borderId="9" xfId="3" applyFont="1" applyFill="1" applyBorder="1" applyAlignment="1">
      <alignment horizontal="center" vertical="center"/>
    </xf>
    <xf numFmtId="0" fontId="7" fillId="0" borderId="9" xfId="3" applyFont="1" applyBorder="1" applyAlignment="1">
      <alignment horizontal="center" vertical="center"/>
    </xf>
    <xf numFmtId="0" fontId="7" fillId="0" borderId="0" xfId="3" applyFont="1" applyBorder="1" applyAlignment="1">
      <alignment horizontal="center" vertical="center"/>
    </xf>
    <xf numFmtId="0" fontId="13" fillId="0" borderId="0" xfId="3" applyFont="1" applyBorder="1" applyAlignment="1">
      <alignment horizontal="center" vertical="center"/>
    </xf>
    <xf numFmtId="0" fontId="13" fillId="0" borderId="9" xfId="3" applyFont="1" applyBorder="1" applyAlignment="1">
      <alignment horizontal="center" vertical="center"/>
    </xf>
    <xf numFmtId="37" fontId="7" fillId="0" borderId="9" xfId="3" applyNumberFormat="1" applyFont="1" applyBorder="1" applyAlignment="1">
      <alignment horizontal="center" vertical="center"/>
    </xf>
    <xf numFmtId="37" fontId="7" fillId="0" borderId="9" xfId="3" applyNumberFormat="1" applyFont="1" applyFill="1" applyBorder="1" applyAlignment="1">
      <alignment horizontal="center" vertical="center"/>
    </xf>
    <xf numFmtId="7" fontId="7" fillId="0" borderId="9" xfId="3" applyNumberFormat="1" applyFont="1" applyBorder="1" applyAlignment="1">
      <alignment horizontal="center" vertical="center"/>
    </xf>
    <xf numFmtId="0" fontId="7" fillId="0" borderId="0" xfId="3" applyFont="1" applyFill="1" applyAlignment="1">
      <alignment horizontal="center" vertical="center"/>
    </xf>
    <xf numFmtId="0" fontId="7" fillId="0" borderId="0" xfId="3" applyFont="1" applyAlignment="1">
      <alignment horizontal="center" vertical="center"/>
    </xf>
    <xf numFmtId="7" fontId="13" fillId="0" borderId="0" xfId="3" applyNumberFormat="1" applyFont="1" applyAlignment="1">
      <alignment horizontal="center" vertical="center"/>
    </xf>
    <xf numFmtId="0" fontId="7" fillId="0" borderId="0" xfId="3" quotePrefix="1" applyFont="1" applyAlignment="1">
      <alignment horizontal="center" vertical="center"/>
    </xf>
    <xf numFmtId="0" fontId="13" fillId="0" borderId="0" xfId="3" applyFont="1" applyAlignment="1">
      <alignment horizontal="center" vertical="center"/>
    </xf>
    <xf numFmtId="7" fontId="7" fillId="0" borderId="0" xfId="3" applyNumberFormat="1" applyFont="1" applyAlignment="1">
      <alignment horizontal="center" vertical="center"/>
    </xf>
    <xf numFmtId="37" fontId="13" fillId="0" borderId="0" xfId="3" applyNumberFormat="1" applyFont="1" applyBorder="1" applyAlignment="1">
      <alignment horizontal="center" vertical="center"/>
    </xf>
    <xf numFmtId="37" fontId="13" fillId="0" borderId="0" xfId="3" applyNumberFormat="1" applyFont="1" applyAlignment="1">
      <alignment horizontal="center" vertical="center"/>
    </xf>
    <xf numFmtId="37" fontId="7" fillId="0" borderId="0" xfId="3" applyNumberFormat="1" applyFont="1" applyAlignment="1">
      <alignment horizontal="center" vertical="center"/>
    </xf>
    <xf numFmtId="0" fontId="7" fillId="0" borderId="0" xfId="3" applyFont="1" applyBorder="1" applyAlignment="1">
      <alignment horizontal="center"/>
    </xf>
    <xf numFmtId="9" fontId="10" fillId="0" borderId="0" xfId="3" applyNumberFormat="1" applyFont="1"/>
    <xf numFmtId="37" fontId="7" fillId="0" borderId="0" xfId="3" applyNumberFormat="1" applyFont="1" applyBorder="1" applyAlignment="1">
      <alignment horizontal="center" vertical="center"/>
    </xf>
    <xf numFmtId="9" fontId="7" fillId="0" borderId="0" xfId="8" applyFont="1"/>
    <xf numFmtId="43" fontId="7" fillId="0" borderId="0" xfId="3" applyNumberFormat="1" applyFont="1"/>
    <xf numFmtId="167" fontId="7" fillId="0" borderId="0" xfId="3" applyNumberFormat="1" applyFont="1"/>
    <xf numFmtId="167" fontId="31" fillId="0" borderId="0" xfId="7" applyNumberFormat="1" applyFont="1" applyFill="1"/>
    <xf numFmtId="0" fontId="34" fillId="0" borderId="0" xfId="3" applyFont="1" applyAlignment="1">
      <alignment horizontal="center" vertical="center"/>
    </xf>
    <xf numFmtId="0" fontId="8" fillId="0" borderId="0" xfId="3" applyFont="1" applyAlignment="1">
      <alignment horizontal="center"/>
    </xf>
    <xf numFmtId="0" fontId="13" fillId="0" borderId="0" xfId="3" applyFont="1" applyFill="1" applyAlignment="1">
      <alignment horizontal="centerContinuous"/>
    </xf>
    <xf numFmtId="0" fontId="7" fillId="0" borderId="0" xfId="3" applyFont="1" applyFill="1" applyAlignment="1">
      <alignment horizontal="centerContinuous"/>
    </xf>
    <xf numFmtId="0" fontId="7" fillId="0" borderId="0" xfId="3" applyFont="1" applyFill="1" applyBorder="1" applyAlignment="1">
      <alignment horizontal="centerContinuous"/>
    </xf>
    <xf numFmtId="0" fontId="35" fillId="0" borderId="0" xfId="3" applyFont="1" applyFill="1" applyAlignment="1">
      <alignment horizontal="centerContinuous"/>
    </xf>
    <xf numFmtId="0" fontId="35" fillId="0" borderId="0" xfId="3" applyFont="1" applyFill="1" applyBorder="1" applyAlignment="1">
      <alignment horizontal="centerContinuous"/>
    </xf>
    <xf numFmtId="0" fontId="36" fillId="0" borderId="0" xfId="3" applyFont="1" applyFill="1" applyAlignment="1">
      <alignment horizontal="centerContinuous"/>
    </xf>
    <xf numFmtId="0" fontId="37" fillId="2" borderId="0" xfId="0" applyFont="1" applyFill="1" applyAlignment="1">
      <alignment horizontal="centerContinuous" vertical="center"/>
    </xf>
    <xf numFmtId="5" fontId="38" fillId="0" borderId="0" xfId="0" applyNumberFormat="1" applyFont="1"/>
    <xf numFmtId="5" fontId="38" fillId="0" borderId="1" xfId="0" applyNumberFormat="1" applyFont="1" applyFill="1" applyBorder="1"/>
    <xf numFmtId="164" fontId="3" fillId="0" borderId="0" xfId="0" applyNumberFormat="1" applyFont="1" applyFill="1" applyAlignment="1">
      <alignment vertical="top"/>
    </xf>
    <xf numFmtId="0" fontId="35" fillId="0" borderId="0" xfId="9" applyFont="1" applyFill="1" applyAlignment="1">
      <alignment horizontal="center"/>
    </xf>
    <xf numFmtId="173" fontId="39" fillId="0" borderId="0" xfId="9" applyNumberFormat="1" applyFont="1" applyFill="1" applyBorder="1" applyAlignment="1" applyProtection="1">
      <alignment vertical="center"/>
    </xf>
    <xf numFmtId="42" fontId="18" fillId="0" borderId="0" xfId="9" applyNumberFormat="1" applyFont="1" applyFill="1" applyBorder="1" applyAlignment="1" applyProtection="1">
      <alignment vertical="center"/>
    </xf>
    <xf numFmtId="3" fontId="18" fillId="0" borderId="0" xfId="9" applyNumberFormat="1" applyFont="1" applyFill="1" applyBorder="1" applyAlignment="1" applyProtection="1">
      <alignment vertical="center"/>
    </xf>
    <xf numFmtId="174" fontId="18" fillId="0" borderId="0" xfId="9" applyNumberFormat="1" applyFont="1" applyFill="1" applyBorder="1" applyAlignment="1" applyProtection="1">
      <alignment vertical="center"/>
    </xf>
    <xf numFmtId="0" fontId="40" fillId="0" borderId="0" xfId="9" applyFont="1" applyFill="1" applyBorder="1" applyAlignment="1">
      <alignment vertical="center"/>
    </xf>
    <xf numFmtId="0" fontId="26" fillId="0" borderId="0" xfId="9" applyFill="1" applyBorder="1" applyAlignment="1">
      <alignment vertical="center"/>
    </xf>
    <xf numFmtId="165" fontId="44" fillId="0" borderId="6" xfId="11" applyNumberFormat="1" applyFont="1" applyFill="1" applyBorder="1" applyProtection="1"/>
    <xf numFmtId="42" fontId="44" fillId="0" borderId="7" xfId="9" applyNumberFormat="1" applyFont="1" applyFill="1" applyBorder="1" applyProtection="1"/>
    <xf numFmtId="3" fontId="44" fillId="0" borderId="7" xfId="9" applyNumberFormat="1" applyFont="1" applyFill="1" applyBorder="1" applyProtection="1"/>
    <xf numFmtId="165" fontId="44" fillId="0" borderId="4" xfId="11" applyNumberFormat="1" applyFont="1" applyFill="1" applyBorder="1" applyProtection="1"/>
    <xf numFmtId="42" fontId="44" fillId="0" borderId="5" xfId="9" applyNumberFormat="1" applyFont="1" applyFill="1" applyBorder="1" applyProtection="1"/>
    <xf numFmtId="3" fontId="44" fillId="0" borderId="5" xfId="9" applyNumberFormat="1" applyFont="1" applyFill="1" applyBorder="1" applyProtection="1"/>
    <xf numFmtId="165" fontId="43" fillId="0" borderId="42" xfId="11" applyNumberFormat="1" applyFont="1" applyFill="1" applyBorder="1" applyProtection="1"/>
    <xf numFmtId="42" fontId="26" fillId="0" borderId="37" xfId="9" applyNumberFormat="1" applyFill="1" applyBorder="1" applyProtection="1"/>
    <xf numFmtId="165" fontId="43" fillId="0" borderId="44" xfId="11" applyNumberFormat="1" applyFont="1" applyFill="1" applyBorder="1" applyProtection="1"/>
    <xf numFmtId="42" fontId="26" fillId="0" borderId="45" xfId="9" applyNumberFormat="1" applyFill="1" applyBorder="1" applyProtection="1"/>
    <xf numFmtId="37" fontId="44" fillId="0" borderId="5" xfId="9" applyNumberFormat="1" applyFont="1" applyFill="1" applyBorder="1" applyProtection="1"/>
    <xf numFmtId="165" fontId="26" fillId="0" borderId="50" xfId="11" applyNumberFormat="1" applyFont="1" applyFill="1" applyBorder="1" applyProtection="1"/>
    <xf numFmtId="42" fontId="26" fillId="0" borderId="51" xfId="9" applyNumberFormat="1" applyFont="1" applyFill="1" applyBorder="1" applyProtection="1"/>
    <xf numFmtId="166" fontId="0" fillId="0" borderId="51" xfId="12" applyNumberFormat="1" applyFont="1" applyFill="1" applyBorder="1" applyProtection="1"/>
    <xf numFmtId="0" fontId="26" fillId="0" borderId="52" xfId="9" applyFill="1" applyBorder="1"/>
    <xf numFmtId="42" fontId="48" fillId="0" borderId="53" xfId="9" applyNumberFormat="1" applyFont="1" applyFill="1" applyBorder="1"/>
    <xf numFmtId="49" fontId="26" fillId="0" borderId="52" xfId="9" applyNumberFormat="1" applyFont="1" applyFill="1" applyBorder="1"/>
    <xf numFmtId="165" fontId="43" fillId="0" borderId="55" xfId="11" applyNumberFormat="1" applyFont="1" applyFill="1" applyBorder="1" applyProtection="1"/>
    <xf numFmtId="0" fontId="26" fillId="0" borderId="58" xfId="9" applyFill="1" applyBorder="1"/>
    <xf numFmtId="0" fontId="26" fillId="0" borderId="57" xfId="9" applyFill="1" applyBorder="1"/>
    <xf numFmtId="0" fontId="26" fillId="0" borderId="59" xfId="9" applyFill="1" applyBorder="1"/>
    <xf numFmtId="0" fontId="26" fillId="0" borderId="53" xfId="9" applyFill="1" applyBorder="1"/>
    <xf numFmtId="3" fontId="26" fillId="0" borderId="51" xfId="9" applyNumberFormat="1" applyFont="1" applyFill="1" applyBorder="1" applyProtection="1"/>
    <xf numFmtId="42" fontId="26" fillId="0" borderId="56" xfId="9" applyNumberFormat="1" applyFont="1" applyFill="1" applyBorder="1" applyProtection="1"/>
    <xf numFmtId="42" fontId="26" fillId="0" borderId="31" xfId="9" applyNumberFormat="1" applyFont="1" applyFill="1" applyBorder="1" applyProtection="1"/>
    <xf numFmtId="3" fontId="26" fillId="0" borderId="31" xfId="9" applyNumberFormat="1" applyFont="1" applyFill="1" applyBorder="1" applyProtection="1"/>
    <xf numFmtId="0" fontId="26" fillId="0" borderId="63" xfId="9" applyFill="1" applyBorder="1"/>
    <xf numFmtId="165" fontId="51" fillId="0" borderId="42" xfId="11" applyNumberFormat="1" applyFont="1" applyFill="1" applyBorder="1" applyProtection="1"/>
    <xf numFmtId="165" fontId="0" fillId="0" borderId="50" xfId="11" applyNumberFormat="1" applyFont="1" applyFill="1" applyBorder="1" applyProtection="1"/>
    <xf numFmtId="37" fontId="52" fillId="0" borderId="60" xfId="9" applyNumberFormat="1" applyFont="1" applyFill="1" applyBorder="1" applyProtection="1"/>
    <xf numFmtId="0" fontId="52" fillId="0" borderId="52" xfId="9" applyFont="1" applyFill="1" applyBorder="1"/>
    <xf numFmtId="0" fontId="26" fillId="0" borderId="60" xfId="9" applyFont="1" applyFill="1" applyBorder="1"/>
    <xf numFmtId="3" fontId="53" fillId="0" borderId="60" xfId="9" applyNumberFormat="1" applyFont="1" applyFill="1" applyBorder="1" applyProtection="1"/>
    <xf numFmtId="0" fontId="53" fillId="0" borderId="53" xfId="9" applyFont="1" applyFill="1" applyBorder="1"/>
    <xf numFmtId="0" fontId="26" fillId="0" borderId="53" xfId="9" applyFont="1" applyFill="1" applyBorder="1"/>
    <xf numFmtId="3" fontId="26" fillId="0" borderId="60" xfId="9" applyNumberFormat="1" applyFont="1" applyFill="1" applyBorder="1" applyProtection="1"/>
    <xf numFmtId="0" fontId="52" fillId="0" borderId="53" xfId="9" applyFont="1" applyFill="1" applyBorder="1"/>
    <xf numFmtId="42" fontId="26" fillId="0" borderId="0" xfId="9" applyNumberFormat="1" applyFont="1" applyFill="1" applyBorder="1" applyProtection="1"/>
    <xf numFmtId="3" fontId="26" fillId="0" borderId="0" xfId="9" applyNumberFormat="1" applyFont="1" applyFill="1" applyBorder="1" applyProtection="1"/>
    <xf numFmtId="0" fontId="26" fillId="0" borderId="52" xfId="9" applyFont="1" applyFill="1" applyBorder="1"/>
    <xf numFmtId="0" fontId="26" fillId="0" borderId="0" xfId="9" applyFont="1" applyFill="1" applyBorder="1"/>
    <xf numFmtId="0" fontId="26" fillId="0" borderId="0" xfId="9" applyFont="1" applyFill="1"/>
    <xf numFmtId="0" fontId="26" fillId="0" borderId="63" xfId="9" applyFont="1" applyFill="1" applyBorder="1"/>
    <xf numFmtId="0" fontId="55" fillId="0" borderId="52" xfId="9" applyFont="1" applyFill="1" applyBorder="1"/>
    <xf numFmtId="0" fontId="26" fillId="0" borderId="51" xfId="9" applyFont="1" applyFill="1" applyBorder="1"/>
    <xf numFmtId="0" fontId="26" fillId="0" borderId="60" xfId="9" applyFill="1" applyBorder="1"/>
    <xf numFmtId="174" fontId="44" fillId="0" borderId="0" xfId="11" applyNumberFormat="1" applyFont="1" applyFill="1" applyBorder="1" applyProtection="1"/>
    <xf numFmtId="166" fontId="44" fillId="0" borderId="5" xfId="12" applyNumberFormat="1" applyFont="1" applyFill="1" applyBorder="1" applyProtection="1"/>
    <xf numFmtId="165" fontId="43" fillId="0" borderId="10" xfId="11" applyNumberFormat="1" applyFont="1" applyFill="1" applyBorder="1" applyProtection="1"/>
    <xf numFmtId="0" fontId="26" fillId="0" borderId="38" xfId="9" applyFill="1" applyBorder="1"/>
    <xf numFmtId="0" fontId="26" fillId="0" borderId="9" xfId="9" applyFill="1" applyBorder="1"/>
    <xf numFmtId="0" fontId="26" fillId="0" borderId="36" xfId="9" applyFill="1" applyBorder="1"/>
    <xf numFmtId="165" fontId="43" fillId="0" borderId="50" xfId="11" applyNumberFormat="1" applyFont="1" applyFill="1" applyBorder="1" applyProtection="1"/>
    <xf numFmtId="0" fontId="26" fillId="0" borderId="51" xfId="9" applyFill="1" applyBorder="1"/>
    <xf numFmtId="0" fontId="26" fillId="0" borderId="48" xfId="9" applyFill="1" applyBorder="1"/>
    <xf numFmtId="42" fontId="43" fillId="0" borderId="2" xfId="9" applyNumberFormat="1" applyFont="1" applyFill="1" applyBorder="1" applyProtection="1"/>
    <xf numFmtId="166" fontId="43" fillId="0" borderId="46" xfId="12" applyNumberFormat="1" applyFont="1" applyFill="1" applyBorder="1" applyProtection="1"/>
    <xf numFmtId="165" fontId="43" fillId="0" borderId="66" xfId="11" applyNumberFormat="1" applyFont="1" applyFill="1" applyBorder="1" applyProtection="1"/>
    <xf numFmtId="166" fontId="43" fillId="0" borderId="66" xfId="12" applyNumberFormat="1" applyFont="1" applyFill="1" applyBorder="1" applyProtection="1"/>
    <xf numFmtId="0" fontId="26" fillId="0" borderId="67" xfId="9" applyFill="1" applyBorder="1"/>
    <xf numFmtId="0" fontId="26" fillId="0" borderId="56" xfId="9" applyFill="1" applyBorder="1"/>
    <xf numFmtId="165" fontId="43" fillId="0" borderId="31" xfId="11" applyNumberFormat="1" applyFont="1" applyFill="1" applyBorder="1" applyProtection="1"/>
    <xf numFmtId="166" fontId="43" fillId="0" borderId="31" xfId="12" applyNumberFormat="1" applyFont="1" applyFill="1" applyBorder="1" applyProtection="1"/>
    <xf numFmtId="165" fontId="58" fillId="0" borderId="31" xfId="11" applyNumberFormat="1" applyFont="1" applyFill="1" applyBorder="1" applyProtection="1"/>
    <xf numFmtId="166" fontId="58" fillId="0" borderId="31" xfId="12" applyNumberFormat="1" applyFont="1" applyFill="1" applyBorder="1" applyProtection="1"/>
    <xf numFmtId="0" fontId="59" fillId="0" borderId="52" xfId="9" applyFont="1" applyFill="1" applyBorder="1"/>
    <xf numFmtId="0" fontId="59" fillId="0" borderId="52" xfId="9" applyFont="1" applyFill="1" applyBorder="1" applyAlignment="1">
      <alignment horizontal="center"/>
    </xf>
    <xf numFmtId="165" fontId="0" fillId="0" borderId="51" xfId="11" applyNumberFormat="1" applyFont="1" applyFill="1" applyBorder="1" applyProtection="1"/>
    <xf numFmtId="166" fontId="43" fillId="0" borderId="51" xfId="12" applyNumberFormat="1" applyFont="1" applyFill="1" applyBorder="1" applyProtection="1"/>
    <xf numFmtId="165" fontId="43" fillId="0" borderId="51" xfId="11" applyNumberFormat="1" applyFont="1" applyFill="1" applyBorder="1" applyProtection="1"/>
    <xf numFmtId="0" fontId="26" fillId="0" borderId="61" xfId="9" applyFill="1" applyBorder="1"/>
    <xf numFmtId="0" fontId="26" fillId="0" borderId="31" xfId="9" applyFill="1" applyBorder="1"/>
    <xf numFmtId="165" fontId="26" fillId="0" borderId="55" xfId="11" applyNumberFormat="1" applyFont="1" applyFill="1" applyBorder="1" applyProtection="1"/>
    <xf numFmtId="165" fontId="0" fillId="0" borderId="0" xfId="11" applyNumberFormat="1" applyFont="1" applyFill="1" applyBorder="1" applyProtection="1"/>
    <xf numFmtId="166" fontId="0" fillId="0" borderId="0" xfId="12" applyNumberFormat="1" applyFont="1" applyFill="1" applyBorder="1" applyProtection="1"/>
    <xf numFmtId="42" fontId="26" fillId="0" borderId="0" xfId="9" applyNumberFormat="1" applyFill="1" applyBorder="1" applyProtection="1"/>
    <xf numFmtId="166" fontId="0" fillId="0" borderId="65" xfId="12" applyNumberFormat="1" applyFont="1" applyFill="1" applyBorder="1" applyProtection="1"/>
    <xf numFmtId="0" fontId="26" fillId="0" borderId="0" xfId="9" applyFill="1" applyBorder="1"/>
    <xf numFmtId="0" fontId="26" fillId="0" borderId="65" xfId="9" applyFill="1" applyBorder="1"/>
    <xf numFmtId="42" fontId="26" fillId="0" borderId="51" xfId="9" applyNumberFormat="1" applyFill="1" applyBorder="1" applyProtection="1"/>
    <xf numFmtId="166" fontId="0" fillId="0" borderId="31" xfId="12" applyNumberFormat="1" applyFont="1" applyFill="1" applyBorder="1" applyProtection="1"/>
    <xf numFmtId="42" fontId="26" fillId="0" borderId="31" xfId="9" applyNumberFormat="1" applyFill="1" applyBorder="1" applyProtection="1"/>
    <xf numFmtId="0" fontId="26" fillId="0" borderId="62" xfId="9" applyFill="1" applyBorder="1"/>
    <xf numFmtId="42" fontId="60" fillId="0" borderId="51" xfId="9" applyNumberFormat="1" applyFont="1" applyFill="1" applyBorder="1" applyProtection="1"/>
    <xf numFmtId="166" fontId="60" fillId="0" borderId="31" xfId="12" applyNumberFormat="1" applyFont="1" applyFill="1" applyBorder="1" applyProtection="1"/>
    <xf numFmtId="42" fontId="60" fillId="0" borderId="31" xfId="9" applyNumberFormat="1" applyFont="1" applyFill="1" applyBorder="1" applyProtection="1"/>
    <xf numFmtId="0" fontId="60" fillId="0" borderId="61" xfId="9" applyFont="1" applyFill="1" applyBorder="1"/>
    <xf numFmtId="0" fontId="60" fillId="0" borderId="31" xfId="9" applyFont="1" applyFill="1" applyBorder="1"/>
    <xf numFmtId="0" fontId="60" fillId="0" borderId="62" xfId="9" applyFont="1" applyFill="1" applyBorder="1"/>
    <xf numFmtId="166" fontId="60" fillId="0" borderId="51" xfId="12" applyNumberFormat="1" applyFont="1" applyFill="1" applyBorder="1" applyProtection="1"/>
    <xf numFmtId="166" fontId="60" fillId="0" borderId="60" xfId="12" applyNumberFormat="1" applyFont="1" applyFill="1" applyBorder="1" applyProtection="1"/>
    <xf numFmtId="0" fontId="60" fillId="0" borderId="53" xfId="9" applyFont="1" applyFill="1" applyBorder="1"/>
    <xf numFmtId="0" fontId="60" fillId="0" borderId="52" xfId="9" applyFont="1" applyFill="1" applyBorder="1"/>
    <xf numFmtId="0" fontId="60" fillId="0" borderId="60" xfId="9" applyFont="1" applyFill="1" applyBorder="1"/>
    <xf numFmtId="166" fontId="0" fillId="0" borderId="60" xfId="12" applyNumberFormat="1" applyFont="1" applyFill="1" applyBorder="1" applyProtection="1"/>
    <xf numFmtId="0" fontId="18" fillId="0" borderId="7" xfId="9" applyFont="1" applyFill="1" applyBorder="1"/>
    <xf numFmtId="3" fontId="26" fillId="0" borderId="7" xfId="9" applyNumberFormat="1" applyFill="1" applyBorder="1"/>
    <xf numFmtId="0" fontId="66" fillId="0" borderId="7" xfId="9" applyFont="1" applyFill="1" applyBorder="1" applyAlignment="1">
      <alignment horizontal="left"/>
    </xf>
    <xf numFmtId="0" fontId="1" fillId="0" borderId="0" xfId="0" applyFont="1"/>
    <xf numFmtId="0" fontId="0" fillId="0" borderId="0" xfId="0" applyFont="1" applyAlignment="1">
      <alignment vertical="top" wrapText="1"/>
    </xf>
    <xf numFmtId="166" fontId="1" fillId="0" borderId="0" xfId="0" applyNumberFormat="1" applyFont="1" applyFill="1"/>
    <xf numFmtId="172" fontId="71" fillId="0" borderId="0" xfId="0" applyNumberFormat="1" applyFont="1" applyFill="1"/>
    <xf numFmtId="42" fontId="1" fillId="0" borderId="0" xfId="0" applyNumberFormat="1" applyFont="1"/>
    <xf numFmtId="166" fontId="71" fillId="0" borderId="0" xfId="0" applyNumberFormat="1" applyFont="1" applyFill="1"/>
    <xf numFmtId="0" fontId="1" fillId="0" borderId="0" xfId="0" applyFont="1" applyAlignment="1">
      <alignment horizontal="center"/>
    </xf>
    <xf numFmtId="0" fontId="0" fillId="0" borderId="0" xfId="0" applyFont="1"/>
    <xf numFmtId="0" fontId="1" fillId="0" borderId="0" xfId="0" applyFont="1" applyFill="1" applyBorder="1" applyAlignment="1">
      <alignment horizontal="center"/>
    </xf>
    <xf numFmtId="0" fontId="1" fillId="0" borderId="0" xfId="0" applyFont="1" applyFill="1" applyAlignment="1">
      <alignment horizontal="center"/>
    </xf>
    <xf numFmtId="0" fontId="0" fillId="0" borderId="9" xfId="0" applyFont="1" applyBorder="1" applyAlignment="1">
      <alignment horizontal="center"/>
    </xf>
    <xf numFmtId="0" fontId="0" fillId="0" borderId="9" xfId="0" applyFont="1" applyFill="1" applyBorder="1" applyAlignment="1">
      <alignment horizontal="center"/>
    </xf>
    <xf numFmtId="0" fontId="1" fillId="0" borderId="9" xfId="0" applyFont="1" applyBorder="1" applyAlignment="1">
      <alignment horizontal="center"/>
    </xf>
    <xf numFmtId="0" fontId="0" fillId="0" borderId="0" xfId="0" applyFont="1" applyBorder="1" applyAlignment="1">
      <alignment horizontal="center"/>
    </xf>
    <xf numFmtId="0" fontId="0" fillId="0" borderId="0" xfId="0" applyFont="1" applyAlignment="1">
      <alignment horizontal="center"/>
    </xf>
    <xf numFmtId="0" fontId="1" fillId="0" borderId="0" xfId="0" applyFont="1" applyBorder="1" applyAlignment="1">
      <alignment horizontal="center"/>
    </xf>
    <xf numFmtId="0" fontId="1" fillId="0" borderId="0" xfId="0" applyFont="1" applyAlignment="1">
      <alignment horizontal="centerContinuous"/>
    </xf>
    <xf numFmtId="0" fontId="51" fillId="0" borderId="0" xfId="9" applyFont="1" applyFill="1" applyAlignment="1">
      <alignment vertical="center"/>
    </xf>
    <xf numFmtId="0" fontId="51" fillId="0" borderId="0" xfId="9" applyFont="1" applyFill="1" applyAlignment="1">
      <alignment horizontal="center" vertical="center"/>
    </xf>
    <xf numFmtId="0" fontId="26" fillId="0" borderId="0" xfId="9" applyFill="1"/>
    <xf numFmtId="0" fontId="26" fillId="0" borderId="0" xfId="9" applyFill="1" applyAlignment="1">
      <alignment horizontal="center"/>
    </xf>
    <xf numFmtId="0" fontId="46" fillId="0" borderId="0" xfId="9" applyFont="1" applyFill="1" applyBorder="1"/>
    <xf numFmtId="0" fontId="68" fillId="0" borderId="0" xfId="9" applyFont="1" applyFill="1" applyAlignment="1">
      <alignment wrapText="1"/>
    </xf>
    <xf numFmtId="3" fontId="26" fillId="0" borderId="0" xfId="9" applyNumberFormat="1" applyFill="1" applyBorder="1"/>
    <xf numFmtId="177" fontId="66" fillId="0" borderId="7" xfId="9" applyNumberFormat="1" applyFont="1" applyFill="1" applyBorder="1" applyAlignment="1">
      <alignment horizontal="left"/>
    </xf>
    <xf numFmtId="3" fontId="18" fillId="0" borderId="7" xfId="9" applyNumberFormat="1" applyFont="1" applyFill="1" applyBorder="1"/>
    <xf numFmtId="42" fontId="26" fillId="0" borderId="7" xfId="9" applyNumberFormat="1" applyFill="1" applyBorder="1"/>
    <xf numFmtId="0" fontId="26" fillId="0" borderId="2" xfId="9" applyFill="1" applyBorder="1"/>
    <xf numFmtId="0" fontId="26" fillId="0" borderId="12" xfId="9" applyFill="1" applyBorder="1" applyAlignment="1">
      <alignment horizontal="center" textRotation="180"/>
    </xf>
    <xf numFmtId="0" fontId="46" fillId="0" borderId="12" xfId="9" applyFont="1" applyFill="1" applyBorder="1" applyAlignment="1">
      <alignment horizontal="center" vertical="center" wrapText="1"/>
    </xf>
    <xf numFmtId="0" fontId="46" fillId="0" borderId="12" xfId="9" applyFont="1" applyFill="1" applyBorder="1" applyAlignment="1"/>
    <xf numFmtId="0" fontId="46" fillId="0" borderId="12" xfId="9" applyFont="1" applyFill="1" applyBorder="1" applyAlignment="1">
      <alignment vertical="center" wrapText="1"/>
    </xf>
    <xf numFmtId="0" fontId="62" fillId="0" borderId="12" xfId="13" applyFill="1" applyBorder="1" applyAlignment="1" applyProtection="1">
      <alignment horizontal="center" wrapText="1"/>
    </xf>
    <xf numFmtId="0" fontId="46" fillId="0" borderId="11" xfId="9" applyFont="1" applyFill="1" applyBorder="1" applyAlignment="1">
      <alignment horizontal="center" wrapText="1"/>
    </xf>
    <xf numFmtId="0" fontId="46" fillId="0" borderId="0" xfId="9" applyFont="1" applyFill="1" applyBorder="1" applyAlignment="1">
      <alignment horizontal="center" vertical="center" wrapText="1"/>
    </xf>
    <xf numFmtId="0" fontId="7" fillId="0" borderId="0" xfId="9" applyFont="1" applyFill="1" applyBorder="1" applyAlignment="1">
      <alignment vertical="center"/>
    </xf>
    <xf numFmtId="0" fontId="46" fillId="0" borderId="0" xfId="9" applyFont="1" applyFill="1" applyBorder="1" applyAlignment="1">
      <alignment vertical="center" wrapText="1"/>
    </xf>
    <xf numFmtId="0" fontId="62" fillId="0" borderId="0" xfId="13" applyFill="1" applyBorder="1" applyAlignment="1" applyProtection="1">
      <alignment horizontal="center" vertical="center" wrapText="1"/>
    </xf>
    <xf numFmtId="0" fontId="46" fillId="0" borderId="2" xfId="9" applyFont="1" applyFill="1" applyBorder="1" applyAlignment="1">
      <alignment horizontal="center" vertical="center" wrapText="1"/>
    </xf>
    <xf numFmtId="3" fontId="46" fillId="0" borderId="16" xfId="9" applyNumberFormat="1" applyFont="1" applyFill="1" applyBorder="1" applyAlignment="1">
      <alignment horizontal="center"/>
    </xf>
    <xf numFmtId="3" fontId="46" fillId="0" borderId="69" xfId="9" applyNumberFormat="1" applyFont="1" applyFill="1" applyBorder="1" applyAlignment="1">
      <alignment horizontal="center"/>
    </xf>
    <xf numFmtId="0" fontId="50" fillId="0" borderId="15" xfId="9" applyFont="1" applyFill="1" applyBorder="1"/>
    <xf numFmtId="3" fontId="46" fillId="0" borderId="15" xfId="9" applyNumberFormat="1" applyFont="1" applyFill="1" applyBorder="1" applyProtection="1"/>
    <xf numFmtId="42" fontId="46" fillId="0" borderId="15" xfId="9" applyNumberFormat="1" applyFont="1" applyFill="1" applyBorder="1" applyProtection="1"/>
    <xf numFmtId="3" fontId="46" fillId="0" borderId="14" xfId="9" applyNumberFormat="1" applyFont="1" applyFill="1" applyBorder="1" applyProtection="1"/>
    <xf numFmtId="0" fontId="35" fillId="0" borderId="61" xfId="9" applyFont="1" applyFill="1" applyBorder="1" applyAlignment="1">
      <alignment horizontal="center"/>
    </xf>
    <xf numFmtId="0" fontId="26" fillId="0" borderId="61" xfId="9" applyFill="1" applyBorder="1" applyAlignment="1">
      <alignment horizontal="center"/>
    </xf>
    <xf numFmtId="0" fontId="35" fillId="0" borderId="52" xfId="9" applyFont="1" applyFill="1" applyBorder="1" applyAlignment="1">
      <alignment horizontal="center"/>
    </xf>
    <xf numFmtId="0" fontId="26" fillId="0" borderId="52" xfId="9" applyFill="1" applyBorder="1" applyAlignment="1">
      <alignment horizontal="center"/>
    </xf>
    <xf numFmtId="0" fontId="60" fillId="0" borderId="2" xfId="9" applyFont="1" applyFill="1" applyBorder="1"/>
    <xf numFmtId="0" fontId="61" fillId="0" borderId="54" xfId="9" applyFont="1" applyFill="1" applyBorder="1" applyAlignment="1">
      <alignment horizontal="center"/>
    </xf>
    <xf numFmtId="0" fontId="60" fillId="0" borderId="51" xfId="9" applyFont="1" applyFill="1" applyBorder="1" applyAlignment="1">
      <alignment horizontal="center"/>
    </xf>
    <xf numFmtId="164" fontId="60" fillId="0" borderId="0" xfId="10" applyNumberFormat="1" applyFont="1" applyFill="1"/>
    <xf numFmtId="0" fontId="60" fillId="0" borderId="0" xfId="9" applyFont="1" applyFill="1"/>
    <xf numFmtId="0" fontId="61" fillId="0" borderId="52" xfId="9" applyFont="1" applyFill="1" applyBorder="1" applyAlignment="1">
      <alignment horizontal="center"/>
    </xf>
    <xf numFmtId="0" fontId="35" fillId="0" borderId="0" xfId="9" applyFont="1" applyFill="1" applyBorder="1" applyAlignment="1">
      <alignment horizontal="center"/>
    </xf>
    <xf numFmtId="0" fontId="26" fillId="0" borderId="68" xfId="9" applyFill="1" applyBorder="1" applyAlignment="1">
      <alignment horizontal="center"/>
    </xf>
    <xf numFmtId="0" fontId="35" fillId="0" borderId="5" xfId="9" applyFont="1" applyFill="1" applyBorder="1" applyAlignment="1">
      <alignment horizontal="center"/>
    </xf>
    <xf numFmtId="0" fontId="26" fillId="0" borderId="5" xfId="9" applyFill="1" applyBorder="1" applyAlignment="1">
      <alignment horizontal="center"/>
    </xf>
    <xf numFmtId="0" fontId="18" fillId="0" borderId="5" xfId="9" applyFont="1" applyFill="1" applyBorder="1"/>
    <xf numFmtId="0" fontId="26" fillId="0" borderId="0" xfId="9" applyFill="1" applyBorder="1" applyAlignment="1">
      <alignment horizontal="center"/>
    </xf>
    <xf numFmtId="0" fontId="57" fillId="0" borderId="0" xfId="9" applyFont="1" applyFill="1" applyBorder="1"/>
    <xf numFmtId="42" fontId="57" fillId="0" borderId="0" xfId="9" applyNumberFormat="1" applyFont="1" applyFill="1" applyBorder="1" applyProtection="1"/>
    <xf numFmtId="3" fontId="57" fillId="0" borderId="0" xfId="9" applyNumberFormat="1" applyFont="1" applyFill="1" applyBorder="1" applyProtection="1"/>
    <xf numFmtId="0" fontId="13" fillId="0" borderId="43" xfId="9" applyFont="1" applyFill="1" applyBorder="1" applyAlignment="1">
      <alignment horizontal="center"/>
    </xf>
    <xf numFmtId="0" fontId="46" fillId="0" borderId="5" xfId="9" applyFont="1" applyFill="1" applyBorder="1" applyAlignment="1">
      <alignment horizontal="center"/>
    </xf>
    <xf numFmtId="0" fontId="50" fillId="0" borderId="5" xfId="9" applyFont="1" applyFill="1" applyBorder="1"/>
    <xf numFmtId="3" fontId="45" fillId="0" borderId="5" xfId="9" applyNumberFormat="1" applyFont="1" applyFill="1" applyBorder="1" applyProtection="1"/>
    <xf numFmtId="3" fontId="45" fillId="0" borderId="4" xfId="9" applyNumberFormat="1" applyFont="1" applyFill="1" applyBorder="1" applyProtection="1"/>
    <xf numFmtId="0" fontId="35" fillId="0" borderId="64" xfId="9" applyFont="1" applyFill="1" applyBorder="1" applyAlignment="1">
      <alignment horizontal="center"/>
    </xf>
    <xf numFmtId="0" fontId="35" fillId="0" borderId="54" xfId="9" applyFont="1" applyFill="1" applyBorder="1" applyAlignment="1">
      <alignment horizontal="center"/>
    </xf>
    <xf numFmtId="166" fontId="58" fillId="0" borderId="60" xfId="12" applyNumberFormat="1" applyFont="1" applyFill="1" applyBorder="1" applyProtection="1"/>
    <xf numFmtId="0" fontId="26" fillId="0" borderId="67" xfId="9" applyFill="1" applyBorder="1" applyAlignment="1">
      <alignment horizontal="center"/>
    </xf>
    <xf numFmtId="42" fontId="44" fillId="0" borderId="4" xfId="9" applyNumberFormat="1" applyFont="1" applyFill="1" applyBorder="1" applyProtection="1"/>
    <xf numFmtId="0" fontId="13" fillId="0" borderId="5" xfId="9" applyFont="1" applyFill="1" applyBorder="1" applyAlignment="1">
      <alignment horizontal="center"/>
    </xf>
    <xf numFmtId="0" fontId="46" fillId="0" borderId="5" xfId="9" applyFont="1" applyFill="1" applyBorder="1"/>
    <xf numFmtId="164" fontId="0" fillId="0" borderId="0" xfId="10" applyNumberFormat="1" applyFont="1" applyFill="1"/>
    <xf numFmtId="0" fontId="35" fillId="0" borderId="47" xfId="9" applyFont="1" applyFill="1" applyBorder="1" applyAlignment="1">
      <alignment horizontal="center"/>
    </xf>
    <xf numFmtId="0" fontId="26" fillId="0" borderId="47" xfId="9" applyFill="1" applyBorder="1" applyAlignment="1">
      <alignment horizontal="center"/>
    </xf>
    <xf numFmtId="0" fontId="26" fillId="0" borderId="46" xfId="9" applyFill="1" applyBorder="1"/>
    <xf numFmtId="0" fontId="26" fillId="0" borderId="47" xfId="9" applyFill="1" applyBorder="1"/>
    <xf numFmtId="165" fontId="43" fillId="0" borderId="45" xfId="11" applyNumberFormat="1" applyFont="1" applyFill="1" applyBorder="1" applyProtection="1"/>
    <xf numFmtId="166" fontId="43" fillId="0" borderId="45" xfId="12" applyNumberFormat="1" applyFont="1" applyFill="1" applyBorder="1" applyProtection="1"/>
    <xf numFmtId="42" fontId="43" fillId="0" borderId="45" xfId="9" applyNumberFormat="1" applyFont="1" applyFill="1" applyBorder="1" applyProtection="1"/>
    <xf numFmtId="0" fontId="35" fillId="0" borderId="38" xfId="9" applyFont="1" applyFill="1" applyBorder="1" applyAlignment="1">
      <alignment horizontal="center"/>
    </xf>
    <xf numFmtId="0" fontId="26" fillId="0" borderId="38" xfId="9" applyFill="1" applyBorder="1" applyAlignment="1">
      <alignment horizontal="center"/>
    </xf>
    <xf numFmtId="166" fontId="43" fillId="0" borderId="65" xfId="12" applyNumberFormat="1" applyFont="1" applyFill="1" applyBorder="1" applyProtection="1"/>
    <xf numFmtId="165" fontId="43" fillId="0" borderId="9" xfId="11" applyNumberFormat="1" applyFont="1" applyFill="1" applyBorder="1" applyProtection="1"/>
    <xf numFmtId="166" fontId="43" fillId="0" borderId="9" xfId="12" applyNumberFormat="1" applyFont="1" applyFill="1" applyBorder="1" applyProtection="1"/>
    <xf numFmtId="42" fontId="43" fillId="0" borderId="9" xfId="9" applyNumberFormat="1" applyFont="1" applyFill="1" applyBorder="1" applyProtection="1"/>
    <xf numFmtId="42" fontId="49" fillId="0" borderId="45" xfId="9" applyNumberFormat="1" applyFont="1" applyFill="1" applyBorder="1" applyProtection="1"/>
    <xf numFmtId="42" fontId="43" fillId="0" borderId="51" xfId="9" applyNumberFormat="1" applyFont="1" applyFill="1" applyBorder="1" applyProtection="1"/>
    <xf numFmtId="42" fontId="49" fillId="0" borderId="9" xfId="9" applyNumberFormat="1" applyFont="1" applyFill="1" applyBorder="1" applyProtection="1"/>
    <xf numFmtId="42" fontId="43" fillId="0" borderId="0" xfId="9" applyNumberFormat="1" applyFont="1" applyFill="1" applyBorder="1" applyProtection="1"/>
    <xf numFmtId="3" fontId="43" fillId="0" borderId="0" xfId="9" applyNumberFormat="1" applyFont="1" applyFill="1" applyBorder="1" applyProtection="1"/>
    <xf numFmtId="3" fontId="56" fillId="0" borderId="37" xfId="9" applyNumberFormat="1" applyFont="1" applyFill="1" applyBorder="1" applyAlignment="1">
      <alignment horizontal="center"/>
    </xf>
    <xf numFmtId="3" fontId="50" fillId="0" borderId="37" xfId="9" applyNumberFormat="1" applyFont="1" applyFill="1" applyBorder="1" applyAlignment="1">
      <alignment horizontal="center"/>
    </xf>
    <xf numFmtId="0" fontId="50" fillId="0" borderId="37" xfId="9" applyFont="1" applyFill="1" applyBorder="1"/>
    <xf numFmtId="3" fontId="50" fillId="0" borderId="37" xfId="9" applyNumberFormat="1" applyFont="1" applyFill="1" applyBorder="1" applyProtection="1"/>
    <xf numFmtId="3" fontId="50" fillId="0" borderId="44" xfId="9" applyNumberFormat="1" applyFont="1" applyFill="1" applyBorder="1" applyProtection="1"/>
    <xf numFmtId="0" fontId="53" fillId="0" borderId="2" xfId="9" applyFont="1" applyFill="1" applyBorder="1"/>
    <xf numFmtId="0" fontId="53" fillId="0" borderId="51" xfId="9" applyFont="1" applyFill="1" applyBorder="1" applyAlignment="1">
      <alignment horizontal="center"/>
    </xf>
    <xf numFmtId="0" fontId="53" fillId="0" borderId="0" xfId="9" applyFont="1" applyFill="1"/>
    <xf numFmtId="164" fontId="53" fillId="0" borderId="0" xfId="10" applyNumberFormat="1" applyFont="1" applyFill="1"/>
    <xf numFmtId="0" fontId="26" fillId="0" borderId="2" xfId="9" applyFont="1" applyFill="1" applyBorder="1"/>
    <xf numFmtId="0" fontId="26" fillId="0" borderId="51" xfId="9" applyFont="1" applyFill="1" applyBorder="1" applyAlignment="1">
      <alignment horizontal="center"/>
    </xf>
    <xf numFmtId="0" fontId="26" fillId="0" borderId="58" xfId="9" applyFill="1" applyBorder="1" applyAlignment="1">
      <alignment horizontal="center"/>
    </xf>
    <xf numFmtId="3" fontId="43" fillId="0" borderId="60" xfId="9" applyNumberFormat="1" applyFont="1" applyFill="1" applyBorder="1" applyProtection="1"/>
    <xf numFmtId="0" fontId="26" fillId="0" borderId="60" xfId="9" applyFont="1" applyFill="1" applyBorder="1" applyAlignment="1">
      <alignment horizontal="center"/>
    </xf>
    <xf numFmtId="0" fontId="26" fillId="0" borderId="53" xfId="9" applyFont="1" applyFill="1" applyBorder="1" applyAlignment="1">
      <alignment horizontal="center"/>
    </xf>
    <xf numFmtId="0" fontId="53" fillId="0" borderId="60" xfId="9" applyFont="1" applyFill="1" applyBorder="1"/>
    <xf numFmtId="0" fontId="52" fillId="0" borderId="2" xfId="9" applyFont="1" applyFill="1" applyBorder="1"/>
    <xf numFmtId="0" fontId="52" fillId="0" borderId="51" xfId="9" applyFont="1" applyFill="1" applyBorder="1" applyAlignment="1">
      <alignment horizontal="center"/>
    </xf>
    <xf numFmtId="0" fontId="52" fillId="0" borderId="0" xfId="9" applyFont="1" applyFill="1"/>
    <xf numFmtId="164" fontId="52" fillId="0" borderId="0" xfId="10" applyNumberFormat="1" applyFont="1" applyFill="1"/>
    <xf numFmtId="0" fontId="52" fillId="0" borderId="51" xfId="9" applyFont="1" applyFill="1" applyBorder="1"/>
    <xf numFmtId="0" fontId="16" fillId="0" borderId="0" xfId="9" applyFont="1" applyFill="1" applyBorder="1"/>
    <xf numFmtId="42" fontId="43" fillId="0" borderId="4" xfId="9" applyNumberFormat="1" applyFont="1" applyFill="1" applyBorder="1" applyProtection="1"/>
    <xf numFmtId="3" fontId="43" fillId="0" borderId="62" xfId="9" applyNumberFormat="1" applyFont="1" applyFill="1" applyBorder="1" applyProtection="1"/>
    <xf numFmtId="3" fontId="49" fillId="0" borderId="60" xfId="9" applyNumberFormat="1" applyFont="1" applyFill="1" applyBorder="1" applyProtection="1"/>
    <xf numFmtId="3" fontId="43" fillId="0" borderId="57" xfId="9" applyNumberFormat="1" applyFont="1" applyFill="1" applyBorder="1" applyProtection="1"/>
    <xf numFmtId="3" fontId="26" fillId="0" borderId="56" xfId="9" applyNumberFormat="1" applyFont="1" applyFill="1" applyBorder="1" applyProtection="1"/>
    <xf numFmtId="49" fontId="26" fillId="0" borderId="52" xfId="9" applyNumberFormat="1" applyFont="1" applyFill="1" applyBorder="1" applyAlignment="1">
      <alignment horizontal="center"/>
    </xf>
    <xf numFmtId="0" fontId="35" fillId="0" borderId="9" xfId="9" applyFont="1" applyFill="1" applyBorder="1" applyAlignment="1">
      <alignment horizontal="center"/>
    </xf>
    <xf numFmtId="0" fontId="26" fillId="0" borderId="9" xfId="9" applyFill="1" applyBorder="1" applyAlignment="1">
      <alignment horizontal="center"/>
    </xf>
    <xf numFmtId="3" fontId="43" fillId="0" borderId="9" xfId="9" applyNumberFormat="1" applyFont="1" applyFill="1" applyBorder="1" applyProtection="1"/>
    <xf numFmtId="0" fontId="7" fillId="0" borderId="9" xfId="9" applyFont="1" applyFill="1" applyBorder="1" applyAlignment="1">
      <alignment horizontal="center"/>
    </xf>
    <xf numFmtId="0" fontId="40" fillId="0" borderId="9" xfId="9" applyFont="1" applyFill="1" applyBorder="1" applyAlignment="1">
      <alignment horizontal="left"/>
    </xf>
    <xf numFmtId="0" fontId="40" fillId="0" borderId="9" xfId="9" applyFont="1" applyFill="1" applyBorder="1" applyAlignment="1">
      <alignment horizontal="right"/>
    </xf>
    <xf numFmtId="3" fontId="44" fillId="0" borderId="9" xfId="9" applyNumberFormat="1" applyFont="1" applyFill="1" applyBorder="1" applyProtection="1"/>
    <xf numFmtId="42" fontId="44" fillId="0" borderId="9" xfId="9" applyNumberFormat="1" applyFont="1" applyFill="1" applyBorder="1" applyProtection="1"/>
    <xf numFmtId="42" fontId="44" fillId="0" borderId="10" xfId="9" applyNumberFormat="1" applyFont="1" applyFill="1" applyBorder="1" applyProtection="1"/>
    <xf numFmtId="174" fontId="44" fillId="0" borderId="9" xfId="9" applyNumberFormat="1" applyFont="1" applyFill="1" applyBorder="1" applyProtection="1"/>
    <xf numFmtId="42" fontId="43" fillId="0" borderId="10" xfId="9" applyNumberFormat="1" applyFont="1" applyFill="1" applyBorder="1" applyProtection="1"/>
    <xf numFmtId="3" fontId="13" fillId="0" borderId="5" xfId="9" applyNumberFormat="1" applyFont="1" applyFill="1" applyBorder="1" applyAlignment="1">
      <alignment horizontal="center"/>
    </xf>
    <xf numFmtId="3" fontId="46" fillId="0" borderId="5" xfId="9" applyNumberFormat="1" applyFont="1" applyFill="1" applyBorder="1" applyAlignment="1">
      <alignment horizontal="center"/>
    </xf>
    <xf numFmtId="0" fontId="47" fillId="0" borderId="5" xfId="9" applyFont="1" applyFill="1" applyBorder="1"/>
    <xf numFmtId="0" fontId="35" fillId="0" borderId="49" xfId="9" applyFont="1" applyFill="1" applyBorder="1" applyAlignment="1">
      <alignment horizontal="center"/>
    </xf>
    <xf numFmtId="3" fontId="43" fillId="0" borderId="46" xfId="9" applyNumberFormat="1" applyFont="1" applyFill="1" applyBorder="1" applyProtection="1"/>
    <xf numFmtId="3" fontId="43" fillId="0" borderId="45" xfId="9" applyNumberFormat="1" applyFont="1" applyFill="1" applyBorder="1" applyProtection="1"/>
    <xf numFmtId="0" fontId="35" fillId="0" borderId="43" xfId="9" applyFont="1" applyFill="1" applyBorder="1" applyAlignment="1">
      <alignment horizontal="center"/>
    </xf>
    <xf numFmtId="0" fontId="26" fillId="0" borderId="37" xfId="9" applyFill="1" applyBorder="1" applyAlignment="1">
      <alignment horizontal="center"/>
    </xf>
    <xf numFmtId="0" fontId="26" fillId="0" borderId="35" xfId="9" applyFill="1" applyBorder="1"/>
    <xf numFmtId="0" fontId="26" fillId="0" borderId="37" xfId="9" applyFill="1" applyBorder="1"/>
    <xf numFmtId="0" fontId="26" fillId="0" borderId="34" xfId="9" applyFill="1" applyBorder="1"/>
    <xf numFmtId="3" fontId="43" fillId="0" borderId="37" xfId="9" applyNumberFormat="1" applyFont="1" applyFill="1" applyBorder="1" applyProtection="1"/>
    <xf numFmtId="42" fontId="43" fillId="0" borderId="37" xfId="9" applyNumberFormat="1" applyFont="1" applyFill="1" applyBorder="1" applyProtection="1"/>
    <xf numFmtId="0" fontId="26" fillId="0" borderId="5" xfId="9" applyFill="1" applyBorder="1"/>
    <xf numFmtId="0" fontId="18" fillId="0" borderId="34" xfId="9" applyFont="1" applyFill="1" applyBorder="1"/>
    <xf numFmtId="0" fontId="18" fillId="0" borderId="41" xfId="9" applyFont="1" applyFill="1" applyBorder="1"/>
    <xf numFmtId="0" fontId="18" fillId="0" borderId="35" xfId="9" applyFont="1" applyFill="1" applyBorder="1"/>
    <xf numFmtId="0" fontId="26" fillId="0" borderId="7" xfId="9" applyFill="1" applyBorder="1" applyAlignment="1">
      <alignment horizontal="center"/>
    </xf>
    <xf numFmtId="0" fontId="0" fillId="0" borderId="0" xfId="0" applyFill="1" applyAlignment="1">
      <alignment horizontal="right"/>
    </xf>
    <xf numFmtId="42" fontId="0" fillId="0" borderId="0" xfId="0" applyNumberFormat="1" applyFill="1"/>
    <xf numFmtId="0" fontId="26" fillId="0" borderId="12" xfId="9" applyFill="1" applyBorder="1"/>
    <xf numFmtId="174" fontId="44" fillId="0" borderId="0" xfId="9" applyNumberFormat="1" applyFont="1" applyFill="1" applyBorder="1" applyProtection="1"/>
    <xf numFmtId="165" fontId="0" fillId="0" borderId="0" xfId="0" applyNumberFormat="1" applyFill="1"/>
    <xf numFmtId="42" fontId="0" fillId="0" borderId="1" xfId="0" applyNumberFormat="1" applyFill="1" applyBorder="1"/>
    <xf numFmtId="0" fontId="26" fillId="0" borderId="0" xfId="9" applyFill="1" applyBorder="1" applyAlignment="1">
      <alignment horizontal="center" vertical="center"/>
    </xf>
    <xf numFmtId="0" fontId="42" fillId="0" borderId="40" xfId="9" applyFont="1" applyFill="1" applyBorder="1" applyAlignment="1">
      <alignment vertical="center"/>
    </xf>
    <xf numFmtId="0" fontId="42" fillId="0" borderId="39" xfId="9" applyFont="1" applyFill="1" applyBorder="1" applyAlignment="1">
      <alignment vertical="center"/>
    </xf>
    <xf numFmtId="0" fontId="42" fillId="0" borderId="37" xfId="9" applyFont="1" applyFill="1" applyBorder="1" applyAlignment="1">
      <alignment vertical="center"/>
    </xf>
    <xf numFmtId="175" fontId="41" fillId="0" borderId="37" xfId="9" applyNumberFormat="1" applyFont="1" applyFill="1" applyBorder="1"/>
    <xf numFmtId="42" fontId="41" fillId="0" borderId="37" xfId="9" applyNumberFormat="1" applyFont="1" applyFill="1" applyBorder="1" applyAlignment="1" applyProtection="1">
      <alignment vertical="center"/>
    </xf>
    <xf numFmtId="3" fontId="41" fillId="0" borderId="37" xfId="9" applyNumberFormat="1" applyFont="1" applyFill="1" applyBorder="1" applyAlignment="1" applyProtection="1">
      <alignment vertical="center"/>
    </xf>
    <xf numFmtId="42" fontId="41" fillId="0" borderId="39" xfId="9" applyNumberFormat="1" applyFont="1" applyFill="1" applyBorder="1" applyAlignment="1" applyProtection="1">
      <alignment vertical="center"/>
    </xf>
    <xf numFmtId="0" fontId="42" fillId="0" borderId="36" xfId="9" applyFont="1" applyFill="1" applyBorder="1" applyAlignment="1">
      <alignment vertical="center"/>
    </xf>
    <xf numFmtId="0" fontId="42" fillId="0" borderId="9" xfId="9" applyFont="1" applyFill="1" applyBorder="1" applyAlignment="1">
      <alignment vertical="center"/>
    </xf>
    <xf numFmtId="174" fontId="41" fillId="0" borderId="9" xfId="9" applyNumberFormat="1" applyFont="1" applyFill="1" applyBorder="1" applyAlignment="1" applyProtection="1">
      <alignment vertical="center"/>
    </xf>
    <xf numFmtId="42" fontId="41" fillId="0" borderId="9" xfId="9" applyNumberFormat="1" applyFont="1" applyFill="1" applyBorder="1" applyAlignment="1" applyProtection="1">
      <alignment vertical="center"/>
    </xf>
    <xf numFmtId="3" fontId="41" fillId="0" borderId="9" xfId="9" applyNumberFormat="1" applyFont="1" applyFill="1" applyBorder="1" applyAlignment="1" applyProtection="1">
      <alignment vertical="center"/>
    </xf>
    <xf numFmtId="42" fontId="41" fillId="0" borderId="38" xfId="9" applyNumberFormat="1" applyFont="1" applyFill="1" applyBorder="1" applyAlignment="1" applyProtection="1">
      <alignment vertical="center"/>
    </xf>
    <xf numFmtId="0" fontId="26" fillId="0" borderId="35" xfId="9" applyFill="1" applyBorder="1" applyAlignment="1">
      <alignment horizontal="left"/>
    </xf>
    <xf numFmtId="0" fontId="26" fillId="0" borderId="5" xfId="9" applyFill="1" applyBorder="1" applyAlignment="1">
      <alignment horizontal="left"/>
    </xf>
    <xf numFmtId="164" fontId="0" fillId="0" borderId="5" xfId="10" applyNumberFormat="1" applyFont="1" applyFill="1" applyBorder="1" applyAlignment="1" applyProtection="1">
      <alignment horizontal="center"/>
    </xf>
    <xf numFmtId="3" fontId="26" fillId="0" borderId="5" xfId="9" applyNumberFormat="1" applyFill="1" applyBorder="1" applyProtection="1"/>
    <xf numFmtId="164" fontId="0" fillId="0" borderId="34" xfId="10" applyNumberFormat="1" applyFont="1" applyFill="1" applyBorder="1" applyAlignment="1" applyProtection="1">
      <alignment horizontal="center"/>
    </xf>
    <xf numFmtId="0" fontId="26" fillId="0" borderId="0" xfId="9" applyFill="1" applyProtection="1"/>
    <xf numFmtId="42" fontId="26" fillId="0" borderId="0" xfId="9" applyNumberFormat="1" applyFill="1" applyAlignment="1" applyProtection="1">
      <alignment horizontal="center"/>
    </xf>
    <xf numFmtId="0" fontId="26" fillId="0" borderId="9" xfId="9" applyFill="1" applyBorder="1" applyProtection="1"/>
    <xf numFmtId="164" fontId="0" fillId="0" borderId="5" xfId="10" applyNumberFormat="1" applyFont="1" applyFill="1" applyBorder="1" applyAlignment="1" applyProtection="1">
      <alignment horizontal="center" vertical="center"/>
    </xf>
    <xf numFmtId="3" fontId="26" fillId="0" borderId="37" xfId="9" applyNumberFormat="1" applyFill="1" applyBorder="1" applyAlignment="1" applyProtection="1">
      <alignment vertical="center"/>
    </xf>
    <xf numFmtId="0" fontId="26" fillId="0" borderId="36" xfId="9" applyFill="1" applyBorder="1" applyAlignment="1">
      <alignment horizontal="left"/>
    </xf>
    <xf numFmtId="165" fontId="0" fillId="0" borderId="9" xfId="11" applyNumberFormat="1" applyFont="1" applyFill="1" applyBorder="1" applyAlignment="1" applyProtection="1">
      <alignment horizontal="center"/>
    </xf>
    <xf numFmtId="3" fontId="26" fillId="0" borderId="9" xfId="9" applyNumberFormat="1" applyFill="1" applyBorder="1" applyProtection="1"/>
    <xf numFmtId="10" fontId="0" fillId="0" borderId="0" xfId="10" applyNumberFormat="1" applyFont="1" applyFill="1"/>
    <xf numFmtId="42" fontId="26" fillId="5" borderId="31" xfId="9" applyNumberFormat="1" applyFill="1" applyBorder="1" applyProtection="1"/>
    <xf numFmtId="165" fontId="0" fillId="5" borderId="31" xfId="11" applyNumberFormat="1" applyFont="1" applyFill="1" applyBorder="1" applyProtection="1"/>
    <xf numFmtId="165" fontId="0" fillId="5" borderId="51" xfId="11" applyNumberFormat="1" applyFont="1" applyFill="1" applyBorder="1" applyProtection="1"/>
    <xf numFmtId="0" fontId="72" fillId="0" borderId="0" xfId="0" applyFont="1" applyAlignment="1">
      <alignment horizontal="centerContinuous"/>
    </xf>
    <xf numFmtId="0" fontId="0" fillId="0" borderId="0" xfId="0" applyBorder="1" applyAlignment="1">
      <alignment horizontal="center"/>
    </xf>
    <xf numFmtId="0" fontId="0" fillId="0" borderId="9" xfId="0" applyBorder="1" applyAlignment="1">
      <alignment horizontal="center"/>
    </xf>
    <xf numFmtId="42" fontId="0" fillId="0" borderId="0" xfId="0" applyNumberFormat="1"/>
    <xf numFmtId="42" fontId="0" fillId="0" borderId="0" xfId="0" applyNumberFormat="1" applyFont="1"/>
    <xf numFmtId="42" fontId="0" fillId="0" borderId="37" xfId="0" applyNumberFormat="1" applyBorder="1"/>
    <xf numFmtId="0" fontId="73" fillId="0" borderId="0" xfId="0" applyFont="1" applyBorder="1" applyAlignment="1">
      <alignment horizontal="left"/>
    </xf>
    <xf numFmtId="0" fontId="74" fillId="0" borderId="0" xfId="0" applyFont="1" applyAlignment="1">
      <alignment horizontal="left"/>
    </xf>
    <xf numFmtId="0" fontId="75" fillId="0" borderId="0" xfId="0" applyFont="1"/>
    <xf numFmtId="42" fontId="75" fillId="0" borderId="0" xfId="0" applyNumberFormat="1" applyFont="1"/>
    <xf numFmtId="0" fontId="75" fillId="0" borderId="0" xfId="0" applyFont="1" applyAlignment="1">
      <alignment horizontal="left"/>
    </xf>
    <xf numFmtId="0" fontId="75" fillId="0" borderId="0" xfId="0" applyFont="1" applyAlignment="1">
      <alignment horizontal="center"/>
    </xf>
    <xf numFmtId="0" fontId="75" fillId="0" borderId="0" xfId="0" applyFont="1" applyFill="1" applyBorder="1" applyAlignment="1">
      <alignment horizontal="left"/>
    </xf>
    <xf numFmtId="0" fontId="75" fillId="0" borderId="0" xfId="0" applyFont="1" applyBorder="1" applyAlignment="1">
      <alignment horizontal="left"/>
    </xf>
    <xf numFmtId="0" fontId="75" fillId="0" borderId="0" xfId="0" applyFont="1" applyFill="1"/>
    <xf numFmtId="44" fontId="75" fillId="0" borderId="0" xfId="0" applyNumberFormat="1" applyFont="1"/>
    <xf numFmtId="0" fontId="2" fillId="0" borderId="0" xfId="0" applyFont="1"/>
    <xf numFmtId="42" fontId="0" fillId="0" borderId="0" xfId="1" applyNumberFormat="1" applyFont="1" applyFill="1" applyAlignment="1">
      <alignment horizontal="right" vertical="top"/>
    </xf>
    <xf numFmtId="0" fontId="3" fillId="0" borderId="0" xfId="0" applyFont="1" applyAlignment="1">
      <alignment horizontal="left"/>
    </xf>
    <xf numFmtId="0" fontId="0" fillId="0" borderId="0" xfId="0" applyFont="1" applyFill="1"/>
    <xf numFmtId="0" fontId="15" fillId="0" borderId="0" xfId="0" applyFont="1" applyAlignment="1">
      <alignment horizontal="center"/>
    </xf>
    <xf numFmtId="0" fontId="15" fillId="0" borderId="0" xfId="0" applyFont="1" applyFill="1" applyAlignment="1">
      <alignment horizontal="left" indent="1"/>
    </xf>
    <xf numFmtId="0" fontId="76" fillId="0" borderId="0" xfId="0" applyFont="1"/>
    <xf numFmtId="164" fontId="0" fillId="0" borderId="0" xfId="2" applyNumberFormat="1" applyFont="1" applyFill="1" applyAlignment="1">
      <alignment horizontal="center"/>
    </xf>
    <xf numFmtId="5" fontId="0" fillId="0" borderId="0" xfId="0" applyNumberFormat="1"/>
    <xf numFmtId="10" fontId="0" fillId="0" borderId="0" xfId="2" applyNumberFormat="1" applyFont="1"/>
    <xf numFmtId="166" fontId="0" fillId="0" borderId="0" xfId="15" applyNumberFormat="1" applyFont="1"/>
    <xf numFmtId="0" fontId="0" fillId="4" borderId="0" xfId="0" applyFill="1" applyAlignment="1">
      <alignment vertical="top" wrapText="1"/>
    </xf>
    <xf numFmtId="5" fontId="6" fillId="0" borderId="0" xfId="0" applyNumberFormat="1" applyFont="1" applyFill="1" applyAlignment="1">
      <alignment horizontal="center"/>
    </xf>
    <xf numFmtId="0" fontId="0" fillId="0" borderId="0" xfId="0" applyFont="1" applyFill="1" applyBorder="1"/>
    <xf numFmtId="1" fontId="0" fillId="0" borderId="0" xfId="0" applyNumberFormat="1" applyFont="1" applyFill="1" applyBorder="1"/>
    <xf numFmtId="44" fontId="0" fillId="0" borderId="0" xfId="0" applyNumberFormat="1" applyFont="1" applyFill="1" applyBorder="1"/>
    <xf numFmtId="17" fontId="0" fillId="0" borderId="0" xfId="0" applyNumberFormat="1" applyFont="1" applyFill="1" applyBorder="1"/>
    <xf numFmtId="44" fontId="1" fillId="0" borderId="0" xfId="1" applyFont="1" applyFill="1" applyBorder="1"/>
    <xf numFmtId="17" fontId="0" fillId="0" borderId="0" xfId="0" applyNumberFormat="1" applyFill="1" applyBorder="1"/>
    <xf numFmtId="0" fontId="0" fillId="0" borderId="0" xfId="0" applyFill="1" applyBorder="1" applyAlignment="1">
      <alignment horizontal="center"/>
    </xf>
    <xf numFmtId="44" fontId="0" fillId="0" borderId="0" xfId="1" applyFont="1" applyFill="1" applyBorder="1"/>
    <xf numFmtId="164" fontId="72" fillId="0" borderId="0" xfId="2" applyNumberFormat="1" applyFont="1" applyFill="1" applyAlignment="1">
      <alignment horizontal="center"/>
    </xf>
    <xf numFmtId="165" fontId="72" fillId="0" borderId="0" xfId="1" applyNumberFormat="1" applyFont="1" applyFill="1"/>
    <xf numFmtId="0" fontId="74" fillId="0" borderId="0" xfId="16" applyFont="1" applyAlignment="1">
      <alignment horizontal="left" vertical="top"/>
    </xf>
    <xf numFmtId="0" fontId="77" fillId="0" borderId="0" xfId="16"/>
    <xf numFmtId="0" fontId="74" fillId="6" borderId="70" xfId="16" applyFont="1" applyFill="1" applyBorder="1" applyAlignment="1">
      <alignment horizontal="left" vertical="top"/>
    </xf>
    <xf numFmtId="0" fontId="74" fillId="6" borderId="71" xfId="16" applyFont="1" applyFill="1" applyBorder="1" applyAlignment="1">
      <alignment horizontal="left" vertical="top"/>
    </xf>
    <xf numFmtId="0" fontId="77" fillId="0" borderId="72" xfId="16" applyBorder="1" applyAlignment="1">
      <alignment vertical="top"/>
    </xf>
    <xf numFmtId="0" fontId="77" fillId="0" borderId="73" xfId="16" applyBorder="1" applyAlignment="1">
      <alignment horizontal="left" vertical="top"/>
    </xf>
    <xf numFmtId="0" fontId="77" fillId="0" borderId="74" xfId="16" applyBorder="1" applyAlignment="1">
      <alignment horizontal="left" vertical="top"/>
    </xf>
    <xf numFmtId="179" fontId="77" fillId="0" borderId="74" xfId="16" applyNumberFormat="1" applyBorder="1" applyAlignment="1">
      <alignment horizontal="right" vertical="top"/>
    </xf>
    <xf numFmtId="179" fontId="74" fillId="6" borderId="74" xfId="16" applyNumberFormat="1" applyFont="1" applyFill="1" applyBorder="1" applyAlignment="1">
      <alignment horizontal="right" vertical="top"/>
    </xf>
    <xf numFmtId="180" fontId="77" fillId="0" borderId="74" xfId="16" applyNumberFormat="1" applyBorder="1" applyAlignment="1">
      <alignment horizontal="right" vertical="top"/>
    </xf>
    <xf numFmtId="180" fontId="74" fillId="6" borderId="75" xfId="16" applyNumberFormat="1" applyFont="1" applyFill="1" applyBorder="1" applyAlignment="1">
      <alignment horizontal="right" vertical="top"/>
    </xf>
    <xf numFmtId="0" fontId="77" fillId="7" borderId="0" xfId="16" applyFill="1" applyAlignment="1">
      <alignment horizontal="left" vertical="top"/>
    </xf>
    <xf numFmtId="179" fontId="77" fillId="7" borderId="70" xfId="16" applyNumberFormat="1" applyFill="1" applyBorder="1" applyAlignment="1">
      <alignment horizontal="right" vertical="top"/>
    </xf>
    <xf numFmtId="0" fontId="77" fillId="7" borderId="70" xfId="16" applyFill="1" applyBorder="1" applyAlignment="1">
      <alignment horizontal="left" vertical="top"/>
    </xf>
    <xf numFmtId="179" fontId="74" fillId="6" borderId="70" xfId="16" applyNumberFormat="1" applyFont="1" applyFill="1" applyBorder="1" applyAlignment="1">
      <alignment horizontal="right" vertical="top"/>
    </xf>
    <xf numFmtId="180" fontId="77" fillId="7" borderId="70" xfId="16" applyNumberFormat="1" applyFill="1" applyBorder="1" applyAlignment="1">
      <alignment horizontal="right" vertical="top"/>
    </xf>
    <xf numFmtId="180" fontId="74" fillId="6" borderId="71" xfId="16" applyNumberFormat="1" applyFont="1" applyFill="1" applyBorder="1" applyAlignment="1">
      <alignment horizontal="right" vertical="top"/>
    </xf>
    <xf numFmtId="0" fontId="77" fillId="0" borderId="0" xfId="16" applyAlignment="1">
      <alignment horizontal="left" vertical="top"/>
    </xf>
    <xf numFmtId="179" fontId="77" fillId="0" borderId="70" xfId="16" applyNumberFormat="1" applyBorder="1" applyAlignment="1">
      <alignment horizontal="right" vertical="top"/>
    </xf>
    <xf numFmtId="180" fontId="77" fillId="0" borderId="70" xfId="16" applyNumberFormat="1" applyBorder="1" applyAlignment="1">
      <alignment horizontal="right" vertical="top"/>
    </xf>
    <xf numFmtId="0" fontId="74" fillId="6" borderId="0" xfId="16" applyFont="1" applyFill="1" applyAlignment="1">
      <alignment horizontal="left" vertical="top"/>
    </xf>
    <xf numFmtId="180" fontId="74" fillId="6" borderId="70" xfId="16" applyNumberFormat="1" applyFont="1" applyFill="1" applyBorder="1" applyAlignment="1">
      <alignment horizontal="right" vertical="top"/>
    </xf>
    <xf numFmtId="0" fontId="77" fillId="0" borderId="0" xfId="16" applyAlignment="1">
      <alignment horizontal="left"/>
    </xf>
    <xf numFmtId="0" fontId="77" fillId="0" borderId="0" xfId="16" pivotButton="1"/>
    <xf numFmtId="0" fontId="78" fillId="0" borderId="0" xfId="4" applyFont="1"/>
    <xf numFmtId="0" fontId="16" fillId="0" borderId="9" xfId="4" applyBorder="1"/>
    <xf numFmtId="0" fontId="18" fillId="0" borderId="9" xfId="4" applyFont="1" applyBorder="1"/>
    <xf numFmtId="0" fontId="18" fillId="0" borderId="9" xfId="4" applyFont="1" applyFill="1" applyBorder="1"/>
    <xf numFmtId="0" fontId="18" fillId="0" borderId="0" xfId="4" applyFont="1" applyAlignment="1">
      <alignment horizontal="center"/>
    </xf>
    <xf numFmtId="181" fontId="16" fillId="0" borderId="0" xfId="4" applyNumberFormat="1" applyFont="1" applyAlignment="1">
      <alignment horizontal="center"/>
    </xf>
    <xf numFmtId="182" fontId="16" fillId="0" borderId="0" xfId="4" applyNumberFormat="1" applyFont="1"/>
    <xf numFmtId="4" fontId="16" fillId="0" borderId="0" xfId="4" applyNumberFormat="1" applyFont="1" applyAlignment="1">
      <alignment horizontal="right"/>
    </xf>
    <xf numFmtId="181" fontId="16" fillId="0" borderId="0" xfId="4" applyNumberFormat="1" applyFont="1"/>
    <xf numFmtId="4" fontId="16" fillId="0" borderId="0" xfId="4" applyNumberFormat="1" applyFont="1"/>
    <xf numFmtId="181" fontId="16" fillId="0" borderId="0" xfId="4" applyNumberFormat="1" applyFont="1" applyFill="1"/>
    <xf numFmtId="4" fontId="16" fillId="0" borderId="0" xfId="4" applyNumberFormat="1" applyFont="1" applyAlignment="1"/>
    <xf numFmtId="181" fontId="16" fillId="0" borderId="0" xfId="4" applyNumberFormat="1"/>
    <xf numFmtId="181" fontId="16" fillId="0" borderId="0" xfId="4" applyNumberFormat="1" applyFont="1" applyFill="1" applyAlignment="1">
      <alignment horizontal="center"/>
    </xf>
    <xf numFmtId="182" fontId="16" fillId="0" borderId="0" xfId="4" applyNumberFormat="1" applyFont="1" applyFill="1"/>
    <xf numFmtId="4" fontId="16" fillId="0" borderId="0" xfId="4" applyNumberFormat="1" applyFont="1" applyFill="1" applyAlignment="1">
      <alignment horizontal="right"/>
    </xf>
    <xf numFmtId="4" fontId="16" fillId="0" borderId="0" xfId="4" applyNumberFormat="1" applyFont="1" applyFill="1"/>
    <xf numFmtId="181" fontId="16" fillId="0" borderId="0" xfId="4" applyNumberFormat="1" applyFill="1"/>
    <xf numFmtId="4" fontId="16" fillId="0" borderId="0" xfId="4" applyNumberFormat="1" applyFont="1" applyFill="1" applyAlignment="1"/>
    <xf numFmtId="0" fontId="18" fillId="0" borderId="9" xfId="4" applyFont="1" applyBorder="1" applyAlignment="1">
      <alignment horizontal="center"/>
    </xf>
    <xf numFmtId="181" fontId="16" fillId="0" borderId="9" xfId="4" applyNumberFormat="1" applyFont="1" applyBorder="1" applyAlignment="1">
      <alignment horizontal="center"/>
    </xf>
    <xf numFmtId="181" fontId="16" fillId="0" borderId="9" xfId="4" applyNumberFormat="1" applyFont="1" applyBorder="1"/>
    <xf numFmtId="4" fontId="16" fillId="0" borderId="9" xfId="4" applyNumberFormat="1" applyFont="1" applyBorder="1" applyAlignment="1">
      <alignment horizontal="right"/>
    </xf>
    <xf numFmtId="4" fontId="75" fillId="0" borderId="9" xfId="4" applyNumberFormat="1" applyFont="1" applyBorder="1"/>
    <xf numFmtId="4" fontId="16" fillId="0" borderId="9" xfId="4" applyNumberFormat="1" applyBorder="1"/>
    <xf numFmtId="181" fontId="16" fillId="0" borderId="9" xfId="4" applyNumberFormat="1" applyFill="1" applyBorder="1"/>
    <xf numFmtId="181" fontId="16" fillId="0" borderId="9" xfId="4" applyNumberFormat="1" applyFont="1" applyFill="1" applyBorder="1"/>
    <xf numFmtId="181" fontId="18" fillId="0" borderId="0" xfId="4" applyNumberFormat="1" applyFont="1" applyAlignment="1">
      <alignment horizontal="center"/>
    </xf>
    <xf numFmtId="181" fontId="18" fillId="0" borderId="0" xfId="4" applyNumberFormat="1" applyFont="1"/>
    <xf numFmtId="4" fontId="18" fillId="0" borderId="0" xfId="4" applyNumberFormat="1" applyFont="1"/>
    <xf numFmtId="181" fontId="18" fillId="0" borderId="37" xfId="4" applyNumberFormat="1" applyFont="1" applyBorder="1"/>
    <xf numFmtId="181" fontId="18" fillId="0" borderId="37" xfId="4" applyNumberFormat="1" applyFont="1" applyFill="1" applyBorder="1"/>
    <xf numFmtId="181" fontId="79" fillId="0" borderId="37" xfId="4" applyNumberFormat="1" applyFont="1" applyBorder="1"/>
    <xf numFmtId="0" fontId="18" fillId="0" borderId="0" xfId="4" applyFont="1"/>
    <xf numFmtId="3" fontId="18" fillId="0" borderId="0" xfId="4" applyNumberFormat="1" applyFont="1" applyAlignment="1">
      <alignment horizontal="center" vertical="center"/>
    </xf>
    <xf numFmtId="3" fontId="18" fillId="0" borderId="0" xfId="4" applyNumberFormat="1" applyFont="1"/>
    <xf numFmtId="3" fontId="18" fillId="0" borderId="0" xfId="4" applyNumberFormat="1" applyFont="1" applyAlignment="1">
      <alignment horizontal="right"/>
    </xf>
    <xf numFmtId="3" fontId="18" fillId="0" borderId="0" xfId="4" applyNumberFormat="1" applyFont="1" applyFill="1" applyBorder="1"/>
    <xf numFmtId="3" fontId="18" fillId="0" borderId="0" xfId="4" applyNumberFormat="1" applyFont="1" applyFill="1"/>
    <xf numFmtId="3" fontId="16" fillId="0" borderId="0" xfId="4" applyNumberFormat="1"/>
    <xf numFmtId="3" fontId="16" fillId="0" borderId="0" xfId="4" applyNumberFormat="1" applyFill="1"/>
    <xf numFmtId="3" fontId="16" fillId="0" borderId="9" xfId="4" applyNumberFormat="1" applyBorder="1"/>
    <xf numFmtId="3" fontId="16" fillId="0" borderId="9" xfId="4" applyNumberFormat="1" applyFill="1" applyBorder="1"/>
    <xf numFmtId="0" fontId="16" fillId="0" borderId="0" xfId="4" applyFont="1"/>
    <xf numFmtId="3" fontId="79" fillId="0" borderId="0" xfId="4" applyNumberFormat="1" applyFont="1"/>
    <xf numFmtId="3" fontId="16" fillId="0" borderId="5" xfId="4" applyNumberFormat="1" applyBorder="1"/>
    <xf numFmtId="44" fontId="0" fillId="0" borderId="0" xfId="1" applyFont="1"/>
    <xf numFmtId="5" fontId="72" fillId="0" borderId="0" xfId="0" applyNumberFormat="1" applyFont="1" applyFill="1"/>
    <xf numFmtId="0" fontId="82" fillId="0" borderId="0" xfId="0" applyFont="1"/>
    <xf numFmtId="0" fontId="83" fillId="0" borderId="0" xfId="0" applyFont="1" applyFill="1"/>
    <xf numFmtId="0" fontId="84" fillId="0" borderId="0" xfId="0" applyFont="1" applyFill="1" applyAlignment="1">
      <alignment horizontal="center"/>
    </xf>
    <xf numFmtId="0" fontId="84" fillId="0" borderId="0" xfId="0" applyFont="1" applyAlignment="1">
      <alignment horizontal="center"/>
    </xf>
    <xf numFmtId="0" fontId="84" fillId="0" borderId="0" xfId="0" applyFont="1" applyFill="1" applyAlignment="1">
      <alignment horizontal="left" indent="1"/>
    </xf>
    <xf numFmtId="0" fontId="84" fillId="0" borderId="0" xfId="0" applyFont="1"/>
    <xf numFmtId="0" fontId="83" fillId="0" borderId="0" xfId="0" applyFont="1"/>
    <xf numFmtId="0" fontId="84" fillId="0" borderId="0" xfId="0" applyFont="1" applyFill="1" applyBorder="1" applyAlignment="1">
      <alignment horizontal="left" indent="1"/>
    </xf>
    <xf numFmtId="165" fontId="0" fillId="0" borderId="0" xfId="1" applyNumberFormat="1" applyFont="1"/>
    <xf numFmtId="0" fontId="77" fillId="0" borderId="70" xfId="16" applyBorder="1" applyAlignment="1">
      <alignment horizontal="left" vertical="top"/>
    </xf>
    <xf numFmtId="0" fontId="77" fillId="0" borderId="72" xfId="16" applyBorder="1" applyAlignment="1">
      <alignment horizontal="left" vertical="top"/>
    </xf>
    <xf numFmtId="178" fontId="77" fillId="7" borderId="70" xfId="16" applyNumberFormat="1" applyFill="1" applyBorder="1" applyAlignment="1">
      <alignment horizontal="right" vertical="top"/>
    </xf>
    <xf numFmtId="178" fontId="77" fillId="0" borderId="70" xfId="16" applyNumberFormat="1" applyBorder="1" applyAlignment="1">
      <alignment horizontal="right" vertical="top"/>
    </xf>
    <xf numFmtId="0" fontId="77" fillId="0" borderId="0" xfId="16" applyNumberFormat="1"/>
    <xf numFmtId="0" fontId="23" fillId="0" borderId="0" xfId="4" applyFont="1" applyFill="1" applyAlignment="1">
      <alignment horizontal="center" vertical="top"/>
    </xf>
    <xf numFmtId="0" fontId="7" fillId="0" borderId="9" xfId="3" applyFont="1" applyFill="1" applyBorder="1" applyAlignment="1">
      <alignment horizontal="center" vertical="center"/>
    </xf>
    <xf numFmtId="0" fontId="7" fillId="0" borderId="9" xfId="3" applyFont="1" applyFill="1" applyBorder="1" applyAlignment="1">
      <alignment horizontal="center"/>
    </xf>
    <xf numFmtId="0" fontId="26" fillId="0" borderId="0" xfId="9" applyFill="1" applyBorder="1" applyAlignment="1">
      <alignment horizontal="left" wrapText="1"/>
    </xf>
    <xf numFmtId="0" fontId="69" fillId="0" borderId="0" xfId="9" applyFont="1" applyFill="1" applyAlignment="1">
      <alignment horizontal="center" vertical="center"/>
    </xf>
    <xf numFmtId="0" fontId="67" fillId="0" borderId="13" xfId="14" applyFont="1" applyFill="1" applyBorder="1" applyAlignment="1">
      <alignment horizontal="center" vertical="center" wrapText="1"/>
    </xf>
    <xf numFmtId="0" fontId="67" fillId="0" borderId="11" xfId="14" applyFont="1" applyFill="1" applyBorder="1" applyAlignment="1">
      <alignment horizontal="center" vertical="center" wrapText="1"/>
    </xf>
    <xf numFmtId="0" fontId="67" fillId="0" borderId="8" xfId="14" applyFont="1" applyFill="1" applyBorder="1" applyAlignment="1">
      <alignment horizontal="center" vertical="center" wrapText="1"/>
    </xf>
    <xf numFmtId="0" fontId="67" fillId="0" borderId="6" xfId="14" applyFont="1" applyFill="1" applyBorder="1" applyAlignment="1">
      <alignment horizontal="center" vertical="center" wrapText="1"/>
    </xf>
    <xf numFmtId="176" fontId="65" fillId="0" borderId="7" xfId="9" applyNumberFormat="1" applyFont="1" applyFill="1" applyBorder="1" applyAlignment="1">
      <alignment horizontal="left"/>
    </xf>
    <xf numFmtId="0" fontId="26" fillId="0" borderId="35" xfId="9" applyFill="1" applyBorder="1" applyAlignment="1">
      <alignment horizontal="left" vertical="top" wrapText="1"/>
    </xf>
    <xf numFmtId="0" fontId="26" fillId="0" borderId="5" xfId="9" applyFill="1" applyBorder="1" applyAlignment="1">
      <alignment horizontal="left" vertical="top" wrapText="1"/>
    </xf>
    <xf numFmtId="0" fontId="1" fillId="0" borderId="0" xfId="0" applyFont="1" applyAlignment="1">
      <alignment horizontal="center"/>
    </xf>
    <xf numFmtId="0" fontId="0" fillId="0" borderId="0" xfId="0" applyFont="1" applyAlignment="1">
      <alignment horizontal="center"/>
    </xf>
    <xf numFmtId="0" fontId="0" fillId="0" borderId="0" xfId="0" applyFont="1" applyAlignment="1">
      <alignment horizontal="left" vertical="top" wrapText="1"/>
    </xf>
    <xf numFmtId="178" fontId="77" fillId="7" borderId="70" xfId="16" applyNumberFormat="1" applyFill="1" applyBorder="1" applyAlignment="1">
      <alignment horizontal="right" vertical="top"/>
    </xf>
    <xf numFmtId="178" fontId="77" fillId="0" borderId="70" xfId="16" applyNumberFormat="1" applyBorder="1" applyAlignment="1">
      <alignment horizontal="right" vertical="top"/>
    </xf>
    <xf numFmtId="0" fontId="77" fillId="0" borderId="72" xfId="16" applyBorder="1" applyAlignment="1">
      <alignment horizontal="left" vertical="top"/>
    </xf>
    <xf numFmtId="0" fontId="77" fillId="0" borderId="70" xfId="16" applyBorder="1" applyAlignment="1">
      <alignment horizontal="left" vertical="top"/>
    </xf>
    <xf numFmtId="0" fontId="77" fillId="0" borderId="71" xfId="16" applyBorder="1" applyAlignment="1">
      <alignment horizontal="left" vertical="top"/>
    </xf>
  </cellXfs>
  <cellStyles count="17">
    <cellStyle name="Comma" xfId="15" builtinId="3"/>
    <cellStyle name="Comma 2" xfId="6"/>
    <cellStyle name="Comma 2 2" xfId="12"/>
    <cellStyle name="Currency" xfId="1" builtinId="4"/>
    <cellStyle name="Currency 2" xfId="7"/>
    <cellStyle name="Currency 24" xfId="11"/>
    <cellStyle name="Hyperlink 2" xfId="13"/>
    <cellStyle name="Normal" xfId="0" builtinId="0"/>
    <cellStyle name="Normal 2" xfId="3"/>
    <cellStyle name="Normal 3" xfId="4"/>
    <cellStyle name="Normal 4" xfId="9"/>
    <cellStyle name="Normal 4 2" xfId="14"/>
    <cellStyle name="Normal 5" xfId="16"/>
    <cellStyle name="Percent" xfId="2" builtinId="5"/>
    <cellStyle name="Percent 2" xfId="5"/>
    <cellStyle name="Percent 3" xfId="8"/>
    <cellStyle name="Percent 3 2" xfId="10"/>
  </cellStyles>
  <dxfs count="4">
    <dxf>
      <font>
        <color rgb="FFFF0000"/>
      </font>
      <fill>
        <patternFill>
          <bgColor theme="4" tint="0.39994506668294322"/>
        </patternFill>
      </fill>
    </dxf>
    <dxf>
      <font>
        <color rgb="FFFF0000"/>
      </font>
      <fill>
        <patternFill>
          <fgColor theme="4"/>
          <bgColor theme="4" tint="0.59996337778862885"/>
        </patternFill>
      </fill>
    </dxf>
    <dxf>
      <font>
        <color rgb="FFFF0000"/>
      </font>
      <fill>
        <patternFill>
          <bgColor theme="4" tint="0.39994506668294322"/>
        </patternFill>
      </fill>
    </dxf>
    <dxf>
      <font>
        <color rgb="FFFF0000"/>
      </font>
      <fill>
        <patternFill>
          <fgColor theme="4"/>
          <bgColor theme="4" tint="0.59996337778862885"/>
        </patternFill>
      </fill>
    </dxf>
  </dxfs>
  <tableStyles count="0" defaultTableStyle="TableStyleMedium2" defaultPivotStyle="PivotStyleLight16"/>
  <colors>
    <mruColors>
      <color rgb="FFFF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9.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63" Type="http://schemas.openxmlformats.org/officeDocument/2006/relationships/externalLink" Target="externalLinks/externalLink45.xml"/><Relationship Id="rId84" Type="http://schemas.openxmlformats.org/officeDocument/2006/relationships/externalLink" Target="externalLinks/externalLink66.xml"/><Relationship Id="rId138" Type="http://schemas.openxmlformats.org/officeDocument/2006/relationships/externalLink" Target="externalLinks/externalLink120.xml"/><Relationship Id="rId159" Type="http://schemas.openxmlformats.org/officeDocument/2006/relationships/calcChain" Target="calcChain.xml"/><Relationship Id="rId107" Type="http://schemas.openxmlformats.org/officeDocument/2006/relationships/externalLink" Target="externalLinks/externalLink89.xml"/><Relationship Id="rId11" Type="http://schemas.openxmlformats.org/officeDocument/2006/relationships/worksheet" Target="worksheets/sheet11.xml"/><Relationship Id="rId32" Type="http://schemas.openxmlformats.org/officeDocument/2006/relationships/externalLink" Target="externalLinks/externalLink14.xml"/><Relationship Id="rId53" Type="http://schemas.openxmlformats.org/officeDocument/2006/relationships/externalLink" Target="externalLinks/externalLink35.xml"/><Relationship Id="rId74" Type="http://schemas.openxmlformats.org/officeDocument/2006/relationships/externalLink" Target="externalLinks/externalLink56.xml"/><Relationship Id="rId128" Type="http://schemas.openxmlformats.org/officeDocument/2006/relationships/externalLink" Target="externalLinks/externalLink110.xml"/><Relationship Id="rId149" Type="http://schemas.openxmlformats.org/officeDocument/2006/relationships/externalLink" Target="externalLinks/externalLink131.xml"/><Relationship Id="rId5" Type="http://schemas.openxmlformats.org/officeDocument/2006/relationships/worksheet" Target="worksheets/sheet5.xml"/><Relationship Id="rId95" Type="http://schemas.openxmlformats.org/officeDocument/2006/relationships/externalLink" Target="externalLinks/externalLink77.xml"/><Relationship Id="rId160" Type="http://schemas.openxmlformats.org/officeDocument/2006/relationships/customXml" Target="../customXml/item1.xml"/><Relationship Id="rId22" Type="http://schemas.openxmlformats.org/officeDocument/2006/relationships/externalLink" Target="externalLinks/externalLink4.xml"/><Relationship Id="rId43" Type="http://schemas.openxmlformats.org/officeDocument/2006/relationships/externalLink" Target="externalLinks/externalLink25.xml"/><Relationship Id="rId64" Type="http://schemas.openxmlformats.org/officeDocument/2006/relationships/externalLink" Target="externalLinks/externalLink46.xml"/><Relationship Id="rId118" Type="http://schemas.openxmlformats.org/officeDocument/2006/relationships/externalLink" Target="externalLinks/externalLink100.xml"/><Relationship Id="rId139" Type="http://schemas.openxmlformats.org/officeDocument/2006/relationships/externalLink" Target="externalLinks/externalLink121.xml"/><Relationship Id="rId85" Type="http://schemas.openxmlformats.org/officeDocument/2006/relationships/externalLink" Target="externalLinks/externalLink67.xml"/><Relationship Id="rId150" Type="http://schemas.openxmlformats.org/officeDocument/2006/relationships/externalLink" Target="externalLinks/externalLink13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59" Type="http://schemas.openxmlformats.org/officeDocument/2006/relationships/externalLink" Target="externalLinks/externalLink41.xml"/><Relationship Id="rId103" Type="http://schemas.openxmlformats.org/officeDocument/2006/relationships/externalLink" Target="externalLinks/externalLink85.xml"/><Relationship Id="rId108" Type="http://schemas.openxmlformats.org/officeDocument/2006/relationships/externalLink" Target="externalLinks/externalLink90.xml"/><Relationship Id="rId124" Type="http://schemas.openxmlformats.org/officeDocument/2006/relationships/externalLink" Target="externalLinks/externalLink106.xml"/><Relationship Id="rId129" Type="http://schemas.openxmlformats.org/officeDocument/2006/relationships/externalLink" Target="externalLinks/externalLink111.xml"/><Relationship Id="rId54" Type="http://schemas.openxmlformats.org/officeDocument/2006/relationships/externalLink" Target="externalLinks/externalLink36.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91" Type="http://schemas.openxmlformats.org/officeDocument/2006/relationships/externalLink" Target="externalLinks/externalLink73.xml"/><Relationship Id="rId96" Type="http://schemas.openxmlformats.org/officeDocument/2006/relationships/externalLink" Target="externalLinks/externalLink78.xml"/><Relationship Id="rId140" Type="http://schemas.openxmlformats.org/officeDocument/2006/relationships/externalLink" Target="externalLinks/externalLink122.xml"/><Relationship Id="rId145" Type="http://schemas.openxmlformats.org/officeDocument/2006/relationships/externalLink" Target="externalLinks/externalLink127.xml"/><Relationship Id="rId16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49" Type="http://schemas.openxmlformats.org/officeDocument/2006/relationships/externalLink" Target="externalLinks/externalLink31.xml"/><Relationship Id="rId114" Type="http://schemas.openxmlformats.org/officeDocument/2006/relationships/externalLink" Target="externalLinks/externalLink96.xml"/><Relationship Id="rId119" Type="http://schemas.openxmlformats.org/officeDocument/2006/relationships/externalLink" Target="externalLinks/externalLink101.xml"/><Relationship Id="rId44" Type="http://schemas.openxmlformats.org/officeDocument/2006/relationships/externalLink" Target="externalLinks/externalLink26.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81" Type="http://schemas.openxmlformats.org/officeDocument/2006/relationships/externalLink" Target="externalLinks/externalLink63.xml"/><Relationship Id="rId86" Type="http://schemas.openxmlformats.org/officeDocument/2006/relationships/externalLink" Target="externalLinks/externalLink68.xml"/><Relationship Id="rId130" Type="http://schemas.openxmlformats.org/officeDocument/2006/relationships/externalLink" Target="externalLinks/externalLink112.xml"/><Relationship Id="rId135" Type="http://schemas.openxmlformats.org/officeDocument/2006/relationships/externalLink" Target="externalLinks/externalLink117.xml"/><Relationship Id="rId151" Type="http://schemas.openxmlformats.org/officeDocument/2006/relationships/externalLink" Target="externalLinks/externalLink133.xml"/><Relationship Id="rId156"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04" Type="http://schemas.openxmlformats.org/officeDocument/2006/relationships/externalLink" Target="externalLinks/externalLink86.xml"/><Relationship Id="rId120" Type="http://schemas.openxmlformats.org/officeDocument/2006/relationships/externalLink" Target="externalLinks/externalLink102.xml"/><Relationship Id="rId125" Type="http://schemas.openxmlformats.org/officeDocument/2006/relationships/externalLink" Target="externalLinks/externalLink107.xml"/><Relationship Id="rId141" Type="http://schemas.openxmlformats.org/officeDocument/2006/relationships/externalLink" Target="externalLinks/externalLink123.xml"/><Relationship Id="rId146" Type="http://schemas.openxmlformats.org/officeDocument/2006/relationships/externalLink" Target="externalLinks/externalLink128.xml"/><Relationship Id="rId7" Type="http://schemas.openxmlformats.org/officeDocument/2006/relationships/worksheet" Target="worksheets/sheet7.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16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externalLink" Target="externalLinks/externalLink11.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15" Type="http://schemas.openxmlformats.org/officeDocument/2006/relationships/externalLink" Target="externalLinks/externalLink97.xml"/><Relationship Id="rId131" Type="http://schemas.openxmlformats.org/officeDocument/2006/relationships/externalLink" Target="externalLinks/externalLink113.xml"/><Relationship Id="rId136" Type="http://schemas.openxmlformats.org/officeDocument/2006/relationships/externalLink" Target="externalLinks/externalLink118.xml"/><Relationship Id="rId157" Type="http://schemas.openxmlformats.org/officeDocument/2006/relationships/styles" Target="styles.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52" Type="http://schemas.openxmlformats.org/officeDocument/2006/relationships/externalLink" Target="externalLinks/externalLink134.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56" Type="http://schemas.openxmlformats.org/officeDocument/2006/relationships/externalLink" Target="externalLinks/externalLink38.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126" Type="http://schemas.openxmlformats.org/officeDocument/2006/relationships/externalLink" Target="externalLinks/externalLink108.xml"/><Relationship Id="rId147" Type="http://schemas.openxmlformats.org/officeDocument/2006/relationships/externalLink" Target="externalLinks/externalLink129.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121" Type="http://schemas.openxmlformats.org/officeDocument/2006/relationships/externalLink" Target="externalLinks/externalLink103.xml"/><Relationship Id="rId142" Type="http://schemas.openxmlformats.org/officeDocument/2006/relationships/externalLink" Target="externalLinks/externalLink124.xml"/><Relationship Id="rId163" Type="http://schemas.openxmlformats.org/officeDocument/2006/relationships/customXml" Target="../customXml/item4.xml"/><Relationship Id="rId3" Type="http://schemas.openxmlformats.org/officeDocument/2006/relationships/worksheet" Target="worksheets/sheet3.xml"/><Relationship Id="rId25" Type="http://schemas.openxmlformats.org/officeDocument/2006/relationships/externalLink" Target="externalLinks/externalLink7.xml"/><Relationship Id="rId46" Type="http://schemas.openxmlformats.org/officeDocument/2006/relationships/externalLink" Target="externalLinks/externalLink28.xml"/><Relationship Id="rId67" Type="http://schemas.openxmlformats.org/officeDocument/2006/relationships/externalLink" Target="externalLinks/externalLink49.xml"/><Relationship Id="rId116" Type="http://schemas.openxmlformats.org/officeDocument/2006/relationships/externalLink" Target="externalLinks/externalLink98.xml"/><Relationship Id="rId137" Type="http://schemas.openxmlformats.org/officeDocument/2006/relationships/externalLink" Target="externalLinks/externalLink119.xml"/><Relationship Id="rId158" Type="http://schemas.openxmlformats.org/officeDocument/2006/relationships/sharedStrings" Target="sharedString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62" Type="http://schemas.openxmlformats.org/officeDocument/2006/relationships/externalLink" Target="externalLinks/externalLink44.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111" Type="http://schemas.openxmlformats.org/officeDocument/2006/relationships/externalLink" Target="externalLinks/externalLink93.xml"/><Relationship Id="rId132" Type="http://schemas.openxmlformats.org/officeDocument/2006/relationships/externalLink" Target="externalLinks/externalLink114.xml"/><Relationship Id="rId153" Type="http://schemas.openxmlformats.org/officeDocument/2006/relationships/externalLink" Target="externalLinks/externalLink135.xml"/><Relationship Id="rId15" Type="http://schemas.openxmlformats.org/officeDocument/2006/relationships/worksheet" Target="worksheets/sheet15.xml"/><Relationship Id="rId36" Type="http://schemas.openxmlformats.org/officeDocument/2006/relationships/externalLink" Target="externalLinks/externalLink18.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27" Type="http://schemas.openxmlformats.org/officeDocument/2006/relationships/externalLink" Target="externalLinks/externalLink109.xml"/><Relationship Id="rId10" Type="http://schemas.openxmlformats.org/officeDocument/2006/relationships/worksheet" Target="worksheets/sheet10.xml"/><Relationship Id="rId31" Type="http://schemas.openxmlformats.org/officeDocument/2006/relationships/externalLink" Target="externalLinks/externalLink13.xml"/><Relationship Id="rId52" Type="http://schemas.openxmlformats.org/officeDocument/2006/relationships/externalLink" Target="externalLinks/externalLink34.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 Id="rId122" Type="http://schemas.openxmlformats.org/officeDocument/2006/relationships/externalLink" Target="externalLinks/externalLink104.xml"/><Relationship Id="rId143" Type="http://schemas.openxmlformats.org/officeDocument/2006/relationships/externalLink" Target="externalLinks/externalLink125.xml"/><Relationship Id="rId148" Type="http://schemas.openxmlformats.org/officeDocument/2006/relationships/externalLink" Target="externalLinks/externalLink13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8.xml"/><Relationship Id="rId47" Type="http://schemas.openxmlformats.org/officeDocument/2006/relationships/externalLink" Target="externalLinks/externalLink29.xml"/><Relationship Id="rId68" Type="http://schemas.openxmlformats.org/officeDocument/2006/relationships/externalLink" Target="externalLinks/externalLink50.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33" Type="http://schemas.openxmlformats.org/officeDocument/2006/relationships/externalLink" Target="externalLinks/externalLink115.xml"/><Relationship Id="rId154" Type="http://schemas.openxmlformats.org/officeDocument/2006/relationships/externalLink" Target="externalLinks/externalLink136.xml"/><Relationship Id="rId16" Type="http://schemas.openxmlformats.org/officeDocument/2006/relationships/worksheet" Target="worksheets/sheet16.xml"/><Relationship Id="rId37" Type="http://schemas.openxmlformats.org/officeDocument/2006/relationships/externalLink" Target="externalLinks/externalLink19.xml"/><Relationship Id="rId58" Type="http://schemas.openxmlformats.org/officeDocument/2006/relationships/externalLink" Target="externalLinks/externalLink40.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123" Type="http://schemas.openxmlformats.org/officeDocument/2006/relationships/externalLink" Target="externalLinks/externalLink105.xml"/><Relationship Id="rId144" Type="http://schemas.openxmlformats.org/officeDocument/2006/relationships/externalLink" Target="externalLinks/externalLink126.xml"/><Relationship Id="rId90" Type="http://schemas.openxmlformats.org/officeDocument/2006/relationships/externalLink" Target="externalLinks/externalLink72.xml"/><Relationship Id="rId27" Type="http://schemas.openxmlformats.org/officeDocument/2006/relationships/externalLink" Target="externalLinks/externalLink9.xml"/><Relationship Id="rId48" Type="http://schemas.openxmlformats.org/officeDocument/2006/relationships/externalLink" Target="externalLinks/externalLink30.xml"/><Relationship Id="rId69" Type="http://schemas.openxmlformats.org/officeDocument/2006/relationships/externalLink" Target="externalLinks/externalLink51.xml"/><Relationship Id="rId113" Type="http://schemas.openxmlformats.org/officeDocument/2006/relationships/externalLink" Target="externalLinks/externalLink95.xml"/><Relationship Id="rId134" Type="http://schemas.openxmlformats.org/officeDocument/2006/relationships/externalLink" Target="externalLinks/externalLink116.xml"/><Relationship Id="rId80" Type="http://schemas.openxmlformats.org/officeDocument/2006/relationships/externalLink" Target="externalLinks/externalLink62.xml"/><Relationship Id="rId155"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Building the 2-yr elec target'!A1"/><Relationship Id="rId2" Type="http://schemas.openxmlformats.org/officeDocument/2006/relationships/hyperlink" Target="#'Portfolio--2025 Specific'!A1"/><Relationship Id="rId1" Type="http://schemas.openxmlformats.org/officeDocument/2006/relationships/hyperlink" Target="#'Portfolio--2024-2025'!A1"/><Relationship Id="rId4" Type="http://schemas.openxmlformats.org/officeDocument/2006/relationships/hyperlink" Target="#'Building the 2-yr gas target'!A1"/></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226219</xdr:colOff>
      <xdr:row>95</xdr:row>
      <xdr:rowOff>11901</xdr:rowOff>
    </xdr:from>
    <xdr:to>
      <xdr:col>2</xdr:col>
      <xdr:colOff>2531594</xdr:colOff>
      <xdr:row>99</xdr:row>
      <xdr:rowOff>2294</xdr:rowOff>
    </xdr:to>
    <xdr:pic>
      <xdr:nvPicPr>
        <xdr:cNvPr id="2" name="Picture 1"/>
        <xdr:cNvPicPr>
          <a:picLocks noChangeAspect="1"/>
        </xdr:cNvPicPr>
      </xdr:nvPicPr>
      <xdr:blipFill>
        <a:blip xmlns:r="http://schemas.openxmlformats.org/officeDocument/2006/relationships" r:embed="rId1"/>
        <a:stretch>
          <a:fillRect/>
        </a:stretch>
      </xdr:blipFill>
      <xdr:spPr>
        <a:xfrm>
          <a:off x="226219" y="16318701"/>
          <a:ext cx="5858200" cy="638093"/>
        </a:xfrm>
        <a:prstGeom prst="rect">
          <a:avLst/>
        </a:prstGeom>
        <a:ln>
          <a:solidFill>
            <a:schemeClr val="tx1"/>
          </a:solidFill>
        </a:ln>
      </xdr:spPr>
    </xdr:pic>
    <xdr:clientData/>
  </xdr:twoCellAnchor>
  <xdr:twoCellAnchor editAs="oneCell">
    <xdr:from>
      <xdr:col>0</xdr:col>
      <xdr:colOff>273844</xdr:colOff>
      <xdr:row>84</xdr:row>
      <xdr:rowOff>119063</xdr:rowOff>
    </xdr:from>
    <xdr:to>
      <xdr:col>2</xdr:col>
      <xdr:colOff>2541123</xdr:colOff>
      <xdr:row>93</xdr:row>
      <xdr:rowOff>142685</xdr:rowOff>
    </xdr:to>
    <xdr:pic>
      <xdr:nvPicPr>
        <xdr:cNvPr id="3" name="Picture 2"/>
        <xdr:cNvPicPr>
          <a:picLocks noChangeAspect="1"/>
        </xdr:cNvPicPr>
      </xdr:nvPicPr>
      <xdr:blipFill>
        <a:blip xmlns:r="http://schemas.openxmlformats.org/officeDocument/2006/relationships" r:embed="rId2"/>
        <a:stretch>
          <a:fillRect/>
        </a:stretch>
      </xdr:blipFill>
      <xdr:spPr>
        <a:xfrm>
          <a:off x="273844" y="14644688"/>
          <a:ext cx="5820104" cy="1480947"/>
        </a:xfrm>
        <a:prstGeom prst="rect">
          <a:avLst/>
        </a:prstGeom>
        <a:ln>
          <a:solidFill>
            <a:schemeClr val="tx1"/>
          </a:solidFill>
        </a:ln>
      </xdr:spPr>
    </xdr:pic>
    <xdr:clientData/>
  </xdr:twoCellAnchor>
  <xdr:twoCellAnchor editAs="oneCell">
    <xdr:from>
      <xdr:col>0</xdr:col>
      <xdr:colOff>214312</xdr:colOff>
      <xdr:row>60</xdr:row>
      <xdr:rowOff>71437</xdr:rowOff>
    </xdr:from>
    <xdr:to>
      <xdr:col>7</xdr:col>
      <xdr:colOff>68779</xdr:colOff>
      <xdr:row>83</xdr:row>
      <xdr:rowOff>85243</xdr:rowOff>
    </xdr:to>
    <xdr:pic>
      <xdr:nvPicPr>
        <xdr:cNvPr id="4" name="Picture 3"/>
        <xdr:cNvPicPr>
          <a:picLocks noChangeAspect="1"/>
        </xdr:cNvPicPr>
      </xdr:nvPicPr>
      <xdr:blipFill>
        <a:blip xmlns:r="http://schemas.openxmlformats.org/officeDocument/2006/relationships" r:embed="rId3"/>
        <a:stretch>
          <a:fillRect/>
        </a:stretch>
      </xdr:blipFill>
      <xdr:spPr>
        <a:xfrm>
          <a:off x="214312" y="10710862"/>
          <a:ext cx="9903342" cy="3738081"/>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647699</xdr:colOff>
      <xdr:row>2</xdr:row>
      <xdr:rowOff>209550</xdr:rowOff>
    </xdr:from>
    <xdr:to>
      <xdr:col>9</xdr:col>
      <xdr:colOff>671511</xdr:colOff>
      <xdr:row>4</xdr:row>
      <xdr:rowOff>156623</xdr:rowOff>
    </xdr:to>
    <xdr:grpSp>
      <xdr:nvGrpSpPr>
        <xdr:cNvPr id="2" name="Group 1"/>
        <xdr:cNvGrpSpPr/>
      </xdr:nvGrpSpPr>
      <xdr:grpSpPr>
        <a:xfrm>
          <a:off x="5372099" y="1162050"/>
          <a:ext cx="3633787" cy="1137698"/>
          <a:chOff x="4933950" y="161225"/>
          <a:chExt cx="3519487" cy="594773"/>
        </a:xfrm>
      </xdr:grpSpPr>
      <xdr:sp macro="" textlink="">
        <xdr:nvSpPr>
          <xdr:cNvPr id="3" name="Rectangle 2"/>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2024 Sector Views</a:t>
            </a:r>
          </a:p>
        </xdr:txBody>
      </xdr:sp>
      <xdr:sp macro="" textlink="">
        <xdr:nvSpPr>
          <xdr:cNvPr id="4" name="Bent Arrow 3"/>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5" name="Bent Arrow 4"/>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1</xdr:col>
      <xdr:colOff>22860</xdr:colOff>
      <xdr:row>0</xdr:row>
      <xdr:rowOff>26670</xdr:rowOff>
    </xdr:from>
    <xdr:ext cx="1800045" cy="655885"/>
    <xdr:sp macro="" textlink="">
      <xdr:nvSpPr>
        <xdr:cNvPr id="6" name="TextBox 5"/>
        <xdr:cNvSpPr txBox="1"/>
      </xdr:nvSpPr>
      <xdr:spPr>
        <a:xfrm>
          <a:off x="632460" y="2667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twoCellAnchor>
    <xdr:from>
      <xdr:col>7</xdr:col>
      <xdr:colOff>376311</xdr:colOff>
      <xdr:row>1</xdr:row>
      <xdr:rowOff>182880</xdr:rowOff>
    </xdr:from>
    <xdr:to>
      <xdr:col>8</xdr:col>
      <xdr:colOff>4983</xdr:colOff>
      <xdr:row>2</xdr:row>
      <xdr:rowOff>73563</xdr:rowOff>
    </xdr:to>
    <xdr:sp macro="" textlink="">
      <xdr:nvSpPr>
        <xdr:cNvPr id="7" name="Rectangle 6">
          <a:hlinkClick xmlns:r="http://schemas.openxmlformats.org/officeDocument/2006/relationships" r:id="rId1"/>
        </xdr:cNvPr>
        <xdr:cNvSpPr/>
      </xdr:nvSpPr>
      <xdr:spPr>
        <a:xfrm>
          <a:off x="4643511" y="373380"/>
          <a:ext cx="238272" cy="81183"/>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two-year Portfolio view</a:t>
          </a:r>
        </a:p>
      </xdr:txBody>
    </xdr:sp>
    <xdr:clientData/>
  </xdr:twoCellAnchor>
  <xdr:twoCellAnchor>
    <xdr:from>
      <xdr:col>8</xdr:col>
      <xdr:colOff>225376</xdr:colOff>
      <xdr:row>1</xdr:row>
      <xdr:rowOff>182881</xdr:rowOff>
    </xdr:from>
    <xdr:to>
      <xdr:col>8</xdr:col>
      <xdr:colOff>1126588</xdr:colOff>
      <xdr:row>2</xdr:row>
      <xdr:rowOff>81183</xdr:rowOff>
    </xdr:to>
    <xdr:sp macro="" textlink="">
      <xdr:nvSpPr>
        <xdr:cNvPr id="8" name="Rectangle 7">
          <a:hlinkClick xmlns:r="http://schemas.openxmlformats.org/officeDocument/2006/relationships" r:id="rId2"/>
        </xdr:cNvPr>
        <xdr:cNvSpPr/>
      </xdr:nvSpPr>
      <xdr:spPr>
        <a:xfrm>
          <a:off x="5102176" y="373381"/>
          <a:ext cx="386862" cy="88802"/>
        </a:xfrm>
        <a:prstGeom prst="rect">
          <a:avLst/>
        </a:prstGeom>
        <a:solidFill>
          <a:srgbClr val="D8EE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2025 Portfolio view</a:t>
          </a:r>
        </a:p>
      </xdr:txBody>
    </xdr:sp>
    <xdr:clientData/>
  </xdr:twoCellAnchor>
  <xdr:twoCellAnchor>
    <xdr:from>
      <xdr:col>1</xdr:col>
      <xdr:colOff>327660</xdr:colOff>
      <xdr:row>80</xdr:row>
      <xdr:rowOff>78105</xdr:rowOff>
    </xdr:from>
    <xdr:to>
      <xdr:col>2</xdr:col>
      <xdr:colOff>365760</xdr:colOff>
      <xdr:row>84</xdr:row>
      <xdr:rowOff>0</xdr:rowOff>
    </xdr:to>
    <xdr:sp macro="" textlink="">
      <xdr:nvSpPr>
        <xdr:cNvPr id="9" name="Rectangle 8">
          <a:hlinkClick xmlns:r="http://schemas.openxmlformats.org/officeDocument/2006/relationships" r:id="rId3"/>
        </xdr:cNvPr>
        <xdr:cNvSpPr/>
      </xdr:nvSpPr>
      <xdr:spPr>
        <a:xfrm>
          <a:off x="937260" y="15318105"/>
          <a:ext cx="647700" cy="68389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2</xdr:col>
      <xdr:colOff>401955</xdr:colOff>
      <xdr:row>80</xdr:row>
      <xdr:rowOff>76200</xdr:rowOff>
    </xdr:from>
    <xdr:to>
      <xdr:col>2</xdr:col>
      <xdr:colOff>838200</xdr:colOff>
      <xdr:row>84</xdr:row>
      <xdr:rowOff>0</xdr:rowOff>
    </xdr:to>
    <xdr:sp macro="" textlink="">
      <xdr:nvSpPr>
        <xdr:cNvPr id="10" name="Rectangle 9">
          <a:hlinkClick xmlns:r="http://schemas.openxmlformats.org/officeDocument/2006/relationships" r:id="rId4"/>
        </xdr:cNvPr>
        <xdr:cNvSpPr/>
      </xdr:nvSpPr>
      <xdr:spPr>
        <a:xfrm>
          <a:off x="1621155" y="15316200"/>
          <a:ext cx="207645" cy="6858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Gas Target Page</a:t>
          </a:r>
          <a:endParaRPr lang="en-US" sz="600">
            <a:solidFill>
              <a:schemeClr val="tx1"/>
            </a:solidFill>
          </a:endParaRPr>
        </a:p>
      </xdr:txBody>
    </xdr:sp>
    <xdr:clientData/>
  </xdr:twoCellAnchor>
  <xdr:twoCellAnchor>
    <xdr:from>
      <xdr:col>1</xdr:col>
      <xdr:colOff>297180</xdr:colOff>
      <xdr:row>80</xdr:row>
      <xdr:rowOff>89535</xdr:rowOff>
    </xdr:from>
    <xdr:to>
      <xdr:col>2</xdr:col>
      <xdr:colOff>342900</xdr:colOff>
      <xdr:row>84</xdr:row>
      <xdr:rowOff>0</xdr:rowOff>
    </xdr:to>
    <xdr:sp macro="" textlink="">
      <xdr:nvSpPr>
        <xdr:cNvPr id="11" name="Rectangle 10">
          <a:hlinkClick xmlns:r="http://schemas.openxmlformats.org/officeDocument/2006/relationships" r:id="rId3"/>
        </xdr:cNvPr>
        <xdr:cNvSpPr/>
      </xdr:nvSpPr>
      <xdr:spPr>
        <a:xfrm>
          <a:off x="906780" y="15329535"/>
          <a:ext cx="655320" cy="67246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13</xdr:col>
      <xdr:colOff>317501</xdr:colOff>
      <xdr:row>33</xdr:row>
      <xdr:rowOff>145295</xdr:rowOff>
    </xdr:to>
    <xdr:pic>
      <xdr:nvPicPr>
        <xdr:cNvPr id="2" name="Picture 1"/>
        <xdr:cNvPicPr>
          <a:picLocks noChangeAspect="1"/>
        </xdr:cNvPicPr>
      </xdr:nvPicPr>
      <xdr:blipFill>
        <a:blip xmlns:r="http://schemas.openxmlformats.org/officeDocument/2006/relationships" r:embed="rId1"/>
        <a:stretch>
          <a:fillRect/>
        </a:stretch>
      </xdr:blipFill>
      <xdr:spPr>
        <a:xfrm>
          <a:off x="1" y="184150"/>
          <a:ext cx="8585200" cy="60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171451</xdr:colOff>
      <xdr:row>0</xdr:row>
      <xdr:rowOff>0</xdr:rowOff>
    </xdr:from>
    <xdr:to>
      <xdr:col>10</xdr:col>
      <xdr:colOff>332797</xdr:colOff>
      <xdr:row>22</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171451" y="0"/>
          <a:ext cx="6644696" cy="4051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53225</xdr:colOff>
      <xdr:row>9</xdr:row>
      <xdr:rowOff>85507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000000" cy="1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02Inputs\General%20Accounting\Reports\SalesOfElectricity\2009%20SOE\04-2009\02-2009%20SOE%20prelim.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WINNT\Temporary%20Internet%20Files\OLK93\GS0903%202004%20Rebuttal%20(working%20fil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GrpRates\Public\RASANEN\%232005%20GRC\Update%206-30-06\COS%20Update%207-7-06\ECOS%20Model%20-%20UPDATE%20(JAH-5)%207-7-0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Users\carss\AppData\Local\Temp\Workshare\0z2ukvys.qn3\3\REGULATN\PA&amp;D\CASES\Wy0902\EAST%20Blocking%209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arss\AppData\Local\Temp\Workshare\0z2ukvys.qn3\3\REGULATN\PA&amp;D\DSMRecov\2001\RECOV0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E:\wrk\22_pse\_PSE02-%20UE-220026%202022GRC\init\NEW-PSE-WP-REVREQ-COS-22GRC-01-2022(C)\NEW-PSE-WP-SEF-4E-ELECTRIC-REV-REQ-MODEL-22GRC-01-2022.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N:\Current\Emissions%20Inventory%202022%20working\Large%20Customers%20LDC%20supply\2021%20shell%202022_12_8_441_NG_supplier_reporting_tool.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Utility\Energy%20Rates%20Finance%20and%20Audit\Moya's%20files\Pacificorp%20LT%20debt\PAC%20LT%20Debt%20-%20working.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OPUC-FILEPRINT\Agency\Utility\Energy%20Rates%20Finance%20and%20Audit\Moya's%20files\Pacificorp%20LT%20debt\PAC%20LT%20Debt%20-%20working.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PAYMENT%20PROCESSING/Wong%20Matthew/Reports/DailyPaymentTotals_Analysi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carss\AppData\Local\Temp\Workshare\0z2ukvys.qn3\3\Documents%20and%20Settings\p70596\Local%20Settings\Temporary%20Internet%20Files\OLK3B\ORA%20Workpaper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03%20&amp;%202.05%20WC-RB%20Dec%202017%20CBR.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hveal\Local%20Settings\Temporary%20Internet%20Files\OLK43\Energy%20Efficiency%20Semi-Annual%20Report\2003%201st%20Half\JH's%20Recon%20From%20GL%20to%20Energy%20Eff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stdpt2\RPL\GrpRates\Public\Gas%20GRC%202011\Cost%20of%20Service\Revenue%20Reqt%20and%20Rate%20Base\May%2016%20235%20pm\Gas%20Rev%20Req%20Model%202011%20GRC%20Ori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stdpt2.puget.com\rpl\GrpRates\Public\Gas%20GRC%202011\Cost%20of%20Service\Revenue%20Reqt%20and%20Rate%20Base\May%2016%20235%20pm\Gas%20Rev%20Req%20Model%202011%20GRC%20Ori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INNT\Temporary%20Internet%20Files\OLK93\WC-RB%20GRC%20TY0903%20RY02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Electric%20Model%202017%20GRC%20(SETTLE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dmin\Data-Departmental\1active\PROJECTS\STOWE\stowhote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pRevnu\PUBLIC\%23%20PCA%20&amp;%20RC%2006_2003%20TY\GRC\EL%2009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apbwprd.puget.com:50100/irj/go/km/docs/documents/Public%20Documents/Sales%20and%20Margin%20Reports%20(Final)/Sales%20of%20Electricity/2011/Sales_of_Electricity_2011_02_final_20110310_15372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INNT\Temporary%20Internet%20Files\OLK93\FCR%20for%20PSE%20S40%20V0%20%20HM%20edi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GrpRevnu/PUBLIC/%23%202019%20GRC/Original%20Filing/Dirty%20Workpapers%202019%20GRC/%23NEW-PSE-WP-SEF-4.00G-GAS-MODEL-19GRC-06-2019%20-%20Copy.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GrpRevnu/PUBLIC/%23%202019%20GRC/Attrition%20Change/190529-30-PSE-WP-SEF-4.00E-ELECTRIC-MODEL-19GRC-09-2019.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GrpRevnu/PUBLIC/%23%202019%20GRC/Compliance%20Filing/190529-30-PSE-WP-Cmpl-RevReq-COS-(9-23-20)(C)/190529-30-PSE-WP-SEF-18.00G-GAS-MODEL-19GRC-01-202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wrk\22_pse\3022-64%20UE-190529\3022-64%20UE-190529\br\Mullins%20Exh%20BGM-10%20-%20Natural%20Gas%20Rev%20Req.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estdpt2\RPL\GrpRevnu\PUBLIC\%23%202017%20GRC\Supplemental%20Filing%202017%20GRC\NO%20MS%20SUPP%202017%20GRC%20Workpapers\%23Electric%20Model%202017%20GRC%20CONT%20CALCULATION%20(SUPP).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stdpt2.puget.com\rpl\GrpRevnu\PUBLIC\%23%202017%20GRC\Supplemental%20Filing%202017%20GRC\NO%20MS%20SUPP%202017%20GRC%20Workpapers\%23Electric%20Model%202017%20GRC%20CONT%20CALCULATION%20(SUP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2005%20Data\06-2005\Depr%20Tracker%20Electric%20Revenue%20Forecast%206-27-0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wrk\15_cng\CA08%20-%20UG210755\dir\_exh\210755-Exh%20BGM-3-4-25-2022.xlsb"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boljh\Local%20Settings\MSN%20Rate%20v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estdpt2\RPL\03Processes\General%20Accounting\newgas\2012\4-2012\UBR-GAS%2004-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estdpt2.puget.com\rpl\GrpRevnu\PUBLIC\%23%202019%20GRC\Compliance%20Filing\190529-30-PSE-WP-Cmpl-RevReq-COS-(9-23-20)(C)\190529-30-PSE-WP-BDJ-06-COS-Model-19GRC-01-2020.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carss\AppData\Local\Temp\Workshare\0z2ukvys.qn3\3\Dept\Rates\WEATHER%20DATA\Weather%20Normalization\2016\WA%2065%20HDD%20NOAA\2016-12%20WA%20Weather%20Normalization%2065%20HDD%20-%20Copy.xlsm"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stdpt2\RPL\GrpRates\Public\Gas%20GRC%202017\Compliance%20Filing\Cost%20Of%20Service\2017%20Gas%20COSS%20September%20TY_Complianc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estdpt2.puget.com\rpl\GrpRates\Public\Gas%20GRC%202011\Compliance%20Filing\Mei%20Cass%20Files\2011%20Gas%20COSS%20December%20TY%20Compliance_Me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Gas%20Model%202017%20GRC%20(SETTLEMENT).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Cost%20Of%20Service\2017%20Gas%20COSS%20September%20TY_Complianc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GrpRates/Public/Load%20Research/GRC%202007%20(not%20filed)/Load%20Research%20Analyses/RLW/From%20RLW/Off%20System%20Results/M9_Statistics_All_R991_ADJ.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sheetName val="Revenue Requirement Adjustments"/>
      <sheetName val="Gas Matrix of Adjustments 9_04"/>
      <sheetName val="ROE matrix"/>
      <sheetName val="Rollforward"/>
      <sheetName val="PREVIOUS"/>
      <sheetName val="CHANGES"/>
      <sheetName val="GRB Detail"/>
      <sheetName val="Gas Unit cost"/>
      <sheetName val="Gas Unit Cost Summary "/>
      <sheetName val=" model at 1.30.03"/>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COC, ConvF"/>
      <sheetName val="Subject to Refund"/>
      <sheetName val="Summary"/>
      <sheetName val="Detailed Summary"/>
      <sheetName val="Common Adj"/>
      <sheetName val="Electric Adj"/>
      <sheetName val="DEC13"/>
      <sheetName val="BDJ Exh Summary"/>
      <sheetName val="SEF-13 p 1 Elect wp"/>
      <sheetName val="SEF-13 p 2 Elect wp"/>
      <sheetName val="Adj List"/>
      <sheetName val="Final Rate Years"/>
      <sheetName val="Named Ranges E"/>
      <sheetName val="Proofs=&gt;"/>
      <sheetName val="TBPI, ETR, Rev"/>
      <sheetName val="557 &amp; 555"/>
      <sheetName val="Prod O&amp;M"/>
    </sheetNames>
    <sheetDataSet>
      <sheetData sheetId="0">
        <row r="13">
          <cell r="C13">
            <v>7.3899999999999993E-2</v>
          </cell>
        </row>
      </sheetData>
      <sheetData sheetId="1" refreshError="1"/>
      <sheetData sheetId="2">
        <row r="30">
          <cell r="K30">
            <v>95361604.0746582</v>
          </cell>
        </row>
      </sheetData>
      <sheetData sheetId="3">
        <row r="28">
          <cell r="EJ28">
            <v>79002821.884108439</v>
          </cell>
        </row>
      </sheetData>
      <sheetData sheetId="4">
        <row r="16">
          <cell r="BC16">
            <v>0</v>
          </cell>
        </row>
      </sheetData>
      <sheetData sheetId="5">
        <row r="17">
          <cell r="BA17">
            <v>1133055.3483333332</v>
          </cell>
        </row>
      </sheetData>
      <sheetData sheetId="6" refreshError="1"/>
      <sheetData sheetId="7" refreshError="1"/>
      <sheetData sheetId="8">
        <row r="2">
          <cell r="Q2" t="str">
            <v>GAS NOI</v>
          </cell>
        </row>
      </sheetData>
      <sheetData sheetId="9">
        <row r="2">
          <cell r="J2" t="str">
            <v>NATURAL GAS</v>
          </cell>
        </row>
      </sheetData>
      <sheetData sheetId="10">
        <row r="6">
          <cell r="A6" t="str">
            <v>REVENUES AND EXPENSES</v>
          </cell>
        </row>
      </sheetData>
      <sheetData sheetId="11" refreshError="1"/>
      <sheetData sheetId="12">
        <row r="2">
          <cell r="B2" t="str">
            <v>PUGET SOUND ENERGY - ELECTRIC</v>
          </cell>
        </row>
        <row r="7">
          <cell r="B7" t="str">
            <v>2022 GENERAL RATE CASE</v>
          </cell>
        </row>
      </sheetData>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Aggregate emissions"/>
      <sheetName val="Up- or down-stream LDC,pipeline"/>
      <sheetName val="End-users and large customers"/>
      <sheetName val="Storage and direct deliveries"/>
      <sheetName val="Interstate pipeline deliveries"/>
      <sheetName val="Biomethane"/>
      <sheetName val="LPG, CNG, LNG Importers"/>
      <sheetName val="Reference"/>
      <sheetName val="Validation"/>
    </sheetNames>
    <sheetDataSet>
      <sheetData sheetId="0"/>
      <sheetData sheetId="1"/>
      <sheetData sheetId="2"/>
      <sheetData sheetId="3"/>
      <sheetData sheetId="4"/>
      <sheetData sheetId="5"/>
      <sheetData sheetId="6"/>
      <sheetData sheetId="7"/>
      <sheetData sheetId="8">
        <row r="49">
          <cell r="B49" t="str">
            <v>Agrium Kennewick Fertilizer Operations (KFO) - Kennewick</v>
          </cell>
        </row>
        <row r="50">
          <cell r="B50" t="str">
            <v>Air Liquide Hydrogen Plant  - Anacortes</v>
          </cell>
        </row>
        <row r="51">
          <cell r="B51" t="str">
            <v>Alcoa Intalco Works - Ferndale</v>
          </cell>
        </row>
        <row r="52">
          <cell r="B52" t="str">
            <v>Alcoa Wenatchee Works - Malaga</v>
          </cell>
        </row>
        <row r="53">
          <cell r="B53" t="str">
            <v>Alon Asphalt Company - Seattle</v>
          </cell>
        </row>
        <row r="54">
          <cell r="B54" t="str">
            <v>Analog Devices, Inc. - Camas</v>
          </cell>
        </row>
        <row r="55">
          <cell r="B55" t="str">
            <v>Ardagh Glass Inc. - Seattle</v>
          </cell>
        </row>
        <row r="56">
          <cell r="B56" t="str">
            <v>Arlington Dry Kilns LLC - Arlington</v>
          </cell>
        </row>
        <row r="57">
          <cell r="B57" t="str">
            <v>Ascensus Specialties LLC - Elma</v>
          </cell>
        </row>
        <row r="58">
          <cell r="B58" t="str">
            <v>Ash Grove Cement Company - Seattle</v>
          </cell>
        </row>
        <row r="59">
          <cell r="B59" t="str">
            <v>Basic American Foods - Moses Lake</v>
          </cell>
        </row>
        <row r="60">
          <cell r="B60" t="str">
            <v>Bio Energy Washington, LLC - Maple Valley</v>
          </cell>
        </row>
        <row r="61">
          <cell r="B61" t="str">
            <v>Boeing Commercial Airplanes - Everett</v>
          </cell>
        </row>
        <row r="62">
          <cell r="B62" t="str">
            <v>Boise Cascade Wood Products, LLC.  Kettle Falls Lumber - Kettle Falls</v>
          </cell>
        </row>
        <row r="63">
          <cell r="B63" t="str">
            <v>Boise Cascade Wood Products, LLC.  Kettle Falls Plywood - Kettle Falls</v>
          </cell>
        </row>
        <row r="64">
          <cell r="B64" t="str">
            <v>Bonneville Power Administration - WA Only - statewide</v>
          </cell>
        </row>
        <row r="65">
          <cell r="B65" t="str">
            <v>Boulder Park Generating Station - Spokane Valley</v>
          </cell>
        </row>
        <row r="66">
          <cell r="B66" t="str">
            <v>bp Cherry Point Refinery - Blaine</v>
          </cell>
        </row>
        <row r="67">
          <cell r="B67" t="str">
            <v>Cardinal FG Company - Winlock</v>
          </cell>
        </row>
        <row r="68">
          <cell r="B68" t="str">
            <v>Cathcart Landfill - Snohomish</v>
          </cell>
        </row>
        <row r="69">
          <cell r="B69" t="str">
            <v>Central Washington University - Ellensburg</v>
          </cell>
        </row>
        <row r="70">
          <cell r="B70" t="str">
            <v>CenTrio Energy Seattle LLC - Seattle</v>
          </cell>
        </row>
        <row r="71">
          <cell r="B71" t="str">
            <v>CertainTeed Gypsum - Seattle</v>
          </cell>
        </row>
        <row r="72">
          <cell r="B72" t="str">
            <v>Cheyne Landfill - Zillah</v>
          </cell>
        </row>
        <row r="73">
          <cell r="B73" t="str">
            <v>City of Spokane Northside Landfill - Spokane</v>
          </cell>
        </row>
        <row r="74">
          <cell r="B74" t="str">
            <v>City of Tacoma Solid Waste Facility - Tacoma</v>
          </cell>
        </row>
        <row r="75">
          <cell r="B75" t="str">
            <v>Cosmo Specialty Fibers Inc - Cosmopolis</v>
          </cell>
        </row>
        <row r="76">
          <cell r="B76" t="str">
            <v>Cowlitz County Headquarters Landfill - Castle Rock</v>
          </cell>
        </row>
        <row r="77">
          <cell r="B77" t="str">
            <v>Cowlitz County Landfill - Longview</v>
          </cell>
        </row>
        <row r="78">
          <cell r="B78" t="str">
            <v>Darigold - Chehalis</v>
          </cell>
        </row>
        <row r="79">
          <cell r="B79" t="str">
            <v>Darigold - Lynden</v>
          </cell>
        </row>
        <row r="80">
          <cell r="B80" t="str">
            <v>Darigold - Sunnyside</v>
          </cell>
        </row>
        <row r="81">
          <cell r="B81" t="str">
            <v>Darling Ingredients Inc - Tacoma</v>
          </cell>
        </row>
        <row r="82">
          <cell r="B82" t="str">
            <v>DH Feeders - Eltopia</v>
          </cell>
        </row>
        <row r="83">
          <cell r="B83" t="str">
            <v>Easterday Ranches South Feedlot - Kennewick</v>
          </cell>
        </row>
        <row r="84">
          <cell r="B84" t="str">
            <v>El Oro Cattle Feeders, LLC - Moses Lake</v>
          </cell>
        </row>
        <row r="85">
          <cell r="B85" t="str">
            <v>Emerald City Renewables LLC LFGTE- Graham</v>
          </cell>
        </row>
        <row r="86">
          <cell r="B86" t="str">
            <v>Emerald Kalama Chemical, LLC - Kalama</v>
          </cell>
        </row>
        <row r="87">
          <cell r="B87" t="str">
            <v>Fairchild AFB - Spokane Co.</v>
          </cell>
        </row>
        <row r="88">
          <cell r="B88" t="str">
            <v>Frederickson Power LP - Tacoma</v>
          </cell>
        </row>
        <row r="89">
          <cell r="B89" t="str">
            <v>Frito Lay - Vancouver</v>
          </cell>
        </row>
        <row r="90">
          <cell r="B90" t="str">
            <v>Gas Transmission Northwest Compressor Station 6 - Rosalia</v>
          </cell>
        </row>
        <row r="91">
          <cell r="B91" t="str">
            <v>Gas Transmission Northwest Compressor Station 7 - Starbuck</v>
          </cell>
        </row>
        <row r="92">
          <cell r="B92" t="str">
            <v>Gas Transmission Northwest Compressor Station 8 - Wallula</v>
          </cell>
        </row>
        <row r="93">
          <cell r="B93" t="str">
            <v>General Chemical - Anacortes</v>
          </cell>
        </row>
        <row r="94">
          <cell r="B94" t="str">
            <v>Georgia-Pacific Consumer Products LLC - Camas</v>
          </cell>
        </row>
        <row r="95">
          <cell r="B95" t="str">
            <v>Georgia-Pacific Gypsum LLC - Tacoma</v>
          </cell>
        </row>
        <row r="96">
          <cell r="B96" t="str">
            <v>Goodrich Corporation - Spokane</v>
          </cell>
        </row>
        <row r="97">
          <cell r="B97" t="str">
            <v>Grant County Landfill 1 - Ephrata</v>
          </cell>
        </row>
        <row r="98">
          <cell r="B98" t="str">
            <v>Graymont Western US. Inc. - Tacoma</v>
          </cell>
        </row>
        <row r="99">
          <cell r="B99" t="str">
            <v>Grays Harbor Energy Center - Elma</v>
          </cell>
        </row>
        <row r="100">
          <cell r="B100" t="str">
            <v>Great Western Malt - Vancouver</v>
          </cell>
        </row>
        <row r="101">
          <cell r="B101" t="str">
            <v>Guy Bennett Lumber Company - Clarkston</v>
          </cell>
        </row>
        <row r="102">
          <cell r="B102" t="str">
            <v>H.W. Hill Landfill Gas Power Plant - Roosevelt</v>
          </cell>
        </row>
        <row r="103">
          <cell r="B103" t="str">
            <v>Hampton Lumber Mills Washington Inc. - Darrington</v>
          </cell>
        </row>
        <row r="104">
          <cell r="B104" t="str">
            <v>Hampton Lumber Mills Washington Inc. - Morton</v>
          </cell>
        </row>
        <row r="105">
          <cell r="B105" t="str">
            <v>Hampton Lumber Mills Washington Inc. - Randle</v>
          </cell>
        </row>
        <row r="106">
          <cell r="B106" t="str">
            <v>Hidden Valley Landfill - Puyallup</v>
          </cell>
        </row>
        <row r="107">
          <cell r="B107" t="str">
            <v>Horn Rapids Sanitary Landfill - Richland</v>
          </cell>
        </row>
        <row r="108">
          <cell r="B108" t="str">
            <v>Horse Heaven Cattle Feeders, Inc. - Sunnyside</v>
          </cell>
        </row>
        <row r="109">
          <cell r="B109" t="str">
            <v>Imerys Minerals Quincy Plant - Quincy</v>
          </cell>
        </row>
        <row r="110">
          <cell r="B110" t="str">
            <v>Inland Empire Paper Company - Spokane</v>
          </cell>
        </row>
        <row r="111">
          <cell r="B111" t="str">
            <v>Interfor US, Inc. - Forks</v>
          </cell>
        </row>
        <row r="112">
          <cell r="B112" t="str">
            <v>Interfor US, Inc. - Port Angeles</v>
          </cell>
        </row>
        <row r="113">
          <cell r="B113" t="str">
            <v>Interfor US, Inc. - Tacoma</v>
          </cell>
        </row>
        <row r="114">
          <cell r="B114" t="str">
            <v>J.R. Simplot Company - Moses Lake</v>
          </cell>
        </row>
        <row r="115">
          <cell r="B115" t="str">
            <v>J.R. Simplot Company - Othello</v>
          </cell>
        </row>
        <row r="116">
          <cell r="B116" t="str">
            <v>James Hardie Building Products - Tacoma</v>
          </cell>
        </row>
        <row r="117">
          <cell r="B117" t="str">
            <v>Kaiser Aluminum Washington, LLC (Trentwood Works) - Spokane Valley</v>
          </cell>
        </row>
        <row r="118">
          <cell r="B118" t="str">
            <v>Kettle Falls Generating Station - Kettle Falls</v>
          </cell>
        </row>
        <row r="119">
          <cell r="B119" t="str">
            <v>Kimberly-Clark Corporation - Everett</v>
          </cell>
        </row>
        <row r="120">
          <cell r="B120" t="str">
            <v>King County Solid Waste Cedar Hills Landfill - Maple Valley</v>
          </cell>
        </row>
        <row r="121">
          <cell r="B121" t="str">
            <v>Lamb Weston - Connell</v>
          </cell>
        </row>
        <row r="122">
          <cell r="B122" t="str">
            <v>Lamb Weston - Pasco</v>
          </cell>
        </row>
        <row r="123">
          <cell r="B123" t="str">
            <v>Lamb Weston - Quincy</v>
          </cell>
        </row>
        <row r="124">
          <cell r="B124" t="str">
            <v>Lamb Weston - Richland</v>
          </cell>
        </row>
        <row r="125">
          <cell r="B125" t="str">
            <v>Lamb Weston - Warden</v>
          </cell>
        </row>
        <row r="126">
          <cell r="B126" t="str">
            <v>Leichner Landfill - Vancouver</v>
          </cell>
        </row>
        <row r="127">
          <cell r="B127" t="str">
            <v>LRI Landfill - Graham</v>
          </cell>
        </row>
        <row r="128">
          <cell r="B128" t="str">
            <v>Marathon Anacortes Refinery - Anacortes</v>
          </cell>
        </row>
        <row r="129">
          <cell r="B129" t="str">
            <v>Matheson - Anacortes</v>
          </cell>
        </row>
        <row r="130">
          <cell r="B130" t="str">
            <v>McCain Foods - Othello</v>
          </cell>
        </row>
        <row r="131">
          <cell r="B131" t="str">
            <v>McKinley Paper Co. - Washington Mill - Port Angeles</v>
          </cell>
        </row>
        <row r="132">
          <cell r="B132" t="str">
            <v>Michelsen Packaging - Yakima</v>
          </cell>
        </row>
        <row r="133">
          <cell r="B133" t="str">
            <v>Naval Air Station Whidbey Island - Oak Harbor</v>
          </cell>
        </row>
        <row r="134">
          <cell r="B134" t="str">
            <v>Naval Base Kitsap - Bremerton</v>
          </cell>
        </row>
        <row r="135">
          <cell r="B135" t="str">
            <v>Naval Base Kitsap Bangor - Silverdale</v>
          </cell>
        </row>
        <row r="136">
          <cell r="B136" t="str">
            <v>Nippon Dynawave - Longview</v>
          </cell>
        </row>
        <row r="137">
          <cell r="B137" t="str">
            <v>North Pacific Paper Company, LLC - Longview</v>
          </cell>
        </row>
        <row r="138">
          <cell r="B138" t="str">
            <v>Northwest Hardwoods Inc. - Centralia</v>
          </cell>
        </row>
        <row r="139">
          <cell r="B139" t="str">
            <v>Northwest Hardwoods Inc. - Longview</v>
          </cell>
        </row>
        <row r="140">
          <cell r="B140" t="str">
            <v>Northwest Hardwoods Inc. - Mount Vernon</v>
          </cell>
        </row>
        <row r="141">
          <cell r="B141" t="str">
            <v>Northwest Pipeline C/S - Chehalis</v>
          </cell>
        </row>
        <row r="142">
          <cell r="B142" t="str">
            <v>Northwest Pipeline C/S - Goldendale</v>
          </cell>
        </row>
        <row r="143">
          <cell r="B143" t="str">
            <v>Northwest Pipeline C/S - Mount Vernon</v>
          </cell>
        </row>
        <row r="144">
          <cell r="B144" t="str">
            <v>Northwest Pipeline C/S - Snohomish</v>
          </cell>
        </row>
        <row r="145">
          <cell r="B145" t="str">
            <v>Northwest Pipeline C/S - Sumas</v>
          </cell>
        </row>
        <row r="146">
          <cell r="B146" t="str">
            <v>Northwest Pipeline C/S - Sumner</v>
          </cell>
        </row>
        <row r="147">
          <cell r="B147" t="str">
            <v>Northwest Pipeline C/S - Washougal</v>
          </cell>
        </row>
        <row r="148">
          <cell r="B148" t="str">
            <v>Northwest Pipeline Plymouth C/S - Plymouth</v>
          </cell>
        </row>
        <row r="149">
          <cell r="B149" t="str">
            <v>Northwest Pipeline Roosevelt C/S - Bickleton</v>
          </cell>
        </row>
        <row r="150">
          <cell r="B150" t="str">
            <v>Northwest Pipeline Willard C/S - Cook</v>
          </cell>
        </row>
        <row r="151">
          <cell r="B151" t="str">
            <v>Nucor Steel Seattle, Inc, - Seattle</v>
          </cell>
        </row>
        <row r="152">
          <cell r="B152" t="str">
            <v>Okanogan County Central Landfill - Okanogan</v>
          </cell>
        </row>
        <row r="153">
          <cell r="B153" t="str">
            <v>Olympic View Sanitary Landfill - Bremerton</v>
          </cell>
        </row>
        <row r="154">
          <cell r="B154" t="str">
            <v>Owens-Brockway Glass Container Inc Plant #2 - Kalama</v>
          </cell>
        </row>
        <row r="155">
          <cell r="B155" t="str">
            <v>PacifiCorp Energy - Chehalis Generation Facility - Chehalis</v>
          </cell>
        </row>
        <row r="156">
          <cell r="B156" t="str">
            <v>Packaging Corporation of America - Wallula</v>
          </cell>
        </row>
        <row r="157">
          <cell r="B157" t="str">
            <v>Phillips 66 Ferndale Refinery - Ferndale</v>
          </cell>
        </row>
        <row r="158">
          <cell r="B158" t="str">
            <v>Ponderay Newsprint Company - Usk</v>
          </cell>
        </row>
        <row r="159">
          <cell r="B159" t="str">
            <v>Port Townsend Paper Corporation - Port Townsend</v>
          </cell>
        </row>
        <row r="160">
          <cell r="B160" t="str">
            <v>Puget Sound Energy - Encogen Generating Station - Bellingham</v>
          </cell>
        </row>
        <row r="161">
          <cell r="B161" t="str">
            <v>Puget Sound Energy - Ferndale Generating Station - Ferndale</v>
          </cell>
        </row>
        <row r="162">
          <cell r="B162" t="str">
            <v>Puget Sound Energy - Frederickson Generating Station - Tacoma</v>
          </cell>
        </row>
        <row r="163">
          <cell r="B163" t="str">
            <v>Puget Sound Energy - Fredonia Generating Station - Mount Vernon</v>
          </cell>
        </row>
        <row r="164">
          <cell r="B164" t="str">
            <v>Puget Sound Energy - Goldendale Generating Station - Goldendale</v>
          </cell>
        </row>
        <row r="165">
          <cell r="B165" t="str">
            <v>Puget Sound Energy - Jackson Prairie Gas Storage - Chehalis</v>
          </cell>
        </row>
        <row r="166">
          <cell r="B166" t="str">
            <v>Puget Sound Energy - Mint Farm Generating Station - Longview</v>
          </cell>
        </row>
        <row r="167">
          <cell r="B167" t="str">
            <v>Puget Sound Energy - Sumas Generating Station - Sumas</v>
          </cell>
        </row>
        <row r="168">
          <cell r="B168" t="str">
            <v>Puget Sound Energy - Whitehorn Generating Station - Blaine</v>
          </cell>
        </row>
        <row r="169">
          <cell r="B169" t="str">
            <v>Puget Sound Energy T&amp;D - statewide</v>
          </cell>
        </row>
        <row r="170">
          <cell r="B170" t="str">
            <v>Rainier Veneer, Inc. - Spanaway</v>
          </cell>
        </row>
        <row r="171">
          <cell r="B171" t="str">
            <v>REC Solar Grade Silicon - Moses Lake</v>
          </cell>
        </row>
        <row r="172">
          <cell r="B172" t="str">
            <v>REG Grays Harbor LLC - Hoquiam</v>
          </cell>
        </row>
        <row r="173">
          <cell r="B173" t="str">
            <v>River Road Generating Plant - Vancouver</v>
          </cell>
        </row>
        <row r="174">
          <cell r="B174" t="str">
            <v>Roosevelt Regional Landfill - Roosevelt</v>
          </cell>
        </row>
        <row r="175">
          <cell r="B175" t="str">
            <v>Schweitzer Engineering Laboratories, Inc. - Pullman</v>
          </cell>
        </row>
        <row r="176">
          <cell r="B176" t="str">
            <v>SDS Lumber Company - Bingen</v>
          </cell>
        </row>
        <row r="177">
          <cell r="B177" t="str">
            <v>Seattle-Tacoma International Airport - Seattle</v>
          </cell>
        </row>
        <row r="178">
          <cell r="B178" t="str">
            <v>SEH America, Inc - Vancouver</v>
          </cell>
        </row>
        <row r="179">
          <cell r="B179" t="str">
            <v>SGL Carbon, LLC - Moses Lake</v>
          </cell>
        </row>
        <row r="180">
          <cell r="B180" t="str">
            <v>Shell Puget Sound Refinery - Anacortes</v>
          </cell>
        </row>
        <row r="181">
          <cell r="B181" t="str">
            <v>Sierra Pacific Industries - Aberdeen</v>
          </cell>
        </row>
        <row r="182">
          <cell r="B182" t="str">
            <v>Sierra Pacific Industries - Burlington - Mount Vernon</v>
          </cell>
        </row>
        <row r="183">
          <cell r="B183" t="str">
            <v>Sierra Pacific Industries - Centralia</v>
          </cell>
        </row>
        <row r="184">
          <cell r="B184" t="str">
            <v>Sierra Pacific Industries - Shelton</v>
          </cell>
        </row>
        <row r="185">
          <cell r="B185" t="str">
            <v>Simplot Feeders LTD. - Burbank</v>
          </cell>
        </row>
        <row r="186">
          <cell r="B186" t="str">
            <v>Solvay Chemicals, Inc. - Longview</v>
          </cell>
        </row>
        <row r="187">
          <cell r="B187" t="str">
            <v>Sonoco Products - Sumner</v>
          </cell>
        </row>
        <row r="188">
          <cell r="B188" t="str">
            <v>Spectrum Glass Company - Woodinville</v>
          </cell>
        </row>
        <row r="189">
          <cell r="B189" t="str">
            <v>Spokane Waste to Energy Facility - Spokane</v>
          </cell>
        </row>
        <row r="190">
          <cell r="B190" t="str">
            <v>Star Forge LLC dba Jorgensen Forge - Tukwila</v>
          </cell>
        </row>
        <row r="191">
          <cell r="B191" t="str">
            <v>Starbucks Kent Flexible Plant - Kent</v>
          </cell>
        </row>
        <row r="192">
          <cell r="B192" t="str">
            <v>Steelscape</v>
          </cell>
        </row>
        <row r="193">
          <cell r="B193" t="str">
            <v>Terrace Heights Landfill - Yakima</v>
          </cell>
        </row>
        <row r="194">
          <cell r="B194" t="str">
            <v>The Boeing Company - Auburn Site - Auburn</v>
          </cell>
        </row>
        <row r="195">
          <cell r="B195" t="str">
            <v>The Boeing Company - Fabrication (Frederickson Site) - Puyallup</v>
          </cell>
        </row>
        <row r="196">
          <cell r="B196" t="str">
            <v>The Boeing Company - Renton</v>
          </cell>
        </row>
        <row r="197">
          <cell r="B197" t="str">
            <v>The Boeing Company: Boeing Plant 2 - Seattle</v>
          </cell>
        </row>
        <row r="198">
          <cell r="B198" t="str">
            <v>The Boeing Company: DC/MFC - Tukwila</v>
          </cell>
        </row>
        <row r="199">
          <cell r="B199" t="str">
            <v>TransAlta Centralia Generation LLC - Centralia</v>
          </cell>
        </row>
        <row r="200">
          <cell r="B200" t="str">
            <v>Tree Top - Prosser</v>
          </cell>
        </row>
        <row r="201">
          <cell r="B201" t="str">
            <v>Tree Top - Selah Campus</v>
          </cell>
        </row>
        <row r="202">
          <cell r="B202" t="str">
            <v>Tree Top - Wenatchee</v>
          </cell>
        </row>
        <row r="203">
          <cell r="B203" t="str">
            <v>Tyson Fresh Meats, Inc. - Wallula</v>
          </cell>
        </row>
        <row r="204">
          <cell r="B204" t="str">
            <v>U.S. Department of Energy Hanford Site - Richland</v>
          </cell>
        </row>
        <row r="205">
          <cell r="B205" t="str">
            <v>U.S. Oil &amp; Refining Co. - Tacoma</v>
          </cell>
        </row>
        <row r="206">
          <cell r="B206" t="str">
            <v>University of Washington Seattle Campus - Seattle</v>
          </cell>
        </row>
        <row r="207">
          <cell r="B207" t="str">
            <v>US Army Joint Base Lewis-McChord - Pierce Co.</v>
          </cell>
        </row>
        <row r="208">
          <cell r="B208" t="str">
            <v>Vaagen Bros. Lumber, Inc. - Colville</v>
          </cell>
        </row>
        <row r="209">
          <cell r="B209" t="str">
            <v>WaferTech LLC - Camas</v>
          </cell>
        </row>
        <row r="210">
          <cell r="B210" t="str">
            <v>Washington Potato Company</v>
          </cell>
        </row>
        <row r="211">
          <cell r="B211" t="str">
            <v>Washington State University - Pullman</v>
          </cell>
        </row>
        <row r="212">
          <cell r="B212" t="str">
            <v>Waste Management Greater Wenatchee Regional Landfill - East Wenatchee</v>
          </cell>
        </row>
        <row r="213">
          <cell r="B213" t="str">
            <v>WestRock CP, LLC - Tacoma</v>
          </cell>
        </row>
        <row r="214">
          <cell r="B214" t="str">
            <v>WestRock LLC - Longview</v>
          </cell>
        </row>
        <row r="215">
          <cell r="B215" t="str">
            <v>Weyerhaeuser Raymond Lumber - Raymond</v>
          </cell>
        </row>
        <row r="216">
          <cell r="B216" t="str">
            <v>Willamette Valley Company - Centralia</v>
          </cell>
        </row>
        <row r="217">
          <cell r="B217" t="str">
            <v>Cascade Natural Gas Corporation</v>
          </cell>
        </row>
        <row r="218">
          <cell r="B218" t="str">
            <v>Avista Corporation - WA</v>
          </cell>
        </row>
        <row r="219">
          <cell r="B219" t="str">
            <v>NW Natural</v>
          </cell>
        </row>
        <row r="220">
          <cell r="B220" t="str">
            <v>Puget Sound Energy LDC</v>
          </cell>
        </row>
      </sheetData>
      <sheetData sheetId="9"/>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 val="Print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TotalsByWeek"/>
      <sheetName val="OverallTotals"/>
      <sheetName val="Returns"/>
      <sheetName val="MonthlySummary"/>
      <sheetName val="Amount_Data"/>
      <sheetName val="TemperatureData"/>
      <sheetName val="Inslee Announcements"/>
      <sheetName val="Validation"/>
      <sheetName val="AvgDailyLookup"/>
      <sheetName val="Lookup"/>
      <sheetName val="Sheet1"/>
    </sheetNames>
    <sheetDataSet>
      <sheetData sheetId="0" refreshError="1"/>
      <sheetData sheetId="1" refreshError="1"/>
      <sheetData sheetId="2" refreshError="1"/>
      <sheetData sheetId="3" refreshError="1"/>
      <sheetData sheetId="4" refreshError="1"/>
      <sheetData sheetId="5">
        <row r="1">
          <cell r="A1" t="str">
            <v/>
          </cell>
        </row>
        <row r="2">
          <cell r="A2" t="str">
            <v>Posting Date</v>
          </cell>
          <cell r="B2" t="str">
            <v>Payment Type</v>
          </cell>
          <cell r="C2" t="str">
            <v/>
          </cell>
          <cell r="D2" t="str">
            <v>$</v>
          </cell>
          <cell r="E2" t="str">
            <v>Amount</v>
          </cell>
          <cell r="F2" t="str">
            <v>Count</v>
          </cell>
          <cell r="G2" t="str">
            <v>Day</v>
          </cell>
          <cell r="H2" t="str">
            <v>d</v>
          </cell>
          <cell r="I2" t="str">
            <v>PmtType</v>
          </cell>
          <cell r="J2" t="str">
            <v>Group</v>
          </cell>
          <cell r="K2" t="str">
            <v>AvgCount</v>
          </cell>
          <cell r="L2" t="str">
            <v>AvgAmt</v>
          </cell>
          <cell r="M2" t="str">
            <v>Week</v>
          </cell>
          <cell r="N2" t="str">
            <v>Date</v>
          </cell>
          <cell r="O2" t="str">
            <v>Show</v>
          </cell>
        </row>
        <row r="3">
          <cell r="A3" t="str">
            <v>01/01/2020</v>
          </cell>
        </row>
        <row r="4">
          <cell r="A4" t="str">
            <v>01/01/2020</v>
          </cell>
        </row>
        <row r="5">
          <cell r="A5" t="str">
            <v>01/01/2020</v>
          </cell>
        </row>
        <row r="6">
          <cell r="A6" t="str">
            <v>01/01/2020</v>
          </cell>
        </row>
        <row r="7">
          <cell r="A7" t="str">
            <v>01/02/2020</v>
          </cell>
        </row>
        <row r="8">
          <cell r="A8" t="str">
            <v>01/02/2020</v>
          </cell>
        </row>
        <row r="9">
          <cell r="A9" t="str">
            <v>01/02/2020</v>
          </cell>
        </row>
        <row r="10">
          <cell r="A10" t="str">
            <v>01/02/2020</v>
          </cell>
        </row>
        <row r="11">
          <cell r="A11" t="str">
            <v>01/02/2020</v>
          </cell>
        </row>
        <row r="12">
          <cell r="A12" t="str">
            <v>01/02/2020</v>
          </cell>
        </row>
        <row r="13">
          <cell r="A13" t="str">
            <v>01/02/2020</v>
          </cell>
        </row>
        <row r="14">
          <cell r="A14" t="str">
            <v>01/02/2020</v>
          </cell>
        </row>
        <row r="15">
          <cell r="A15" t="str">
            <v>01/02/2020</v>
          </cell>
        </row>
        <row r="16">
          <cell r="A16" t="str">
            <v>01/02/2020</v>
          </cell>
        </row>
        <row r="17">
          <cell r="A17" t="str">
            <v>01/02/2020</v>
          </cell>
        </row>
        <row r="18">
          <cell r="A18" t="str">
            <v>01/02/2020</v>
          </cell>
        </row>
        <row r="19">
          <cell r="A19" t="str">
            <v>01/02/2020</v>
          </cell>
        </row>
        <row r="20">
          <cell r="A20" t="str">
            <v>01/02/2020</v>
          </cell>
        </row>
        <row r="21">
          <cell r="A21" t="str">
            <v>01/03/2020</v>
          </cell>
        </row>
        <row r="22">
          <cell r="A22" t="str">
            <v>01/03/2020</v>
          </cell>
        </row>
        <row r="23">
          <cell r="A23" t="str">
            <v>01/03/2020</v>
          </cell>
        </row>
        <row r="24">
          <cell r="A24" t="str">
            <v>01/03/2020</v>
          </cell>
        </row>
        <row r="25">
          <cell r="A25" t="str">
            <v>01/03/2020</v>
          </cell>
        </row>
        <row r="26">
          <cell r="A26" t="str">
            <v>01/03/2020</v>
          </cell>
        </row>
        <row r="27">
          <cell r="A27" t="str">
            <v>01/03/2020</v>
          </cell>
        </row>
        <row r="28">
          <cell r="A28" t="str">
            <v>01/03/2020</v>
          </cell>
        </row>
        <row r="29">
          <cell r="A29" t="str">
            <v>01/03/2020</v>
          </cell>
        </row>
        <row r="30">
          <cell r="A30" t="str">
            <v>01/03/2020</v>
          </cell>
        </row>
        <row r="31">
          <cell r="A31" t="str">
            <v>01/03/2020</v>
          </cell>
        </row>
        <row r="32">
          <cell r="A32" t="str">
            <v>01/03/2020</v>
          </cell>
        </row>
        <row r="33">
          <cell r="A33" t="str">
            <v>01/04/2020</v>
          </cell>
        </row>
        <row r="34">
          <cell r="A34" t="str">
            <v>01/04/2020</v>
          </cell>
        </row>
        <row r="35">
          <cell r="A35" t="str">
            <v>01/05/2020</v>
          </cell>
        </row>
        <row r="36">
          <cell r="A36" t="str">
            <v>01/06/2020</v>
          </cell>
        </row>
        <row r="37">
          <cell r="A37" t="str">
            <v>01/06/2020</v>
          </cell>
        </row>
        <row r="38">
          <cell r="A38" t="str">
            <v>01/06/2020</v>
          </cell>
        </row>
        <row r="39">
          <cell r="A39" t="str">
            <v>01/06/2020</v>
          </cell>
        </row>
        <row r="40">
          <cell r="A40" t="str">
            <v>01/06/2020</v>
          </cell>
        </row>
        <row r="41">
          <cell r="A41" t="str">
            <v>01/06/2020</v>
          </cell>
        </row>
        <row r="42">
          <cell r="A42" t="str">
            <v>01/06/2020</v>
          </cell>
        </row>
        <row r="43">
          <cell r="A43" t="str">
            <v>01/06/2020</v>
          </cell>
        </row>
        <row r="44">
          <cell r="A44" t="str">
            <v>01/06/2020</v>
          </cell>
        </row>
        <row r="45">
          <cell r="A45" t="str">
            <v>01/06/2020</v>
          </cell>
        </row>
        <row r="46">
          <cell r="A46" t="str">
            <v>01/06/2020</v>
          </cell>
        </row>
        <row r="47">
          <cell r="A47" t="str">
            <v>01/06/2020</v>
          </cell>
        </row>
        <row r="48">
          <cell r="A48" t="str">
            <v>01/07/2020</v>
          </cell>
        </row>
        <row r="49">
          <cell r="A49" t="str">
            <v>01/07/2020</v>
          </cell>
        </row>
        <row r="50">
          <cell r="A50" t="str">
            <v>01/07/2020</v>
          </cell>
        </row>
        <row r="51">
          <cell r="A51" t="str">
            <v>01/07/2020</v>
          </cell>
        </row>
        <row r="52">
          <cell r="A52" t="str">
            <v>01/07/2020</v>
          </cell>
        </row>
        <row r="53">
          <cell r="A53" t="str">
            <v>01/07/2020</v>
          </cell>
        </row>
        <row r="54">
          <cell r="A54" t="str">
            <v>01/07/2020</v>
          </cell>
        </row>
        <row r="55">
          <cell r="A55" t="str">
            <v>01/07/2020</v>
          </cell>
        </row>
        <row r="56">
          <cell r="A56" t="str">
            <v>01/07/2020</v>
          </cell>
        </row>
        <row r="57">
          <cell r="A57" t="str">
            <v>01/07/2020</v>
          </cell>
        </row>
        <row r="58">
          <cell r="A58" t="str">
            <v>01/07/2020</v>
          </cell>
        </row>
        <row r="59">
          <cell r="A59" t="str">
            <v>01/07/2020</v>
          </cell>
        </row>
        <row r="60">
          <cell r="A60" t="str">
            <v>01/07/2020</v>
          </cell>
        </row>
        <row r="61">
          <cell r="A61" t="str">
            <v>01/08/2020</v>
          </cell>
        </row>
        <row r="62">
          <cell r="A62" t="str">
            <v>01/08/2020</v>
          </cell>
        </row>
        <row r="63">
          <cell r="A63" t="str">
            <v>01/08/2020</v>
          </cell>
        </row>
        <row r="64">
          <cell r="A64" t="str">
            <v>01/08/2020</v>
          </cell>
        </row>
        <row r="65">
          <cell r="A65" t="str">
            <v>01/08/2020</v>
          </cell>
        </row>
        <row r="66">
          <cell r="A66" t="str">
            <v>01/08/2020</v>
          </cell>
        </row>
        <row r="67">
          <cell r="A67" t="str">
            <v>01/08/2020</v>
          </cell>
        </row>
        <row r="68">
          <cell r="A68" t="str">
            <v>01/08/2020</v>
          </cell>
        </row>
        <row r="69">
          <cell r="A69" t="str">
            <v>01/08/2020</v>
          </cell>
        </row>
        <row r="70">
          <cell r="A70" t="str">
            <v>01/08/2020</v>
          </cell>
        </row>
        <row r="71">
          <cell r="A71" t="str">
            <v>01/08/2020</v>
          </cell>
        </row>
        <row r="72">
          <cell r="A72" t="str">
            <v>01/08/2020</v>
          </cell>
        </row>
        <row r="73">
          <cell r="A73" t="str">
            <v>01/08/2020</v>
          </cell>
        </row>
        <row r="74">
          <cell r="A74" t="str">
            <v>01/09/2020</v>
          </cell>
        </row>
        <row r="75">
          <cell r="A75" t="str">
            <v>01/09/2020</v>
          </cell>
        </row>
        <row r="76">
          <cell r="A76" t="str">
            <v>01/09/2020</v>
          </cell>
        </row>
        <row r="77">
          <cell r="A77" t="str">
            <v>01/09/2020</v>
          </cell>
        </row>
        <row r="78">
          <cell r="A78" t="str">
            <v>01/09/2020</v>
          </cell>
        </row>
        <row r="79">
          <cell r="A79" t="str">
            <v>01/09/2020</v>
          </cell>
        </row>
        <row r="80">
          <cell r="A80" t="str">
            <v>01/09/2020</v>
          </cell>
        </row>
        <row r="81">
          <cell r="A81" t="str">
            <v>01/09/2020</v>
          </cell>
        </row>
        <row r="82">
          <cell r="A82" t="str">
            <v>01/09/2020</v>
          </cell>
        </row>
        <row r="83">
          <cell r="A83" t="str">
            <v>01/09/2020</v>
          </cell>
        </row>
        <row r="84">
          <cell r="A84" t="str">
            <v>01/09/2020</v>
          </cell>
        </row>
        <row r="85">
          <cell r="A85" t="str">
            <v>01/09/2020</v>
          </cell>
        </row>
        <row r="86">
          <cell r="A86" t="str">
            <v>01/09/2020</v>
          </cell>
        </row>
        <row r="87">
          <cell r="A87" t="str">
            <v>01/10/2020</v>
          </cell>
        </row>
        <row r="88">
          <cell r="A88" t="str">
            <v>01/10/2020</v>
          </cell>
        </row>
        <row r="89">
          <cell r="A89" t="str">
            <v>01/10/2020</v>
          </cell>
        </row>
        <row r="90">
          <cell r="A90" t="str">
            <v>01/10/2020</v>
          </cell>
        </row>
        <row r="91">
          <cell r="A91" t="str">
            <v>01/10/2020</v>
          </cell>
        </row>
        <row r="92">
          <cell r="A92" t="str">
            <v>01/10/2020</v>
          </cell>
        </row>
        <row r="93">
          <cell r="A93" t="str">
            <v>01/10/2020</v>
          </cell>
        </row>
        <row r="94">
          <cell r="A94" t="str">
            <v>01/10/2020</v>
          </cell>
        </row>
        <row r="95">
          <cell r="A95" t="str">
            <v>01/10/2020</v>
          </cell>
        </row>
        <row r="96">
          <cell r="A96" t="str">
            <v>01/10/2020</v>
          </cell>
        </row>
        <row r="97">
          <cell r="A97" t="str">
            <v>01/10/2020</v>
          </cell>
        </row>
        <row r="98">
          <cell r="A98" t="str">
            <v>01/10/2020</v>
          </cell>
        </row>
        <row r="99">
          <cell r="A99" t="str">
            <v>01/10/2020</v>
          </cell>
        </row>
        <row r="100">
          <cell r="A100" t="str">
            <v>01/10/2020</v>
          </cell>
        </row>
        <row r="101">
          <cell r="A101" t="str">
            <v>01/11/2020</v>
          </cell>
        </row>
        <row r="102">
          <cell r="A102" t="str">
            <v>01/11/2020</v>
          </cell>
        </row>
        <row r="103">
          <cell r="A103" t="str">
            <v>01/11/2020</v>
          </cell>
        </row>
        <row r="104">
          <cell r="A104" t="str">
            <v>01/12/2020</v>
          </cell>
        </row>
        <row r="105">
          <cell r="A105" t="str">
            <v>01/13/2020</v>
          </cell>
        </row>
        <row r="106">
          <cell r="A106" t="str">
            <v>01/13/2020</v>
          </cell>
        </row>
        <row r="107">
          <cell r="A107" t="str">
            <v>01/13/2020</v>
          </cell>
        </row>
        <row r="108">
          <cell r="A108" t="str">
            <v>01/13/2020</v>
          </cell>
        </row>
        <row r="109">
          <cell r="A109" t="str">
            <v>01/13/2020</v>
          </cell>
        </row>
        <row r="110">
          <cell r="A110" t="str">
            <v>01/13/2020</v>
          </cell>
        </row>
        <row r="111">
          <cell r="A111" t="str">
            <v>01/13/2020</v>
          </cell>
        </row>
        <row r="112">
          <cell r="A112" t="str">
            <v>01/13/2020</v>
          </cell>
        </row>
        <row r="113">
          <cell r="A113" t="str">
            <v>01/13/2020</v>
          </cell>
        </row>
        <row r="114">
          <cell r="A114" t="str">
            <v>01/14/2020</v>
          </cell>
        </row>
        <row r="115">
          <cell r="A115" t="str">
            <v>01/14/2020</v>
          </cell>
        </row>
        <row r="116">
          <cell r="A116" t="str">
            <v>01/14/2020</v>
          </cell>
        </row>
        <row r="117">
          <cell r="A117" t="str">
            <v>01/14/2020</v>
          </cell>
        </row>
        <row r="118">
          <cell r="A118" t="str">
            <v>01/14/2020</v>
          </cell>
        </row>
        <row r="119">
          <cell r="A119" t="str">
            <v>01/14/2020</v>
          </cell>
        </row>
        <row r="120">
          <cell r="A120" t="str">
            <v>01/14/2020</v>
          </cell>
        </row>
        <row r="121">
          <cell r="A121" t="str">
            <v>01/14/2020</v>
          </cell>
        </row>
        <row r="122">
          <cell r="A122" t="str">
            <v>01/14/2020</v>
          </cell>
        </row>
        <row r="123">
          <cell r="A123" t="str">
            <v>01/14/2020</v>
          </cell>
        </row>
        <row r="124">
          <cell r="A124" t="str">
            <v>01/14/2020</v>
          </cell>
        </row>
        <row r="125">
          <cell r="A125" t="str">
            <v>01/14/2020</v>
          </cell>
        </row>
        <row r="126">
          <cell r="A126" t="str">
            <v>01/15/2020</v>
          </cell>
        </row>
        <row r="127">
          <cell r="A127" t="str">
            <v>01/15/2020</v>
          </cell>
        </row>
        <row r="128">
          <cell r="A128" t="str">
            <v>01/15/2020</v>
          </cell>
        </row>
        <row r="129">
          <cell r="A129" t="str">
            <v>01/15/2020</v>
          </cell>
        </row>
        <row r="130">
          <cell r="A130" t="str">
            <v>01/15/2020</v>
          </cell>
        </row>
        <row r="131">
          <cell r="A131" t="str">
            <v>01/15/2020</v>
          </cell>
        </row>
        <row r="132">
          <cell r="A132" t="str">
            <v>01/15/2020</v>
          </cell>
        </row>
        <row r="133">
          <cell r="A133" t="str">
            <v>01/15/2020</v>
          </cell>
        </row>
        <row r="134">
          <cell r="A134" t="str">
            <v>01/15/2020</v>
          </cell>
        </row>
        <row r="135">
          <cell r="A135" t="str">
            <v>01/15/2020</v>
          </cell>
        </row>
        <row r="136">
          <cell r="A136" t="str">
            <v>01/16/2020</v>
          </cell>
        </row>
        <row r="137">
          <cell r="A137" t="str">
            <v>01/16/2020</v>
          </cell>
        </row>
        <row r="138">
          <cell r="A138" t="str">
            <v>01/16/2020</v>
          </cell>
        </row>
        <row r="139">
          <cell r="A139" t="str">
            <v>01/16/2020</v>
          </cell>
        </row>
        <row r="140">
          <cell r="A140" t="str">
            <v>01/16/2020</v>
          </cell>
        </row>
        <row r="141">
          <cell r="A141" t="str">
            <v>01/16/2020</v>
          </cell>
        </row>
        <row r="142">
          <cell r="A142" t="str">
            <v>01/16/2020</v>
          </cell>
        </row>
        <row r="143">
          <cell r="A143" t="str">
            <v>01/16/2020</v>
          </cell>
        </row>
        <row r="144">
          <cell r="A144" t="str">
            <v>01/16/2020</v>
          </cell>
        </row>
        <row r="145">
          <cell r="A145" t="str">
            <v>01/16/2020</v>
          </cell>
        </row>
        <row r="146">
          <cell r="A146" t="str">
            <v>01/16/2020</v>
          </cell>
        </row>
        <row r="147">
          <cell r="A147" t="str">
            <v>01/16/2020</v>
          </cell>
        </row>
        <row r="148">
          <cell r="A148" t="str">
            <v>01/17/2020</v>
          </cell>
        </row>
        <row r="149">
          <cell r="A149" t="str">
            <v>01/17/2020</v>
          </cell>
        </row>
        <row r="150">
          <cell r="A150" t="str">
            <v>01/17/2020</v>
          </cell>
        </row>
        <row r="151">
          <cell r="A151" t="str">
            <v>01/17/2020</v>
          </cell>
        </row>
        <row r="152">
          <cell r="A152" t="str">
            <v>01/17/2020</v>
          </cell>
        </row>
        <row r="153">
          <cell r="A153" t="str">
            <v>01/17/2020</v>
          </cell>
        </row>
        <row r="154">
          <cell r="A154" t="str">
            <v>01/17/2020</v>
          </cell>
        </row>
        <row r="155">
          <cell r="A155" t="str">
            <v>01/17/2020</v>
          </cell>
        </row>
        <row r="156">
          <cell r="A156" t="str">
            <v>01/17/2020</v>
          </cell>
        </row>
        <row r="157">
          <cell r="A157" t="str">
            <v>01/17/2020</v>
          </cell>
        </row>
        <row r="158">
          <cell r="A158" t="str">
            <v>01/17/2020</v>
          </cell>
        </row>
        <row r="159">
          <cell r="A159" t="str">
            <v>01/17/2020</v>
          </cell>
        </row>
        <row r="160">
          <cell r="A160" t="str">
            <v>01/18/2020</v>
          </cell>
        </row>
        <row r="161">
          <cell r="A161" t="str">
            <v>01/18/2020</v>
          </cell>
        </row>
        <row r="162">
          <cell r="A162" t="str">
            <v>01/18/2020</v>
          </cell>
        </row>
        <row r="163">
          <cell r="A163" t="str">
            <v>01/19/2020</v>
          </cell>
        </row>
        <row r="164">
          <cell r="A164" t="str">
            <v>01/20/2020</v>
          </cell>
        </row>
        <row r="165">
          <cell r="A165" t="str">
            <v>01/20/2020</v>
          </cell>
        </row>
        <row r="166">
          <cell r="A166" t="str">
            <v>01/20/2020</v>
          </cell>
        </row>
        <row r="167">
          <cell r="A167" t="str">
            <v>01/21/2020</v>
          </cell>
        </row>
        <row r="168">
          <cell r="A168" t="str">
            <v>01/21/2020</v>
          </cell>
        </row>
        <row r="169">
          <cell r="A169" t="str">
            <v>01/21/2020</v>
          </cell>
        </row>
        <row r="170">
          <cell r="A170" t="str">
            <v>01/21/2020</v>
          </cell>
        </row>
        <row r="171">
          <cell r="A171" t="str">
            <v>01/21/2020</v>
          </cell>
        </row>
        <row r="172">
          <cell r="A172" t="str">
            <v>01/21/2020</v>
          </cell>
        </row>
        <row r="173">
          <cell r="A173" t="str">
            <v>01/21/2020</v>
          </cell>
        </row>
        <row r="174">
          <cell r="A174" t="str">
            <v>01/21/2020</v>
          </cell>
        </row>
        <row r="175">
          <cell r="A175" t="str">
            <v>01/21/2020</v>
          </cell>
        </row>
        <row r="176">
          <cell r="A176" t="str">
            <v>01/21/2020</v>
          </cell>
        </row>
        <row r="177">
          <cell r="A177" t="str">
            <v>01/21/2020</v>
          </cell>
        </row>
        <row r="178">
          <cell r="A178" t="str">
            <v>01/21/2020</v>
          </cell>
        </row>
        <row r="179">
          <cell r="A179" t="str">
            <v>01/22/2020</v>
          </cell>
        </row>
        <row r="180">
          <cell r="A180" t="str">
            <v>01/22/2020</v>
          </cell>
        </row>
        <row r="181">
          <cell r="A181" t="str">
            <v>01/22/2020</v>
          </cell>
        </row>
        <row r="182">
          <cell r="A182" t="str">
            <v>01/22/2020</v>
          </cell>
        </row>
        <row r="183">
          <cell r="A183" t="str">
            <v>01/22/2020</v>
          </cell>
        </row>
        <row r="184">
          <cell r="A184" t="str">
            <v>01/22/2020</v>
          </cell>
        </row>
        <row r="185">
          <cell r="A185" t="str">
            <v>01/22/2020</v>
          </cell>
        </row>
        <row r="186">
          <cell r="A186" t="str">
            <v>01/22/2020</v>
          </cell>
        </row>
        <row r="187">
          <cell r="A187" t="str">
            <v>01/22/2020</v>
          </cell>
        </row>
        <row r="188">
          <cell r="A188" t="str">
            <v>01/22/2020</v>
          </cell>
        </row>
        <row r="189">
          <cell r="A189" t="str">
            <v>01/22/2020</v>
          </cell>
        </row>
        <row r="190">
          <cell r="A190" t="str">
            <v>01/22/2020</v>
          </cell>
        </row>
        <row r="191">
          <cell r="A191" t="str">
            <v>01/23/2020</v>
          </cell>
        </row>
        <row r="192">
          <cell r="A192" t="str">
            <v>01/23/2020</v>
          </cell>
        </row>
        <row r="193">
          <cell r="A193" t="str">
            <v>01/23/2020</v>
          </cell>
        </row>
        <row r="194">
          <cell r="A194" t="str">
            <v>01/23/2020</v>
          </cell>
        </row>
        <row r="195">
          <cell r="A195" t="str">
            <v>01/23/2020</v>
          </cell>
        </row>
        <row r="196">
          <cell r="A196" t="str">
            <v>01/23/2020</v>
          </cell>
        </row>
        <row r="197">
          <cell r="A197" t="str">
            <v>01/23/2020</v>
          </cell>
        </row>
        <row r="198">
          <cell r="A198" t="str">
            <v>01/23/2020</v>
          </cell>
        </row>
        <row r="199">
          <cell r="A199" t="str">
            <v>01/23/2020</v>
          </cell>
        </row>
        <row r="200">
          <cell r="A200" t="str">
            <v>01/23/2020</v>
          </cell>
        </row>
        <row r="201">
          <cell r="A201" t="str">
            <v>01/23/2020</v>
          </cell>
        </row>
        <row r="202">
          <cell r="A202" t="str">
            <v>01/23/2020</v>
          </cell>
        </row>
        <row r="203">
          <cell r="A203" t="str">
            <v>01/24/2020</v>
          </cell>
        </row>
        <row r="204">
          <cell r="A204" t="str">
            <v>01/24/2020</v>
          </cell>
        </row>
        <row r="205">
          <cell r="A205" t="str">
            <v>01/24/2020</v>
          </cell>
        </row>
        <row r="206">
          <cell r="A206" t="str">
            <v>01/24/2020</v>
          </cell>
        </row>
        <row r="207">
          <cell r="A207" t="str">
            <v>01/24/2020</v>
          </cell>
        </row>
        <row r="208">
          <cell r="A208" t="str">
            <v>01/24/2020</v>
          </cell>
        </row>
        <row r="209">
          <cell r="A209" t="str">
            <v>01/24/2020</v>
          </cell>
        </row>
        <row r="210">
          <cell r="A210" t="str">
            <v>01/24/2020</v>
          </cell>
        </row>
        <row r="211">
          <cell r="A211" t="str">
            <v>01/24/2020</v>
          </cell>
        </row>
        <row r="212">
          <cell r="A212" t="str">
            <v>01/24/2020</v>
          </cell>
        </row>
        <row r="213">
          <cell r="A213" t="str">
            <v>01/24/2020</v>
          </cell>
        </row>
        <row r="214">
          <cell r="A214" t="str">
            <v>01/24/2020</v>
          </cell>
        </row>
        <row r="215">
          <cell r="A215" t="str">
            <v>01/25/2020</v>
          </cell>
        </row>
        <row r="216">
          <cell r="A216" t="str">
            <v>01/25/2020</v>
          </cell>
        </row>
        <row r="217">
          <cell r="A217" t="str">
            <v>01/26/2020</v>
          </cell>
        </row>
        <row r="218">
          <cell r="A218" t="str">
            <v>01/27/2020</v>
          </cell>
        </row>
        <row r="219">
          <cell r="A219" t="str">
            <v>01/27/2020</v>
          </cell>
        </row>
        <row r="220">
          <cell r="A220" t="str">
            <v>01/27/2020</v>
          </cell>
        </row>
        <row r="221">
          <cell r="A221" t="str">
            <v>01/27/2020</v>
          </cell>
        </row>
        <row r="222">
          <cell r="A222" t="str">
            <v>01/27/2020</v>
          </cell>
        </row>
        <row r="223">
          <cell r="A223" t="str">
            <v>01/27/2020</v>
          </cell>
        </row>
        <row r="224">
          <cell r="A224" t="str">
            <v>01/27/2020</v>
          </cell>
        </row>
        <row r="225">
          <cell r="A225" t="str">
            <v>01/27/2020</v>
          </cell>
        </row>
        <row r="226">
          <cell r="A226" t="str">
            <v>01/27/2020</v>
          </cell>
        </row>
        <row r="227">
          <cell r="A227" t="str">
            <v>01/27/2020</v>
          </cell>
        </row>
        <row r="228">
          <cell r="A228" t="str">
            <v>01/27/2020</v>
          </cell>
        </row>
        <row r="229">
          <cell r="A229" t="str">
            <v>01/27/2020</v>
          </cell>
        </row>
        <row r="230">
          <cell r="A230" t="str">
            <v>01/28/2020</v>
          </cell>
        </row>
        <row r="231">
          <cell r="A231" t="str">
            <v>01/28/2020</v>
          </cell>
        </row>
        <row r="232">
          <cell r="A232" t="str">
            <v>01/28/2020</v>
          </cell>
        </row>
        <row r="233">
          <cell r="A233" t="str">
            <v>01/28/2020</v>
          </cell>
        </row>
        <row r="234">
          <cell r="A234" t="str">
            <v>01/28/2020</v>
          </cell>
        </row>
        <row r="235">
          <cell r="A235" t="str">
            <v>01/28/2020</v>
          </cell>
        </row>
        <row r="236">
          <cell r="A236" t="str">
            <v>01/28/2020</v>
          </cell>
        </row>
        <row r="237">
          <cell r="A237" t="str">
            <v>01/28/2020</v>
          </cell>
        </row>
        <row r="238">
          <cell r="A238" t="str">
            <v>01/28/2020</v>
          </cell>
        </row>
        <row r="239">
          <cell r="A239" t="str">
            <v>01/28/2020</v>
          </cell>
        </row>
        <row r="240">
          <cell r="A240" t="str">
            <v>01/28/2020</v>
          </cell>
        </row>
        <row r="241">
          <cell r="A241" t="str">
            <v>01/29/2020</v>
          </cell>
        </row>
        <row r="242">
          <cell r="A242" t="str">
            <v>01/29/2020</v>
          </cell>
        </row>
        <row r="243">
          <cell r="A243" t="str">
            <v>01/29/2020</v>
          </cell>
        </row>
        <row r="244">
          <cell r="A244" t="str">
            <v>01/29/2020</v>
          </cell>
        </row>
        <row r="245">
          <cell r="A245" t="str">
            <v>01/29/2020</v>
          </cell>
        </row>
        <row r="246">
          <cell r="A246" t="str">
            <v>01/29/2020</v>
          </cell>
        </row>
        <row r="247">
          <cell r="A247" t="str">
            <v>01/29/2020</v>
          </cell>
        </row>
        <row r="248">
          <cell r="A248" t="str">
            <v>01/29/2020</v>
          </cell>
        </row>
        <row r="249">
          <cell r="A249" t="str">
            <v>01/29/2020</v>
          </cell>
        </row>
        <row r="250">
          <cell r="A250" t="str">
            <v>01/29/2020</v>
          </cell>
        </row>
        <row r="251">
          <cell r="A251" t="str">
            <v>01/29/2020</v>
          </cell>
        </row>
        <row r="252">
          <cell r="A252" t="str">
            <v>01/29/2020</v>
          </cell>
        </row>
        <row r="253">
          <cell r="A253" t="str">
            <v>01/29/2020</v>
          </cell>
        </row>
        <row r="254">
          <cell r="A254" t="str">
            <v>01/30/2020</v>
          </cell>
        </row>
        <row r="255">
          <cell r="A255" t="str">
            <v>01/30/2020</v>
          </cell>
        </row>
        <row r="256">
          <cell r="A256" t="str">
            <v>01/30/2020</v>
          </cell>
        </row>
        <row r="257">
          <cell r="A257" t="str">
            <v>01/30/2020</v>
          </cell>
        </row>
        <row r="258">
          <cell r="A258" t="str">
            <v>01/30/2020</v>
          </cell>
        </row>
        <row r="259">
          <cell r="A259" t="str">
            <v>01/30/2020</v>
          </cell>
        </row>
        <row r="260">
          <cell r="A260" t="str">
            <v>01/30/2020</v>
          </cell>
        </row>
        <row r="261">
          <cell r="A261" t="str">
            <v>01/30/2020</v>
          </cell>
        </row>
        <row r="262">
          <cell r="A262" t="str">
            <v>01/30/2020</v>
          </cell>
        </row>
        <row r="263">
          <cell r="A263" t="str">
            <v>01/30/2020</v>
          </cell>
        </row>
        <row r="264">
          <cell r="A264" t="str">
            <v>01/30/2020</v>
          </cell>
        </row>
        <row r="265">
          <cell r="A265" t="str">
            <v>01/30/2020</v>
          </cell>
        </row>
        <row r="266">
          <cell r="A266" t="str">
            <v>01/31/2020</v>
          </cell>
        </row>
        <row r="267">
          <cell r="A267" t="str">
            <v>01/31/2020</v>
          </cell>
        </row>
        <row r="268">
          <cell r="A268" t="str">
            <v>01/31/2020</v>
          </cell>
        </row>
        <row r="269">
          <cell r="A269" t="str">
            <v>01/31/2020</v>
          </cell>
        </row>
        <row r="270">
          <cell r="A270" t="str">
            <v>01/31/2020</v>
          </cell>
        </row>
        <row r="271">
          <cell r="A271" t="str">
            <v>01/31/2020</v>
          </cell>
        </row>
        <row r="272">
          <cell r="A272" t="str">
            <v>01/31/2020</v>
          </cell>
        </row>
        <row r="273">
          <cell r="A273" t="str">
            <v>01/31/2020</v>
          </cell>
        </row>
        <row r="274">
          <cell r="A274" t="str">
            <v>01/31/2020</v>
          </cell>
        </row>
        <row r="275">
          <cell r="A275" t="str">
            <v>01/31/2020</v>
          </cell>
        </row>
        <row r="276">
          <cell r="A276" t="str">
            <v>01/31/2020</v>
          </cell>
        </row>
        <row r="277">
          <cell r="A277" t="str">
            <v>01/31/2020</v>
          </cell>
        </row>
        <row r="278">
          <cell r="A278" t="str">
            <v>02/01/2020</v>
          </cell>
        </row>
        <row r="279">
          <cell r="A279" t="str">
            <v>02/01/2020</v>
          </cell>
        </row>
        <row r="280">
          <cell r="A280" t="str">
            <v>02/01/2020</v>
          </cell>
        </row>
        <row r="281">
          <cell r="A281" t="str">
            <v>02/01/2020</v>
          </cell>
        </row>
        <row r="282">
          <cell r="A282" t="str">
            <v>02/02/2020</v>
          </cell>
        </row>
        <row r="283">
          <cell r="A283" t="str">
            <v>02/03/2020</v>
          </cell>
        </row>
        <row r="284">
          <cell r="A284" t="str">
            <v>02/03/2020</v>
          </cell>
        </row>
        <row r="285">
          <cell r="A285" t="str">
            <v>02/03/2020</v>
          </cell>
        </row>
        <row r="286">
          <cell r="A286" t="str">
            <v>02/03/2020</v>
          </cell>
        </row>
        <row r="287">
          <cell r="A287" t="str">
            <v>02/03/2020</v>
          </cell>
        </row>
        <row r="288">
          <cell r="A288" t="str">
            <v>02/03/2020</v>
          </cell>
        </row>
        <row r="289">
          <cell r="A289" t="str">
            <v>02/03/2020</v>
          </cell>
        </row>
        <row r="290">
          <cell r="A290" t="str">
            <v>02/03/2020</v>
          </cell>
        </row>
        <row r="291">
          <cell r="A291" t="str">
            <v>02/03/2020</v>
          </cell>
        </row>
        <row r="292">
          <cell r="A292" t="str">
            <v>02/03/2020</v>
          </cell>
        </row>
        <row r="293">
          <cell r="A293" t="str">
            <v>02/03/2020</v>
          </cell>
        </row>
        <row r="294">
          <cell r="A294" t="str">
            <v>02/03/2020</v>
          </cell>
        </row>
        <row r="295">
          <cell r="A295" t="str">
            <v>02/03/2020</v>
          </cell>
        </row>
        <row r="296">
          <cell r="A296" t="str">
            <v>02/04/2020</v>
          </cell>
        </row>
        <row r="297">
          <cell r="A297" t="str">
            <v>02/04/2020</v>
          </cell>
        </row>
        <row r="298">
          <cell r="A298" t="str">
            <v>02/04/2020</v>
          </cell>
        </row>
        <row r="299">
          <cell r="A299" t="str">
            <v>02/04/2020</v>
          </cell>
        </row>
        <row r="300">
          <cell r="A300" t="str">
            <v>02/04/2020</v>
          </cell>
        </row>
        <row r="301">
          <cell r="A301" t="str">
            <v>02/04/2020</v>
          </cell>
        </row>
        <row r="302">
          <cell r="A302" t="str">
            <v>02/04/2020</v>
          </cell>
        </row>
        <row r="303">
          <cell r="A303" t="str">
            <v>02/04/2020</v>
          </cell>
        </row>
        <row r="304">
          <cell r="A304" t="str">
            <v>02/04/2020</v>
          </cell>
        </row>
        <row r="305">
          <cell r="A305" t="str">
            <v>02/04/2020</v>
          </cell>
        </row>
        <row r="306">
          <cell r="A306" t="str">
            <v>02/04/2020</v>
          </cell>
        </row>
        <row r="307">
          <cell r="A307" t="str">
            <v>02/04/2020</v>
          </cell>
        </row>
        <row r="308">
          <cell r="A308" t="str">
            <v>02/04/2020</v>
          </cell>
        </row>
        <row r="309">
          <cell r="A309" t="str">
            <v>02/05/2020</v>
          </cell>
        </row>
        <row r="310">
          <cell r="A310" t="str">
            <v>02/05/2020</v>
          </cell>
        </row>
        <row r="311">
          <cell r="A311" t="str">
            <v>02/05/2020</v>
          </cell>
        </row>
        <row r="312">
          <cell r="A312" t="str">
            <v>02/05/2020</v>
          </cell>
        </row>
        <row r="313">
          <cell r="A313" t="str">
            <v>02/05/2020</v>
          </cell>
        </row>
        <row r="314">
          <cell r="A314" t="str">
            <v>02/05/2020</v>
          </cell>
        </row>
        <row r="315">
          <cell r="A315" t="str">
            <v>02/05/2020</v>
          </cell>
        </row>
        <row r="316">
          <cell r="A316" t="str">
            <v>02/05/2020</v>
          </cell>
        </row>
        <row r="317">
          <cell r="A317" t="str">
            <v>02/05/2020</v>
          </cell>
        </row>
        <row r="318">
          <cell r="A318" t="str">
            <v>02/05/2020</v>
          </cell>
        </row>
        <row r="319">
          <cell r="A319" t="str">
            <v>02/05/2020</v>
          </cell>
        </row>
        <row r="320">
          <cell r="A320" t="str">
            <v>02/06/2020</v>
          </cell>
        </row>
        <row r="321">
          <cell r="A321" t="str">
            <v>02/06/2020</v>
          </cell>
        </row>
        <row r="322">
          <cell r="A322" t="str">
            <v>02/06/2020</v>
          </cell>
        </row>
        <row r="323">
          <cell r="A323" t="str">
            <v>02/06/2020</v>
          </cell>
        </row>
        <row r="324">
          <cell r="A324" t="str">
            <v>02/06/2020</v>
          </cell>
        </row>
        <row r="325">
          <cell r="A325" t="str">
            <v>02/06/2020</v>
          </cell>
        </row>
        <row r="326">
          <cell r="A326" t="str">
            <v>02/06/2020</v>
          </cell>
        </row>
        <row r="327">
          <cell r="A327" t="str">
            <v>02/06/2020</v>
          </cell>
        </row>
        <row r="328">
          <cell r="A328" t="str">
            <v>02/06/2020</v>
          </cell>
        </row>
        <row r="329">
          <cell r="A329" t="str">
            <v>02/06/2020</v>
          </cell>
        </row>
        <row r="330">
          <cell r="A330" t="str">
            <v>02/06/2020</v>
          </cell>
        </row>
        <row r="331">
          <cell r="A331" t="str">
            <v>02/06/2020</v>
          </cell>
        </row>
        <row r="332">
          <cell r="A332" t="str">
            <v>02/06/2020</v>
          </cell>
        </row>
        <row r="333">
          <cell r="A333" t="str">
            <v>02/07/2020</v>
          </cell>
        </row>
        <row r="334">
          <cell r="A334" t="str">
            <v>02/07/2020</v>
          </cell>
        </row>
        <row r="335">
          <cell r="A335" t="str">
            <v>02/07/2020</v>
          </cell>
        </row>
        <row r="336">
          <cell r="A336" t="str">
            <v>02/07/2020</v>
          </cell>
        </row>
        <row r="337">
          <cell r="A337" t="str">
            <v>02/07/2020</v>
          </cell>
        </row>
        <row r="338">
          <cell r="A338" t="str">
            <v>02/07/2020</v>
          </cell>
        </row>
        <row r="339">
          <cell r="A339" t="str">
            <v>02/07/2020</v>
          </cell>
        </row>
        <row r="340">
          <cell r="A340" t="str">
            <v>02/07/2020</v>
          </cell>
        </row>
        <row r="341">
          <cell r="A341" t="str">
            <v>02/07/2020</v>
          </cell>
        </row>
        <row r="342">
          <cell r="A342" t="str">
            <v>02/07/2020</v>
          </cell>
        </row>
        <row r="343">
          <cell r="A343" t="str">
            <v>02/07/2020</v>
          </cell>
        </row>
        <row r="344">
          <cell r="A344" t="str">
            <v>02/07/2020</v>
          </cell>
        </row>
        <row r="345">
          <cell r="A345" t="str">
            <v>02/07/2020</v>
          </cell>
        </row>
        <row r="346">
          <cell r="A346" t="str">
            <v>02/08/2020</v>
          </cell>
        </row>
        <row r="347">
          <cell r="A347" t="str">
            <v>02/08/2020</v>
          </cell>
        </row>
        <row r="348">
          <cell r="A348" t="str">
            <v>02/08/2020</v>
          </cell>
        </row>
        <row r="349">
          <cell r="A349" t="str">
            <v>02/09/2020</v>
          </cell>
        </row>
        <row r="350">
          <cell r="A350" t="str">
            <v>02/10/2020</v>
          </cell>
        </row>
        <row r="351">
          <cell r="A351" t="str">
            <v>02/10/2020</v>
          </cell>
        </row>
        <row r="352">
          <cell r="A352" t="str">
            <v>02/10/2020</v>
          </cell>
        </row>
        <row r="353">
          <cell r="A353" t="str">
            <v>02/10/2020</v>
          </cell>
        </row>
        <row r="354">
          <cell r="A354" t="str">
            <v>02/10/2020</v>
          </cell>
        </row>
        <row r="355">
          <cell r="A355" t="str">
            <v>02/10/2020</v>
          </cell>
        </row>
        <row r="356">
          <cell r="A356" t="str">
            <v>02/10/2020</v>
          </cell>
        </row>
        <row r="357">
          <cell r="A357" t="str">
            <v>02/10/2020</v>
          </cell>
        </row>
        <row r="358">
          <cell r="A358" t="str">
            <v>02/10/2020</v>
          </cell>
        </row>
        <row r="359">
          <cell r="A359" t="str">
            <v>02/10/2020</v>
          </cell>
        </row>
        <row r="360">
          <cell r="A360" t="str">
            <v>02/10/2020</v>
          </cell>
        </row>
        <row r="361">
          <cell r="A361" t="str">
            <v>02/10/2020</v>
          </cell>
        </row>
        <row r="362">
          <cell r="A362" t="str">
            <v>02/10/2020</v>
          </cell>
        </row>
        <row r="363">
          <cell r="A363" t="str">
            <v>02/11/2020</v>
          </cell>
        </row>
        <row r="364">
          <cell r="A364" t="str">
            <v>02/11/2020</v>
          </cell>
        </row>
        <row r="365">
          <cell r="A365" t="str">
            <v>02/11/2020</v>
          </cell>
        </row>
        <row r="366">
          <cell r="A366" t="str">
            <v>02/11/2020</v>
          </cell>
        </row>
        <row r="367">
          <cell r="A367" t="str">
            <v>02/11/2020</v>
          </cell>
        </row>
        <row r="368">
          <cell r="A368" t="str">
            <v>02/11/2020</v>
          </cell>
        </row>
        <row r="369">
          <cell r="A369" t="str">
            <v>02/11/2020</v>
          </cell>
        </row>
        <row r="370">
          <cell r="A370" t="str">
            <v>02/11/2020</v>
          </cell>
        </row>
        <row r="371">
          <cell r="A371" t="str">
            <v>02/11/2020</v>
          </cell>
        </row>
        <row r="372">
          <cell r="A372" t="str">
            <v>02/11/2020</v>
          </cell>
        </row>
        <row r="373">
          <cell r="A373" t="str">
            <v>02/11/2020</v>
          </cell>
        </row>
        <row r="374">
          <cell r="A374" t="str">
            <v>02/11/2020</v>
          </cell>
        </row>
        <row r="375">
          <cell r="A375" t="str">
            <v>02/11/2020</v>
          </cell>
        </row>
        <row r="376">
          <cell r="A376" t="str">
            <v>02/12/2020</v>
          </cell>
        </row>
        <row r="377">
          <cell r="A377" t="str">
            <v>02/12/2020</v>
          </cell>
        </row>
        <row r="378">
          <cell r="A378" t="str">
            <v>02/12/2020</v>
          </cell>
        </row>
        <row r="379">
          <cell r="A379" t="str">
            <v>02/12/2020</v>
          </cell>
        </row>
        <row r="380">
          <cell r="A380" t="str">
            <v>02/12/2020</v>
          </cell>
        </row>
        <row r="381">
          <cell r="A381" t="str">
            <v>02/12/2020</v>
          </cell>
        </row>
        <row r="382">
          <cell r="A382" t="str">
            <v>02/12/2020</v>
          </cell>
        </row>
        <row r="383">
          <cell r="A383" t="str">
            <v>02/12/2020</v>
          </cell>
        </row>
        <row r="384">
          <cell r="A384" t="str">
            <v>02/12/2020</v>
          </cell>
        </row>
        <row r="385">
          <cell r="A385" t="str">
            <v>02/12/2020</v>
          </cell>
        </row>
        <row r="386">
          <cell r="A386" t="str">
            <v>02/12/2020</v>
          </cell>
        </row>
        <row r="387">
          <cell r="A387" t="str">
            <v>02/12/2020</v>
          </cell>
        </row>
        <row r="388">
          <cell r="A388" t="str">
            <v>02/12/2020</v>
          </cell>
        </row>
        <row r="389">
          <cell r="A389" t="str">
            <v>02/12/2020</v>
          </cell>
        </row>
        <row r="390">
          <cell r="A390" t="str">
            <v>02/12/2020</v>
          </cell>
        </row>
        <row r="391">
          <cell r="A391" t="str">
            <v>02/13/2020</v>
          </cell>
        </row>
        <row r="392">
          <cell r="A392" t="str">
            <v>02/13/2020</v>
          </cell>
        </row>
        <row r="393">
          <cell r="A393" t="str">
            <v>02/13/2020</v>
          </cell>
        </row>
        <row r="394">
          <cell r="A394" t="str">
            <v>02/13/2020</v>
          </cell>
        </row>
        <row r="395">
          <cell r="A395" t="str">
            <v>02/13/2020</v>
          </cell>
        </row>
        <row r="396">
          <cell r="A396" t="str">
            <v>02/13/2020</v>
          </cell>
        </row>
        <row r="397">
          <cell r="A397" t="str">
            <v>02/13/2020</v>
          </cell>
        </row>
        <row r="398">
          <cell r="A398" t="str">
            <v>02/13/2020</v>
          </cell>
        </row>
        <row r="399">
          <cell r="A399" t="str">
            <v>02/13/2020</v>
          </cell>
        </row>
        <row r="400">
          <cell r="A400" t="str">
            <v>02/13/2020</v>
          </cell>
        </row>
        <row r="401">
          <cell r="A401" t="str">
            <v>02/13/2020</v>
          </cell>
        </row>
        <row r="402">
          <cell r="A402" t="str">
            <v>02/13/2020</v>
          </cell>
        </row>
        <row r="403">
          <cell r="A403" t="str">
            <v>02/14/2020</v>
          </cell>
        </row>
        <row r="404">
          <cell r="A404" t="str">
            <v>02/14/2020</v>
          </cell>
        </row>
        <row r="405">
          <cell r="A405" t="str">
            <v>02/14/2020</v>
          </cell>
        </row>
        <row r="406">
          <cell r="A406" t="str">
            <v>02/14/2020</v>
          </cell>
        </row>
        <row r="407">
          <cell r="A407" t="str">
            <v>02/14/2020</v>
          </cell>
        </row>
        <row r="408">
          <cell r="A408" t="str">
            <v>02/14/2020</v>
          </cell>
        </row>
        <row r="409">
          <cell r="A409" t="str">
            <v>02/14/2020</v>
          </cell>
        </row>
        <row r="410">
          <cell r="A410" t="str">
            <v>02/14/2020</v>
          </cell>
        </row>
        <row r="411">
          <cell r="A411" t="str">
            <v>02/14/2020</v>
          </cell>
        </row>
        <row r="412">
          <cell r="A412" t="str">
            <v>02/14/2020</v>
          </cell>
        </row>
        <row r="413">
          <cell r="A413" t="str">
            <v>02/14/2020</v>
          </cell>
        </row>
        <row r="414">
          <cell r="A414" t="str">
            <v>02/14/2020</v>
          </cell>
        </row>
        <row r="415">
          <cell r="A415" t="str">
            <v>02/15/2020</v>
          </cell>
        </row>
        <row r="416">
          <cell r="A416" t="str">
            <v>02/15/2020</v>
          </cell>
        </row>
        <row r="417">
          <cell r="A417" t="str">
            <v>02/16/2020</v>
          </cell>
        </row>
        <row r="418">
          <cell r="A418" t="str">
            <v>02/17/2020</v>
          </cell>
        </row>
        <row r="419">
          <cell r="A419" t="str">
            <v>02/17/2020</v>
          </cell>
        </row>
        <row r="420">
          <cell r="A420" t="str">
            <v>02/17/2020</v>
          </cell>
        </row>
        <row r="421">
          <cell r="A421" t="str">
            <v>02/18/2020</v>
          </cell>
        </row>
        <row r="422">
          <cell r="A422" t="str">
            <v>02/18/2020</v>
          </cell>
        </row>
        <row r="423">
          <cell r="A423" t="str">
            <v>02/18/2020</v>
          </cell>
        </row>
        <row r="424">
          <cell r="A424" t="str">
            <v>02/18/2020</v>
          </cell>
        </row>
        <row r="425">
          <cell r="A425" t="str">
            <v>02/18/2020</v>
          </cell>
        </row>
        <row r="426">
          <cell r="A426" t="str">
            <v>02/18/2020</v>
          </cell>
        </row>
        <row r="427">
          <cell r="A427" t="str">
            <v>02/18/2020</v>
          </cell>
        </row>
        <row r="428">
          <cell r="A428" t="str">
            <v>02/18/2020</v>
          </cell>
        </row>
        <row r="429">
          <cell r="A429" t="str">
            <v>02/18/2020</v>
          </cell>
        </row>
        <row r="430">
          <cell r="A430" t="str">
            <v>02/18/2020</v>
          </cell>
        </row>
        <row r="431">
          <cell r="A431" t="str">
            <v>02/18/2020</v>
          </cell>
        </row>
        <row r="432">
          <cell r="A432" t="str">
            <v>02/18/2020</v>
          </cell>
        </row>
        <row r="433">
          <cell r="A433" t="str">
            <v>02/19/2020</v>
          </cell>
        </row>
        <row r="434">
          <cell r="A434" t="str">
            <v>02/19/2020</v>
          </cell>
        </row>
        <row r="435">
          <cell r="A435" t="str">
            <v>02/19/2020</v>
          </cell>
        </row>
        <row r="436">
          <cell r="A436" t="str">
            <v>02/19/2020</v>
          </cell>
        </row>
        <row r="437">
          <cell r="A437" t="str">
            <v>02/19/2020</v>
          </cell>
        </row>
        <row r="438">
          <cell r="A438" t="str">
            <v>02/19/2020</v>
          </cell>
        </row>
        <row r="439">
          <cell r="A439" t="str">
            <v>02/19/2020</v>
          </cell>
        </row>
        <row r="440">
          <cell r="A440" t="str">
            <v>02/19/2020</v>
          </cell>
        </row>
        <row r="441">
          <cell r="A441" t="str">
            <v>02/19/2020</v>
          </cell>
        </row>
        <row r="442">
          <cell r="A442" t="str">
            <v>02/19/2020</v>
          </cell>
        </row>
        <row r="443">
          <cell r="A443" t="str">
            <v>02/19/2020</v>
          </cell>
        </row>
        <row r="444">
          <cell r="A444" t="str">
            <v>02/19/2020</v>
          </cell>
        </row>
        <row r="445">
          <cell r="A445" t="str">
            <v>02/20/2020</v>
          </cell>
        </row>
        <row r="446">
          <cell r="A446" t="str">
            <v>02/20/2020</v>
          </cell>
        </row>
        <row r="447">
          <cell r="A447" t="str">
            <v>02/20/2020</v>
          </cell>
        </row>
        <row r="448">
          <cell r="A448" t="str">
            <v>02/20/2020</v>
          </cell>
        </row>
        <row r="449">
          <cell r="A449" t="str">
            <v>02/20/2020</v>
          </cell>
        </row>
        <row r="450">
          <cell r="A450" t="str">
            <v>02/20/2020</v>
          </cell>
        </row>
        <row r="451">
          <cell r="A451" t="str">
            <v>02/20/2020</v>
          </cell>
        </row>
        <row r="452">
          <cell r="A452" t="str">
            <v>02/20/2020</v>
          </cell>
        </row>
        <row r="453">
          <cell r="A453" t="str">
            <v>02/20/2020</v>
          </cell>
        </row>
        <row r="454">
          <cell r="A454" t="str">
            <v>02/20/2020</v>
          </cell>
        </row>
        <row r="455">
          <cell r="A455" t="str">
            <v>02/20/2020</v>
          </cell>
        </row>
        <row r="456">
          <cell r="A456" t="str">
            <v>02/20/2020</v>
          </cell>
        </row>
        <row r="457">
          <cell r="A457" t="str">
            <v>02/21/2020</v>
          </cell>
        </row>
        <row r="458">
          <cell r="A458" t="str">
            <v>02/21/2020</v>
          </cell>
        </row>
        <row r="459">
          <cell r="A459" t="str">
            <v>02/21/2020</v>
          </cell>
        </row>
        <row r="460">
          <cell r="A460" t="str">
            <v>02/21/2020</v>
          </cell>
        </row>
        <row r="461">
          <cell r="A461" t="str">
            <v>02/21/2020</v>
          </cell>
        </row>
        <row r="462">
          <cell r="A462" t="str">
            <v>02/21/2020</v>
          </cell>
        </row>
        <row r="463">
          <cell r="A463" t="str">
            <v>02/21/2020</v>
          </cell>
        </row>
        <row r="464">
          <cell r="A464" t="str">
            <v>02/21/2020</v>
          </cell>
        </row>
        <row r="465">
          <cell r="A465" t="str">
            <v>02/21/2020</v>
          </cell>
        </row>
        <row r="466">
          <cell r="A466" t="str">
            <v>02/21/2020</v>
          </cell>
        </row>
        <row r="467">
          <cell r="A467" t="str">
            <v>02/21/2020</v>
          </cell>
        </row>
        <row r="468">
          <cell r="A468" t="str">
            <v>02/21/2020</v>
          </cell>
        </row>
        <row r="469">
          <cell r="A469" t="str">
            <v>02/22/2020</v>
          </cell>
        </row>
        <row r="470">
          <cell r="A470" t="str">
            <v>02/22/2020</v>
          </cell>
        </row>
        <row r="471">
          <cell r="A471" t="str">
            <v>02/22/2020</v>
          </cell>
        </row>
        <row r="472">
          <cell r="A472" t="str">
            <v>02/23/2020</v>
          </cell>
        </row>
        <row r="473">
          <cell r="A473" t="str">
            <v>02/24/2020</v>
          </cell>
        </row>
        <row r="474">
          <cell r="A474" t="str">
            <v>02/24/2020</v>
          </cell>
        </row>
        <row r="475">
          <cell r="A475" t="str">
            <v>02/24/2020</v>
          </cell>
        </row>
        <row r="476">
          <cell r="A476" t="str">
            <v>02/24/2020</v>
          </cell>
        </row>
        <row r="477">
          <cell r="A477" t="str">
            <v>02/24/2020</v>
          </cell>
        </row>
        <row r="478">
          <cell r="A478" t="str">
            <v>02/24/2020</v>
          </cell>
        </row>
        <row r="479">
          <cell r="A479" t="str">
            <v>02/24/2020</v>
          </cell>
        </row>
        <row r="480">
          <cell r="A480" t="str">
            <v>02/24/2020</v>
          </cell>
        </row>
        <row r="481">
          <cell r="A481" t="str">
            <v>02/24/2020</v>
          </cell>
        </row>
        <row r="482">
          <cell r="A482" t="str">
            <v>02/24/2020</v>
          </cell>
        </row>
        <row r="483">
          <cell r="A483" t="str">
            <v>02/24/2020</v>
          </cell>
        </row>
        <row r="484">
          <cell r="A484" t="str">
            <v>02/24/2020</v>
          </cell>
        </row>
        <row r="485">
          <cell r="A485" t="str">
            <v>02/25/2020</v>
          </cell>
        </row>
        <row r="486">
          <cell r="A486" t="str">
            <v>02/25/2020</v>
          </cell>
        </row>
        <row r="487">
          <cell r="A487" t="str">
            <v>02/25/2020</v>
          </cell>
        </row>
        <row r="488">
          <cell r="A488" t="str">
            <v>02/25/2020</v>
          </cell>
        </row>
        <row r="489">
          <cell r="A489" t="str">
            <v>02/25/2020</v>
          </cell>
        </row>
        <row r="490">
          <cell r="A490" t="str">
            <v>02/25/2020</v>
          </cell>
        </row>
        <row r="491">
          <cell r="A491" t="str">
            <v>02/25/2020</v>
          </cell>
        </row>
        <row r="492">
          <cell r="A492" t="str">
            <v>02/25/2020</v>
          </cell>
        </row>
        <row r="493">
          <cell r="A493" t="str">
            <v>02/25/2020</v>
          </cell>
        </row>
        <row r="494">
          <cell r="A494" t="str">
            <v>02/25/2020</v>
          </cell>
        </row>
        <row r="495">
          <cell r="A495" t="str">
            <v>02/25/2020</v>
          </cell>
        </row>
        <row r="496">
          <cell r="A496" t="str">
            <v>02/25/2020</v>
          </cell>
        </row>
        <row r="497">
          <cell r="A497" t="str">
            <v>02/25/2020</v>
          </cell>
        </row>
        <row r="498">
          <cell r="A498" t="str">
            <v>02/25/2020</v>
          </cell>
        </row>
        <row r="499">
          <cell r="A499" t="str">
            <v>02/26/2020</v>
          </cell>
        </row>
        <row r="500">
          <cell r="A500" t="str">
            <v>02/26/2020</v>
          </cell>
        </row>
        <row r="501">
          <cell r="A501" t="str">
            <v>02/26/2020</v>
          </cell>
        </row>
        <row r="502">
          <cell r="A502" t="str">
            <v>02/26/2020</v>
          </cell>
        </row>
        <row r="503">
          <cell r="A503" t="str">
            <v>02/26/2020</v>
          </cell>
        </row>
        <row r="504">
          <cell r="A504" t="str">
            <v>02/26/2020</v>
          </cell>
        </row>
        <row r="505">
          <cell r="A505" t="str">
            <v>02/26/2020</v>
          </cell>
        </row>
        <row r="506">
          <cell r="A506" t="str">
            <v>02/26/2020</v>
          </cell>
        </row>
        <row r="507">
          <cell r="A507" t="str">
            <v>02/26/2020</v>
          </cell>
        </row>
        <row r="508">
          <cell r="A508" t="str">
            <v>02/26/2020</v>
          </cell>
        </row>
        <row r="509">
          <cell r="A509" t="str">
            <v>02/26/2020</v>
          </cell>
        </row>
        <row r="510">
          <cell r="A510" t="str">
            <v>02/27/2020</v>
          </cell>
        </row>
        <row r="511">
          <cell r="A511" t="str">
            <v>02/27/2020</v>
          </cell>
        </row>
        <row r="512">
          <cell r="A512" t="str">
            <v>02/27/2020</v>
          </cell>
        </row>
        <row r="513">
          <cell r="A513" t="str">
            <v>02/27/2020</v>
          </cell>
        </row>
        <row r="514">
          <cell r="A514" t="str">
            <v>02/27/2020</v>
          </cell>
        </row>
        <row r="515">
          <cell r="A515" t="str">
            <v>02/27/2020</v>
          </cell>
        </row>
        <row r="516">
          <cell r="A516" t="str">
            <v>02/27/2020</v>
          </cell>
        </row>
        <row r="517">
          <cell r="A517" t="str">
            <v>02/27/2020</v>
          </cell>
        </row>
        <row r="518">
          <cell r="A518" t="str">
            <v>02/27/2020</v>
          </cell>
        </row>
        <row r="519">
          <cell r="A519" t="str">
            <v>02/27/2020</v>
          </cell>
        </row>
        <row r="520">
          <cell r="A520" t="str">
            <v>02/27/2020</v>
          </cell>
        </row>
        <row r="521">
          <cell r="A521" t="str">
            <v>02/27/2020</v>
          </cell>
        </row>
        <row r="522">
          <cell r="A522" t="str">
            <v>02/28/2020</v>
          </cell>
        </row>
        <row r="523">
          <cell r="A523" t="str">
            <v>02/28/2020</v>
          </cell>
        </row>
        <row r="524">
          <cell r="A524" t="str">
            <v>02/28/2020</v>
          </cell>
        </row>
        <row r="525">
          <cell r="A525" t="str">
            <v>02/28/2020</v>
          </cell>
        </row>
        <row r="526">
          <cell r="A526" t="str">
            <v>02/28/2020</v>
          </cell>
        </row>
        <row r="527">
          <cell r="A527" t="str">
            <v>02/28/2020</v>
          </cell>
        </row>
        <row r="528">
          <cell r="A528" t="str">
            <v>02/28/2020</v>
          </cell>
        </row>
        <row r="529">
          <cell r="A529" t="str">
            <v>02/28/2020</v>
          </cell>
        </row>
        <row r="530">
          <cell r="A530" t="str">
            <v>02/28/2020</v>
          </cell>
        </row>
        <row r="531">
          <cell r="A531" t="str">
            <v>02/28/2020</v>
          </cell>
        </row>
        <row r="532">
          <cell r="A532" t="str">
            <v>02/28/2020</v>
          </cell>
        </row>
        <row r="533">
          <cell r="A533" t="str">
            <v>02/28/2020</v>
          </cell>
        </row>
        <row r="534">
          <cell r="A534" t="str">
            <v>02/29/2020</v>
          </cell>
        </row>
        <row r="535">
          <cell r="A535" t="str">
            <v>02/29/2020</v>
          </cell>
        </row>
        <row r="536">
          <cell r="A536" t="str">
            <v>03/01/2020</v>
          </cell>
        </row>
        <row r="537">
          <cell r="A537" t="str">
            <v>03/01/2020</v>
          </cell>
        </row>
        <row r="538">
          <cell r="A538" t="str">
            <v>03/02/2020</v>
          </cell>
        </row>
        <row r="539">
          <cell r="A539" t="str">
            <v>03/02/2020</v>
          </cell>
        </row>
        <row r="540">
          <cell r="A540" t="str">
            <v>03/02/2020</v>
          </cell>
        </row>
        <row r="541">
          <cell r="A541" t="str">
            <v>03/02/2020</v>
          </cell>
        </row>
        <row r="542">
          <cell r="A542" t="str">
            <v>03/02/2020</v>
          </cell>
        </row>
        <row r="543">
          <cell r="A543" t="str">
            <v>03/02/2020</v>
          </cell>
        </row>
        <row r="544">
          <cell r="A544" t="str">
            <v>03/02/2020</v>
          </cell>
        </row>
        <row r="545">
          <cell r="A545" t="str">
            <v>03/02/2020</v>
          </cell>
        </row>
        <row r="546">
          <cell r="A546" t="str">
            <v>03/02/2020</v>
          </cell>
        </row>
        <row r="547">
          <cell r="A547" t="str">
            <v>03/02/2020</v>
          </cell>
        </row>
        <row r="548">
          <cell r="A548" t="str">
            <v>03/02/2020</v>
          </cell>
        </row>
        <row r="549">
          <cell r="A549" t="str">
            <v>03/02/2020</v>
          </cell>
        </row>
        <row r="550">
          <cell r="A550" t="str">
            <v>03/03/2020</v>
          </cell>
        </row>
        <row r="551">
          <cell r="A551" t="str">
            <v>03/03/2020</v>
          </cell>
        </row>
        <row r="552">
          <cell r="A552" t="str">
            <v>03/03/2020</v>
          </cell>
        </row>
        <row r="553">
          <cell r="A553" t="str">
            <v>03/03/2020</v>
          </cell>
        </row>
        <row r="554">
          <cell r="A554" t="str">
            <v>03/03/2020</v>
          </cell>
        </row>
        <row r="555">
          <cell r="A555" t="str">
            <v>03/03/2020</v>
          </cell>
        </row>
        <row r="556">
          <cell r="A556" t="str">
            <v>03/03/2020</v>
          </cell>
        </row>
        <row r="557">
          <cell r="A557" t="str">
            <v>03/03/2020</v>
          </cell>
        </row>
        <row r="558">
          <cell r="A558" t="str">
            <v>03/03/2020</v>
          </cell>
        </row>
        <row r="559">
          <cell r="A559" t="str">
            <v>03/03/2020</v>
          </cell>
        </row>
        <row r="560">
          <cell r="A560" t="str">
            <v>03/03/2020</v>
          </cell>
        </row>
        <row r="561">
          <cell r="A561" t="str">
            <v>03/04/2020</v>
          </cell>
        </row>
        <row r="562">
          <cell r="A562" t="str">
            <v>03/04/2020</v>
          </cell>
        </row>
        <row r="563">
          <cell r="A563" t="str">
            <v>03/04/2020</v>
          </cell>
        </row>
        <row r="564">
          <cell r="A564" t="str">
            <v>03/04/2020</v>
          </cell>
        </row>
        <row r="565">
          <cell r="A565" t="str">
            <v>03/04/2020</v>
          </cell>
        </row>
        <row r="566">
          <cell r="A566" t="str">
            <v>03/04/2020</v>
          </cell>
        </row>
        <row r="567">
          <cell r="A567" t="str">
            <v>03/04/2020</v>
          </cell>
        </row>
        <row r="568">
          <cell r="A568" t="str">
            <v>03/04/2020</v>
          </cell>
        </row>
        <row r="569">
          <cell r="A569" t="str">
            <v>03/04/2020</v>
          </cell>
        </row>
        <row r="570">
          <cell r="A570" t="str">
            <v>03/04/2020</v>
          </cell>
        </row>
        <row r="571">
          <cell r="A571" t="str">
            <v>03/04/2020</v>
          </cell>
        </row>
        <row r="572">
          <cell r="A572" t="str">
            <v>03/04/2020</v>
          </cell>
        </row>
        <row r="573">
          <cell r="A573" t="str">
            <v>03/04/2020</v>
          </cell>
        </row>
        <row r="574">
          <cell r="A574" t="str">
            <v>03/05/2020</v>
          </cell>
        </row>
        <row r="575">
          <cell r="A575" t="str">
            <v>03/05/2020</v>
          </cell>
        </row>
        <row r="576">
          <cell r="A576" t="str">
            <v>03/05/2020</v>
          </cell>
        </row>
        <row r="577">
          <cell r="A577" t="str">
            <v>03/05/2020</v>
          </cell>
        </row>
        <row r="578">
          <cell r="A578" t="str">
            <v>03/05/2020</v>
          </cell>
        </row>
        <row r="579">
          <cell r="A579" t="str">
            <v>03/05/2020</v>
          </cell>
        </row>
        <row r="580">
          <cell r="A580" t="str">
            <v>03/05/2020</v>
          </cell>
        </row>
        <row r="581">
          <cell r="A581" t="str">
            <v>03/05/2020</v>
          </cell>
        </row>
        <row r="582">
          <cell r="A582" t="str">
            <v>03/05/2020</v>
          </cell>
        </row>
        <row r="583">
          <cell r="A583" t="str">
            <v>03/05/2020</v>
          </cell>
        </row>
        <row r="584">
          <cell r="A584" t="str">
            <v>03/05/2020</v>
          </cell>
        </row>
        <row r="585">
          <cell r="A585" t="str">
            <v>03/06/2020</v>
          </cell>
        </row>
        <row r="586">
          <cell r="A586" t="str">
            <v>03/06/2020</v>
          </cell>
        </row>
        <row r="587">
          <cell r="A587" t="str">
            <v>03/06/2020</v>
          </cell>
        </row>
        <row r="588">
          <cell r="A588" t="str">
            <v>03/06/2020</v>
          </cell>
        </row>
        <row r="589">
          <cell r="A589" t="str">
            <v>03/06/2020</v>
          </cell>
        </row>
        <row r="590">
          <cell r="A590" t="str">
            <v>03/06/2020</v>
          </cell>
        </row>
        <row r="591">
          <cell r="A591" t="str">
            <v>03/06/2020</v>
          </cell>
        </row>
        <row r="592">
          <cell r="A592" t="str">
            <v>03/06/2020</v>
          </cell>
        </row>
        <row r="593">
          <cell r="A593" t="str">
            <v>03/06/2020</v>
          </cell>
        </row>
        <row r="594">
          <cell r="A594" t="str">
            <v>03/06/2020</v>
          </cell>
        </row>
        <row r="595">
          <cell r="A595" t="str">
            <v>03/06/2020</v>
          </cell>
        </row>
        <row r="596">
          <cell r="A596" t="str">
            <v>03/06/2020</v>
          </cell>
        </row>
        <row r="597">
          <cell r="A597" t="str">
            <v>03/06/2020</v>
          </cell>
        </row>
        <row r="598">
          <cell r="A598" t="str">
            <v>03/07/2020</v>
          </cell>
        </row>
        <row r="599">
          <cell r="A599" t="str">
            <v>03/07/2020</v>
          </cell>
        </row>
        <row r="600">
          <cell r="A600" t="str">
            <v>03/08/2020</v>
          </cell>
        </row>
        <row r="601">
          <cell r="A601" t="str">
            <v>03/09/2020</v>
          </cell>
        </row>
        <row r="602">
          <cell r="A602" t="str">
            <v>03/09/2020</v>
          </cell>
        </row>
        <row r="603">
          <cell r="A603" t="str">
            <v>03/09/2020</v>
          </cell>
        </row>
        <row r="604">
          <cell r="A604" t="str">
            <v>03/09/2020</v>
          </cell>
        </row>
        <row r="605">
          <cell r="A605" t="str">
            <v>03/09/2020</v>
          </cell>
        </row>
        <row r="606">
          <cell r="A606" t="str">
            <v>03/09/2020</v>
          </cell>
        </row>
        <row r="607">
          <cell r="A607" t="str">
            <v>03/09/2020</v>
          </cell>
        </row>
        <row r="608">
          <cell r="A608" t="str">
            <v>03/09/2020</v>
          </cell>
        </row>
        <row r="609">
          <cell r="A609" t="str">
            <v>03/09/2020</v>
          </cell>
        </row>
        <row r="610">
          <cell r="A610" t="str">
            <v>03/09/2020</v>
          </cell>
        </row>
        <row r="611">
          <cell r="A611" t="str">
            <v>03/09/2020</v>
          </cell>
        </row>
        <row r="612">
          <cell r="A612" t="str">
            <v>03/09/2020</v>
          </cell>
        </row>
        <row r="613">
          <cell r="A613" t="str">
            <v>03/10/2020</v>
          </cell>
        </row>
        <row r="614">
          <cell r="A614" t="str">
            <v>03/10/2020</v>
          </cell>
        </row>
        <row r="615">
          <cell r="A615" t="str">
            <v>03/10/2020</v>
          </cell>
        </row>
        <row r="616">
          <cell r="A616" t="str">
            <v>03/10/2020</v>
          </cell>
        </row>
        <row r="617">
          <cell r="A617" t="str">
            <v>03/10/2020</v>
          </cell>
        </row>
        <row r="618">
          <cell r="A618" t="str">
            <v>03/10/2020</v>
          </cell>
        </row>
        <row r="619">
          <cell r="A619" t="str">
            <v>03/10/2020</v>
          </cell>
        </row>
        <row r="620">
          <cell r="A620" t="str">
            <v>03/10/2020</v>
          </cell>
        </row>
        <row r="621">
          <cell r="A621" t="str">
            <v>03/10/2020</v>
          </cell>
        </row>
        <row r="622">
          <cell r="A622" t="str">
            <v>03/10/2020</v>
          </cell>
        </row>
        <row r="623">
          <cell r="A623" t="str">
            <v>03/11/2020</v>
          </cell>
        </row>
        <row r="624">
          <cell r="A624" t="str">
            <v>03/11/2020</v>
          </cell>
        </row>
        <row r="625">
          <cell r="A625" t="str">
            <v>03/11/2020</v>
          </cell>
        </row>
        <row r="626">
          <cell r="A626" t="str">
            <v>03/11/2020</v>
          </cell>
        </row>
        <row r="627">
          <cell r="A627" t="str">
            <v>03/11/2020</v>
          </cell>
        </row>
        <row r="628">
          <cell r="A628" t="str">
            <v>03/11/2020</v>
          </cell>
        </row>
        <row r="629">
          <cell r="A629" t="str">
            <v>03/11/2020</v>
          </cell>
        </row>
        <row r="630">
          <cell r="A630" t="str">
            <v>03/11/2020</v>
          </cell>
        </row>
        <row r="631">
          <cell r="A631" t="str">
            <v>03/11/2020</v>
          </cell>
        </row>
        <row r="632">
          <cell r="A632" t="str">
            <v>03/11/2020</v>
          </cell>
        </row>
        <row r="633">
          <cell r="A633" t="str">
            <v>03/11/2020</v>
          </cell>
        </row>
        <row r="634">
          <cell r="A634" t="str">
            <v>03/12/2020</v>
          </cell>
        </row>
        <row r="635">
          <cell r="A635" t="str">
            <v>03/12/2020</v>
          </cell>
        </row>
        <row r="636">
          <cell r="A636" t="str">
            <v>03/12/2020</v>
          </cell>
        </row>
        <row r="637">
          <cell r="A637" t="str">
            <v>03/12/2020</v>
          </cell>
        </row>
        <row r="638">
          <cell r="A638" t="str">
            <v>03/12/2020</v>
          </cell>
        </row>
        <row r="639">
          <cell r="A639" t="str">
            <v>03/12/2020</v>
          </cell>
        </row>
        <row r="640">
          <cell r="A640" t="str">
            <v>03/12/2020</v>
          </cell>
        </row>
        <row r="641">
          <cell r="A641" t="str">
            <v>03/12/2020</v>
          </cell>
        </row>
        <row r="642">
          <cell r="A642" t="str">
            <v>03/12/2020</v>
          </cell>
        </row>
        <row r="643">
          <cell r="A643" t="str">
            <v>03/12/2020</v>
          </cell>
        </row>
        <row r="644">
          <cell r="A644" t="str">
            <v>03/13/2020</v>
          </cell>
        </row>
        <row r="645">
          <cell r="A645" t="str">
            <v>03/13/2020</v>
          </cell>
        </row>
        <row r="646">
          <cell r="A646" t="str">
            <v>03/13/2020</v>
          </cell>
        </row>
        <row r="647">
          <cell r="A647" t="str">
            <v>03/13/2020</v>
          </cell>
        </row>
        <row r="648">
          <cell r="A648" t="str">
            <v>03/13/2020</v>
          </cell>
        </row>
        <row r="649">
          <cell r="A649" t="str">
            <v>03/13/2020</v>
          </cell>
        </row>
        <row r="650">
          <cell r="A650" t="str">
            <v>03/13/2020</v>
          </cell>
        </row>
        <row r="651">
          <cell r="A651" t="str">
            <v>03/13/2020</v>
          </cell>
        </row>
        <row r="652">
          <cell r="A652" t="str">
            <v>03/13/2020</v>
          </cell>
        </row>
        <row r="653">
          <cell r="A653" t="str">
            <v>03/13/2020</v>
          </cell>
        </row>
        <row r="654">
          <cell r="A654" t="str">
            <v>03/13/2020</v>
          </cell>
        </row>
        <row r="655">
          <cell r="A655" t="str">
            <v>03/13/2020</v>
          </cell>
        </row>
        <row r="656">
          <cell r="A656" t="str">
            <v>03/14/2020</v>
          </cell>
        </row>
        <row r="657">
          <cell r="A657" t="str">
            <v>03/14/2020</v>
          </cell>
        </row>
        <row r="658">
          <cell r="A658" t="str">
            <v>03/15/2020</v>
          </cell>
        </row>
        <row r="659">
          <cell r="A659" t="str">
            <v>03/16/2020</v>
          </cell>
        </row>
        <row r="660">
          <cell r="A660" t="str">
            <v>03/16/2020</v>
          </cell>
        </row>
        <row r="661">
          <cell r="A661" t="str">
            <v>03/16/2020</v>
          </cell>
        </row>
        <row r="662">
          <cell r="A662" t="str">
            <v>03/16/2020</v>
          </cell>
        </row>
        <row r="663">
          <cell r="A663" t="str">
            <v>03/16/2020</v>
          </cell>
        </row>
        <row r="664">
          <cell r="A664" t="str">
            <v>03/16/2020</v>
          </cell>
        </row>
        <row r="665">
          <cell r="A665" t="str">
            <v>03/16/2020</v>
          </cell>
        </row>
        <row r="666">
          <cell r="A666" t="str">
            <v>03/16/2020</v>
          </cell>
        </row>
        <row r="667">
          <cell r="A667" t="str">
            <v>03/16/2020</v>
          </cell>
        </row>
        <row r="668">
          <cell r="A668" t="str">
            <v>03/16/2020</v>
          </cell>
        </row>
        <row r="669">
          <cell r="A669" t="str">
            <v>03/17/2020</v>
          </cell>
        </row>
        <row r="670">
          <cell r="A670" t="str">
            <v>03/17/2020</v>
          </cell>
        </row>
        <row r="671">
          <cell r="A671" t="str">
            <v>03/17/2020</v>
          </cell>
        </row>
        <row r="672">
          <cell r="A672" t="str">
            <v>03/17/2020</v>
          </cell>
        </row>
        <row r="673">
          <cell r="A673" t="str">
            <v>03/17/2020</v>
          </cell>
        </row>
        <row r="674">
          <cell r="A674" t="str">
            <v>03/17/2020</v>
          </cell>
        </row>
        <row r="675">
          <cell r="A675" t="str">
            <v>03/17/2020</v>
          </cell>
        </row>
        <row r="676">
          <cell r="A676" t="str">
            <v>03/17/2020</v>
          </cell>
        </row>
        <row r="677">
          <cell r="A677" t="str">
            <v>03/17/2020</v>
          </cell>
        </row>
        <row r="678">
          <cell r="A678" t="str">
            <v>03/17/2020</v>
          </cell>
        </row>
        <row r="679">
          <cell r="A679" t="str">
            <v>03/18/2020</v>
          </cell>
        </row>
        <row r="680">
          <cell r="A680" t="str">
            <v>03/18/2020</v>
          </cell>
        </row>
        <row r="681">
          <cell r="A681" t="str">
            <v>03/18/2020</v>
          </cell>
        </row>
        <row r="682">
          <cell r="A682" t="str">
            <v>03/18/2020</v>
          </cell>
        </row>
        <row r="683">
          <cell r="A683" t="str">
            <v>03/18/2020</v>
          </cell>
        </row>
        <row r="684">
          <cell r="A684" t="str">
            <v>03/18/2020</v>
          </cell>
        </row>
        <row r="685">
          <cell r="A685" t="str">
            <v>03/18/2020</v>
          </cell>
        </row>
        <row r="686">
          <cell r="A686" t="str">
            <v>03/18/2020</v>
          </cell>
        </row>
        <row r="687">
          <cell r="A687" t="str">
            <v>03/18/2020</v>
          </cell>
        </row>
        <row r="688">
          <cell r="A688" t="str">
            <v>03/18/2020</v>
          </cell>
        </row>
        <row r="689">
          <cell r="A689" t="str">
            <v>03/19/2020</v>
          </cell>
        </row>
        <row r="690">
          <cell r="A690" t="str">
            <v>03/19/2020</v>
          </cell>
        </row>
        <row r="691">
          <cell r="A691" t="str">
            <v>03/19/2020</v>
          </cell>
        </row>
        <row r="692">
          <cell r="A692" t="str">
            <v>03/19/2020</v>
          </cell>
        </row>
        <row r="693">
          <cell r="A693" t="str">
            <v>03/19/2020</v>
          </cell>
        </row>
        <row r="694">
          <cell r="A694" t="str">
            <v>03/19/2020</v>
          </cell>
        </row>
        <row r="695">
          <cell r="A695" t="str">
            <v>03/19/2020</v>
          </cell>
        </row>
        <row r="696">
          <cell r="A696" t="str">
            <v>03/19/2020</v>
          </cell>
        </row>
        <row r="697">
          <cell r="A697" t="str">
            <v>03/19/2020</v>
          </cell>
        </row>
        <row r="698">
          <cell r="A698" t="str">
            <v>03/19/2020</v>
          </cell>
        </row>
        <row r="699">
          <cell r="A699" t="str">
            <v>03/20/2020</v>
          </cell>
        </row>
        <row r="700">
          <cell r="A700" t="str">
            <v>03/20/2020</v>
          </cell>
        </row>
        <row r="701">
          <cell r="A701" t="str">
            <v>03/20/2020</v>
          </cell>
        </row>
        <row r="702">
          <cell r="A702" t="str">
            <v>03/20/2020</v>
          </cell>
        </row>
        <row r="703">
          <cell r="A703" t="str">
            <v>03/20/2020</v>
          </cell>
        </row>
        <row r="704">
          <cell r="A704" t="str">
            <v>03/20/2020</v>
          </cell>
        </row>
        <row r="705">
          <cell r="A705" t="str">
            <v>03/20/2020</v>
          </cell>
        </row>
        <row r="706">
          <cell r="A706" t="str">
            <v>03/20/2020</v>
          </cell>
        </row>
        <row r="707">
          <cell r="A707" t="str">
            <v>03/20/2020</v>
          </cell>
        </row>
        <row r="708">
          <cell r="A708" t="str">
            <v>03/20/2020</v>
          </cell>
        </row>
        <row r="709">
          <cell r="A709" t="str">
            <v>03/21/2020</v>
          </cell>
        </row>
        <row r="710">
          <cell r="A710" t="str">
            <v>03/21/2020</v>
          </cell>
        </row>
        <row r="711">
          <cell r="A711" t="str">
            <v>03/22/2020</v>
          </cell>
        </row>
        <row r="712">
          <cell r="A712" t="str">
            <v>03/23/2020</v>
          </cell>
        </row>
        <row r="713">
          <cell r="A713" t="str">
            <v>03/23/2020</v>
          </cell>
        </row>
        <row r="714">
          <cell r="A714" t="str">
            <v>03/23/2020</v>
          </cell>
        </row>
        <row r="715">
          <cell r="A715" t="str">
            <v>03/23/2020</v>
          </cell>
        </row>
        <row r="716">
          <cell r="A716" t="str">
            <v>03/23/2020</v>
          </cell>
        </row>
        <row r="717">
          <cell r="A717" t="str">
            <v>03/23/2020</v>
          </cell>
        </row>
        <row r="718">
          <cell r="A718" t="str">
            <v>03/23/2020</v>
          </cell>
        </row>
        <row r="719">
          <cell r="A719" t="str">
            <v>03/23/2020</v>
          </cell>
        </row>
        <row r="720">
          <cell r="A720" t="str">
            <v>03/23/2020</v>
          </cell>
        </row>
        <row r="721">
          <cell r="A721" t="str">
            <v>03/23/2020</v>
          </cell>
        </row>
        <row r="722">
          <cell r="A722" t="str">
            <v>03/23/2020</v>
          </cell>
        </row>
        <row r="723">
          <cell r="A723" t="str">
            <v>03/23/2020</v>
          </cell>
        </row>
        <row r="724">
          <cell r="A724" t="str">
            <v>03/24/2020</v>
          </cell>
        </row>
        <row r="725">
          <cell r="A725" t="str">
            <v>03/24/2020</v>
          </cell>
        </row>
        <row r="726">
          <cell r="A726" t="str">
            <v>03/24/2020</v>
          </cell>
        </row>
        <row r="727">
          <cell r="A727" t="str">
            <v>03/24/2020</v>
          </cell>
        </row>
        <row r="728">
          <cell r="A728" t="str">
            <v>03/24/2020</v>
          </cell>
        </row>
        <row r="729">
          <cell r="A729" t="str">
            <v>03/24/2020</v>
          </cell>
        </row>
        <row r="730">
          <cell r="A730" t="str">
            <v>03/24/2020</v>
          </cell>
        </row>
        <row r="731">
          <cell r="A731" t="str">
            <v>03/24/2020</v>
          </cell>
        </row>
        <row r="732">
          <cell r="A732" t="str">
            <v>03/24/2020</v>
          </cell>
        </row>
        <row r="733">
          <cell r="A733" t="str">
            <v>03/24/2020</v>
          </cell>
        </row>
        <row r="734">
          <cell r="A734" t="str">
            <v>03/25/2020</v>
          </cell>
        </row>
        <row r="735">
          <cell r="A735" t="str">
            <v>03/25/2020</v>
          </cell>
        </row>
        <row r="736">
          <cell r="A736" t="str">
            <v>03/25/2020</v>
          </cell>
        </row>
        <row r="737">
          <cell r="A737" t="str">
            <v>03/25/2020</v>
          </cell>
        </row>
        <row r="738">
          <cell r="A738" t="str">
            <v>03/25/2020</v>
          </cell>
        </row>
        <row r="739">
          <cell r="A739" t="str">
            <v>03/25/2020</v>
          </cell>
        </row>
        <row r="740">
          <cell r="A740" t="str">
            <v>03/25/2020</v>
          </cell>
        </row>
        <row r="741">
          <cell r="A741" t="str">
            <v>03/25/2020</v>
          </cell>
        </row>
        <row r="742">
          <cell r="A742" t="str">
            <v>03/25/2020</v>
          </cell>
        </row>
        <row r="743">
          <cell r="A743" t="str">
            <v>03/25/2020</v>
          </cell>
        </row>
        <row r="744">
          <cell r="A744" t="str">
            <v>03/26/2020</v>
          </cell>
        </row>
        <row r="745">
          <cell r="A745" t="str">
            <v>03/26/2020</v>
          </cell>
        </row>
        <row r="746">
          <cell r="A746" t="str">
            <v>03/26/2020</v>
          </cell>
        </row>
        <row r="747">
          <cell r="A747" t="str">
            <v>03/26/2020</v>
          </cell>
        </row>
        <row r="748">
          <cell r="A748" t="str">
            <v>03/26/2020</v>
          </cell>
        </row>
        <row r="749">
          <cell r="A749" t="str">
            <v>03/26/2020</v>
          </cell>
        </row>
        <row r="750">
          <cell r="A750" t="str">
            <v>03/26/2020</v>
          </cell>
        </row>
        <row r="751">
          <cell r="A751" t="str">
            <v>03/26/2020</v>
          </cell>
        </row>
        <row r="752">
          <cell r="A752" t="str">
            <v>03/26/2020</v>
          </cell>
        </row>
        <row r="753">
          <cell r="A753" t="str">
            <v>03/26/2020</v>
          </cell>
        </row>
        <row r="754">
          <cell r="A754" t="str">
            <v>03/26/2020</v>
          </cell>
        </row>
        <row r="755">
          <cell r="A755" t="str">
            <v>03/27/2020</v>
          </cell>
        </row>
        <row r="756">
          <cell r="A756" t="str">
            <v>03/27/2020</v>
          </cell>
        </row>
        <row r="757">
          <cell r="A757" t="str">
            <v>03/27/2020</v>
          </cell>
        </row>
        <row r="758">
          <cell r="A758" t="str">
            <v>03/27/2020</v>
          </cell>
        </row>
        <row r="759">
          <cell r="A759" t="str">
            <v>03/27/2020</v>
          </cell>
        </row>
        <row r="760">
          <cell r="A760" t="str">
            <v>03/27/2020</v>
          </cell>
        </row>
        <row r="761">
          <cell r="A761" t="str">
            <v>03/27/2020</v>
          </cell>
        </row>
        <row r="762">
          <cell r="A762" t="str">
            <v>03/27/2020</v>
          </cell>
        </row>
        <row r="763">
          <cell r="A763" t="str">
            <v>03/27/2020</v>
          </cell>
        </row>
        <row r="764">
          <cell r="A764" t="str">
            <v>03/27/2020</v>
          </cell>
        </row>
        <row r="765">
          <cell r="A765" t="str">
            <v>03/28/2020</v>
          </cell>
        </row>
        <row r="766">
          <cell r="A766" t="str">
            <v>03/28/2020</v>
          </cell>
        </row>
        <row r="767">
          <cell r="A767" t="str">
            <v>03/29/2020</v>
          </cell>
        </row>
        <row r="768">
          <cell r="A768" t="str">
            <v>03/30/2020</v>
          </cell>
        </row>
        <row r="769">
          <cell r="A769" t="str">
            <v>03/30/2020</v>
          </cell>
        </row>
        <row r="770">
          <cell r="A770" t="str">
            <v>03/30/2020</v>
          </cell>
        </row>
        <row r="771">
          <cell r="A771" t="str">
            <v>03/30/2020</v>
          </cell>
        </row>
        <row r="772">
          <cell r="A772" t="str">
            <v>03/30/2020</v>
          </cell>
        </row>
        <row r="773">
          <cell r="A773" t="str">
            <v>03/30/2020</v>
          </cell>
        </row>
        <row r="774">
          <cell r="A774" t="str">
            <v>03/30/2020</v>
          </cell>
        </row>
        <row r="775">
          <cell r="A775" t="str">
            <v>03/30/2020</v>
          </cell>
        </row>
        <row r="776">
          <cell r="A776" t="str">
            <v>03/30/2020</v>
          </cell>
        </row>
        <row r="777">
          <cell r="A777" t="str">
            <v>03/30/2020</v>
          </cell>
        </row>
        <row r="778">
          <cell r="A778" t="str">
            <v>03/31/2020</v>
          </cell>
        </row>
        <row r="779">
          <cell r="A779" t="str">
            <v>03/31/2020</v>
          </cell>
        </row>
        <row r="780">
          <cell r="A780" t="str">
            <v>03/31/2020</v>
          </cell>
        </row>
        <row r="781">
          <cell r="A781" t="str">
            <v>03/31/2020</v>
          </cell>
        </row>
        <row r="782">
          <cell r="A782" t="str">
            <v>03/31/2020</v>
          </cell>
        </row>
        <row r="783">
          <cell r="A783" t="str">
            <v>03/31/2020</v>
          </cell>
        </row>
        <row r="784">
          <cell r="A784" t="str">
            <v>03/31/2020</v>
          </cell>
        </row>
        <row r="785">
          <cell r="A785" t="str">
            <v>03/31/2020</v>
          </cell>
        </row>
        <row r="786">
          <cell r="A786" t="str">
            <v>03/31/2020</v>
          </cell>
        </row>
        <row r="787">
          <cell r="A787" t="str">
            <v>03/31/2020</v>
          </cell>
        </row>
        <row r="788">
          <cell r="A788" t="str">
            <v>04/01/2020</v>
          </cell>
        </row>
        <row r="789">
          <cell r="A789" t="str">
            <v>04/01/2020</v>
          </cell>
        </row>
        <row r="790">
          <cell r="A790" t="str">
            <v>04/01/2020</v>
          </cell>
        </row>
        <row r="791">
          <cell r="A791" t="str">
            <v>04/01/2020</v>
          </cell>
        </row>
        <row r="792">
          <cell r="A792" t="str">
            <v>04/01/2020</v>
          </cell>
        </row>
        <row r="793">
          <cell r="A793" t="str">
            <v>04/01/2020</v>
          </cell>
        </row>
        <row r="794">
          <cell r="A794" t="str">
            <v>04/01/2020</v>
          </cell>
        </row>
        <row r="795">
          <cell r="A795" t="str">
            <v>04/01/2020</v>
          </cell>
        </row>
        <row r="796">
          <cell r="A796" t="str">
            <v>04/01/2020</v>
          </cell>
        </row>
        <row r="797">
          <cell r="A797" t="str">
            <v>04/01/2020</v>
          </cell>
        </row>
        <row r="798">
          <cell r="A798" t="str">
            <v>04/01/2020</v>
          </cell>
        </row>
        <row r="799">
          <cell r="A799" t="str">
            <v>04/02/2020</v>
          </cell>
        </row>
        <row r="800">
          <cell r="A800" t="str">
            <v>04/02/2020</v>
          </cell>
        </row>
        <row r="801">
          <cell r="A801" t="str">
            <v>04/02/2020</v>
          </cell>
        </row>
        <row r="802">
          <cell r="A802" t="str">
            <v>04/02/2020</v>
          </cell>
        </row>
        <row r="803">
          <cell r="A803" t="str">
            <v>04/02/2020</v>
          </cell>
        </row>
        <row r="804">
          <cell r="A804" t="str">
            <v>04/02/2020</v>
          </cell>
        </row>
        <row r="805">
          <cell r="A805" t="str">
            <v>04/02/2020</v>
          </cell>
        </row>
        <row r="806">
          <cell r="A806" t="str">
            <v>04/02/2020</v>
          </cell>
        </row>
        <row r="807">
          <cell r="A807" t="str">
            <v>04/02/2020</v>
          </cell>
        </row>
        <row r="808">
          <cell r="A808" t="str">
            <v>04/02/2020</v>
          </cell>
        </row>
        <row r="809">
          <cell r="A809" t="str">
            <v>04/02/2020</v>
          </cell>
        </row>
        <row r="810">
          <cell r="A810" t="str">
            <v>04/03/2020</v>
          </cell>
        </row>
        <row r="811">
          <cell r="A811" t="str">
            <v>04/03/2020</v>
          </cell>
        </row>
        <row r="812">
          <cell r="A812" t="str">
            <v>04/03/2020</v>
          </cell>
        </row>
        <row r="813">
          <cell r="A813" t="str">
            <v>04/03/2020</v>
          </cell>
        </row>
        <row r="814">
          <cell r="A814" t="str">
            <v>04/03/2020</v>
          </cell>
        </row>
        <row r="815">
          <cell r="A815" t="str">
            <v>04/03/2020</v>
          </cell>
        </row>
        <row r="816">
          <cell r="A816" t="str">
            <v>04/03/2020</v>
          </cell>
        </row>
        <row r="817">
          <cell r="A817" t="str">
            <v>04/03/2020</v>
          </cell>
        </row>
        <row r="818">
          <cell r="A818" t="str">
            <v>04/03/2020</v>
          </cell>
        </row>
        <row r="819">
          <cell r="A819" t="str">
            <v>04/03/2020</v>
          </cell>
        </row>
        <row r="820">
          <cell r="A820" t="str">
            <v>04/04/2020</v>
          </cell>
        </row>
        <row r="821">
          <cell r="A821" t="str">
            <v>04/04/2020</v>
          </cell>
        </row>
        <row r="822">
          <cell r="A822" t="str">
            <v>04/05/2020</v>
          </cell>
        </row>
        <row r="823">
          <cell r="A823" t="str">
            <v>04/06/2020</v>
          </cell>
        </row>
        <row r="824">
          <cell r="A824" t="str">
            <v>04/06/2020</v>
          </cell>
        </row>
        <row r="825">
          <cell r="A825" t="str">
            <v>04/06/2020</v>
          </cell>
        </row>
        <row r="826">
          <cell r="A826" t="str">
            <v>04/06/2020</v>
          </cell>
        </row>
        <row r="827">
          <cell r="A827" t="str">
            <v>04/06/2020</v>
          </cell>
        </row>
        <row r="828">
          <cell r="A828" t="str">
            <v>04/06/2020</v>
          </cell>
        </row>
        <row r="829">
          <cell r="A829" t="str">
            <v>04/06/2020</v>
          </cell>
        </row>
        <row r="830">
          <cell r="A830" t="str">
            <v>04/06/2020</v>
          </cell>
        </row>
        <row r="831">
          <cell r="A831" t="str">
            <v>04/06/2020</v>
          </cell>
        </row>
        <row r="832">
          <cell r="A832" t="str">
            <v>04/06/2020</v>
          </cell>
        </row>
        <row r="833">
          <cell r="A833" t="str">
            <v>04/07/2020</v>
          </cell>
        </row>
        <row r="834">
          <cell r="A834" t="str">
            <v>04/07/2020</v>
          </cell>
        </row>
        <row r="835">
          <cell r="A835" t="str">
            <v>04/07/2020</v>
          </cell>
        </row>
        <row r="836">
          <cell r="A836" t="str">
            <v>04/07/2020</v>
          </cell>
        </row>
        <row r="837">
          <cell r="A837" t="str">
            <v>04/07/2020</v>
          </cell>
        </row>
        <row r="838">
          <cell r="A838" t="str">
            <v>04/07/2020</v>
          </cell>
        </row>
        <row r="839">
          <cell r="A839" t="str">
            <v>04/07/2020</v>
          </cell>
        </row>
        <row r="840">
          <cell r="A840" t="str">
            <v>04/07/2020</v>
          </cell>
        </row>
        <row r="841">
          <cell r="A841" t="str">
            <v>04/07/2020</v>
          </cell>
        </row>
        <row r="842">
          <cell r="A842" t="str">
            <v>04/07/2020</v>
          </cell>
        </row>
        <row r="843">
          <cell r="A843" t="str">
            <v>04/07/2020</v>
          </cell>
        </row>
        <row r="844">
          <cell r="A844" t="str">
            <v>04/07/2020</v>
          </cell>
        </row>
        <row r="845">
          <cell r="A845" t="str">
            <v>04/08/2020</v>
          </cell>
        </row>
        <row r="846">
          <cell r="A846" t="str">
            <v>04/08/2020</v>
          </cell>
        </row>
        <row r="847">
          <cell r="A847" t="str">
            <v>04/08/2020</v>
          </cell>
        </row>
        <row r="848">
          <cell r="A848" t="str">
            <v>04/08/2020</v>
          </cell>
        </row>
        <row r="849">
          <cell r="A849" t="str">
            <v>04/08/2020</v>
          </cell>
        </row>
        <row r="850">
          <cell r="A850" t="str">
            <v>04/08/2020</v>
          </cell>
        </row>
        <row r="851">
          <cell r="A851" t="str">
            <v>04/08/2020</v>
          </cell>
        </row>
        <row r="852">
          <cell r="A852" t="str">
            <v>04/08/2020</v>
          </cell>
        </row>
        <row r="853">
          <cell r="A853" t="str">
            <v>04/08/2020</v>
          </cell>
        </row>
        <row r="854">
          <cell r="A854" t="str">
            <v>04/08/2020</v>
          </cell>
        </row>
        <row r="855">
          <cell r="A855" t="str">
            <v>04/08/2020</v>
          </cell>
        </row>
        <row r="856">
          <cell r="A856" t="str">
            <v>04/09/2020</v>
          </cell>
        </row>
        <row r="857">
          <cell r="A857" t="str">
            <v>04/09/2020</v>
          </cell>
        </row>
        <row r="858">
          <cell r="A858" t="str">
            <v>04/09/2020</v>
          </cell>
        </row>
        <row r="859">
          <cell r="A859" t="str">
            <v>04/09/2020</v>
          </cell>
        </row>
        <row r="860">
          <cell r="A860" t="str">
            <v>04/09/2020</v>
          </cell>
        </row>
        <row r="861">
          <cell r="A861" t="str">
            <v>04/09/2020</v>
          </cell>
        </row>
        <row r="862">
          <cell r="A862" t="str">
            <v>04/09/2020</v>
          </cell>
        </row>
        <row r="863">
          <cell r="A863" t="str">
            <v>04/09/2020</v>
          </cell>
        </row>
        <row r="864">
          <cell r="A864" t="str">
            <v>04/09/2020</v>
          </cell>
        </row>
        <row r="865">
          <cell r="A865" t="str">
            <v>04/09/2020</v>
          </cell>
        </row>
        <row r="866">
          <cell r="A866" t="str">
            <v>04/09/2020</v>
          </cell>
        </row>
        <row r="867">
          <cell r="A867" t="str">
            <v>04/09/2020</v>
          </cell>
        </row>
        <row r="868">
          <cell r="A868" t="str">
            <v>04/10/2020</v>
          </cell>
        </row>
        <row r="869">
          <cell r="A869" t="str">
            <v>04/10/2020</v>
          </cell>
        </row>
        <row r="870">
          <cell r="A870" t="str">
            <v>04/10/2020</v>
          </cell>
        </row>
        <row r="871">
          <cell r="A871" t="str">
            <v>04/10/2020</v>
          </cell>
        </row>
        <row r="872">
          <cell r="A872" t="str">
            <v>04/10/2020</v>
          </cell>
        </row>
        <row r="873">
          <cell r="A873" t="str">
            <v>04/10/2020</v>
          </cell>
        </row>
        <row r="874">
          <cell r="A874" t="str">
            <v>04/10/2020</v>
          </cell>
        </row>
        <row r="875">
          <cell r="A875" t="str">
            <v>04/10/2020</v>
          </cell>
        </row>
        <row r="876">
          <cell r="A876" t="str">
            <v>04/10/2020</v>
          </cell>
        </row>
        <row r="877">
          <cell r="A877" t="str">
            <v>04/10/2020</v>
          </cell>
        </row>
        <row r="878">
          <cell r="A878" t="str">
            <v>04/11/2020</v>
          </cell>
        </row>
        <row r="879">
          <cell r="A879" t="str">
            <v>04/11/2020</v>
          </cell>
        </row>
        <row r="880">
          <cell r="A880" t="str">
            <v>04/12/2020</v>
          </cell>
        </row>
        <row r="881">
          <cell r="A881" t="str">
            <v>04/13/2020</v>
          </cell>
        </row>
        <row r="882">
          <cell r="A882" t="str">
            <v>04/13/2020</v>
          </cell>
        </row>
        <row r="883">
          <cell r="A883" t="str">
            <v>04/13/2020</v>
          </cell>
        </row>
        <row r="884">
          <cell r="A884" t="str">
            <v>04/13/2020</v>
          </cell>
        </row>
        <row r="885">
          <cell r="A885" t="str">
            <v>04/13/2020</v>
          </cell>
        </row>
        <row r="886">
          <cell r="A886" t="str">
            <v>04/13/2020</v>
          </cell>
        </row>
        <row r="887">
          <cell r="A887" t="str">
            <v>04/13/2020</v>
          </cell>
        </row>
        <row r="888">
          <cell r="A888" t="str">
            <v>04/13/2020</v>
          </cell>
        </row>
        <row r="889">
          <cell r="A889" t="str">
            <v>04/13/2020</v>
          </cell>
        </row>
        <row r="890">
          <cell r="A890" t="str">
            <v>04/13/2020</v>
          </cell>
        </row>
        <row r="891">
          <cell r="A891" t="str">
            <v>04/13/2020</v>
          </cell>
        </row>
        <row r="892">
          <cell r="A892" t="str">
            <v>04/14/2020</v>
          </cell>
        </row>
        <row r="893">
          <cell r="A893" t="str">
            <v>04/14/2020</v>
          </cell>
        </row>
        <row r="894">
          <cell r="A894" t="str">
            <v>04/14/2020</v>
          </cell>
        </row>
        <row r="895">
          <cell r="A895" t="str">
            <v>04/14/2020</v>
          </cell>
        </row>
        <row r="896">
          <cell r="A896" t="str">
            <v>04/14/2020</v>
          </cell>
        </row>
        <row r="897">
          <cell r="A897" t="str">
            <v>04/14/2020</v>
          </cell>
        </row>
        <row r="898">
          <cell r="A898" t="str">
            <v>04/14/2020</v>
          </cell>
        </row>
        <row r="899">
          <cell r="A899" t="str">
            <v>04/14/2020</v>
          </cell>
        </row>
        <row r="900">
          <cell r="A900" t="str">
            <v>04/14/2020</v>
          </cell>
        </row>
        <row r="901">
          <cell r="A901" t="str">
            <v>04/14/2020</v>
          </cell>
        </row>
        <row r="902">
          <cell r="A902" t="str">
            <v>04/15/2020</v>
          </cell>
        </row>
        <row r="903">
          <cell r="A903" t="str">
            <v>04/15/2020</v>
          </cell>
        </row>
        <row r="904">
          <cell r="A904" t="str">
            <v>04/15/2020</v>
          </cell>
        </row>
        <row r="905">
          <cell r="A905" t="str">
            <v>04/15/2020</v>
          </cell>
        </row>
        <row r="906">
          <cell r="A906" t="str">
            <v>04/15/2020</v>
          </cell>
        </row>
        <row r="907">
          <cell r="A907" t="str">
            <v>04/15/2020</v>
          </cell>
        </row>
        <row r="908">
          <cell r="A908" t="str">
            <v>04/15/2020</v>
          </cell>
        </row>
        <row r="909">
          <cell r="A909" t="str">
            <v>04/15/2020</v>
          </cell>
        </row>
        <row r="910">
          <cell r="A910" t="str">
            <v>04/15/2020</v>
          </cell>
        </row>
        <row r="911">
          <cell r="A911" t="str">
            <v>04/15/2020</v>
          </cell>
        </row>
        <row r="912">
          <cell r="A912" t="str">
            <v>04/16/2020</v>
          </cell>
        </row>
        <row r="913">
          <cell r="A913" t="str">
            <v>04/16/2020</v>
          </cell>
        </row>
        <row r="914">
          <cell r="A914" t="str">
            <v>04/16/2020</v>
          </cell>
        </row>
        <row r="915">
          <cell r="A915" t="str">
            <v>04/16/2020</v>
          </cell>
        </row>
        <row r="916">
          <cell r="A916" t="str">
            <v>04/16/2020</v>
          </cell>
        </row>
        <row r="917">
          <cell r="A917" t="str">
            <v>04/16/2020</v>
          </cell>
        </row>
        <row r="918">
          <cell r="A918" t="str">
            <v>04/16/2020</v>
          </cell>
        </row>
        <row r="919">
          <cell r="A919" t="str">
            <v>04/16/2020</v>
          </cell>
        </row>
        <row r="920">
          <cell r="A920" t="str">
            <v>04/16/2020</v>
          </cell>
        </row>
        <row r="921">
          <cell r="A921" t="str">
            <v>04/16/2020</v>
          </cell>
        </row>
        <row r="922">
          <cell r="A922" t="str">
            <v>04/16/2020</v>
          </cell>
        </row>
        <row r="923">
          <cell r="A923" t="str">
            <v>04/17/2020</v>
          </cell>
        </row>
        <row r="924">
          <cell r="A924" t="str">
            <v>04/17/2020</v>
          </cell>
        </row>
        <row r="925">
          <cell r="A925" t="str">
            <v>04/17/2020</v>
          </cell>
        </row>
        <row r="926">
          <cell r="A926" t="str">
            <v>04/17/2020</v>
          </cell>
        </row>
        <row r="927">
          <cell r="A927" t="str">
            <v>04/17/2020</v>
          </cell>
        </row>
        <row r="928">
          <cell r="A928" t="str">
            <v>04/17/2020</v>
          </cell>
        </row>
        <row r="929">
          <cell r="A929" t="str">
            <v>04/17/2020</v>
          </cell>
        </row>
        <row r="930">
          <cell r="A930" t="str">
            <v>04/17/2020</v>
          </cell>
        </row>
        <row r="931">
          <cell r="A931" t="str">
            <v>04/17/2020</v>
          </cell>
        </row>
        <row r="932">
          <cell r="A932" t="str">
            <v>04/17/2020</v>
          </cell>
        </row>
        <row r="933">
          <cell r="A933" t="str">
            <v>04/18/2020</v>
          </cell>
        </row>
        <row r="934">
          <cell r="A934" t="str">
            <v>04/18/2020</v>
          </cell>
        </row>
        <row r="935">
          <cell r="A935" t="str">
            <v>04/19/2020</v>
          </cell>
        </row>
        <row r="936">
          <cell r="A936" t="str">
            <v>04/20/2020</v>
          </cell>
        </row>
        <row r="937">
          <cell r="A937" t="str">
            <v>04/20/2020</v>
          </cell>
        </row>
        <row r="938">
          <cell r="A938" t="str">
            <v>04/20/2020</v>
          </cell>
        </row>
        <row r="939">
          <cell r="A939" t="str">
            <v>04/20/2020</v>
          </cell>
        </row>
        <row r="940">
          <cell r="A940" t="str">
            <v>04/20/2020</v>
          </cell>
        </row>
        <row r="941">
          <cell r="A941" t="str">
            <v>04/20/2020</v>
          </cell>
        </row>
        <row r="942">
          <cell r="A942" t="str">
            <v>04/20/2020</v>
          </cell>
        </row>
        <row r="943">
          <cell r="A943" t="str">
            <v>04/20/2020</v>
          </cell>
        </row>
        <row r="944">
          <cell r="A944" t="str">
            <v>04/20/2020</v>
          </cell>
        </row>
        <row r="945">
          <cell r="A945" t="str">
            <v>04/20/2020</v>
          </cell>
        </row>
        <row r="946">
          <cell r="A946" t="str">
            <v>04/21/2020</v>
          </cell>
        </row>
        <row r="947">
          <cell r="A947" t="str">
            <v>04/21/2020</v>
          </cell>
        </row>
        <row r="948">
          <cell r="A948" t="str">
            <v>04/21/2020</v>
          </cell>
        </row>
        <row r="949">
          <cell r="A949" t="str">
            <v>04/21/2020</v>
          </cell>
        </row>
        <row r="950">
          <cell r="A950" t="str">
            <v>04/21/2020</v>
          </cell>
        </row>
        <row r="951">
          <cell r="A951" t="str">
            <v>04/21/2020</v>
          </cell>
        </row>
        <row r="952">
          <cell r="A952" t="str">
            <v>04/21/2020</v>
          </cell>
        </row>
        <row r="953">
          <cell r="A953" t="str">
            <v>04/21/2020</v>
          </cell>
        </row>
        <row r="954">
          <cell r="A954" t="str">
            <v>04/21/2020</v>
          </cell>
        </row>
        <row r="955">
          <cell r="A955" t="str">
            <v>04/21/2020</v>
          </cell>
        </row>
        <row r="956">
          <cell r="A956" t="str">
            <v>04/22/2020</v>
          </cell>
        </row>
        <row r="957">
          <cell r="A957" t="str">
            <v>04/22/2020</v>
          </cell>
        </row>
        <row r="958">
          <cell r="A958" t="str">
            <v>04/22/2020</v>
          </cell>
        </row>
        <row r="959">
          <cell r="A959" t="str">
            <v>04/22/2020</v>
          </cell>
        </row>
        <row r="960">
          <cell r="A960" t="str">
            <v>04/22/2020</v>
          </cell>
        </row>
        <row r="961">
          <cell r="A961" t="str">
            <v>04/22/2020</v>
          </cell>
        </row>
        <row r="962">
          <cell r="A962" t="str">
            <v>04/22/2020</v>
          </cell>
        </row>
        <row r="963">
          <cell r="A963" t="str">
            <v>04/22/2020</v>
          </cell>
        </row>
        <row r="964">
          <cell r="A964" t="str">
            <v>04/22/2020</v>
          </cell>
        </row>
        <row r="965">
          <cell r="A965" t="str">
            <v>04/22/2020</v>
          </cell>
        </row>
        <row r="966">
          <cell r="A966" t="str">
            <v>04/22/2020</v>
          </cell>
        </row>
        <row r="967">
          <cell r="A967" t="str">
            <v>04/22/2020</v>
          </cell>
        </row>
        <row r="968">
          <cell r="A968" t="str">
            <v>04/23/2020</v>
          </cell>
        </row>
        <row r="969">
          <cell r="A969" t="str">
            <v>04/23/2020</v>
          </cell>
        </row>
        <row r="970">
          <cell r="A970" t="str">
            <v>04/23/2020</v>
          </cell>
        </row>
        <row r="971">
          <cell r="A971" t="str">
            <v>04/23/2020</v>
          </cell>
        </row>
        <row r="972">
          <cell r="A972" t="str">
            <v>04/23/2020</v>
          </cell>
        </row>
        <row r="973">
          <cell r="A973" t="str">
            <v>04/23/2020</v>
          </cell>
        </row>
        <row r="974">
          <cell r="A974" t="str">
            <v>04/23/2020</v>
          </cell>
        </row>
        <row r="975">
          <cell r="A975" t="str">
            <v>04/23/2020</v>
          </cell>
        </row>
        <row r="976">
          <cell r="A976" t="str">
            <v>04/23/2020</v>
          </cell>
        </row>
        <row r="977">
          <cell r="A977" t="str">
            <v>04/23/2020</v>
          </cell>
        </row>
        <row r="978">
          <cell r="A978" t="str">
            <v>04/23/2020</v>
          </cell>
        </row>
        <row r="979">
          <cell r="A979" t="str">
            <v>04/24/2020</v>
          </cell>
        </row>
        <row r="980">
          <cell r="A980" t="str">
            <v>04/24/2020</v>
          </cell>
        </row>
        <row r="981">
          <cell r="A981" t="str">
            <v>04/24/2020</v>
          </cell>
        </row>
        <row r="982">
          <cell r="A982" t="str">
            <v>04/24/2020</v>
          </cell>
        </row>
        <row r="983">
          <cell r="A983" t="str">
            <v>04/24/2020</v>
          </cell>
        </row>
        <row r="984">
          <cell r="A984" t="str">
            <v>04/24/2020</v>
          </cell>
        </row>
        <row r="985">
          <cell r="A985" t="str">
            <v>04/24/2020</v>
          </cell>
        </row>
        <row r="986">
          <cell r="A986" t="str">
            <v>04/24/2020</v>
          </cell>
        </row>
        <row r="987">
          <cell r="A987" t="str">
            <v>04/24/2020</v>
          </cell>
        </row>
        <row r="988">
          <cell r="A988" t="str">
            <v>04/24/2020</v>
          </cell>
        </row>
        <row r="989">
          <cell r="A989" t="str">
            <v>04/25/2020</v>
          </cell>
        </row>
        <row r="990">
          <cell r="A990" t="str">
            <v>04/25/2020</v>
          </cell>
        </row>
        <row r="991">
          <cell r="A991" t="str">
            <v>04/26/2020</v>
          </cell>
        </row>
        <row r="992">
          <cell r="A992" t="str">
            <v>04/27/2020</v>
          </cell>
        </row>
        <row r="993">
          <cell r="A993" t="str">
            <v>04/27/2020</v>
          </cell>
        </row>
        <row r="994">
          <cell r="A994" t="str">
            <v>04/27/2020</v>
          </cell>
        </row>
        <row r="995">
          <cell r="A995" t="str">
            <v>04/27/2020</v>
          </cell>
        </row>
        <row r="996">
          <cell r="A996" t="str">
            <v>04/27/2020</v>
          </cell>
        </row>
        <row r="997">
          <cell r="A997" t="str">
            <v>04/27/2020</v>
          </cell>
        </row>
        <row r="998">
          <cell r="A998" t="str">
            <v>04/27/2020</v>
          </cell>
        </row>
        <row r="999">
          <cell r="A999" t="str">
            <v>04/27/2020</v>
          </cell>
        </row>
        <row r="1000">
          <cell r="A1000" t="str">
            <v>04/27/2020</v>
          </cell>
        </row>
        <row r="1001">
          <cell r="A1001" t="str">
            <v>04/27/2020</v>
          </cell>
        </row>
        <row r="1002">
          <cell r="A1002" t="str">
            <v>04/28/2020</v>
          </cell>
        </row>
        <row r="1003">
          <cell r="A1003" t="str">
            <v>04/28/2020</v>
          </cell>
        </row>
        <row r="1004">
          <cell r="A1004" t="str">
            <v>04/28/2020</v>
          </cell>
        </row>
        <row r="1005">
          <cell r="A1005" t="str">
            <v>04/28/2020</v>
          </cell>
        </row>
        <row r="1006">
          <cell r="A1006" t="str">
            <v>04/28/2020</v>
          </cell>
        </row>
        <row r="1007">
          <cell r="A1007" t="str">
            <v>04/28/2020</v>
          </cell>
        </row>
        <row r="1008">
          <cell r="A1008" t="str">
            <v>04/28/2020</v>
          </cell>
        </row>
        <row r="1009">
          <cell r="A1009" t="str">
            <v>04/28/2020</v>
          </cell>
        </row>
        <row r="1010">
          <cell r="A1010" t="str">
            <v>04/28/2020</v>
          </cell>
        </row>
        <row r="1011">
          <cell r="A1011" t="str">
            <v>04/28/2020</v>
          </cell>
        </row>
        <row r="1012">
          <cell r="A1012" t="str">
            <v>04/29/2020</v>
          </cell>
        </row>
        <row r="1013">
          <cell r="A1013" t="str">
            <v>04/29/2020</v>
          </cell>
        </row>
        <row r="1014">
          <cell r="A1014" t="str">
            <v>04/29/2020</v>
          </cell>
        </row>
        <row r="1015">
          <cell r="A1015" t="str">
            <v>04/29/2020</v>
          </cell>
        </row>
        <row r="1016">
          <cell r="A1016" t="str">
            <v>04/29/2020</v>
          </cell>
        </row>
        <row r="1017">
          <cell r="A1017" t="str">
            <v>04/29/2020</v>
          </cell>
        </row>
        <row r="1018">
          <cell r="A1018" t="str">
            <v>04/29/2020</v>
          </cell>
        </row>
        <row r="1019">
          <cell r="A1019" t="str">
            <v>04/29/2020</v>
          </cell>
        </row>
        <row r="1020">
          <cell r="A1020" t="str">
            <v>04/29/2020</v>
          </cell>
        </row>
        <row r="1021">
          <cell r="A1021" t="str">
            <v>04/29/2020</v>
          </cell>
        </row>
        <row r="1022">
          <cell r="A1022" t="str">
            <v>04/30/2020</v>
          </cell>
        </row>
        <row r="1023">
          <cell r="A1023" t="str">
            <v>04/30/2020</v>
          </cell>
        </row>
        <row r="1024">
          <cell r="A1024" t="str">
            <v>04/30/2020</v>
          </cell>
        </row>
        <row r="1025">
          <cell r="A1025" t="str">
            <v>04/30/2020</v>
          </cell>
        </row>
        <row r="1026">
          <cell r="A1026" t="str">
            <v>04/30/2020</v>
          </cell>
        </row>
        <row r="1027">
          <cell r="A1027" t="str">
            <v>04/30/2020</v>
          </cell>
        </row>
        <row r="1028">
          <cell r="A1028" t="str">
            <v>04/30/2020</v>
          </cell>
        </row>
        <row r="1029">
          <cell r="A1029" t="str">
            <v>04/30/2020</v>
          </cell>
        </row>
        <row r="1030">
          <cell r="A1030" t="str">
            <v>04/30/2020</v>
          </cell>
        </row>
        <row r="1031">
          <cell r="A1031" t="str">
            <v>04/30/2020</v>
          </cell>
        </row>
        <row r="1032">
          <cell r="A1032" t="str">
            <v>04/30/2020</v>
          </cell>
        </row>
        <row r="1033">
          <cell r="A1033" t="str">
            <v>04/30/2020</v>
          </cell>
        </row>
        <row r="1034">
          <cell r="A1034" t="str">
            <v>05/01/2020</v>
          </cell>
        </row>
        <row r="1035">
          <cell r="A1035" t="str">
            <v>05/01/2020</v>
          </cell>
        </row>
        <row r="1036">
          <cell r="A1036" t="str">
            <v>05/01/2020</v>
          </cell>
        </row>
        <row r="1037">
          <cell r="A1037" t="str">
            <v>05/01/2020</v>
          </cell>
        </row>
        <row r="1038">
          <cell r="A1038" t="str">
            <v>05/01/2020</v>
          </cell>
        </row>
        <row r="1039">
          <cell r="A1039" t="str">
            <v>05/01/2020</v>
          </cell>
        </row>
        <row r="1040">
          <cell r="A1040" t="str">
            <v>05/01/2020</v>
          </cell>
        </row>
        <row r="1041">
          <cell r="A1041" t="str">
            <v>05/01/2020</v>
          </cell>
        </row>
        <row r="1042">
          <cell r="A1042" t="str">
            <v>05/01/2020</v>
          </cell>
        </row>
        <row r="1043">
          <cell r="A1043" t="str">
            <v>05/01/2020</v>
          </cell>
        </row>
        <row r="1044">
          <cell r="A1044" t="str">
            <v>05/01/2020</v>
          </cell>
        </row>
        <row r="1045">
          <cell r="A1045" t="str">
            <v>05/01/2020</v>
          </cell>
        </row>
        <row r="1046">
          <cell r="A1046" t="str">
            <v>05/02/2020</v>
          </cell>
        </row>
        <row r="1047">
          <cell r="A1047" t="str">
            <v>05/02/2020</v>
          </cell>
        </row>
        <row r="1048">
          <cell r="A1048" t="str">
            <v>05/03/2020</v>
          </cell>
        </row>
        <row r="1049">
          <cell r="A1049" t="str">
            <v>05/04/2020</v>
          </cell>
        </row>
        <row r="1050">
          <cell r="A1050" t="str">
            <v>05/04/2020</v>
          </cell>
        </row>
        <row r="1051">
          <cell r="A1051" t="str">
            <v>05/04/2020</v>
          </cell>
        </row>
        <row r="1052">
          <cell r="A1052" t="str">
            <v>05/04/2020</v>
          </cell>
        </row>
        <row r="1053">
          <cell r="A1053" t="str">
            <v>05/04/2020</v>
          </cell>
        </row>
        <row r="1054">
          <cell r="A1054" t="str">
            <v>05/04/2020</v>
          </cell>
        </row>
        <row r="1055">
          <cell r="A1055" t="str">
            <v>05/04/2020</v>
          </cell>
        </row>
        <row r="1056">
          <cell r="A1056" t="str">
            <v>05/04/2020</v>
          </cell>
        </row>
        <row r="1057">
          <cell r="A1057" t="str">
            <v>05/04/2020</v>
          </cell>
        </row>
        <row r="1058">
          <cell r="A1058" t="str">
            <v>05/04/2020</v>
          </cell>
        </row>
        <row r="1059">
          <cell r="A1059" t="str">
            <v>05/05/2020</v>
          </cell>
        </row>
        <row r="1060">
          <cell r="A1060" t="str">
            <v>05/05/2020</v>
          </cell>
        </row>
        <row r="1061">
          <cell r="A1061" t="str">
            <v>05/05/2020</v>
          </cell>
        </row>
        <row r="1062">
          <cell r="A1062" t="str">
            <v>05/05/2020</v>
          </cell>
        </row>
        <row r="1063">
          <cell r="A1063" t="str">
            <v>05/05/2020</v>
          </cell>
        </row>
        <row r="1064">
          <cell r="A1064" t="str">
            <v>05/05/2020</v>
          </cell>
        </row>
        <row r="1065">
          <cell r="A1065" t="str">
            <v>05/05/2020</v>
          </cell>
        </row>
        <row r="1066">
          <cell r="A1066" t="str">
            <v>05/05/2020</v>
          </cell>
        </row>
        <row r="1067">
          <cell r="A1067" t="str">
            <v>05/05/2020</v>
          </cell>
        </row>
        <row r="1068">
          <cell r="A1068" t="str">
            <v>05/05/2020</v>
          </cell>
        </row>
        <row r="1069">
          <cell r="A1069" t="str">
            <v>05/05/2020</v>
          </cell>
        </row>
        <row r="1070">
          <cell r="A1070" t="str">
            <v>05/06/2020</v>
          </cell>
        </row>
        <row r="1071">
          <cell r="A1071" t="str">
            <v>05/06/2020</v>
          </cell>
        </row>
        <row r="1072">
          <cell r="A1072" t="str">
            <v>05/06/2020</v>
          </cell>
        </row>
        <row r="1073">
          <cell r="A1073" t="str">
            <v>05/06/2020</v>
          </cell>
        </row>
        <row r="1074">
          <cell r="A1074" t="str">
            <v>05/06/2020</v>
          </cell>
        </row>
        <row r="1075">
          <cell r="A1075" t="str">
            <v>05/06/2020</v>
          </cell>
        </row>
        <row r="1076">
          <cell r="A1076" t="str">
            <v>05/06/2020</v>
          </cell>
        </row>
        <row r="1077">
          <cell r="A1077" t="str">
            <v>05/06/2020</v>
          </cell>
        </row>
        <row r="1078">
          <cell r="A1078" t="str">
            <v>05/06/2020</v>
          </cell>
        </row>
        <row r="1079">
          <cell r="A1079" t="str">
            <v>05/06/2020</v>
          </cell>
        </row>
        <row r="1080">
          <cell r="A1080" t="str">
            <v>05/07/2020</v>
          </cell>
        </row>
        <row r="1081">
          <cell r="A1081" t="str">
            <v>05/07/2020</v>
          </cell>
        </row>
        <row r="1082">
          <cell r="A1082" t="str">
            <v>05/07/2020</v>
          </cell>
        </row>
        <row r="1083">
          <cell r="A1083" t="str">
            <v>05/07/2020</v>
          </cell>
        </row>
        <row r="1084">
          <cell r="A1084" t="str">
            <v>05/07/2020</v>
          </cell>
        </row>
        <row r="1085">
          <cell r="A1085" t="str">
            <v>05/07/2020</v>
          </cell>
        </row>
        <row r="1086">
          <cell r="A1086" t="str">
            <v>05/07/2020</v>
          </cell>
        </row>
        <row r="1087">
          <cell r="A1087" t="str">
            <v>05/07/2020</v>
          </cell>
        </row>
        <row r="1088">
          <cell r="A1088" t="str">
            <v>05/07/2020</v>
          </cell>
        </row>
        <row r="1089">
          <cell r="A1089" t="str">
            <v>05/07/2020</v>
          </cell>
        </row>
        <row r="1090">
          <cell r="A1090" t="str">
            <v>05/08/2020</v>
          </cell>
        </row>
        <row r="1091">
          <cell r="A1091" t="str">
            <v>05/08/2020</v>
          </cell>
        </row>
        <row r="1092">
          <cell r="A1092" t="str">
            <v>05/08/2020</v>
          </cell>
        </row>
        <row r="1093">
          <cell r="A1093" t="str">
            <v>05/08/2020</v>
          </cell>
        </row>
        <row r="1094">
          <cell r="A1094" t="str">
            <v>05/08/2020</v>
          </cell>
        </row>
        <row r="1095">
          <cell r="A1095" t="str">
            <v>05/08/2020</v>
          </cell>
        </row>
        <row r="1096">
          <cell r="A1096" t="str">
            <v>05/08/2020</v>
          </cell>
        </row>
        <row r="1097">
          <cell r="A1097" t="str">
            <v>05/08/2020</v>
          </cell>
        </row>
        <row r="1098">
          <cell r="A1098" t="str">
            <v>05/08/2020</v>
          </cell>
        </row>
        <row r="1099">
          <cell r="A1099" t="str">
            <v>05/08/2020</v>
          </cell>
        </row>
        <row r="1100">
          <cell r="A1100" t="str">
            <v>05/09/2020</v>
          </cell>
        </row>
        <row r="1101">
          <cell r="A1101" t="str">
            <v>05/09/2020</v>
          </cell>
        </row>
        <row r="1102">
          <cell r="A1102" t="str">
            <v>05/10/2020</v>
          </cell>
        </row>
        <row r="1103">
          <cell r="A1103" t="str">
            <v>05/11/2020</v>
          </cell>
        </row>
        <row r="1104">
          <cell r="A1104" t="str">
            <v>05/11/2020</v>
          </cell>
        </row>
        <row r="1105">
          <cell r="A1105" t="str">
            <v>05/11/2020</v>
          </cell>
        </row>
        <row r="1106">
          <cell r="A1106" t="str">
            <v>05/11/2020</v>
          </cell>
        </row>
        <row r="1107">
          <cell r="A1107" t="str">
            <v>05/11/2020</v>
          </cell>
        </row>
        <row r="1108">
          <cell r="A1108" t="str">
            <v>05/11/2020</v>
          </cell>
        </row>
        <row r="1109">
          <cell r="A1109" t="str">
            <v>05/11/2020</v>
          </cell>
        </row>
        <row r="1110">
          <cell r="A1110" t="str">
            <v>05/11/2020</v>
          </cell>
        </row>
        <row r="1111">
          <cell r="A1111" t="str">
            <v>05/11/2020</v>
          </cell>
        </row>
        <row r="1112">
          <cell r="A1112" t="str">
            <v>05/11/2020</v>
          </cell>
        </row>
        <row r="1113">
          <cell r="A1113" t="str">
            <v>05/12/2020</v>
          </cell>
        </row>
        <row r="1114">
          <cell r="A1114" t="str">
            <v>05/12/2020</v>
          </cell>
        </row>
        <row r="1115">
          <cell r="A1115" t="str">
            <v>05/12/2020</v>
          </cell>
        </row>
        <row r="1116">
          <cell r="A1116" t="str">
            <v>05/12/2020</v>
          </cell>
        </row>
        <row r="1117">
          <cell r="A1117" t="str">
            <v>05/12/2020</v>
          </cell>
        </row>
        <row r="1118">
          <cell r="A1118" t="str">
            <v>05/12/2020</v>
          </cell>
        </row>
        <row r="1119">
          <cell r="A1119" t="str">
            <v>05/12/2020</v>
          </cell>
        </row>
        <row r="1120">
          <cell r="A1120" t="str">
            <v>05/12/2020</v>
          </cell>
        </row>
        <row r="1121">
          <cell r="A1121" t="str">
            <v>05/12/2020</v>
          </cell>
        </row>
        <row r="1122">
          <cell r="A1122" t="str">
            <v>05/12/2020</v>
          </cell>
        </row>
        <row r="1123">
          <cell r="A1123" t="str">
            <v>05/13/2020</v>
          </cell>
        </row>
        <row r="1124">
          <cell r="A1124" t="str">
            <v>05/13/2020</v>
          </cell>
        </row>
        <row r="1125">
          <cell r="A1125" t="str">
            <v>05/13/2020</v>
          </cell>
        </row>
        <row r="1126">
          <cell r="A1126" t="str">
            <v>05/13/2020</v>
          </cell>
        </row>
        <row r="1127">
          <cell r="A1127" t="str">
            <v>05/13/2020</v>
          </cell>
        </row>
        <row r="1128">
          <cell r="A1128" t="str">
            <v>05/13/2020</v>
          </cell>
        </row>
        <row r="1129">
          <cell r="A1129" t="str">
            <v>05/13/2020</v>
          </cell>
        </row>
        <row r="1130">
          <cell r="A1130" t="str">
            <v>05/13/2020</v>
          </cell>
        </row>
        <row r="1131">
          <cell r="A1131" t="str">
            <v>05/13/2020</v>
          </cell>
        </row>
        <row r="1132">
          <cell r="A1132" t="str">
            <v>05/13/2020</v>
          </cell>
        </row>
        <row r="1133">
          <cell r="A1133" t="str">
            <v>05/14/2020</v>
          </cell>
        </row>
        <row r="1134">
          <cell r="A1134" t="str">
            <v>05/14/2020</v>
          </cell>
        </row>
        <row r="1135">
          <cell r="A1135" t="str">
            <v>05/14/2020</v>
          </cell>
        </row>
        <row r="1136">
          <cell r="A1136" t="str">
            <v>05/14/2020</v>
          </cell>
        </row>
        <row r="1137">
          <cell r="A1137" t="str">
            <v>05/14/2020</v>
          </cell>
        </row>
        <row r="1138">
          <cell r="A1138" t="str">
            <v>05/14/2020</v>
          </cell>
        </row>
        <row r="1139">
          <cell r="A1139" t="str">
            <v>05/14/2020</v>
          </cell>
        </row>
        <row r="1140">
          <cell r="A1140" t="str">
            <v>05/14/2020</v>
          </cell>
        </row>
        <row r="1141">
          <cell r="A1141" t="str">
            <v>05/14/2020</v>
          </cell>
        </row>
        <row r="1142">
          <cell r="A1142" t="str">
            <v>05/14/2020</v>
          </cell>
        </row>
        <row r="1143">
          <cell r="A1143" t="str">
            <v>05/15/2020</v>
          </cell>
        </row>
        <row r="1144">
          <cell r="A1144" t="str">
            <v>05/15/2020</v>
          </cell>
        </row>
        <row r="1145">
          <cell r="A1145" t="str">
            <v>05/15/2020</v>
          </cell>
        </row>
        <row r="1146">
          <cell r="A1146" t="str">
            <v>05/15/2020</v>
          </cell>
        </row>
        <row r="1147">
          <cell r="A1147" t="str">
            <v>05/15/2020</v>
          </cell>
        </row>
        <row r="1148">
          <cell r="A1148" t="str">
            <v>05/15/2020</v>
          </cell>
        </row>
        <row r="1149">
          <cell r="A1149" t="str">
            <v>05/15/2020</v>
          </cell>
        </row>
        <row r="1150">
          <cell r="A1150" t="str">
            <v>05/15/2020</v>
          </cell>
        </row>
        <row r="1151">
          <cell r="A1151" t="str">
            <v>05/15/2020</v>
          </cell>
        </row>
        <row r="1152">
          <cell r="A1152" t="str">
            <v>05/15/2020</v>
          </cell>
        </row>
        <row r="1153">
          <cell r="A1153" t="str">
            <v>05/16/2020</v>
          </cell>
        </row>
        <row r="1154">
          <cell r="A1154" t="str">
            <v>05/16/2020</v>
          </cell>
        </row>
        <row r="1155">
          <cell r="A1155" t="str">
            <v>05/17/2020</v>
          </cell>
        </row>
        <row r="1156">
          <cell r="A1156" t="str">
            <v>05/18/2020</v>
          </cell>
        </row>
        <row r="1157">
          <cell r="A1157" t="str">
            <v>05/18/2020</v>
          </cell>
        </row>
        <row r="1158">
          <cell r="A1158" t="str">
            <v>05/18/2020</v>
          </cell>
        </row>
        <row r="1159">
          <cell r="A1159" t="str">
            <v>05/18/2020</v>
          </cell>
        </row>
        <row r="1160">
          <cell r="A1160" t="str">
            <v>05/18/2020</v>
          </cell>
        </row>
        <row r="1161">
          <cell r="A1161" t="str">
            <v>05/18/2020</v>
          </cell>
        </row>
        <row r="1162">
          <cell r="A1162" t="str">
            <v>05/18/2020</v>
          </cell>
        </row>
        <row r="1163">
          <cell r="A1163" t="str">
            <v>05/18/2020</v>
          </cell>
        </row>
        <row r="1164">
          <cell r="A1164" t="str">
            <v>05/18/2020</v>
          </cell>
        </row>
        <row r="1165">
          <cell r="A1165" t="str">
            <v>05/18/2020</v>
          </cell>
        </row>
        <row r="1166">
          <cell r="A1166" t="str">
            <v>05/18/2020</v>
          </cell>
        </row>
        <row r="1167">
          <cell r="A1167" t="str">
            <v>05/18/2020</v>
          </cell>
        </row>
        <row r="1168">
          <cell r="A1168" t="str">
            <v>05/18/2020</v>
          </cell>
        </row>
        <row r="1169">
          <cell r="A1169" t="str">
            <v>05/18/2020</v>
          </cell>
        </row>
        <row r="1170">
          <cell r="A1170" t="str">
            <v>05/19/2020</v>
          </cell>
        </row>
        <row r="1171">
          <cell r="A1171" t="str">
            <v>05/19/2020</v>
          </cell>
        </row>
        <row r="1172">
          <cell r="A1172" t="str">
            <v>05/19/2020</v>
          </cell>
        </row>
        <row r="1173">
          <cell r="A1173" t="str">
            <v>05/19/2020</v>
          </cell>
        </row>
        <row r="1174">
          <cell r="A1174" t="str">
            <v>05/19/2020</v>
          </cell>
        </row>
        <row r="1175">
          <cell r="A1175" t="str">
            <v>05/19/2020</v>
          </cell>
        </row>
        <row r="1176">
          <cell r="A1176" t="str">
            <v>05/19/2020</v>
          </cell>
        </row>
        <row r="1177">
          <cell r="A1177" t="str">
            <v>05/19/2020</v>
          </cell>
        </row>
        <row r="1178">
          <cell r="A1178" t="str">
            <v>05/19/2020</v>
          </cell>
        </row>
        <row r="1179">
          <cell r="A1179" t="str">
            <v>05/19/2020</v>
          </cell>
        </row>
        <row r="1180">
          <cell r="A1180" t="str">
            <v>05/19/2020</v>
          </cell>
        </row>
        <row r="1181">
          <cell r="A1181" t="str">
            <v>05/19/2020</v>
          </cell>
        </row>
        <row r="1182">
          <cell r="A1182" t="str">
            <v>05/20/2020</v>
          </cell>
        </row>
        <row r="1183">
          <cell r="A1183" t="str">
            <v>05/20/2020</v>
          </cell>
        </row>
        <row r="1184">
          <cell r="A1184" t="str">
            <v>05/20/2020</v>
          </cell>
        </row>
        <row r="1185">
          <cell r="A1185" t="str">
            <v>05/20/2020</v>
          </cell>
        </row>
        <row r="1186">
          <cell r="A1186" t="str">
            <v>05/20/2020</v>
          </cell>
        </row>
        <row r="1187">
          <cell r="A1187" t="str">
            <v>05/20/2020</v>
          </cell>
        </row>
        <row r="1188">
          <cell r="A1188" t="str">
            <v>05/20/2020</v>
          </cell>
        </row>
        <row r="1189">
          <cell r="A1189" t="str">
            <v>05/20/2020</v>
          </cell>
        </row>
        <row r="1190">
          <cell r="A1190" t="str">
            <v>05/20/2020</v>
          </cell>
        </row>
        <row r="1191">
          <cell r="A1191" t="str">
            <v>05/20/2020</v>
          </cell>
        </row>
        <row r="1192">
          <cell r="A1192" t="str">
            <v>05/21/2020</v>
          </cell>
        </row>
        <row r="1193">
          <cell r="A1193" t="str">
            <v>05/21/2020</v>
          </cell>
        </row>
        <row r="1194">
          <cell r="A1194" t="str">
            <v>05/21/2020</v>
          </cell>
        </row>
        <row r="1195">
          <cell r="A1195" t="str">
            <v>05/21/2020</v>
          </cell>
        </row>
        <row r="1196">
          <cell r="A1196" t="str">
            <v>05/21/2020</v>
          </cell>
        </row>
        <row r="1197">
          <cell r="A1197" t="str">
            <v>05/21/2020</v>
          </cell>
        </row>
        <row r="1198">
          <cell r="A1198" t="str">
            <v>05/21/2020</v>
          </cell>
        </row>
        <row r="1199">
          <cell r="A1199" t="str">
            <v>05/21/2020</v>
          </cell>
        </row>
        <row r="1200">
          <cell r="A1200" t="str">
            <v>05/21/2020</v>
          </cell>
        </row>
        <row r="1201">
          <cell r="A1201" t="str">
            <v>05/21/2020</v>
          </cell>
        </row>
        <row r="1202">
          <cell r="A1202" t="str">
            <v>05/22/2020</v>
          </cell>
        </row>
        <row r="1203">
          <cell r="A1203" t="str">
            <v>05/22/2020</v>
          </cell>
        </row>
        <row r="1204">
          <cell r="A1204" t="str">
            <v>05/22/2020</v>
          </cell>
        </row>
        <row r="1205">
          <cell r="A1205" t="str">
            <v>05/22/2020</v>
          </cell>
        </row>
        <row r="1206">
          <cell r="A1206" t="str">
            <v>05/22/2020</v>
          </cell>
        </row>
        <row r="1207">
          <cell r="A1207" t="str">
            <v>05/22/2020</v>
          </cell>
        </row>
        <row r="1208">
          <cell r="A1208" t="str">
            <v>05/22/2020</v>
          </cell>
        </row>
        <row r="1209">
          <cell r="A1209" t="str">
            <v>05/22/2020</v>
          </cell>
        </row>
        <row r="1210">
          <cell r="A1210" t="str">
            <v>05/22/2020</v>
          </cell>
        </row>
        <row r="1211">
          <cell r="A1211" t="str">
            <v>05/22/2020</v>
          </cell>
        </row>
        <row r="1212">
          <cell r="A1212" t="str">
            <v>05/22/2020</v>
          </cell>
        </row>
        <row r="1213">
          <cell r="A1213" t="str">
            <v>05/23/2020</v>
          </cell>
        </row>
        <row r="1214">
          <cell r="A1214" t="str">
            <v>05/23/2020</v>
          </cell>
        </row>
        <row r="1215">
          <cell r="A1215" t="str">
            <v>05/24/2020</v>
          </cell>
        </row>
        <row r="1216">
          <cell r="A1216" t="str">
            <v>05/25/2020</v>
          </cell>
        </row>
        <row r="1217">
          <cell r="A1217" t="str">
            <v>05/25/2020</v>
          </cell>
        </row>
        <row r="1218">
          <cell r="A1218" t="str">
            <v>05/25/2020</v>
          </cell>
        </row>
        <row r="1219">
          <cell r="A1219" t="str">
            <v>05/26/2020</v>
          </cell>
        </row>
        <row r="1220">
          <cell r="A1220" t="str">
            <v>05/26/2020</v>
          </cell>
        </row>
        <row r="1221">
          <cell r="A1221" t="str">
            <v>05/26/2020</v>
          </cell>
        </row>
        <row r="1222">
          <cell r="A1222" t="str">
            <v>05/26/2020</v>
          </cell>
        </row>
        <row r="1223">
          <cell r="A1223" t="str">
            <v>05/26/2020</v>
          </cell>
        </row>
        <row r="1224">
          <cell r="A1224" t="str">
            <v>05/26/2020</v>
          </cell>
        </row>
        <row r="1225">
          <cell r="A1225" t="str">
            <v>05/26/2020</v>
          </cell>
        </row>
        <row r="1226">
          <cell r="A1226" t="str">
            <v>05/26/2020</v>
          </cell>
        </row>
        <row r="1227">
          <cell r="A1227" t="str">
            <v>05/26/2020</v>
          </cell>
        </row>
        <row r="1228">
          <cell r="A1228" t="str">
            <v>05/26/2020</v>
          </cell>
        </row>
        <row r="1229">
          <cell r="A1229" t="str">
            <v>05/26/2020</v>
          </cell>
        </row>
        <row r="1230">
          <cell r="A1230" t="str">
            <v>05/27/2020</v>
          </cell>
        </row>
        <row r="1231">
          <cell r="A1231" t="str">
            <v>05/27/2020</v>
          </cell>
        </row>
        <row r="1232">
          <cell r="A1232" t="str">
            <v>05/27/2020</v>
          </cell>
        </row>
        <row r="1233">
          <cell r="A1233" t="str">
            <v>05/27/2020</v>
          </cell>
        </row>
        <row r="1234">
          <cell r="A1234" t="str">
            <v>05/27/2020</v>
          </cell>
        </row>
        <row r="1235">
          <cell r="A1235" t="str">
            <v>05/27/2020</v>
          </cell>
        </row>
        <row r="1236">
          <cell r="A1236" t="str">
            <v>05/27/2020</v>
          </cell>
        </row>
        <row r="1237">
          <cell r="A1237" t="str">
            <v>05/27/2020</v>
          </cell>
        </row>
        <row r="1238">
          <cell r="A1238" t="str">
            <v>05/27/2020</v>
          </cell>
        </row>
        <row r="1239">
          <cell r="A1239" t="str">
            <v>05/27/2020</v>
          </cell>
        </row>
        <row r="1240">
          <cell r="A1240" t="str">
            <v>05/28/2020</v>
          </cell>
        </row>
        <row r="1241">
          <cell r="A1241" t="str">
            <v>05/28/2020</v>
          </cell>
        </row>
        <row r="1242">
          <cell r="A1242" t="str">
            <v>05/28/2020</v>
          </cell>
        </row>
        <row r="1243">
          <cell r="A1243" t="str">
            <v>05/28/2020</v>
          </cell>
        </row>
        <row r="1244">
          <cell r="A1244" t="str">
            <v>05/28/2020</v>
          </cell>
        </row>
        <row r="1245">
          <cell r="A1245" t="str">
            <v>05/28/2020</v>
          </cell>
        </row>
        <row r="1246">
          <cell r="A1246" t="str">
            <v>05/28/2020</v>
          </cell>
        </row>
        <row r="1247">
          <cell r="A1247" t="str">
            <v>05/28/2020</v>
          </cell>
        </row>
        <row r="1248">
          <cell r="A1248" t="str">
            <v>05/28/2020</v>
          </cell>
        </row>
        <row r="1249">
          <cell r="A1249" t="str">
            <v>05/28/2020</v>
          </cell>
        </row>
        <row r="1250">
          <cell r="A1250" t="str">
            <v>05/29/2020</v>
          </cell>
        </row>
        <row r="1251">
          <cell r="A1251" t="str">
            <v>05/29/2020</v>
          </cell>
        </row>
        <row r="1252">
          <cell r="A1252" t="str">
            <v>05/29/2020</v>
          </cell>
        </row>
        <row r="1253">
          <cell r="A1253" t="str">
            <v>05/29/2020</v>
          </cell>
        </row>
        <row r="1254">
          <cell r="A1254" t="str">
            <v>05/29/2020</v>
          </cell>
        </row>
        <row r="1255">
          <cell r="A1255" t="str">
            <v>05/29/2020</v>
          </cell>
        </row>
        <row r="1256">
          <cell r="A1256" t="str">
            <v>05/29/2020</v>
          </cell>
        </row>
        <row r="1257">
          <cell r="A1257" t="str">
            <v>05/29/2020</v>
          </cell>
        </row>
        <row r="1258">
          <cell r="A1258" t="str">
            <v>05/29/2020</v>
          </cell>
        </row>
        <row r="1259">
          <cell r="A1259" t="str">
            <v>05/29/2020</v>
          </cell>
        </row>
        <row r="1260">
          <cell r="A1260" t="str">
            <v>05/30/2020</v>
          </cell>
        </row>
        <row r="1261">
          <cell r="A1261" t="str">
            <v>05/30/2020</v>
          </cell>
        </row>
        <row r="1262">
          <cell r="A1262" t="str">
            <v>05/31/2020</v>
          </cell>
        </row>
        <row r="1263">
          <cell r="A1263" t="str">
            <v>06/01/2020</v>
          </cell>
        </row>
        <row r="1264">
          <cell r="A1264" t="str">
            <v>06/01/2020</v>
          </cell>
        </row>
        <row r="1265">
          <cell r="A1265" t="str">
            <v>06/01/2020</v>
          </cell>
        </row>
        <row r="1266">
          <cell r="A1266" t="str">
            <v>06/01/2020</v>
          </cell>
        </row>
        <row r="1267">
          <cell r="A1267" t="str">
            <v>06/01/2020</v>
          </cell>
        </row>
        <row r="1268">
          <cell r="A1268" t="str">
            <v>06/01/2020</v>
          </cell>
        </row>
        <row r="1269">
          <cell r="A1269" t="str">
            <v>06/01/2020</v>
          </cell>
        </row>
        <row r="1270">
          <cell r="A1270" t="str">
            <v>06/01/2020</v>
          </cell>
        </row>
        <row r="1271">
          <cell r="A1271" t="str">
            <v>06/01/2020</v>
          </cell>
        </row>
        <row r="1272">
          <cell r="A1272" t="str">
            <v>06/01/2020</v>
          </cell>
        </row>
        <row r="1273">
          <cell r="A1273" t="str">
            <v>06/01/2020</v>
          </cell>
        </row>
        <row r="1274">
          <cell r="A1274" t="str">
            <v>06/01/2020</v>
          </cell>
        </row>
        <row r="1275">
          <cell r="A1275" t="str">
            <v>06/02/2020</v>
          </cell>
        </row>
        <row r="1276">
          <cell r="A1276" t="str">
            <v>06/02/2020</v>
          </cell>
        </row>
        <row r="1277">
          <cell r="A1277" t="str">
            <v>06/02/2020</v>
          </cell>
        </row>
        <row r="1278">
          <cell r="A1278" t="str">
            <v>06/02/2020</v>
          </cell>
        </row>
        <row r="1279">
          <cell r="A1279" t="str">
            <v>06/02/2020</v>
          </cell>
        </row>
        <row r="1280">
          <cell r="A1280" t="str">
            <v>06/02/2020</v>
          </cell>
        </row>
        <row r="1281">
          <cell r="A1281" t="str">
            <v>06/02/2020</v>
          </cell>
        </row>
        <row r="1282">
          <cell r="A1282" t="str">
            <v>06/02/2020</v>
          </cell>
        </row>
        <row r="1283">
          <cell r="A1283" t="str">
            <v>06/02/2020</v>
          </cell>
        </row>
        <row r="1284">
          <cell r="A1284" t="str">
            <v>06/02/2020</v>
          </cell>
        </row>
        <row r="1285">
          <cell r="A1285" t="str">
            <v>06/02/2020</v>
          </cell>
        </row>
        <row r="1286">
          <cell r="A1286" t="str">
            <v>06/02/2020</v>
          </cell>
        </row>
        <row r="1287">
          <cell r="A1287" t="str">
            <v>06/03/2020</v>
          </cell>
        </row>
        <row r="1288">
          <cell r="A1288" t="str">
            <v>06/03/2020</v>
          </cell>
        </row>
        <row r="1289">
          <cell r="A1289" t="str">
            <v>06/03/2020</v>
          </cell>
        </row>
        <row r="1290">
          <cell r="A1290" t="str">
            <v>06/03/2020</v>
          </cell>
        </row>
        <row r="1291">
          <cell r="A1291" t="str">
            <v>06/03/2020</v>
          </cell>
        </row>
        <row r="1292">
          <cell r="A1292" t="str">
            <v>06/03/2020</v>
          </cell>
        </row>
        <row r="1293">
          <cell r="A1293" t="str">
            <v>06/03/2020</v>
          </cell>
        </row>
        <row r="1294">
          <cell r="A1294" t="str">
            <v>06/03/2020</v>
          </cell>
        </row>
        <row r="1295">
          <cell r="A1295" t="str">
            <v>06/03/2020</v>
          </cell>
        </row>
        <row r="1296">
          <cell r="A1296" t="str">
            <v>06/03/2020</v>
          </cell>
        </row>
        <row r="1297">
          <cell r="A1297" t="str">
            <v>06/03/2020</v>
          </cell>
        </row>
        <row r="1298">
          <cell r="A1298" t="str">
            <v>06/03/2020</v>
          </cell>
        </row>
        <row r="1299">
          <cell r="A1299" t="str">
            <v>06/03/2020</v>
          </cell>
        </row>
        <row r="1300">
          <cell r="A1300" t="str">
            <v>06/04/2020</v>
          </cell>
        </row>
        <row r="1301">
          <cell r="A1301" t="str">
            <v>06/04/2020</v>
          </cell>
        </row>
        <row r="1302">
          <cell r="A1302" t="str">
            <v>06/04/2020</v>
          </cell>
        </row>
        <row r="1303">
          <cell r="A1303" t="str">
            <v>06/04/2020</v>
          </cell>
        </row>
        <row r="1304">
          <cell r="A1304" t="str">
            <v>06/04/2020</v>
          </cell>
        </row>
        <row r="1305">
          <cell r="A1305" t="str">
            <v>06/04/2020</v>
          </cell>
        </row>
        <row r="1306">
          <cell r="A1306" t="str">
            <v>06/04/2020</v>
          </cell>
        </row>
        <row r="1307">
          <cell r="A1307" t="str">
            <v>06/04/2020</v>
          </cell>
        </row>
        <row r="1308">
          <cell r="A1308" t="str">
            <v>06/04/2020</v>
          </cell>
        </row>
        <row r="1309">
          <cell r="A1309" t="str">
            <v>06/04/2020</v>
          </cell>
        </row>
        <row r="1310">
          <cell r="A1310" t="str">
            <v>06/05/2020</v>
          </cell>
        </row>
        <row r="1311">
          <cell r="A1311" t="str">
            <v>06/05/2020</v>
          </cell>
        </row>
        <row r="1312">
          <cell r="A1312" t="str">
            <v>06/05/2020</v>
          </cell>
        </row>
        <row r="1313">
          <cell r="A1313" t="str">
            <v>06/05/2020</v>
          </cell>
        </row>
        <row r="1314">
          <cell r="A1314" t="str">
            <v>06/05/2020</v>
          </cell>
        </row>
        <row r="1315">
          <cell r="A1315" t="str">
            <v>06/05/2020</v>
          </cell>
        </row>
        <row r="1316">
          <cell r="A1316" t="str">
            <v>06/05/2020</v>
          </cell>
        </row>
        <row r="1317">
          <cell r="A1317" t="str">
            <v>06/05/2020</v>
          </cell>
        </row>
        <row r="1318">
          <cell r="A1318" t="str">
            <v>06/05/2020</v>
          </cell>
        </row>
        <row r="1319">
          <cell r="A1319" t="str">
            <v>06/05/2020</v>
          </cell>
        </row>
        <row r="1320">
          <cell r="A1320" t="str">
            <v>06/06/2020</v>
          </cell>
        </row>
        <row r="1321">
          <cell r="A1321" t="str">
            <v>06/06/2020</v>
          </cell>
        </row>
        <row r="1322">
          <cell r="A1322" t="str">
            <v>06/07/2020</v>
          </cell>
        </row>
        <row r="1323">
          <cell r="A1323" t="str">
            <v>06/08/2020</v>
          </cell>
        </row>
        <row r="1324">
          <cell r="A1324" t="str">
            <v>06/08/2020</v>
          </cell>
        </row>
        <row r="1325">
          <cell r="A1325" t="str">
            <v>06/08/2020</v>
          </cell>
        </row>
        <row r="1326">
          <cell r="A1326" t="str">
            <v>06/08/2020</v>
          </cell>
        </row>
        <row r="1327">
          <cell r="A1327" t="str">
            <v>06/08/2020</v>
          </cell>
        </row>
        <row r="1328">
          <cell r="A1328" t="str">
            <v>06/08/2020</v>
          </cell>
        </row>
        <row r="1329">
          <cell r="A1329" t="str">
            <v>06/08/2020</v>
          </cell>
        </row>
        <row r="1330">
          <cell r="A1330" t="str">
            <v>06/08/2020</v>
          </cell>
        </row>
        <row r="1331">
          <cell r="A1331" t="str">
            <v>06/08/2020</v>
          </cell>
        </row>
        <row r="1332">
          <cell r="A1332" t="str">
            <v>06/08/2020</v>
          </cell>
        </row>
        <row r="1333">
          <cell r="A1333" t="str">
            <v>06/09/2020</v>
          </cell>
        </row>
        <row r="1334">
          <cell r="A1334" t="str">
            <v>06/09/2020</v>
          </cell>
        </row>
        <row r="1335">
          <cell r="A1335" t="str">
            <v>06/09/2020</v>
          </cell>
        </row>
        <row r="1336">
          <cell r="A1336" t="str">
            <v>06/09/2020</v>
          </cell>
        </row>
        <row r="1337">
          <cell r="A1337" t="str">
            <v>06/09/2020</v>
          </cell>
        </row>
        <row r="1338">
          <cell r="A1338" t="str">
            <v>06/09/2020</v>
          </cell>
        </row>
        <row r="1339">
          <cell r="A1339" t="str">
            <v>06/09/2020</v>
          </cell>
        </row>
        <row r="1340">
          <cell r="A1340" t="str">
            <v>06/09/2020</v>
          </cell>
        </row>
        <row r="1341">
          <cell r="A1341" t="str">
            <v>06/09/2020</v>
          </cell>
        </row>
        <row r="1342">
          <cell r="A1342" t="str">
            <v>06/10/2020</v>
          </cell>
        </row>
        <row r="1343">
          <cell r="A1343" t="str">
            <v>06/10/2020</v>
          </cell>
        </row>
        <row r="1344">
          <cell r="A1344" t="str">
            <v>06/10/2020</v>
          </cell>
        </row>
        <row r="1345">
          <cell r="A1345" t="str">
            <v>06/10/2020</v>
          </cell>
        </row>
        <row r="1346">
          <cell r="A1346" t="str">
            <v>06/10/2020</v>
          </cell>
        </row>
        <row r="1347">
          <cell r="A1347" t="str">
            <v>06/10/2020</v>
          </cell>
        </row>
        <row r="1348">
          <cell r="A1348" t="str">
            <v>06/10/2020</v>
          </cell>
        </row>
        <row r="1349">
          <cell r="A1349" t="str">
            <v>06/10/2020</v>
          </cell>
        </row>
        <row r="1350">
          <cell r="A1350" t="str">
            <v>06/10/2020</v>
          </cell>
        </row>
        <row r="1351">
          <cell r="A1351" t="str">
            <v>06/10/2020</v>
          </cell>
        </row>
        <row r="1352">
          <cell r="A1352" t="str">
            <v>06/10/2020</v>
          </cell>
        </row>
        <row r="1353">
          <cell r="A1353" t="str">
            <v>06/11/2020</v>
          </cell>
        </row>
        <row r="1354">
          <cell r="A1354" t="str">
            <v>06/11/2020</v>
          </cell>
        </row>
        <row r="1355">
          <cell r="A1355" t="str">
            <v>06/11/2020</v>
          </cell>
        </row>
        <row r="1356">
          <cell r="A1356" t="str">
            <v>06/11/2020</v>
          </cell>
        </row>
        <row r="1357">
          <cell r="A1357" t="str">
            <v>06/11/2020</v>
          </cell>
        </row>
        <row r="1358">
          <cell r="A1358" t="str">
            <v>06/11/2020</v>
          </cell>
        </row>
        <row r="1359">
          <cell r="A1359" t="str">
            <v>06/11/2020</v>
          </cell>
        </row>
        <row r="1360">
          <cell r="A1360" t="str">
            <v>06/11/2020</v>
          </cell>
        </row>
        <row r="1361">
          <cell r="A1361" t="str">
            <v>06/11/2020</v>
          </cell>
        </row>
        <row r="1362">
          <cell r="A1362" t="str">
            <v>06/11/2020</v>
          </cell>
        </row>
        <row r="1363">
          <cell r="A1363" t="str">
            <v>06/11/2020</v>
          </cell>
        </row>
        <row r="1364">
          <cell r="A1364" t="str">
            <v>06/12/2020</v>
          </cell>
        </row>
        <row r="1365">
          <cell r="A1365" t="str">
            <v>06/12/2020</v>
          </cell>
        </row>
        <row r="1366">
          <cell r="A1366" t="str">
            <v>06/12/2020</v>
          </cell>
        </row>
        <row r="1367">
          <cell r="A1367" t="str">
            <v>06/12/2020</v>
          </cell>
        </row>
        <row r="1368">
          <cell r="A1368" t="str">
            <v>06/12/2020</v>
          </cell>
        </row>
        <row r="1369">
          <cell r="A1369" t="str">
            <v>06/12/2020</v>
          </cell>
        </row>
        <row r="1370">
          <cell r="A1370" t="str">
            <v>06/12/2020</v>
          </cell>
        </row>
        <row r="1371">
          <cell r="A1371" t="str">
            <v>06/12/2020</v>
          </cell>
        </row>
        <row r="1372">
          <cell r="A1372" t="str">
            <v>06/12/2020</v>
          </cell>
        </row>
        <row r="1373">
          <cell r="A1373" t="str">
            <v>06/12/2020</v>
          </cell>
        </row>
        <row r="1374">
          <cell r="A1374" t="str">
            <v>06/13/2020</v>
          </cell>
        </row>
        <row r="1375">
          <cell r="A1375" t="str">
            <v>06/13/2020</v>
          </cell>
        </row>
        <row r="1376">
          <cell r="A1376" t="str">
            <v>06/14/2020</v>
          </cell>
        </row>
        <row r="1377">
          <cell r="A1377" t="str">
            <v>06/15/2020</v>
          </cell>
        </row>
        <row r="1378">
          <cell r="A1378" t="str">
            <v>06/15/2020</v>
          </cell>
        </row>
        <row r="1379">
          <cell r="A1379" t="str">
            <v>06/15/2020</v>
          </cell>
        </row>
        <row r="1380">
          <cell r="A1380" t="str">
            <v>06/15/2020</v>
          </cell>
        </row>
        <row r="1381">
          <cell r="A1381" t="str">
            <v>06/15/2020</v>
          </cell>
        </row>
        <row r="1382">
          <cell r="A1382" t="str">
            <v>06/15/2020</v>
          </cell>
        </row>
        <row r="1383">
          <cell r="A1383" t="str">
            <v>06/15/2020</v>
          </cell>
        </row>
        <row r="1384">
          <cell r="A1384" t="str">
            <v>06/15/2020</v>
          </cell>
        </row>
        <row r="1385">
          <cell r="A1385" t="str">
            <v>06/15/2020</v>
          </cell>
        </row>
        <row r="1386">
          <cell r="A1386" t="str">
            <v>06/15/2020</v>
          </cell>
        </row>
        <row r="1387">
          <cell r="A1387" t="str">
            <v>06/16/2020</v>
          </cell>
        </row>
        <row r="1388">
          <cell r="A1388" t="str">
            <v>06/16/2020</v>
          </cell>
        </row>
        <row r="1389">
          <cell r="A1389" t="str">
            <v>06/16/2020</v>
          </cell>
        </row>
        <row r="1390">
          <cell r="A1390" t="str">
            <v>06/16/2020</v>
          </cell>
        </row>
        <row r="1391">
          <cell r="A1391" t="str">
            <v>06/16/2020</v>
          </cell>
        </row>
        <row r="1392">
          <cell r="A1392" t="str">
            <v>06/16/2020</v>
          </cell>
        </row>
        <row r="1393">
          <cell r="A1393" t="str">
            <v>06/16/2020</v>
          </cell>
        </row>
        <row r="1394">
          <cell r="A1394" t="str">
            <v>06/16/2020</v>
          </cell>
        </row>
        <row r="1395">
          <cell r="A1395" t="str">
            <v>06/16/2020</v>
          </cell>
        </row>
        <row r="1396">
          <cell r="A1396" t="str">
            <v>06/16/2020</v>
          </cell>
        </row>
        <row r="1397">
          <cell r="A1397" t="str">
            <v>06/17/2020</v>
          </cell>
        </row>
        <row r="1398">
          <cell r="A1398" t="str">
            <v>06/16/2020</v>
          </cell>
        </row>
        <row r="1399">
          <cell r="A1399" t="str">
            <v>06/17/2020</v>
          </cell>
        </row>
        <row r="1400">
          <cell r="A1400" t="str">
            <v>06/17/2020</v>
          </cell>
        </row>
        <row r="1401">
          <cell r="A1401" t="str">
            <v>06/17/2020</v>
          </cell>
        </row>
        <row r="1402">
          <cell r="A1402" t="str">
            <v>06/17/2020</v>
          </cell>
        </row>
        <row r="1403">
          <cell r="A1403" t="str">
            <v>06/17/2020</v>
          </cell>
        </row>
        <row r="1404">
          <cell r="A1404" t="str">
            <v>06/17/2020</v>
          </cell>
        </row>
        <row r="1405">
          <cell r="A1405" t="str">
            <v>06/17/2020</v>
          </cell>
        </row>
        <row r="1406">
          <cell r="A1406" t="str">
            <v>06/17/2020</v>
          </cell>
        </row>
        <row r="1407">
          <cell r="A1407" t="str">
            <v>06/17/2020</v>
          </cell>
        </row>
        <row r="1408">
          <cell r="A1408" t="str">
            <v>06/17/2020</v>
          </cell>
        </row>
        <row r="1409">
          <cell r="A1409" t="str">
            <v>06/17/2020</v>
          </cell>
        </row>
        <row r="1410">
          <cell r="A1410" t="str">
            <v>06/18/2020</v>
          </cell>
        </row>
        <row r="1411">
          <cell r="A1411" t="str">
            <v>06/18/2020</v>
          </cell>
        </row>
        <row r="1412">
          <cell r="A1412" t="str">
            <v>06/18/2020</v>
          </cell>
        </row>
        <row r="1413">
          <cell r="A1413" t="str">
            <v>06/18/2020</v>
          </cell>
        </row>
        <row r="1414">
          <cell r="A1414" t="str">
            <v>06/18/2020</v>
          </cell>
        </row>
        <row r="1415">
          <cell r="A1415" t="str">
            <v>06/18/2020</v>
          </cell>
        </row>
        <row r="1416">
          <cell r="A1416" t="str">
            <v>06/18/2020</v>
          </cell>
        </row>
        <row r="1417">
          <cell r="A1417" t="str">
            <v>06/18/2020</v>
          </cell>
        </row>
        <row r="1418">
          <cell r="A1418" t="str">
            <v>06/18/2020</v>
          </cell>
        </row>
        <row r="1419">
          <cell r="A1419" t="str">
            <v>06/18/2020</v>
          </cell>
        </row>
        <row r="1420">
          <cell r="A1420" t="str">
            <v>06/18/2020</v>
          </cell>
        </row>
        <row r="1421">
          <cell r="A1421" t="str">
            <v>06/19/2020</v>
          </cell>
        </row>
        <row r="1422">
          <cell r="A1422" t="str">
            <v>06/19/2020</v>
          </cell>
        </row>
        <row r="1423">
          <cell r="A1423" t="str">
            <v>06/19/2020</v>
          </cell>
        </row>
        <row r="1424">
          <cell r="A1424" t="str">
            <v>06/19/2020</v>
          </cell>
        </row>
        <row r="1425">
          <cell r="A1425" t="str">
            <v>06/19/2020</v>
          </cell>
        </row>
        <row r="1426">
          <cell r="A1426" t="str">
            <v>06/19/2020</v>
          </cell>
        </row>
        <row r="1427">
          <cell r="A1427" t="str">
            <v>06/19/2020</v>
          </cell>
        </row>
        <row r="1428">
          <cell r="A1428" t="str">
            <v>06/19/2020</v>
          </cell>
        </row>
        <row r="1429">
          <cell r="A1429" t="str">
            <v>06/19/2020</v>
          </cell>
        </row>
        <row r="1430">
          <cell r="A1430" t="str">
            <v>06/19/2020</v>
          </cell>
        </row>
        <row r="1431">
          <cell r="A1431" t="str">
            <v>06/20/2020</v>
          </cell>
        </row>
        <row r="1432">
          <cell r="A1432" t="str">
            <v>06/20/2020</v>
          </cell>
        </row>
        <row r="1433">
          <cell r="A1433" t="str">
            <v>06/21/2020</v>
          </cell>
        </row>
        <row r="1434">
          <cell r="A1434" t="str">
            <v>06/22/2020</v>
          </cell>
        </row>
        <row r="1435">
          <cell r="A1435" t="str">
            <v>06/22/2020</v>
          </cell>
        </row>
        <row r="1436">
          <cell r="A1436" t="str">
            <v>06/22/2020</v>
          </cell>
        </row>
        <row r="1437">
          <cell r="A1437" t="str">
            <v>06/22/2020</v>
          </cell>
        </row>
        <row r="1438">
          <cell r="A1438" t="str">
            <v>06/22/2020</v>
          </cell>
        </row>
        <row r="1439">
          <cell r="A1439" t="str">
            <v>06/22/2020</v>
          </cell>
        </row>
        <row r="1440">
          <cell r="A1440" t="str">
            <v>06/22/2020</v>
          </cell>
        </row>
        <row r="1441">
          <cell r="A1441" t="str">
            <v>06/22/2020</v>
          </cell>
        </row>
        <row r="1442">
          <cell r="A1442" t="str">
            <v>06/22/2020</v>
          </cell>
        </row>
        <row r="1443">
          <cell r="A1443" t="str">
            <v>06/22/2020</v>
          </cell>
        </row>
        <row r="1444">
          <cell r="A1444" t="str">
            <v>06/22/2020</v>
          </cell>
        </row>
        <row r="1445">
          <cell r="A1445" t="str">
            <v>06/23/2020</v>
          </cell>
        </row>
        <row r="1446">
          <cell r="A1446" t="str">
            <v>06/23/2020</v>
          </cell>
        </row>
        <row r="1447">
          <cell r="A1447" t="str">
            <v>06/23/2020</v>
          </cell>
        </row>
        <row r="1448">
          <cell r="A1448" t="str">
            <v>06/23/2020</v>
          </cell>
        </row>
        <row r="1449">
          <cell r="A1449" t="str">
            <v>06/23/2020</v>
          </cell>
        </row>
        <row r="1450">
          <cell r="A1450" t="str">
            <v>06/23/2020</v>
          </cell>
        </row>
        <row r="1451">
          <cell r="A1451" t="str">
            <v>06/23/2020</v>
          </cell>
        </row>
        <row r="1452">
          <cell r="A1452" t="str">
            <v>06/23/2020</v>
          </cell>
        </row>
        <row r="1453">
          <cell r="A1453" t="str">
            <v>06/23/2020</v>
          </cell>
        </row>
        <row r="1454">
          <cell r="A1454" t="str">
            <v>06/23/2020</v>
          </cell>
        </row>
        <row r="1455">
          <cell r="A1455" t="str">
            <v>06/24/2020</v>
          </cell>
        </row>
        <row r="1456">
          <cell r="A1456" t="str">
            <v>06/24/2020</v>
          </cell>
        </row>
        <row r="1457">
          <cell r="A1457" t="str">
            <v>06/24/2020</v>
          </cell>
        </row>
        <row r="1458">
          <cell r="A1458" t="str">
            <v>06/24/2020</v>
          </cell>
        </row>
        <row r="1459">
          <cell r="A1459" t="str">
            <v>06/24/2020</v>
          </cell>
        </row>
        <row r="1460">
          <cell r="A1460" t="str">
            <v>06/24/2020</v>
          </cell>
        </row>
        <row r="1461">
          <cell r="A1461" t="str">
            <v>06/24/2020</v>
          </cell>
        </row>
        <row r="1462">
          <cell r="A1462" t="str">
            <v>06/24/2020</v>
          </cell>
        </row>
        <row r="1463">
          <cell r="A1463" t="str">
            <v>06/24/2020</v>
          </cell>
        </row>
        <row r="1464">
          <cell r="A1464" t="str">
            <v>06/24/2020</v>
          </cell>
        </row>
        <row r="1465">
          <cell r="A1465" t="str">
            <v>06/25/2020</v>
          </cell>
        </row>
        <row r="1466">
          <cell r="A1466" t="str">
            <v>06/25/2020</v>
          </cell>
        </row>
        <row r="1467">
          <cell r="A1467" t="str">
            <v>06/25/2020</v>
          </cell>
        </row>
        <row r="1468">
          <cell r="A1468" t="str">
            <v>06/25/2020</v>
          </cell>
        </row>
        <row r="1469">
          <cell r="A1469" t="str">
            <v>06/25/2020</v>
          </cell>
        </row>
        <row r="1470">
          <cell r="A1470" t="str">
            <v>06/25/2020</v>
          </cell>
        </row>
        <row r="1471">
          <cell r="A1471" t="str">
            <v>06/25/2020</v>
          </cell>
        </row>
        <row r="1472">
          <cell r="A1472" t="str">
            <v>06/25/2020</v>
          </cell>
        </row>
        <row r="1473">
          <cell r="A1473" t="str">
            <v>06/25/2020</v>
          </cell>
        </row>
        <row r="1474">
          <cell r="A1474" t="str">
            <v>06/25/2020</v>
          </cell>
        </row>
        <row r="1475">
          <cell r="A1475" t="str">
            <v>06/25/2020</v>
          </cell>
        </row>
        <row r="1476">
          <cell r="A1476" t="str">
            <v>06/25/2020</v>
          </cell>
        </row>
        <row r="1477">
          <cell r="A1477" t="str">
            <v>06/26/2020</v>
          </cell>
        </row>
        <row r="1478">
          <cell r="A1478" t="str">
            <v>06/26/2020</v>
          </cell>
        </row>
        <row r="1479">
          <cell r="A1479" t="str">
            <v>06/26/2020</v>
          </cell>
        </row>
        <row r="1480">
          <cell r="A1480" t="str">
            <v>06/26/2020</v>
          </cell>
        </row>
        <row r="1481">
          <cell r="A1481" t="str">
            <v>06/26/2020</v>
          </cell>
        </row>
        <row r="1482">
          <cell r="A1482" t="str">
            <v>06/26/2020</v>
          </cell>
        </row>
        <row r="1483">
          <cell r="A1483" t="str">
            <v>06/26/2020</v>
          </cell>
        </row>
        <row r="1484">
          <cell r="A1484" t="str">
            <v>06/26/2020</v>
          </cell>
        </row>
        <row r="1485">
          <cell r="A1485" t="str">
            <v>06/26/2020</v>
          </cell>
        </row>
        <row r="1486">
          <cell r="A1486" t="str">
            <v>06/27/2020</v>
          </cell>
        </row>
        <row r="1487">
          <cell r="A1487" t="str">
            <v>06/27/2020</v>
          </cell>
        </row>
        <row r="1488">
          <cell r="A1488" t="str">
            <v>06/28/2020</v>
          </cell>
        </row>
        <row r="1489">
          <cell r="A1489" t="str">
            <v>06/29/2020</v>
          </cell>
        </row>
        <row r="1490">
          <cell r="A1490" t="str">
            <v>06/29/2020</v>
          </cell>
        </row>
        <row r="1491">
          <cell r="A1491" t="str">
            <v>06/29/2020</v>
          </cell>
        </row>
        <row r="1492">
          <cell r="A1492" t="str">
            <v>06/29/2020</v>
          </cell>
        </row>
        <row r="1493">
          <cell r="A1493" t="str">
            <v>06/29/2020</v>
          </cell>
        </row>
        <row r="1494">
          <cell r="A1494" t="str">
            <v>06/29/2020</v>
          </cell>
        </row>
        <row r="1495">
          <cell r="A1495" t="str">
            <v>06/29/2020</v>
          </cell>
        </row>
        <row r="1496">
          <cell r="A1496" t="str">
            <v>06/29/2020</v>
          </cell>
        </row>
        <row r="1497">
          <cell r="A1497" t="str">
            <v>06/29/2020</v>
          </cell>
        </row>
        <row r="1498">
          <cell r="A1498" t="str">
            <v>06/29/2020</v>
          </cell>
        </row>
        <row r="1499">
          <cell r="A1499" t="str">
            <v>06/29/2020</v>
          </cell>
        </row>
        <row r="1500">
          <cell r="A1500" t="str">
            <v>06/29/2020</v>
          </cell>
        </row>
        <row r="1501">
          <cell r="A1501" t="str">
            <v>06/29/2020</v>
          </cell>
        </row>
        <row r="1502">
          <cell r="A1502" t="str">
            <v>06/30/2020</v>
          </cell>
        </row>
        <row r="1503">
          <cell r="A1503" t="str">
            <v>06/30/2020</v>
          </cell>
        </row>
        <row r="1504">
          <cell r="A1504" t="str">
            <v>06/30/2020</v>
          </cell>
        </row>
        <row r="1505">
          <cell r="A1505" t="str">
            <v>06/30/2020</v>
          </cell>
        </row>
        <row r="1506">
          <cell r="A1506" t="str">
            <v>06/30/2020</v>
          </cell>
        </row>
        <row r="1507">
          <cell r="A1507" t="str">
            <v>06/30/2020</v>
          </cell>
        </row>
        <row r="1508">
          <cell r="A1508" t="str">
            <v>06/30/2020</v>
          </cell>
        </row>
        <row r="1509">
          <cell r="A1509" t="str">
            <v>06/30/2020</v>
          </cell>
        </row>
        <row r="1510">
          <cell r="A1510" t="str">
            <v>06/30/2020</v>
          </cell>
        </row>
        <row r="1511">
          <cell r="A1511" t="str">
            <v>06/30/2020</v>
          </cell>
        </row>
        <row r="1512">
          <cell r="A1512" t="str">
            <v>07/01/2020</v>
          </cell>
        </row>
        <row r="1513">
          <cell r="A1513" t="str">
            <v>07/01/2020</v>
          </cell>
        </row>
        <row r="1514">
          <cell r="A1514" t="str">
            <v>07/01/2020</v>
          </cell>
        </row>
        <row r="1515">
          <cell r="A1515" t="str">
            <v>07/01/2020</v>
          </cell>
        </row>
        <row r="1516">
          <cell r="A1516" t="str">
            <v>07/01/2020</v>
          </cell>
        </row>
        <row r="1517">
          <cell r="A1517" t="str">
            <v>07/01/2020</v>
          </cell>
        </row>
        <row r="1518">
          <cell r="A1518" t="str">
            <v>07/01/2020</v>
          </cell>
        </row>
        <row r="1519">
          <cell r="A1519" t="str">
            <v>07/01/2020</v>
          </cell>
        </row>
        <row r="1520">
          <cell r="A1520" t="str">
            <v>07/01/2020</v>
          </cell>
        </row>
        <row r="1521">
          <cell r="A1521" t="str">
            <v>07/01/2020</v>
          </cell>
        </row>
        <row r="1522">
          <cell r="A1522" t="str">
            <v>07/01/2020</v>
          </cell>
        </row>
        <row r="1523">
          <cell r="A1523" t="str">
            <v>07/01/2020</v>
          </cell>
        </row>
        <row r="1524">
          <cell r="A1524" t="str">
            <v>07/02/2020</v>
          </cell>
        </row>
        <row r="1525">
          <cell r="A1525" t="str">
            <v>07/02/2020</v>
          </cell>
        </row>
        <row r="1526">
          <cell r="A1526" t="str">
            <v>07/02/2020</v>
          </cell>
        </row>
        <row r="1527">
          <cell r="A1527" t="str">
            <v>07/02/2020</v>
          </cell>
        </row>
        <row r="1528">
          <cell r="A1528" t="str">
            <v>07/02/2020</v>
          </cell>
        </row>
        <row r="1529">
          <cell r="A1529" t="str">
            <v>07/02/2020</v>
          </cell>
        </row>
        <row r="1530">
          <cell r="A1530" t="str">
            <v>07/02/2020</v>
          </cell>
        </row>
        <row r="1531">
          <cell r="A1531" t="str">
            <v>07/02/2020</v>
          </cell>
        </row>
        <row r="1532">
          <cell r="A1532" t="str">
            <v>07/02/2020</v>
          </cell>
        </row>
        <row r="1533">
          <cell r="A1533" t="str">
            <v>07/02/2020</v>
          </cell>
        </row>
        <row r="1534">
          <cell r="A1534" t="str">
            <v>07/02/2020</v>
          </cell>
        </row>
        <row r="1535">
          <cell r="A1535" t="str">
            <v>07/03/2020</v>
          </cell>
        </row>
        <row r="1536">
          <cell r="A1536" t="str">
            <v>07/03/2020</v>
          </cell>
        </row>
        <row r="1537">
          <cell r="A1537" t="str">
            <v>07/03/2020</v>
          </cell>
        </row>
        <row r="1538">
          <cell r="A1538" t="str">
            <v>07/03/2020</v>
          </cell>
        </row>
        <row r="1539">
          <cell r="A1539" t="str">
            <v>07/03/2020</v>
          </cell>
        </row>
        <row r="1540">
          <cell r="A1540" t="str">
            <v>07/03/2020</v>
          </cell>
        </row>
        <row r="1541">
          <cell r="A1541" t="str">
            <v>07/03/2020</v>
          </cell>
        </row>
        <row r="1542">
          <cell r="A1542" t="str">
            <v>07/04/2020</v>
          </cell>
        </row>
        <row r="1543">
          <cell r="A1543" t="str">
            <v>07/04/2020</v>
          </cell>
        </row>
        <row r="1544">
          <cell r="A1544" t="str">
            <v>07/04/2020</v>
          </cell>
        </row>
        <row r="1545">
          <cell r="A1545" t="str">
            <v>07/05/2020</v>
          </cell>
        </row>
        <row r="1546">
          <cell r="A1546" t="str">
            <v>07/06/2020</v>
          </cell>
        </row>
        <row r="1547">
          <cell r="A1547" t="str">
            <v>07/06/2020</v>
          </cell>
        </row>
        <row r="1548">
          <cell r="A1548" t="str">
            <v>07/06/2020</v>
          </cell>
        </row>
        <row r="1549">
          <cell r="A1549" t="str">
            <v>07/06/2020</v>
          </cell>
        </row>
        <row r="1550">
          <cell r="A1550" t="str">
            <v>07/06/2020</v>
          </cell>
        </row>
        <row r="1551">
          <cell r="A1551" t="str">
            <v>07/06/2020</v>
          </cell>
        </row>
        <row r="1552">
          <cell r="A1552" t="str">
            <v>07/06/2020</v>
          </cell>
        </row>
        <row r="1553">
          <cell r="A1553" t="str">
            <v>07/06/2020</v>
          </cell>
        </row>
        <row r="1554">
          <cell r="A1554" t="str">
            <v>07/06/2020</v>
          </cell>
        </row>
        <row r="1555">
          <cell r="A1555" t="str">
            <v>07/06/2020</v>
          </cell>
        </row>
        <row r="1556">
          <cell r="A1556" t="str">
            <v>07/07/2020</v>
          </cell>
        </row>
        <row r="1557">
          <cell r="A1557" t="str">
            <v>07/07/2020</v>
          </cell>
        </row>
        <row r="1558">
          <cell r="A1558" t="str">
            <v>07/07/2020</v>
          </cell>
        </row>
        <row r="1559">
          <cell r="A1559" t="str">
            <v>07/07/2020</v>
          </cell>
        </row>
        <row r="1560">
          <cell r="A1560" t="str">
            <v>07/07/2020</v>
          </cell>
        </row>
        <row r="1561">
          <cell r="A1561" t="str">
            <v>07/07/2020</v>
          </cell>
        </row>
        <row r="1562">
          <cell r="A1562" t="str">
            <v>07/07/2020</v>
          </cell>
        </row>
        <row r="1563">
          <cell r="A1563" t="str">
            <v>07/07/2020</v>
          </cell>
        </row>
        <row r="1564">
          <cell r="A1564" t="str">
            <v>07/07/2020</v>
          </cell>
        </row>
        <row r="1565">
          <cell r="A1565" t="str">
            <v>07/07/2020</v>
          </cell>
        </row>
        <row r="1566">
          <cell r="A1566" t="str">
            <v>07/08/2020</v>
          </cell>
        </row>
        <row r="1567">
          <cell r="A1567" t="str">
            <v>07/08/2020</v>
          </cell>
        </row>
        <row r="1568">
          <cell r="A1568" t="str">
            <v>07/08/2020</v>
          </cell>
        </row>
        <row r="1569">
          <cell r="A1569" t="str">
            <v>07/08/2020</v>
          </cell>
        </row>
        <row r="1570">
          <cell r="A1570" t="str">
            <v>07/08/2020</v>
          </cell>
        </row>
        <row r="1571">
          <cell r="A1571" t="str">
            <v>07/08/2020</v>
          </cell>
        </row>
        <row r="1572">
          <cell r="A1572" t="str">
            <v>07/08/2020</v>
          </cell>
        </row>
        <row r="1573">
          <cell r="A1573" t="str">
            <v>07/08/2020</v>
          </cell>
        </row>
        <row r="1574">
          <cell r="A1574" t="str">
            <v>07/08/2020</v>
          </cell>
        </row>
        <row r="1575">
          <cell r="A1575" t="str">
            <v>07/08/2020</v>
          </cell>
        </row>
        <row r="1576">
          <cell r="A1576" t="str">
            <v>07/08/2020</v>
          </cell>
        </row>
        <row r="1577">
          <cell r="A1577" t="str">
            <v>07/08/2020</v>
          </cell>
        </row>
        <row r="1578">
          <cell r="A1578" t="str">
            <v>07/08/2020</v>
          </cell>
        </row>
        <row r="1579">
          <cell r="A1579" t="str">
            <v>07/09/2020</v>
          </cell>
        </row>
        <row r="1580">
          <cell r="A1580" t="str">
            <v>07/09/2020</v>
          </cell>
        </row>
        <row r="1581">
          <cell r="A1581" t="str">
            <v>07/09/2020</v>
          </cell>
        </row>
        <row r="1582">
          <cell r="A1582" t="str">
            <v>07/09/2020</v>
          </cell>
        </row>
        <row r="1583">
          <cell r="A1583" t="str">
            <v>07/09/2020</v>
          </cell>
        </row>
        <row r="1584">
          <cell r="A1584" t="str">
            <v>07/09/2020</v>
          </cell>
        </row>
        <row r="1585">
          <cell r="A1585" t="str">
            <v>07/09/2020</v>
          </cell>
        </row>
        <row r="1586">
          <cell r="A1586" t="str">
            <v>07/09/2020</v>
          </cell>
        </row>
        <row r="1587">
          <cell r="A1587" t="str">
            <v>07/09/2020</v>
          </cell>
        </row>
        <row r="1588">
          <cell r="A1588" t="str">
            <v>07/09/2020</v>
          </cell>
        </row>
        <row r="1589">
          <cell r="A1589" t="str">
            <v>07/10/2020</v>
          </cell>
        </row>
        <row r="1590">
          <cell r="A1590" t="str">
            <v>07/10/2020</v>
          </cell>
        </row>
        <row r="1591">
          <cell r="A1591" t="str">
            <v>07/10/2020</v>
          </cell>
        </row>
        <row r="1592">
          <cell r="A1592" t="str">
            <v>07/10/2020</v>
          </cell>
        </row>
        <row r="1593">
          <cell r="A1593" t="str">
            <v>07/10/2020</v>
          </cell>
        </row>
        <row r="1594">
          <cell r="A1594" t="str">
            <v>07/10/2020</v>
          </cell>
        </row>
        <row r="1595">
          <cell r="A1595" t="str">
            <v>07/10/2020</v>
          </cell>
        </row>
        <row r="1596">
          <cell r="A1596" t="str">
            <v>07/10/2020</v>
          </cell>
        </row>
        <row r="1597">
          <cell r="A1597" t="str">
            <v>07/10/2020</v>
          </cell>
        </row>
        <row r="1598">
          <cell r="A1598" t="str">
            <v>07/10/2020</v>
          </cell>
        </row>
        <row r="1599">
          <cell r="A1599" t="str">
            <v>07/10/2020</v>
          </cell>
        </row>
        <row r="1600">
          <cell r="A1600" t="str">
            <v>07/11/2020</v>
          </cell>
        </row>
        <row r="1601">
          <cell r="A1601" t="str">
            <v>07/11/2020</v>
          </cell>
        </row>
        <row r="1602">
          <cell r="A1602" t="str">
            <v>07/12/2020</v>
          </cell>
        </row>
        <row r="1603">
          <cell r="A1603" t="str">
            <v>07/13/2020</v>
          </cell>
        </row>
        <row r="1604">
          <cell r="A1604" t="str">
            <v>07/13/2020</v>
          </cell>
        </row>
        <row r="1605">
          <cell r="A1605" t="str">
            <v>07/13/2020</v>
          </cell>
        </row>
        <row r="1606">
          <cell r="A1606" t="str">
            <v>07/13/2020</v>
          </cell>
        </row>
        <row r="1607">
          <cell r="A1607" t="str">
            <v>07/13/2020</v>
          </cell>
        </row>
        <row r="1608">
          <cell r="A1608" t="str">
            <v>07/13/2020</v>
          </cell>
        </row>
        <row r="1609">
          <cell r="A1609" t="str">
            <v>07/13/2020</v>
          </cell>
        </row>
        <row r="1610">
          <cell r="A1610" t="str">
            <v>07/13/2020</v>
          </cell>
        </row>
        <row r="1611">
          <cell r="A1611" t="str">
            <v>07/13/2020</v>
          </cell>
        </row>
        <row r="1612">
          <cell r="A1612" t="str">
            <v>07/13/2020</v>
          </cell>
        </row>
        <row r="1613">
          <cell r="A1613" t="str">
            <v>07/14/2020</v>
          </cell>
        </row>
        <row r="1614">
          <cell r="A1614" t="str">
            <v>07/14/2020</v>
          </cell>
        </row>
        <row r="1615">
          <cell r="A1615" t="str">
            <v>07/14/2020</v>
          </cell>
        </row>
        <row r="1616">
          <cell r="A1616" t="str">
            <v>07/14/2020</v>
          </cell>
        </row>
        <row r="1617">
          <cell r="A1617" t="str">
            <v>07/14/2020</v>
          </cell>
        </row>
        <row r="1618">
          <cell r="A1618" t="str">
            <v>07/14/2020</v>
          </cell>
        </row>
        <row r="1619">
          <cell r="A1619" t="str">
            <v>07/14/2020</v>
          </cell>
        </row>
        <row r="1620">
          <cell r="A1620" t="str">
            <v>07/14/2020</v>
          </cell>
        </row>
        <row r="1621">
          <cell r="A1621" t="str">
            <v>07/14/2020</v>
          </cell>
        </row>
        <row r="1622">
          <cell r="A1622" t="str">
            <v>07/14/2020</v>
          </cell>
        </row>
        <row r="1623">
          <cell r="A1623" t="str">
            <v>07/15/2020</v>
          </cell>
        </row>
        <row r="1624">
          <cell r="A1624" t="str">
            <v>07/15/2020</v>
          </cell>
        </row>
        <row r="1625">
          <cell r="A1625" t="str">
            <v>07/15/2020</v>
          </cell>
        </row>
        <row r="1626">
          <cell r="A1626" t="str">
            <v>07/15/2020</v>
          </cell>
        </row>
        <row r="1627">
          <cell r="A1627" t="str">
            <v>07/15/2020</v>
          </cell>
        </row>
        <row r="1628">
          <cell r="A1628" t="str">
            <v>07/15/2020</v>
          </cell>
        </row>
        <row r="1629">
          <cell r="A1629" t="str">
            <v>07/15/2020</v>
          </cell>
        </row>
        <row r="1630">
          <cell r="A1630" t="str">
            <v>07/15/2020</v>
          </cell>
        </row>
        <row r="1631">
          <cell r="A1631" t="str">
            <v>07/15/2020</v>
          </cell>
        </row>
        <row r="1632">
          <cell r="A1632" t="str">
            <v>07/15/2020</v>
          </cell>
        </row>
        <row r="1633">
          <cell r="A1633" t="str">
            <v>07/16/2020</v>
          </cell>
        </row>
        <row r="1634">
          <cell r="A1634" t="str">
            <v>07/16/2020</v>
          </cell>
        </row>
        <row r="1635">
          <cell r="A1635" t="str">
            <v>07/16/2020</v>
          </cell>
        </row>
        <row r="1636">
          <cell r="A1636" t="str">
            <v>07/16/2020</v>
          </cell>
        </row>
        <row r="1637">
          <cell r="A1637" t="str">
            <v>07/16/2020</v>
          </cell>
        </row>
        <row r="1638">
          <cell r="A1638" t="str">
            <v>07/16/2020</v>
          </cell>
        </row>
        <row r="1639">
          <cell r="A1639" t="str">
            <v>07/16/2020</v>
          </cell>
        </row>
        <row r="1640">
          <cell r="A1640" t="str">
            <v>07/16/2020</v>
          </cell>
        </row>
        <row r="1641">
          <cell r="A1641" t="str">
            <v>07/16/2020</v>
          </cell>
        </row>
        <row r="1642">
          <cell r="A1642" t="str">
            <v>07/16/2020</v>
          </cell>
        </row>
        <row r="1643">
          <cell r="A1643" t="str">
            <v>07/16/2020</v>
          </cell>
        </row>
        <row r="1644">
          <cell r="A1644" t="str">
            <v>07/16/2020</v>
          </cell>
        </row>
        <row r="1645">
          <cell r="A1645" t="str">
            <v>07/16/2020</v>
          </cell>
        </row>
        <row r="1646">
          <cell r="A1646" t="str">
            <v>07/16/2020</v>
          </cell>
        </row>
        <row r="1647">
          <cell r="A1647" t="str">
            <v>07/17/2020</v>
          </cell>
        </row>
        <row r="1648">
          <cell r="A1648" t="str">
            <v>07/17/2020</v>
          </cell>
        </row>
        <row r="1649">
          <cell r="A1649" t="str">
            <v>07/17/2020</v>
          </cell>
        </row>
        <row r="1650">
          <cell r="A1650" t="str">
            <v>07/17/2020</v>
          </cell>
        </row>
        <row r="1651">
          <cell r="A1651" t="str">
            <v>07/17/2020</v>
          </cell>
        </row>
        <row r="1652">
          <cell r="A1652" t="str">
            <v>07/17/2020</v>
          </cell>
        </row>
        <row r="1653">
          <cell r="A1653" t="str">
            <v>07/17/2020</v>
          </cell>
        </row>
        <row r="1654">
          <cell r="A1654" t="str">
            <v>07/17/2020</v>
          </cell>
        </row>
        <row r="1655">
          <cell r="A1655" t="str">
            <v>07/17/2020</v>
          </cell>
        </row>
        <row r="1656">
          <cell r="A1656" t="str">
            <v>07/17/2020</v>
          </cell>
        </row>
        <row r="1657">
          <cell r="A1657" t="str">
            <v>07/17/2020</v>
          </cell>
        </row>
        <row r="1658">
          <cell r="A1658" t="str">
            <v>07/18/2020</v>
          </cell>
        </row>
        <row r="1659">
          <cell r="A1659" t="str">
            <v>07/18/2020</v>
          </cell>
        </row>
        <row r="1660">
          <cell r="A1660" t="str">
            <v>07/19/2020</v>
          </cell>
        </row>
        <row r="1661">
          <cell r="A1661" t="str">
            <v>07/20/2020</v>
          </cell>
        </row>
        <row r="1662">
          <cell r="A1662" t="str">
            <v>07/20/2020</v>
          </cell>
        </row>
        <row r="1663">
          <cell r="A1663" t="str">
            <v>07/20/2020</v>
          </cell>
        </row>
        <row r="1664">
          <cell r="A1664" t="str">
            <v>07/20/2020</v>
          </cell>
        </row>
        <row r="1665">
          <cell r="A1665" t="str">
            <v>07/20/2020</v>
          </cell>
        </row>
        <row r="1666">
          <cell r="A1666" t="str">
            <v>07/20/2020</v>
          </cell>
        </row>
        <row r="1667">
          <cell r="A1667" t="str">
            <v>07/20/2020</v>
          </cell>
        </row>
        <row r="1668">
          <cell r="A1668" t="str">
            <v>07/20/2020</v>
          </cell>
        </row>
        <row r="1669">
          <cell r="A1669" t="str">
            <v>07/20/2020</v>
          </cell>
        </row>
        <row r="1670">
          <cell r="A1670" t="str">
            <v>07/20/2020</v>
          </cell>
        </row>
        <row r="1671">
          <cell r="A1671" t="str">
            <v>07/21/2020</v>
          </cell>
        </row>
        <row r="1672">
          <cell r="A1672" t="str">
            <v>07/21/2020</v>
          </cell>
        </row>
        <row r="1673">
          <cell r="A1673" t="str">
            <v>07/21/2020</v>
          </cell>
        </row>
        <row r="1674">
          <cell r="A1674" t="str">
            <v>07/21/2020</v>
          </cell>
        </row>
        <row r="1675">
          <cell r="A1675" t="str">
            <v>07/21/2020</v>
          </cell>
        </row>
        <row r="1676">
          <cell r="A1676" t="str">
            <v>07/21/2020</v>
          </cell>
        </row>
        <row r="1677">
          <cell r="A1677" t="str">
            <v>07/21/2020</v>
          </cell>
        </row>
        <row r="1678">
          <cell r="A1678" t="str">
            <v>07/21/2020</v>
          </cell>
        </row>
        <row r="1679">
          <cell r="A1679" t="str">
            <v>07/21/2020</v>
          </cell>
        </row>
        <row r="1680">
          <cell r="A1680" t="str">
            <v>07/21/2020</v>
          </cell>
        </row>
        <row r="1681">
          <cell r="A1681" t="str">
            <v>07/22/2020</v>
          </cell>
        </row>
        <row r="1682">
          <cell r="A1682" t="str">
            <v>07/22/2020</v>
          </cell>
        </row>
        <row r="1683">
          <cell r="A1683" t="str">
            <v>07/22/2020</v>
          </cell>
        </row>
        <row r="1684">
          <cell r="A1684" t="str">
            <v>07/22/2020</v>
          </cell>
        </row>
        <row r="1685">
          <cell r="A1685" t="str">
            <v>07/22/2020</v>
          </cell>
        </row>
        <row r="1686">
          <cell r="A1686" t="str">
            <v>07/22/2020</v>
          </cell>
        </row>
        <row r="1687">
          <cell r="A1687" t="str">
            <v>07/22/2020</v>
          </cell>
        </row>
        <row r="1688">
          <cell r="A1688" t="str">
            <v>07/22/2020</v>
          </cell>
        </row>
        <row r="1689">
          <cell r="A1689" t="str">
            <v>07/22/2020</v>
          </cell>
        </row>
        <row r="1690">
          <cell r="A1690" t="str">
            <v>07/22/2020</v>
          </cell>
        </row>
        <row r="1691">
          <cell r="A1691" t="str">
            <v>07/22/2020</v>
          </cell>
        </row>
        <row r="1692">
          <cell r="A1692" t="str">
            <v>07/23/2020</v>
          </cell>
        </row>
        <row r="1693">
          <cell r="A1693" t="str">
            <v>07/23/2020</v>
          </cell>
        </row>
        <row r="1694">
          <cell r="A1694" t="str">
            <v>07/23/2020</v>
          </cell>
        </row>
        <row r="1695">
          <cell r="A1695" t="str">
            <v>07/23/2020</v>
          </cell>
        </row>
        <row r="1696">
          <cell r="A1696" t="str">
            <v>07/23/2020</v>
          </cell>
        </row>
        <row r="1697">
          <cell r="A1697" t="str">
            <v>07/23/2020</v>
          </cell>
        </row>
        <row r="1698">
          <cell r="A1698" t="str">
            <v>07/23/2020</v>
          </cell>
        </row>
        <row r="1699">
          <cell r="A1699" t="str">
            <v>07/23/2020</v>
          </cell>
        </row>
        <row r="1700">
          <cell r="A1700" t="str">
            <v>07/23/2020</v>
          </cell>
        </row>
        <row r="1701">
          <cell r="A1701" t="str">
            <v>07/23/2020</v>
          </cell>
        </row>
        <row r="1702">
          <cell r="A1702" t="str">
            <v>07/24/2020</v>
          </cell>
        </row>
        <row r="1703">
          <cell r="A1703" t="str">
            <v>07/24/2020</v>
          </cell>
        </row>
        <row r="1704">
          <cell r="A1704" t="str">
            <v>07/24/2020</v>
          </cell>
        </row>
        <row r="1705">
          <cell r="A1705" t="str">
            <v>07/24/2020</v>
          </cell>
        </row>
        <row r="1706">
          <cell r="A1706" t="str">
            <v>07/24/2020</v>
          </cell>
        </row>
        <row r="1707">
          <cell r="A1707" t="str">
            <v>07/24/2020</v>
          </cell>
        </row>
        <row r="1708">
          <cell r="A1708" t="str">
            <v>07/24/2020</v>
          </cell>
        </row>
        <row r="1709">
          <cell r="A1709" t="str">
            <v>07/24/2020</v>
          </cell>
        </row>
        <row r="1710">
          <cell r="A1710" t="str">
            <v>07/24/2020</v>
          </cell>
        </row>
        <row r="1711">
          <cell r="A1711" t="str">
            <v>07/24/2020</v>
          </cell>
        </row>
        <row r="1712">
          <cell r="A1712" t="str">
            <v>07/25/2020</v>
          </cell>
        </row>
        <row r="1713">
          <cell r="A1713" t="str">
            <v>07/25/2020</v>
          </cell>
        </row>
        <row r="1714">
          <cell r="A1714" t="str">
            <v>07/26/2020</v>
          </cell>
        </row>
        <row r="1715">
          <cell r="A1715" t="str">
            <v>07/27/2020</v>
          </cell>
        </row>
        <row r="1716">
          <cell r="A1716" t="str">
            <v>07/27/2020</v>
          </cell>
        </row>
        <row r="1717">
          <cell r="A1717" t="str">
            <v>07/27/2020</v>
          </cell>
        </row>
        <row r="1718">
          <cell r="A1718" t="str">
            <v>07/27/2020</v>
          </cell>
        </row>
        <row r="1719">
          <cell r="A1719" t="str">
            <v>07/27/2020</v>
          </cell>
        </row>
        <row r="1720">
          <cell r="A1720" t="str">
            <v>07/27/2020</v>
          </cell>
        </row>
        <row r="1721">
          <cell r="A1721" t="str">
            <v>07/27/2020</v>
          </cell>
        </row>
        <row r="1722">
          <cell r="A1722" t="str">
            <v>07/27/2020</v>
          </cell>
        </row>
        <row r="1723">
          <cell r="A1723" t="str">
            <v>07/27/2020</v>
          </cell>
        </row>
        <row r="1724">
          <cell r="A1724" t="str">
            <v>07/27/2020</v>
          </cell>
        </row>
        <row r="1725">
          <cell r="A1725" t="str">
            <v>07/28/2020</v>
          </cell>
        </row>
        <row r="1726">
          <cell r="A1726" t="str">
            <v>07/28/2020</v>
          </cell>
        </row>
        <row r="1727">
          <cell r="A1727" t="str">
            <v>07/28/2020</v>
          </cell>
        </row>
        <row r="1728">
          <cell r="A1728" t="str">
            <v>07/28/2020</v>
          </cell>
        </row>
        <row r="1729">
          <cell r="A1729" t="str">
            <v>07/28/2020</v>
          </cell>
        </row>
        <row r="1730">
          <cell r="A1730" t="str">
            <v>07/28/2020</v>
          </cell>
        </row>
        <row r="1731">
          <cell r="A1731" t="str">
            <v>07/28/2020</v>
          </cell>
        </row>
        <row r="1732">
          <cell r="A1732" t="str">
            <v>07/28/2020</v>
          </cell>
        </row>
        <row r="1733">
          <cell r="A1733" t="str">
            <v>07/28/2020</v>
          </cell>
        </row>
        <row r="1734">
          <cell r="A1734" t="str">
            <v>07/28/2020</v>
          </cell>
        </row>
        <row r="1735">
          <cell r="A1735" t="str">
            <v>07/29/2020</v>
          </cell>
        </row>
        <row r="1736">
          <cell r="A1736" t="str">
            <v>07/29/2020</v>
          </cell>
        </row>
        <row r="1737">
          <cell r="A1737" t="str">
            <v>07/29/2020</v>
          </cell>
        </row>
        <row r="1738">
          <cell r="A1738" t="str">
            <v>07/29/2020</v>
          </cell>
        </row>
        <row r="1739">
          <cell r="A1739" t="str">
            <v>07/29/2020</v>
          </cell>
        </row>
        <row r="1740">
          <cell r="A1740" t="str">
            <v>07/29/2020</v>
          </cell>
        </row>
        <row r="1741">
          <cell r="A1741" t="str">
            <v>07/29/2020</v>
          </cell>
        </row>
        <row r="1742">
          <cell r="A1742" t="str">
            <v>07/29/2020</v>
          </cell>
        </row>
        <row r="1743">
          <cell r="A1743" t="str">
            <v>07/29/2020</v>
          </cell>
        </row>
        <row r="1744">
          <cell r="A1744" t="str">
            <v>07/29/2020</v>
          </cell>
        </row>
        <row r="1745">
          <cell r="A1745" t="str">
            <v>07/29/2020</v>
          </cell>
        </row>
        <row r="1746">
          <cell r="A1746" t="str">
            <v>07/29/2020</v>
          </cell>
        </row>
        <row r="1747">
          <cell r="A1747" t="str">
            <v>07/29/2020</v>
          </cell>
        </row>
        <row r="1748">
          <cell r="A1748" t="str">
            <v>07/30/2020</v>
          </cell>
        </row>
        <row r="1749">
          <cell r="A1749" t="str">
            <v>07/30/2020</v>
          </cell>
        </row>
        <row r="1750">
          <cell r="A1750" t="str">
            <v>07/30/2020</v>
          </cell>
        </row>
        <row r="1751">
          <cell r="A1751" t="str">
            <v>07/30/2020</v>
          </cell>
        </row>
        <row r="1752">
          <cell r="A1752" t="str">
            <v>07/30/2020</v>
          </cell>
        </row>
        <row r="1753">
          <cell r="A1753" t="str">
            <v>07/30/2020</v>
          </cell>
        </row>
        <row r="1754">
          <cell r="A1754" t="str">
            <v>07/30/2020</v>
          </cell>
        </row>
        <row r="1755">
          <cell r="A1755" t="str">
            <v>07/30/2020</v>
          </cell>
        </row>
        <row r="1756">
          <cell r="A1756" t="str">
            <v>07/30/2020</v>
          </cell>
        </row>
        <row r="1757">
          <cell r="A1757" t="str">
            <v>07/30/2020</v>
          </cell>
        </row>
        <row r="1758">
          <cell r="A1758" t="str">
            <v>07/30/2020</v>
          </cell>
        </row>
        <row r="1759">
          <cell r="A1759" t="str">
            <v>07/30/2020</v>
          </cell>
        </row>
        <row r="1760">
          <cell r="A1760" t="str">
            <v>07/31/2020</v>
          </cell>
        </row>
        <row r="1761">
          <cell r="A1761" t="str">
            <v>07/31/2020</v>
          </cell>
        </row>
        <row r="1762">
          <cell r="A1762" t="str">
            <v>07/31/2020</v>
          </cell>
        </row>
        <row r="1763">
          <cell r="A1763" t="str">
            <v>07/31/2020</v>
          </cell>
        </row>
        <row r="1764">
          <cell r="A1764" t="str">
            <v>07/31/2020</v>
          </cell>
        </row>
        <row r="1765">
          <cell r="A1765" t="str">
            <v>07/31/2020</v>
          </cell>
        </row>
        <row r="1766">
          <cell r="A1766" t="str">
            <v>07/31/2020</v>
          </cell>
        </row>
        <row r="1767">
          <cell r="A1767" t="str">
            <v>07/31/2020</v>
          </cell>
        </row>
        <row r="1768">
          <cell r="A1768" t="str">
            <v>07/31/2020</v>
          </cell>
        </row>
        <row r="1769">
          <cell r="A1769" t="str">
            <v>07/31/2020</v>
          </cell>
        </row>
        <row r="1770">
          <cell r="A1770" t="str">
            <v>08/01/2020</v>
          </cell>
        </row>
        <row r="1771">
          <cell r="A1771" t="str">
            <v>08/01/2020</v>
          </cell>
        </row>
        <row r="1772">
          <cell r="A1772" t="str">
            <v>08/01/2020</v>
          </cell>
        </row>
        <row r="1773">
          <cell r="A1773" t="str">
            <v>08/02/2020</v>
          </cell>
        </row>
        <row r="1774">
          <cell r="A1774" t="str">
            <v>08/02/2020</v>
          </cell>
        </row>
        <row r="1775">
          <cell r="A1775" t="str">
            <v>08/03/2020</v>
          </cell>
        </row>
        <row r="1776">
          <cell r="A1776" t="str">
            <v>08/03/2020</v>
          </cell>
        </row>
        <row r="1777">
          <cell r="A1777" t="str">
            <v>08/03/2020</v>
          </cell>
        </row>
        <row r="1778">
          <cell r="A1778" t="str">
            <v>08/03/2020</v>
          </cell>
        </row>
        <row r="1779">
          <cell r="A1779" t="str">
            <v>08/03/2020</v>
          </cell>
        </row>
        <row r="1780">
          <cell r="A1780" t="str">
            <v>08/03/2020</v>
          </cell>
        </row>
        <row r="1781">
          <cell r="A1781" t="str">
            <v>08/03/2020</v>
          </cell>
        </row>
        <row r="1782">
          <cell r="A1782" t="str">
            <v>08/03/2020</v>
          </cell>
        </row>
        <row r="1783">
          <cell r="A1783" t="str">
            <v>08/03/2020</v>
          </cell>
        </row>
        <row r="1784">
          <cell r="A1784" t="str">
            <v>08/03/2020</v>
          </cell>
        </row>
        <row r="1785">
          <cell r="A1785" t="str">
            <v>08/03/2020</v>
          </cell>
        </row>
        <row r="1786">
          <cell r="A1786" t="str">
            <v>08/03/2020</v>
          </cell>
        </row>
        <row r="1787">
          <cell r="A1787" t="str">
            <v>08/04/2020</v>
          </cell>
        </row>
        <row r="1788">
          <cell r="A1788" t="str">
            <v>08/04/2020</v>
          </cell>
        </row>
        <row r="1789">
          <cell r="A1789" t="str">
            <v>08/04/2020</v>
          </cell>
        </row>
        <row r="1790">
          <cell r="A1790" t="str">
            <v>08/04/2020</v>
          </cell>
        </row>
        <row r="1791">
          <cell r="A1791" t="str">
            <v>08/04/2020</v>
          </cell>
        </row>
        <row r="1792">
          <cell r="A1792" t="str">
            <v>08/04/2020</v>
          </cell>
        </row>
        <row r="1793">
          <cell r="A1793" t="str">
            <v>08/04/2020</v>
          </cell>
        </row>
        <row r="1794">
          <cell r="A1794" t="str">
            <v>08/04/2020</v>
          </cell>
        </row>
        <row r="1795">
          <cell r="A1795" t="str">
            <v>08/04/2020</v>
          </cell>
        </row>
        <row r="1796">
          <cell r="A1796" t="str">
            <v>08/04/2020</v>
          </cell>
        </row>
        <row r="1797">
          <cell r="A1797" t="str">
            <v>08/04/2020</v>
          </cell>
        </row>
        <row r="1798">
          <cell r="A1798" t="str">
            <v>08/04/2020</v>
          </cell>
        </row>
        <row r="1799">
          <cell r="A1799" t="str">
            <v>08/04/2020</v>
          </cell>
        </row>
        <row r="1800">
          <cell r="A1800" t="str">
            <v>08/05/2020</v>
          </cell>
        </row>
        <row r="1801">
          <cell r="A1801" t="str">
            <v>08/05/2020</v>
          </cell>
        </row>
        <row r="1802">
          <cell r="A1802" t="str">
            <v>08/05/2020</v>
          </cell>
        </row>
        <row r="1803">
          <cell r="A1803" t="str">
            <v>08/05/2020</v>
          </cell>
        </row>
        <row r="1804">
          <cell r="A1804" t="str">
            <v>08/05/2020</v>
          </cell>
        </row>
        <row r="1805">
          <cell r="A1805" t="str">
            <v>08/05/2020</v>
          </cell>
        </row>
        <row r="1806">
          <cell r="A1806" t="str">
            <v>08/05/2020</v>
          </cell>
        </row>
        <row r="1807">
          <cell r="A1807" t="str">
            <v>08/05/2020</v>
          </cell>
        </row>
        <row r="1808">
          <cell r="A1808" t="str">
            <v>08/05/2020</v>
          </cell>
        </row>
        <row r="1809">
          <cell r="A1809" t="str">
            <v>08/05/2020</v>
          </cell>
        </row>
        <row r="1810">
          <cell r="A1810" t="str">
            <v>08/05/2020</v>
          </cell>
        </row>
        <row r="1811">
          <cell r="A1811" t="str">
            <v>08/05/2020</v>
          </cell>
        </row>
        <row r="1812">
          <cell r="A1812" t="str">
            <v>08/06/2020</v>
          </cell>
        </row>
        <row r="1813">
          <cell r="A1813" t="str">
            <v>08/06/2020</v>
          </cell>
        </row>
        <row r="1814">
          <cell r="A1814" t="str">
            <v>08/06/2020</v>
          </cell>
        </row>
        <row r="1815">
          <cell r="A1815" t="str">
            <v>08/06/2020</v>
          </cell>
        </row>
        <row r="1816">
          <cell r="A1816" t="str">
            <v>08/06/2020</v>
          </cell>
        </row>
        <row r="1817">
          <cell r="A1817" t="str">
            <v>08/06/2020</v>
          </cell>
        </row>
        <row r="1818">
          <cell r="A1818" t="str">
            <v>08/06/2020</v>
          </cell>
        </row>
        <row r="1819">
          <cell r="A1819" t="str">
            <v>08/06/2020</v>
          </cell>
        </row>
        <row r="1820">
          <cell r="A1820" t="str">
            <v>08/06/2020</v>
          </cell>
        </row>
        <row r="1821">
          <cell r="A1821" t="str">
            <v>08/06/2020</v>
          </cell>
        </row>
        <row r="1822">
          <cell r="A1822" t="str">
            <v>08/07/2020</v>
          </cell>
        </row>
        <row r="1823">
          <cell r="A1823" t="str">
            <v>08/07/2020</v>
          </cell>
        </row>
        <row r="1824">
          <cell r="A1824" t="str">
            <v>08/07/2020</v>
          </cell>
        </row>
        <row r="1825">
          <cell r="A1825" t="str">
            <v>08/07/2020</v>
          </cell>
        </row>
        <row r="1826">
          <cell r="A1826" t="str">
            <v>08/07/2020</v>
          </cell>
        </row>
        <row r="1827">
          <cell r="A1827" t="str">
            <v>08/07/2020</v>
          </cell>
        </row>
        <row r="1828">
          <cell r="A1828" t="str">
            <v>08/07/2020</v>
          </cell>
        </row>
        <row r="1829">
          <cell r="A1829" t="str">
            <v>08/07/2020</v>
          </cell>
        </row>
        <row r="1830">
          <cell r="A1830" t="str">
            <v>08/07/2020</v>
          </cell>
        </row>
        <row r="1831">
          <cell r="A1831" t="str">
            <v>08/07/2020</v>
          </cell>
        </row>
        <row r="1832">
          <cell r="A1832" t="str">
            <v>08/08/2020</v>
          </cell>
        </row>
        <row r="1833">
          <cell r="A1833" t="str">
            <v>08/08/2020</v>
          </cell>
        </row>
        <row r="1834">
          <cell r="A1834" t="str">
            <v>08/09/2020</v>
          </cell>
        </row>
        <row r="1835">
          <cell r="A1835" t="str">
            <v>08/10/2020</v>
          </cell>
        </row>
        <row r="1836">
          <cell r="A1836" t="str">
            <v>08/10/2020</v>
          </cell>
        </row>
        <row r="1837">
          <cell r="A1837" t="str">
            <v>08/10/2020</v>
          </cell>
        </row>
        <row r="1838">
          <cell r="A1838" t="str">
            <v>08/10/2020</v>
          </cell>
        </row>
        <row r="1839">
          <cell r="A1839" t="str">
            <v>08/10/2020</v>
          </cell>
        </row>
        <row r="1840">
          <cell r="A1840" t="str">
            <v>08/10/2020</v>
          </cell>
        </row>
        <row r="1841">
          <cell r="A1841" t="str">
            <v>08/10/2020</v>
          </cell>
        </row>
        <row r="1842">
          <cell r="A1842" t="str">
            <v>08/10/2020</v>
          </cell>
        </row>
        <row r="1843">
          <cell r="A1843" t="str">
            <v>08/10/2020</v>
          </cell>
        </row>
        <row r="1844">
          <cell r="A1844" t="str">
            <v>08/10/2020</v>
          </cell>
        </row>
        <row r="1845">
          <cell r="A1845" t="str">
            <v>08/11/2020</v>
          </cell>
        </row>
        <row r="1846">
          <cell r="A1846" t="str">
            <v>08/11/2020</v>
          </cell>
        </row>
        <row r="1847">
          <cell r="A1847" t="str">
            <v>08/11/2020</v>
          </cell>
        </row>
        <row r="1848">
          <cell r="A1848" t="str">
            <v>08/11/2020</v>
          </cell>
        </row>
        <row r="1849">
          <cell r="A1849" t="str">
            <v>08/11/2020</v>
          </cell>
        </row>
        <row r="1850">
          <cell r="A1850" t="str">
            <v>08/11/2020</v>
          </cell>
        </row>
        <row r="1851">
          <cell r="A1851" t="str">
            <v>08/11/2020</v>
          </cell>
        </row>
        <row r="1852">
          <cell r="A1852" t="str">
            <v>08/11/2020</v>
          </cell>
        </row>
        <row r="1853">
          <cell r="A1853" t="str">
            <v>08/11/2020</v>
          </cell>
        </row>
        <row r="1854">
          <cell r="A1854" t="str">
            <v>08/11/2020</v>
          </cell>
        </row>
        <row r="1855">
          <cell r="A1855" t="str">
            <v>08/12/2020</v>
          </cell>
        </row>
        <row r="1856">
          <cell r="A1856" t="str">
            <v>08/12/2020</v>
          </cell>
        </row>
        <row r="1857">
          <cell r="A1857" t="str">
            <v>08/12/2020</v>
          </cell>
        </row>
        <row r="1858">
          <cell r="A1858" t="str">
            <v>08/12/2020</v>
          </cell>
        </row>
        <row r="1859">
          <cell r="A1859" t="str">
            <v>08/12/2020</v>
          </cell>
        </row>
        <row r="1860">
          <cell r="A1860" t="str">
            <v>08/12/2020</v>
          </cell>
        </row>
        <row r="1861">
          <cell r="A1861" t="str">
            <v>08/12/2020</v>
          </cell>
        </row>
        <row r="1862">
          <cell r="A1862" t="str">
            <v>08/12/2020</v>
          </cell>
        </row>
        <row r="1863">
          <cell r="A1863" t="str">
            <v>08/12/2020</v>
          </cell>
        </row>
        <row r="1864">
          <cell r="A1864" t="str">
            <v>08/12/2020</v>
          </cell>
        </row>
        <row r="1865">
          <cell r="A1865" t="str">
            <v>08/12/2020</v>
          </cell>
        </row>
        <row r="1866">
          <cell r="A1866" t="str">
            <v>08/13/2020</v>
          </cell>
        </row>
        <row r="1867">
          <cell r="A1867" t="str">
            <v>08/13/2020</v>
          </cell>
        </row>
        <row r="1868">
          <cell r="A1868" t="str">
            <v>08/13/2020</v>
          </cell>
        </row>
        <row r="1869">
          <cell r="A1869" t="str">
            <v>08/13/2020</v>
          </cell>
        </row>
        <row r="1870">
          <cell r="A1870" t="str">
            <v>08/13/2020</v>
          </cell>
        </row>
        <row r="1871">
          <cell r="A1871" t="str">
            <v>08/13/2020</v>
          </cell>
        </row>
        <row r="1872">
          <cell r="A1872" t="str">
            <v>08/13/2020</v>
          </cell>
        </row>
        <row r="1873">
          <cell r="A1873" t="str">
            <v>08/13/2020</v>
          </cell>
        </row>
        <row r="1874">
          <cell r="A1874" t="str">
            <v>08/13/2020</v>
          </cell>
        </row>
        <row r="1875">
          <cell r="A1875" t="str">
            <v>08/13/2020</v>
          </cell>
        </row>
        <row r="1876">
          <cell r="A1876" t="str">
            <v>08/14/2020</v>
          </cell>
        </row>
        <row r="1877">
          <cell r="A1877" t="str">
            <v>08/14/2020</v>
          </cell>
        </row>
        <row r="1878">
          <cell r="A1878" t="str">
            <v>08/14/2020</v>
          </cell>
        </row>
        <row r="1879">
          <cell r="A1879" t="str">
            <v>08/14/2020</v>
          </cell>
        </row>
        <row r="1880">
          <cell r="A1880" t="str">
            <v>08/14/2020</v>
          </cell>
        </row>
        <row r="1881">
          <cell r="A1881" t="str">
            <v>08/14/2020</v>
          </cell>
        </row>
        <row r="1882">
          <cell r="A1882" t="str">
            <v>08/14/2020</v>
          </cell>
        </row>
        <row r="1883">
          <cell r="A1883" t="str">
            <v>08/14/2020</v>
          </cell>
        </row>
        <row r="1884">
          <cell r="A1884" t="str">
            <v>08/14/2020</v>
          </cell>
        </row>
        <row r="1885">
          <cell r="A1885" t="str">
            <v>08/14/2020</v>
          </cell>
        </row>
        <row r="1886">
          <cell r="A1886" t="str">
            <v>08/15/2020</v>
          </cell>
        </row>
        <row r="1887">
          <cell r="A1887" t="str">
            <v>08/15/2020</v>
          </cell>
        </row>
        <row r="1888">
          <cell r="A1888" t="str">
            <v>08/16/2020</v>
          </cell>
        </row>
        <row r="1889">
          <cell r="A1889" t="str">
            <v>08/17/2020</v>
          </cell>
        </row>
        <row r="1890">
          <cell r="A1890" t="str">
            <v>08/17/2020</v>
          </cell>
        </row>
        <row r="1891">
          <cell r="A1891" t="str">
            <v>08/17/2020</v>
          </cell>
        </row>
        <row r="1892">
          <cell r="A1892" t="str">
            <v>08/17/2020</v>
          </cell>
        </row>
        <row r="1893">
          <cell r="A1893" t="str">
            <v>08/17/2020</v>
          </cell>
        </row>
        <row r="1894">
          <cell r="A1894" t="str">
            <v>08/17/2020</v>
          </cell>
        </row>
        <row r="1895">
          <cell r="A1895" t="str">
            <v>08/17/2020</v>
          </cell>
        </row>
        <row r="1896">
          <cell r="A1896" t="str">
            <v>08/17/2020</v>
          </cell>
        </row>
        <row r="1897">
          <cell r="A1897" t="str">
            <v>08/17/2020</v>
          </cell>
        </row>
        <row r="1898">
          <cell r="A1898" t="str">
            <v>08/17/2020</v>
          </cell>
        </row>
        <row r="1899">
          <cell r="A1899" t="str">
            <v>08/18/2020</v>
          </cell>
        </row>
        <row r="1900">
          <cell r="A1900" t="str">
            <v>08/18/2020</v>
          </cell>
        </row>
        <row r="1901">
          <cell r="A1901" t="str">
            <v>08/18/2020</v>
          </cell>
        </row>
        <row r="1902">
          <cell r="A1902" t="str">
            <v>08/18/2020</v>
          </cell>
        </row>
        <row r="1903">
          <cell r="A1903" t="str">
            <v>08/18/2020</v>
          </cell>
        </row>
        <row r="1904">
          <cell r="A1904" t="str">
            <v>08/18/2020</v>
          </cell>
        </row>
        <row r="1905">
          <cell r="A1905" t="str">
            <v>08/18/2020</v>
          </cell>
        </row>
        <row r="1906">
          <cell r="A1906" t="str">
            <v>08/18/2020</v>
          </cell>
        </row>
        <row r="1907">
          <cell r="A1907" t="str">
            <v>08/18/2020</v>
          </cell>
        </row>
        <row r="1908">
          <cell r="A1908" t="str">
            <v>08/18/2020</v>
          </cell>
        </row>
        <row r="1909">
          <cell r="A1909" t="str">
            <v>08/18/2020</v>
          </cell>
        </row>
        <row r="1910">
          <cell r="A1910" t="str">
            <v>08/19/2020</v>
          </cell>
        </row>
        <row r="1911">
          <cell r="A1911" t="str">
            <v>08/19/2020</v>
          </cell>
        </row>
        <row r="1912">
          <cell r="A1912" t="str">
            <v>08/19/2020</v>
          </cell>
        </row>
        <row r="1913">
          <cell r="A1913" t="str">
            <v>08/19/2020</v>
          </cell>
        </row>
        <row r="1914">
          <cell r="A1914" t="str">
            <v>08/19/2020</v>
          </cell>
        </row>
        <row r="1915">
          <cell r="A1915" t="str">
            <v>08/19/2020</v>
          </cell>
        </row>
        <row r="1916">
          <cell r="A1916" t="str">
            <v>08/19/2020</v>
          </cell>
        </row>
        <row r="1917">
          <cell r="A1917" t="str">
            <v>08/19/2020</v>
          </cell>
        </row>
        <row r="1918">
          <cell r="A1918" t="str">
            <v>08/19/2020</v>
          </cell>
        </row>
        <row r="1919">
          <cell r="A1919" t="str">
            <v>08/19/2020</v>
          </cell>
        </row>
        <row r="1920">
          <cell r="A1920" t="str">
            <v>08/19/2020</v>
          </cell>
        </row>
        <row r="1921">
          <cell r="A1921" t="str">
            <v>08/20/2020</v>
          </cell>
        </row>
        <row r="1922">
          <cell r="A1922" t="str">
            <v>08/20/2020</v>
          </cell>
        </row>
        <row r="1923">
          <cell r="A1923" t="str">
            <v>08/20/2020</v>
          </cell>
        </row>
        <row r="1924">
          <cell r="A1924" t="str">
            <v>08/20/2020</v>
          </cell>
        </row>
        <row r="1925">
          <cell r="A1925" t="str">
            <v>08/20/2020</v>
          </cell>
        </row>
        <row r="1926">
          <cell r="A1926" t="str">
            <v>08/20/2020</v>
          </cell>
        </row>
        <row r="1927">
          <cell r="A1927" t="str">
            <v>08/20/2020</v>
          </cell>
        </row>
        <row r="1928">
          <cell r="A1928" t="str">
            <v>08/20/2020</v>
          </cell>
        </row>
        <row r="1929">
          <cell r="A1929" t="str">
            <v>08/20/2020</v>
          </cell>
        </row>
        <row r="1930">
          <cell r="A1930" t="str">
            <v>08/20/2020</v>
          </cell>
        </row>
        <row r="1931">
          <cell r="A1931" t="str">
            <v>08/20/2020</v>
          </cell>
        </row>
        <row r="1932">
          <cell r="A1932" t="str">
            <v>08/21/2020</v>
          </cell>
        </row>
        <row r="1933">
          <cell r="A1933" t="str">
            <v>08/21/2020</v>
          </cell>
        </row>
        <row r="1934">
          <cell r="A1934" t="str">
            <v>08/21/2020</v>
          </cell>
        </row>
        <row r="1935">
          <cell r="A1935" t="str">
            <v>08/21/2020</v>
          </cell>
        </row>
        <row r="1936">
          <cell r="A1936" t="str">
            <v>08/21/2020</v>
          </cell>
        </row>
        <row r="1937">
          <cell r="A1937" t="str">
            <v>08/21/2020</v>
          </cell>
        </row>
        <row r="1938">
          <cell r="A1938" t="str">
            <v>08/21/2020</v>
          </cell>
        </row>
        <row r="1939">
          <cell r="A1939" t="str">
            <v>08/21/2020</v>
          </cell>
        </row>
        <row r="1940">
          <cell r="A1940" t="str">
            <v>08/21/2020</v>
          </cell>
        </row>
        <row r="1941">
          <cell r="A1941" t="str">
            <v>08/21/2020</v>
          </cell>
        </row>
        <row r="1942">
          <cell r="A1942" t="str">
            <v>08/21/2020</v>
          </cell>
        </row>
        <row r="1943">
          <cell r="A1943" t="str">
            <v>08/22/2020</v>
          </cell>
        </row>
        <row r="1944">
          <cell r="A1944" t="str">
            <v>08/22/2020</v>
          </cell>
        </row>
        <row r="1945">
          <cell r="A1945" t="str">
            <v>08/22/2020</v>
          </cell>
        </row>
        <row r="1946">
          <cell r="A1946" t="str">
            <v>08/23/2020</v>
          </cell>
        </row>
        <row r="1947">
          <cell r="A1947" t="str">
            <v>08/24/2020</v>
          </cell>
        </row>
        <row r="1948">
          <cell r="A1948" t="str">
            <v>08/24/2020</v>
          </cell>
        </row>
        <row r="1949">
          <cell r="A1949" t="str">
            <v>08/24/2020</v>
          </cell>
        </row>
        <row r="1950">
          <cell r="A1950" t="str">
            <v>08/24/2020</v>
          </cell>
        </row>
        <row r="1951">
          <cell r="A1951" t="str">
            <v>08/24/2020</v>
          </cell>
        </row>
        <row r="1952">
          <cell r="A1952" t="str">
            <v>08/24/2020</v>
          </cell>
        </row>
        <row r="1953">
          <cell r="A1953" t="str">
            <v>08/24/2020</v>
          </cell>
        </row>
        <row r="1954">
          <cell r="A1954" t="str">
            <v>08/24/2020</v>
          </cell>
        </row>
        <row r="1955">
          <cell r="A1955" t="str">
            <v>08/24/2020</v>
          </cell>
        </row>
        <row r="1956">
          <cell r="A1956" t="str">
            <v>08/24/2020</v>
          </cell>
        </row>
        <row r="1957">
          <cell r="A1957" t="str">
            <v>08/25/2020</v>
          </cell>
        </row>
        <row r="1958">
          <cell r="A1958" t="str">
            <v>08/25/2020</v>
          </cell>
        </row>
        <row r="1959">
          <cell r="A1959" t="str">
            <v>08/25/2020</v>
          </cell>
        </row>
        <row r="1960">
          <cell r="A1960" t="str">
            <v>08/25/2020</v>
          </cell>
        </row>
        <row r="1961">
          <cell r="A1961" t="str">
            <v>08/25/2020</v>
          </cell>
        </row>
        <row r="1962">
          <cell r="A1962" t="str">
            <v>08/25/2020</v>
          </cell>
        </row>
        <row r="1963">
          <cell r="A1963" t="str">
            <v>08/25/2020</v>
          </cell>
        </row>
        <row r="1964">
          <cell r="A1964" t="str">
            <v>08/25/2020</v>
          </cell>
        </row>
        <row r="1965">
          <cell r="A1965" t="str">
            <v>08/25/2020</v>
          </cell>
        </row>
        <row r="1966">
          <cell r="A1966" t="str">
            <v>08/25/2020</v>
          </cell>
        </row>
        <row r="1967">
          <cell r="A1967" t="str">
            <v>08/25/2020</v>
          </cell>
        </row>
        <row r="1968">
          <cell r="A1968" t="str">
            <v>08/25/2020</v>
          </cell>
        </row>
        <row r="1969">
          <cell r="A1969" t="str">
            <v>08/26/2020</v>
          </cell>
        </row>
        <row r="1970">
          <cell r="A1970" t="str">
            <v>08/26/2020</v>
          </cell>
        </row>
        <row r="1971">
          <cell r="A1971" t="str">
            <v>08/26/2020</v>
          </cell>
        </row>
        <row r="1972">
          <cell r="A1972" t="str">
            <v>08/26/2020</v>
          </cell>
        </row>
        <row r="1973">
          <cell r="A1973" t="str">
            <v>08/26/2020</v>
          </cell>
        </row>
        <row r="1974">
          <cell r="A1974" t="str">
            <v>08/26/2020</v>
          </cell>
        </row>
        <row r="1975">
          <cell r="A1975" t="str">
            <v>08/26/2020</v>
          </cell>
        </row>
        <row r="1976">
          <cell r="A1976" t="str">
            <v>08/26/2020</v>
          </cell>
        </row>
        <row r="1977">
          <cell r="A1977" t="str">
            <v>08/26/2020</v>
          </cell>
        </row>
        <row r="1978">
          <cell r="A1978" t="str">
            <v>08/26/2020</v>
          </cell>
        </row>
        <row r="1979">
          <cell r="A1979" t="str">
            <v>08/27/2020</v>
          </cell>
        </row>
        <row r="1980">
          <cell r="A1980" t="str">
            <v>08/27/2020</v>
          </cell>
        </row>
        <row r="1981">
          <cell r="A1981" t="str">
            <v>08/27/2020</v>
          </cell>
        </row>
        <row r="1982">
          <cell r="A1982" t="str">
            <v>08/27/2020</v>
          </cell>
        </row>
        <row r="1983">
          <cell r="A1983" t="str">
            <v>08/27/2020</v>
          </cell>
        </row>
        <row r="1984">
          <cell r="A1984" t="str">
            <v>08/27/2020</v>
          </cell>
        </row>
        <row r="1985">
          <cell r="A1985" t="str">
            <v>08/27/2020</v>
          </cell>
        </row>
        <row r="1986">
          <cell r="A1986" t="str">
            <v>08/27/2020</v>
          </cell>
        </row>
        <row r="1987">
          <cell r="A1987" t="str">
            <v>08/27/2020</v>
          </cell>
        </row>
        <row r="1988">
          <cell r="A1988" t="str">
            <v>08/27/2020</v>
          </cell>
        </row>
        <row r="1989">
          <cell r="A1989" t="str">
            <v>08/27/2020</v>
          </cell>
        </row>
        <row r="1990">
          <cell r="A1990" t="str">
            <v>08/27/2020</v>
          </cell>
        </row>
        <row r="1991">
          <cell r="A1991" t="str">
            <v>08/28/2020</v>
          </cell>
        </row>
        <row r="1992">
          <cell r="A1992" t="str">
            <v>08/28/2020</v>
          </cell>
        </row>
        <row r="1993">
          <cell r="A1993" t="str">
            <v>08/28/2020</v>
          </cell>
        </row>
        <row r="1994">
          <cell r="A1994" t="str">
            <v>08/28/2020</v>
          </cell>
        </row>
        <row r="1995">
          <cell r="A1995" t="str">
            <v>08/28/2020</v>
          </cell>
        </row>
        <row r="1996">
          <cell r="A1996" t="str">
            <v>08/28/2020</v>
          </cell>
        </row>
        <row r="1997">
          <cell r="A1997" t="str">
            <v>08/28/2020</v>
          </cell>
        </row>
        <row r="1998">
          <cell r="A1998" t="str">
            <v>08/28/2020</v>
          </cell>
        </row>
        <row r="1999">
          <cell r="A1999" t="str">
            <v>08/28/2020</v>
          </cell>
        </row>
        <row r="2000">
          <cell r="A2000" t="str">
            <v>08/28/2020</v>
          </cell>
        </row>
        <row r="2001">
          <cell r="A2001" t="str">
            <v>08/29/2020</v>
          </cell>
        </row>
        <row r="2002">
          <cell r="A2002" t="str">
            <v>08/29/2020</v>
          </cell>
        </row>
        <row r="2003">
          <cell r="A2003" t="str">
            <v>08/30/2020</v>
          </cell>
        </row>
        <row r="2004">
          <cell r="A2004" t="str">
            <v>08/31/2020</v>
          </cell>
        </row>
        <row r="2005">
          <cell r="A2005" t="str">
            <v>08/31/2020</v>
          </cell>
        </row>
        <row r="2006">
          <cell r="A2006" t="str">
            <v>08/31/2020</v>
          </cell>
        </row>
        <row r="2007">
          <cell r="A2007" t="str">
            <v>08/31/2020</v>
          </cell>
        </row>
        <row r="2008">
          <cell r="A2008" t="str">
            <v>08/31/2020</v>
          </cell>
        </row>
        <row r="2009">
          <cell r="A2009" t="str">
            <v>08/31/2020</v>
          </cell>
        </row>
        <row r="2010">
          <cell r="A2010" t="str">
            <v>08/31/2020</v>
          </cell>
        </row>
        <row r="2011">
          <cell r="A2011" t="str">
            <v>08/31/2020</v>
          </cell>
        </row>
        <row r="2012">
          <cell r="A2012" t="str">
            <v>08/31/2020</v>
          </cell>
        </row>
        <row r="2013">
          <cell r="A2013" t="str">
            <v>08/31/2020</v>
          </cell>
        </row>
        <row r="2014">
          <cell r="A2014" t="str">
            <v>09/01/2020</v>
          </cell>
        </row>
        <row r="2015">
          <cell r="A2015" t="str">
            <v>09/01/2020</v>
          </cell>
        </row>
        <row r="2016">
          <cell r="A2016" t="str">
            <v>09/01/2020</v>
          </cell>
        </row>
        <row r="2017">
          <cell r="A2017" t="str">
            <v>09/01/2020</v>
          </cell>
        </row>
        <row r="2018">
          <cell r="A2018" t="str">
            <v>09/01/2020</v>
          </cell>
        </row>
        <row r="2019">
          <cell r="A2019" t="str">
            <v>09/01/2020</v>
          </cell>
        </row>
        <row r="2020">
          <cell r="A2020" t="str">
            <v>09/01/2020</v>
          </cell>
        </row>
        <row r="2021">
          <cell r="A2021" t="str">
            <v>09/01/2020</v>
          </cell>
        </row>
        <row r="2022">
          <cell r="A2022" t="str">
            <v>09/01/2020</v>
          </cell>
        </row>
        <row r="2023">
          <cell r="A2023" t="str">
            <v>09/01/2020</v>
          </cell>
        </row>
        <row r="2024">
          <cell r="A2024" t="str">
            <v>09/01/2020</v>
          </cell>
        </row>
        <row r="2025">
          <cell r="A2025" t="str">
            <v>09/02/2020</v>
          </cell>
        </row>
        <row r="2026">
          <cell r="A2026" t="str">
            <v>09/02/2020</v>
          </cell>
        </row>
        <row r="2027">
          <cell r="A2027" t="str">
            <v>09/02/2020</v>
          </cell>
        </row>
        <row r="2028">
          <cell r="A2028" t="str">
            <v>09/02/2020</v>
          </cell>
        </row>
        <row r="2029">
          <cell r="A2029" t="str">
            <v>09/02/2020</v>
          </cell>
        </row>
        <row r="2030">
          <cell r="A2030" t="str">
            <v>09/02/2020</v>
          </cell>
        </row>
        <row r="2031">
          <cell r="A2031" t="str">
            <v>09/02/2020</v>
          </cell>
        </row>
        <row r="2032">
          <cell r="A2032" t="str">
            <v>09/02/2020</v>
          </cell>
        </row>
        <row r="2033">
          <cell r="A2033" t="str">
            <v>09/02/2020</v>
          </cell>
        </row>
        <row r="2034">
          <cell r="A2034" t="str">
            <v>09/02/2020</v>
          </cell>
        </row>
        <row r="2035">
          <cell r="A2035" t="str">
            <v>09/03/2020</v>
          </cell>
        </row>
        <row r="2036">
          <cell r="A2036" t="str">
            <v>09/03/2020</v>
          </cell>
        </row>
        <row r="2037">
          <cell r="A2037" t="str">
            <v>09/03/2020</v>
          </cell>
        </row>
        <row r="2038">
          <cell r="A2038" t="str">
            <v>09/03/2020</v>
          </cell>
        </row>
        <row r="2039">
          <cell r="A2039" t="str">
            <v>09/03/2020</v>
          </cell>
        </row>
        <row r="2040">
          <cell r="A2040" t="str">
            <v>09/03/2020</v>
          </cell>
        </row>
        <row r="2041">
          <cell r="A2041" t="str">
            <v>09/03/2020</v>
          </cell>
        </row>
        <row r="2042">
          <cell r="A2042" t="str">
            <v>09/03/2020</v>
          </cell>
        </row>
        <row r="2043">
          <cell r="A2043" t="str">
            <v>09/03/2020</v>
          </cell>
        </row>
        <row r="2044">
          <cell r="A2044" t="str">
            <v>09/03/2020</v>
          </cell>
        </row>
        <row r="2045">
          <cell r="A2045" t="str">
            <v>09/03/2020</v>
          </cell>
        </row>
        <row r="2046">
          <cell r="A2046" t="str">
            <v>09/04/2020</v>
          </cell>
        </row>
        <row r="2047">
          <cell r="A2047" t="str">
            <v>09/04/2020</v>
          </cell>
        </row>
        <row r="2048">
          <cell r="A2048" t="str">
            <v>09/04/2020</v>
          </cell>
        </row>
        <row r="2049">
          <cell r="A2049" t="str">
            <v>09/04/2020</v>
          </cell>
        </row>
        <row r="2050">
          <cell r="A2050" t="str">
            <v>09/04/2020</v>
          </cell>
        </row>
        <row r="2051">
          <cell r="A2051" t="str">
            <v>09/04/2020</v>
          </cell>
        </row>
        <row r="2052">
          <cell r="A2052" t="str">
            <v>09/04/2020</v>
          </cell>
        </row>
        <row r="2053">
          <cell r="A2053" t="str">
            <v>09/04/2020</v>
          </cell>
        </row>
        <row r="2054">
          <cell r="A2054" t="str">
            <v>09/04/2020</v>
          </cell>
        </row>
        <row r="2055">
          <cell r="A2055" t="str">
            <v>09/04/2020</v>
          </cell>
        </row>
        <row r="2056">
          <cell r="A2056" t="str">
            <v>09/04/2020</v>
          </cell>
        </row>
        <row r="2057">
          <cell r="A2057" t="str">
            <v>09/04/2020</v>
          </cell>
        </row>
        <row r="2058">
          <cell r="A2058" t="str">
            <v>09/05/2020</v>
          </cell>
        </row>
        <row r="2059">
          <cell r="A2059" t="str">
            <v>09/05/2020</v>
          </cell>
        </row>
        <row r="2060">
          <cell r="A2060" t="str">
            <v>09/06/2020</v>
          </cell>
        </row>
        <row r="2061">
          <cell r="A2061" t="str">
            <v>09/07/2020</v>
          </cell>
        </row>
        <row r="2062">
          <cell r="A2062" t="str">
            <v>09/07/2020</v>
          </cell>
        </row>
        <row r="2063">
          <cell r="A2063" t="str">
            <v>09/07/2020</v>
          </cell>
        </row>
        <row r="2064">
          <cell r="A2064" t="str">
            <v>09/08/2020</v>
          </cell>
        </row>
        <row r="2065">
          <cell r="A2065" t="str">
            <v>09/08/2020</v>
          </cell>
        </row>
        <row r="2066">
          <cell r="A2066" t="str">
            <v>09/08/2020</v>
          </cell>
        </row>
        <row r="2067">
          <cell r="A2067" t="str">
            <v>09/08/2020</v>
          </cell>
        </row>
        <row r="2068">
          <cell r="A2068" t="str">
            <v>09/08/2020</v>
          </cell>
        </row>
        <row r="2069">
          <cell r="A2069" t="str">
            <v>09/08/2020</v>
          </cell>
        </row>
        <row r="2070">
          <cell r="A2070" t="str">
            <v>09/08/2020</v>
          </cell>
        </row>
        <row r="2071">
          <cell r="A2071" t="str">
            <v>09/08/2020</v>
          </cell>
        </row>
        <row r="2072">
          <cell r="A2072" t="str">
            <v>09/08/2020</v>
          </cell>
        </row>
        <row r="2073">
          <cell r="A2073" t="str">
            <v>09/08/2020</v>
          </cell>
        </row>
        <row r="2074">
          <cell r="A2074" t="str">
            <v>09/08/2020</v>
          </cell>
        </row>
        <row r="2075">
          <cell r="A2075" t="str">
            <v>09/09/2020</v>
          </cell>
        </row>
        <row r="2076">
          <cell r="A2076" t="str">
            <v>09/09/2020</v>
          </cell>
        </row>
        <row r="2077">
          <cell r="A2077" t="str">
            <v>09/09/2020</v>
          </cell>
        </row>
        <row r="2078">
          <cell r="A2078" t="str">
            <v>09/09/2020</v>
          </cell>
        </row>
        <row r="2079">
          <cell r="A2079" t="str">
            <v>09/09/2020</v>
          </cell>
        </row>
        <row r="2080">
          <cell r="A2080" t="str">
            <v>09/09/2020</v>
          </cell>
        </row>
        <row r="2081">
          <cell r="A2081" t="str">
            <v>09/09/2020</v>
          </cell>
        </row>
        <row r="2082">
          <cell r="A2082" t="str">
            <v>09/09/2020</v>
          </cell>
        </row>
        <row r="2083">
          <cell r="A2083" t="str">
            <v>09/09/2020</v>
          </cell>
        </row>
        <row r="2084">
          <cell r="A2084" t="str">
            <v>09/09/2020</v>
          </cell>
        </row>
        <row r="2085">
          <cell r="A2085" t="str">
            <v>09/10/2020</v>
          </cell>
        </row>
        <row r="2086">
          <cell r="A2086" t="str">
            <v>09/10/2020</v>
          </cell>
        </row>
        <row r="2087">
          <cell r="A2087" t="str">
            <v>09/10/2020</v>
          </cell>
        </row>
        <row r="2088">
          <cell r="A2088" t="str">
            <v>09/10/2020</v>
          </cell>
        </row>
        <row r="2089">
          <cell r="A2089" t="str">
            <v>09/10/2020</v>
          </cell>
        </row>
        <row r="2090">
          <cell r="A2090" t="str">
            <v>09/10/2020</v>
          </cell>
        </row>
        <row r="2091">
          <cell r="A2091" t="str">
            <v>09/10/2020</v>
          </cell>
        </row>
        <row r="2092">
          <cell r="A2092" t="str">
            <v>09/10/2020</v>
          </cell>
        </row>
        <row r="2093">
          <cell r="A2093" t="str">
            <v>09/10/2020</v>
          </cell>
        </row>
        <row r="2094">
          <cell r="A2094" t="str">
            <v>09/10/2020</v>
          </cell>
        </row>
        <row r="2095">
          <cell r="A2095" t="str">
            <v>09/10/2020</v>
          </cell>
        </row>
        <row r="2096">
          <cell r="A2096" t="str">
            <v>09/10/2020</v>
          </cell>
        </row>
        <row r="2097">
          <cell r="A2097" t="str">
            <v>09/11/2020</v>
          </cell>
        </row>
        <row r="2098">
          <cell r="A2098" t="str">
            <v>09/11/2020</v>
          </cell>
        </row>
        <row r="2099">
          <cell r="A2099" t="str">
            <v>09/11/2020</v>
          </cell>
        </row>
        <row r="2100">
          <cell r="A2100" t="str">
            <v>09/11/2020</v>
          </cell>
        </row>
        <row r="2101">
          <cell r="A2101" t="str">
            <v>09/11/2020</v>
          </cell>
        </row>
        <row r="2102">
          <cell r="A2102" t="str">
            <v>09/11/2020</v>
          </cell>
        </row>
        <row r="2103">
          <cell r="A2103" t="str">
            <v>09/11/2020</v>
          </cell>
        </row>
        <row r="2104">
          <cell r="A2104" t="str">
            <v>09/11/2020</v>
          </cell>
        </row>
        <row r="2105">
          <cell r="A2105" t="str">
            <v>09/11/2020</v>
          </cell>
        </row>
        <row r="2106">
          <cell r="A2106" t="str">
            <v>09/11/2020</v>
          </cell>
        </row>
        <row r="2107">
          <cell r="A2107" t="str">
            <v>09/12/2020</v>
          </cell>
        </row>
        <row r="2108">
          <cell r="A2108" t="str">
            <v>09/12/2020</v>
          </cell>
        </row>
        <row r="2109">
          <cell r="A2109" t="str">
            <v>09/13/2020</v>
          </cell>
        </row>
        <row r="2110">
          <cell r="A2110" t="str">
            <v>09/14/2020</v>
          </cell>
        </row>
        <row r="2111">
          <cell r="A2111" t="str">
            <v>09/14/2020</v>
          </cell>
        </row>
        <row r="2112">
          <cell r="A2112" t="str">
            <v>09/14/2020</v>
          </cell>
        </row>
        <row r="2113">
          <cell r="A2113" t="str">
            <v>09/14/2020</v>
          </cell>
        </row>
        <row r="2114">
          <cell r="A2114" t="str">
            <v>09/14/2020</v>
          </cell>
        </row>
        <row r="2115">
          <cell r="A2115" t="str">
            <v>09/14/2020</v>
          </cell>
        </row>
        <row r="2116">
          <cell r="A2116" t="str">
            <v>09/14/2020</v>
          </cell>
        </row>
        <row r="2117">
          <cell r="A2117" t="str">
            <v>09/14/2020</v>
          </cell>
        </row>
        <row r="2118">
          <cell r="A2118" t="str">
            <v>09/14/2020</v>
          </cell>
        </row>
        <row r="2119">
          <cell r="A2119" t="str">
            <v>09/14/2020</v>
          </cell>
        </row>
        <row r="2120">
          <cell r="A2120" t="str">
            <v>09/14/2020</v>
          </cell>
        </row>
        <row r="2121">
          <cell r="A2121" t="str">
            <v>09/15/2020</v>
          </cell>
        </row>
        <row r="2122">
          <cell r="A2122" t="str">
            <v>09/15/2020</v>
          </cell>
        </row>
        <row r="2123">
          <cell r="A2123" t="str">
            <v>09/15/2020</v>
          </cell>
        </row>
        <row r="2124">
          <cell r="A2124" t="str">
            <v>09/15/2020</v>
          </cell>
        </row>
        <row r="2125">
          <cell r="A2125" t="str">
            <v>09/15/2020</v>
          </cell>
        </row>
        <row r="2126">
          <cell r="A2126" t="str">
            <v>09/15/2020</v>
          </cell>
        </row>
        <row r="2127">
          <cell r="A2127" t="str">
            <v>09/15/2020</v>
          </cell>
        </row>
        <row r="2128">
          <cell r="A2128" t="str">
            <v>09/15/2020</v>
          </cell>
        </row>
        <row r="2129">
          <cell r="A2129" t="str">
            <v>09/15/2020</v>
          </cell>
        </row>
        <row r="2130">
          <cell r="A2130" t="str">
            <v>09/15/2020</v>
          </cell>
        </row>
        <row r="2131">
          <cell r="A2131" t="str">
            <v>09/16/2020</v>
          </cell>
        </row>
        <row r="2132">
          <cell r="A2132" t="str">
            <v>09/16/2020</v>
          </cell>
        </row>
        <row r="2133">
          <cell r="A2133" t="str">
            <v>09/16/2020</v>
          </cell>
        </row>
        <row r="2134">
          <cell r="A2134" t="str">
            <v>09/16/2020</v>
          </cell>
        </row>
        <row r="2135">
          <cell r="A2135" t="str">
            <v>09/16/2020</v>
          </cell>
        </row>
        <row r="2136">
          <cell r="A2136" t="str">
            <v>09/16/2020</v>
          </cell>
        </row>
        <row r="2137">
          <cell r="A2137" t="str">
            <v>09/16/2020</v>
          </cell>
        </row>
        <row r="2138">
          <cell r="A2138" t="str">
            <v>09/16/2020</v>
          </cell>
        </row>
        <row r="2139">
          <cell r="A2139" t="str">
            <v>09/16/2020</v>
          </cell>
        </row>
        <row r="2140">
          <cell r="A2140" t="str">
            <v>09/16/2020</v>
          </cell>
        </row>
        <row r="2141">
          <cell r="A2141" t="str">
            <v>09/16/2020</v>
          </cell>
        </row>
        <row r="2142">
          <cell r="A2142" t="str">
            <v>09/17/2020</v>
          </cell>
        </row>
        <row r="2143">
          <cell r="A2143" t="str">
            <v>09/17/2020</v>
          </cell>
        </row>
        <row r="2144">
          <cell r="A2144" t="str">
            <v>09/17/2020</v>
          </cell>
        </row>
        <row r="2145">
          <cell r="A2145" t="str">
            <v>09/17/2020</v>
          </cell>
        </row>
        <row r="2146">
          <cell r="A2146" t="str">
            <v>09/17/2020</v>
          </cell>
        </row>
        <row r="2147">
          <cell r="A2147" t="str">
            <v>09/17/2020</v>
          </cell>
        </row>
        <row r="2148">
          <cell r="A2148" t="str">
            <v>09/17/2020</v>
          </cell>
        </row>
        <row r="2149">
          <cell r="A2149" t="str">
            <v>09/17/2020</v>
          </cell>
        </row>
        <row r="2150">
          <cell r="A2150" t="str">
            <v>09/17/2020</v>
          </cell>
        </row>
        <row r="2151">
          <cell r="A2151" t="str">
            <v>09/18/2020</v>
          </cell>
        </row>
        <row r="2152">
          <cell r="A2152" t="str">
            <v>09/18/2020</v>
          </cell>
        </row>
        <row r="2153">
          <cell r="A2153" t="str">
            <v>09/18/2020</v>
          </cell>
        </row>
        <row r="2154">
          <cell r="A2154" t="str">
            <v>09/18/2020</v>
          </cell>
        </row>
        <row r="2155">
          <cell r="A2155" t="str">
            <v>09/18/2020</v>
          </cell>
        </row>
        <row r="2156">
          <cell r="A2156" t="str">
            <v>09/18/2020</v>
          </cell>
        </row>
        <row r="2157">
          <cell r="A2157" t="str">
            <v>09/18/2020</v>
          </cell>
        </row>
        <row r="2158">
          <cell r="A2158" t="str">
            <v>09/18/2020</v>
          </cell>
        </row>
        <row r="2159">
          <cell r="A2159" t="str">
            <v>09/18/2020</v>
          </cell>
        </row>
        <row r="2160">
          <cell r="A2160" t="str">
            <v>09/18/2020</v>
          </cell>
        </row>
        <row r="2161">
          <cell r="A2161" t="str">
            <v>09/18/2020</v>
          </cell>
        </row>
        <row r="2162">
          <cell r="A2162" t="str">
            <v>09/19/2020</v>
          </cell>
        </row>
        <row r="2163">
          <cell r="A2163" t="str">
            <v>09/19/2020</v>
          </cell>
        </row>
        <row r="2164">
          <cell r="A2164" t="str">
            <v>09/20/2020</v>
          </cell>
        </row>
        <row r="2165">
          <cell r="A2165" t="str">
            <v>09/21/2020</v>
          </cell>
        </row>
        <row r="2166">
          <cell r="A2166" t="str">
            <v>09/21/2020</v>
          </cell>
        </row>
        <row r="2167">
          <cell r="A2167" t="str">
            <v>09/21/2020</v>
          </cell>
        </row>
        <row r="2168">
          <cell r="A2168" t="str">
            <v>09/21/2020</v>
          </cell>
        </row>
        <row r="2169">
          <cell r="A2169" t="str">
            <v>09/21/2020</v>
          </cell>
        </row>
        <row r="2170">
          <cell r="A2170" t="str">
            <v>09/21/2020</v>
          </cell>
        </row>
        <row r="2171">
          <cell r="A2171" t="str">
            <v>09/21/2020</v>
          </cell>
        </row>
        <row r="2172">
          <cell r="A2172" t="str">
            <v>09/21/2020</v>
          </cell>
        </row>
        <row r="2173">
          <cell r="A2173" t="str">
            <v>09/21/2020</v>
          </cell>
        </row>
        <row r="2174">
          <cell r="A2174" t="str">
            <v>09/21/2020</v>
          </cell>
        </row>
        <row r="2175">
          <cell r="A2175" t="str">
            <v>09/22/2020</v>
          </cell>
        </row>
        <row r="2176">
          <cell r="A2176" t="str">
            <v>09/22/2020</v>
          </cell>
        </row>
        <row r="2177">
          <cell r="A2177" t="str">
            <v>09/22/2020</v>
          </cell>
        </row>
        <row r="2178">
          <cell r="A2178" t="str">
            <v>09/22/2020</v>
          </cell>
        </row>
        <row r="2179">
          <cell r="A2179" t="str">
            <v>09/22/2020</v>
          </cell>
        </row>
        <row r="2180">
          <cell r="A2180" t="str">
            <v>09/22/2020</v>
          </cell>
        </row>
        <row r="2181">
          <cell r="A2181" t="str">
            <v>09/22/2020</v>
          </cell>
        </row>
        <row r="2182">
          <cell r="A2182" t="str">
            <v>09/22/2020</v>
          </cell>
        </row>
        <row r="2183">
          <cell r="A2183" t="str">
            <v>09/22/2020</v>
          </cell>
        </row>
        <row r="2184">
          <cell r="A2184" t="str">
            <v>09/22/2020</v>
          </cell>
        </row>
        <row r="2185">
          <cell r="A2185" t="str">
            <v>09/23/2020</v>
          </cell>
        </row>
        <row r="2186">
          <cell r="A2186" t="str">
            <v>09/23/2020</v>
          </cell>
        </row>
        <row r="2187">
          <cell r="A2187" t="str">
            <v>09/23/2020</v>
          </cell>
        </row>
        <row r="2188">
          <cell r="A2188" t="str">
            <v>09/23/2020</v>
          </cell>
        </row>
        <row r="2189">
          <cell r="A2189" t="str">
            <v>09/23/2020</v>
          </cell>
        </row>
        <row r="2190">
          <cell r="A2190" t="str">
            <v>09/23/2020</v>
          </cell>
        </row>
        <row r="2191">
          <cell r="A2191" t="str">
            <v>09/23/2020</v>
          </cell>
        </row>
        <row r="2192">
          <cell r="A2192" t="str">
            <v>09/23/2020</v>
          </cell>
        </row>
        <row r="2193">
          <cell r="A2193" t="str">
            <v>09/23/2020</v>
          </cell>
        </row>
        <row r="2194">
          <cell r="A2194" t="str">
            <v>09/23/2020</v>
          </cell>
        </row>
        <row r="2195">
          <cell r="A2195" t="str">
            <v>09/24/2020</v>
          </cell>
        </row>
        <row r="2196">
          <cell r="A2196" t="str">
            <v>09/24/2020</v>
          </cell>
        </row>
        <row r="2197">
          <cell r="A2197" t="str">
            <v>09/24/2020</v>
          </cell>
        </row>
        <row r="2198">
          <cell r="A2198" t="str">
            <v>09/24/2020</v>
          </cell>
        </row>
        <row r="2199">
          <cell r="A2199" t="str">
            <v>09/24/2020</v>
          </cell>
        </row>
        <row r="2200">
          <cell r="A2200" t="str">
            <v>09/24/2020</v>
          </cell>
        </row>
        <row r="2201">
          <cell r="A2201" t="str">
            <v>09/24/2020</v>
          </cell>
        </row>
        <row r="2202">
          <cell r="A2202" t="str">
            <v>09/24/2020</v>
          </cell>
        </row>
        <row r="2203">
          <cell r="A2203" t="str">
            <v>09/24/2020</v>
          </cell>
        </row>
        <row r="2204">
          <cell r="A2204" t="str">
            <v>09/24/2020</v>
          </cell>
        </row>
        <row r="2205">
          <cell r="A2205" t="str">
            <v>09/25/2020</v>
          </cell>
        </row>
        <row r="2206">
          <cell r="A2206" t="str">
            <v>09/25/2020</v>
          </cell>
        </row>
        <row r="2207">
          <cell r="A2207" t="str">
            <v>09/25/2020</v>
          </cell>
        </row>
        <row r="2208">
          <cell r="A2208" t="str">
            <v>09/25/2020</v>
          </cell>
        </row>
        <row r="2209">
          <cell r="A2209" t="str">
            <v>09/25/2020</v>
          </cell>
        </row>
        <row r="2210">
          <cell r="A2210" t="str">
            <v>09/25/2020</v>
          </cell>
        </row>
        <row r="2211">
          <cell r="A2211" t="str">
            <v>09/25/2020</v>
          </cell>
        </row>
        <row r="2212">
          <cell r="A2212" t="str">
            <v>09/25/2020</v>
          </cell>
        </row>
        <row r="2213">
          <cell r="A2213" t="str">
            <v>09/25/2020</v>
          </cell>
        </row>
        <row r="2214">
          <cell r="A2214" t="str">
            <v>09/25/2020</v>
          </cell>
        </row>
        <row r="2215">
          <cell r="A2215" t="str">
            <v>09/26/2020</v>
          </cell>
        </row>
        <row r="2216">
          <cell r="A2216" t="str">
            <v>09/26/2020</v>
          </cell>
        </row>
        <row r="2217">
          <cell r="A2217" t="str">
            <v>09/27/2020</v>
          </cell>
        </row>
        <row r="2218">
          <cell r="A2218" t="str">
            <v>09/28/2020</v>
          </cell>
        </row>
        <row r="2219">
          <cell r="A2219" t="str">
            <v>09/28/2020</v>
          </cell>
        </row>
        <row r="2220">
          <cell r="A2220" t="str">
            <v>09/28/2020</v>
          </cell>
        </row>
        <row r="2221">
          <cell r="A2221" t="str">
            <v>09/28/2020</v>
          </cell>
        </row>
        <row r="2222">
          <cell r="A2222" t="str">
            <v>09/28/2020</v>
          </cell>
        </row>
        <row r="2223">
          <cell r="A2223" t="str">
            <v>09/28/2020</v>
          </cell>
        </row>
        <row r="2224">
          <cell r="A2224" t="str">
            <v>09/28/2020</v>
          </cell>
        </row>
        <row r="2225">
          <cell r="A2225" t="str">
            <v>09/28/2020</v>
          </cell>
        </row>
        <row r="2226">
          <cell r="A2226" t="str">
            <v>09/28/2020</v>
          </cell>
        </row>
        <row r="2227">
          <cell r="A2227" t="str">
            <v>09/28/2020</v>
          </cell>
        </row>
        <row r="2228">
          <cell r="A2228" t="str">
            <v>09/29/2020</v>
          </cell>
        </row>
        <row r="2229">
          <cell r="A2229" t="str">
            <v>09/29/2020</v>
          </cell>
        </row>
        <row r="2230">
          <cell r="A2230" t="str">
            <v>09/29/2020</v>
          </cell>
        </row>
        <row r="2231">
          <cell r="A2231" t="str">
            <v>09/29/2020</v>
          </cell>
        </row>
        <row r="2232">
          <cell r="A2232" t="str">
            <v>09/29/2020</v>
          </cell>
        </row>
        <row r="2233">
          <cell r="A2233" t="str">
            <v>09/29/2020</v>
          </cell>
        </row>
        <row r="2234">
          <cell r="A2234" t="str">
            <v>09/29/2020</v>
          </cell>
        </row>
        <row r="2235">
          <cell r="A2235" t="str">
            <v>09/29/2020</v>
          </cell>
        </row>
        <row r="2236">
          <cell r="A2236" t="str">
            <v>09/29/2020</v>
          </cell>
        </row>
        <row r="2237">
          <cell r="A2237" t="str">
            <v>09/29/2020</v>
          </cell>
        </row>
        <row r="2238">
          <cell r="A2238" t="str">
            <v>09/30/2020</v>
          </cell>
        </row>
        <row r="2239">
          <cell r="A2239" t="str">
            <v>09/30/2020</v>
          </cell>
        </row>
        <row r="2240">
          <cell r="A2240" t="str">
            <v>09/30/2020</v>
          </cell>
        </row>
        <row r="2241">
          <cell r="A2241" t="str">
            <v>09/30/2020</v>
          </cell>
        </row>
        <row r="2242">
          <cell r="A2242" t="str">
            <v>09/30/2020</v>
          </cell>
        </row>
        <row r="2243">
          <cell r="A2243" t="str">
            <v>09/30/2020</v>
          </cell>
        </row>
        <row r="2244">
          <cell r="A2244" t="str">
            <v>09/30/2020</v>
          </cell>
        </row>
        <row r="2245">
          <cell r="A2245" t="str">
            <v>09/30/2020</v>
          </cell>
        </row>
        <row r="2246">
          <cell r="A2246" t="str">
            <v>09/30/2020</v>
          </cell>
        </row>
        <row r="2247">
          <cell r="A2247" t="str">
            <v>09/30/2020</v>
          </cell>
        </row>
        <row r="2248">
          <cell r="A2248" t="str">
            <v>10/01/2020</v>
          </cell>
        </row>
        <row r="2249">
          <cell r="A2249" t="str">
            <v>10/01/2020</v>
          </cell>
        </row>
        <row r="2250">
          <cell r="A2250" t="str">
            <v>10/01/2020</v>
          </cell>
        </row>
        <row r="2251">
          <cell r="A2251" t="str">
            <v>10/01/2020</v>
          </cell>
        </row>
        <row r="2252">
          <cell r="A2252" t="str">
            <v>10/01/2020</v>
          </cell>
        </row>
        <row r="2253">
          <cell r="A2253" t="str">
            <v>10/01/2020</v>
          </cell>
        </row>
        <row r="2254">
          <cell r="A2254" t="str">
            <v>10/01/2020</v>
          </cell>
        </row>
        <row r="2255">
          <cell r="A2255" t="str">
            <v>10/01/2020</v>
          </cell>
        </row>
        <row r="2256">
          <cell r="A2256" t="str">
            <v>10/01/2020</v>
          </cell>
        </row>
        <row r="2257">
          <cell r="A2257" t="str">
            <v>10/01/2020</v>
          </cell>
        </row>
        <row r="2258">
          <cell r="A2258" t="str">
            <v>10/01/2020</v>
          </cell>
        </row>
        <row r="2259">
          <cell r="A2259" t="str">
            <v>10/01/2020</v>
          </cell>
        </row>
        <row r="2260">
          <cell r="A2260" t="str">
            <v>10/01/2020</v>
          </cell>
        </row>
        <row r="2261">
          <cell r="A2261" t="str">
            <v>10/01/2020</v>
          </cell>
        </row>
        <row r="2262">
          <cell r="A2262" t="str">
            <v>10/02/2020</v>
          </cell>
        </row>
        <row r="2263">
          <cell r="A2263" t="str">
            <v>10/02/2020</v>
          </cell>
        </row>
        <row r="2264">
          <cell r="A2264" t="str">
            <v>10/02/2020</v>
          </cell>
        </row>
        <row r="2265">
          <cell r="A2265" t="str">
            <v>10/02/2020</v>
          </cell>
        </row>
        <row r="2266">
          <cell r="A2266" t="str">
            <v>10/02/2020</v>
          </cell>
        </row>
        <row r="2267">
          <cell r="A2267" t="str">
            <v>10/02/2020</v>
          </cell>
        </row>
        <row r="2268">
          <cell r="A2268" t="str">
            <v>10/02/2020</v>
          </cell>
        </row>
        <row r="2269">
          <cell r="A2269" t="str">
            <v>10/02/2020</v>
          </cell>
        </row>
        <row r="2270">
          <cell r="A2270" t="str">
            <v>10/02/2020</v>
          </cell>
        </row>
        <row r="2271">
          <cell r="A2271" t="str">
            <v>10/02/2020</v>
          </cell>
        </row>
        <row r="2272">
          <cell r="A2272" t="str">
            <v>10/03/2020</v>
          </cell>
        </row>
        <row r="2273">
          <cell r="A2273" t="str">
            <v>10/03/2020</v>
          </cell>
        </row>
        <row r="2274">
          <cell r="A2274" t="str">
            <v>10/04/2020</v>
          </cell>
        </row>
        <row r="2275">
          <cell r="A2275" t="str">
            <v>10/05/2020</v>
          </cell>
        </row>
        <row r="2276">
          <cell r="A2276" t="str">
            <v>10/05/2020</v>
          </cell>
        </row>
        <row r="2277">
          <cell r="A2277" t="str">
            <v>10/05/2020</v>
          </cell>
        </row>
        <row r="2278">
          <cell r="A2278" t="str">
            <v>10/05/2020</v>
          </cell>
        </row>
        <row r="2279">
          <cell r="A2279" t="str">
            <v>10/05/2020</v>
          </cell>
        </row>
        <row r="2280">
          <cell r="A2280" t="str">
            <v>10/05/2020</v>
          </cell>
        </row>
        <row r="2281">
          <cell r="A2281" t="str">
            <v>10/05/2020</v>
          </cell>
        </row>
        <row r="2282">
          <cell r="A2282" t="str">
            <v>10/05/2020</v>
          </cell>
        </row>
        <row r="2283">
          <cell r="A2283" t="str">
            <v>10/05/2020</v>
          </cell>
        </row>
        <row r="2284">
          <cell r="A2284" t="str">
            <v>10/05/2020</v>
          </cell>
        </row>
        <row r="2285">
          <cell r="A2285" t="str">
            <v>10/05/2020</v>
          </cell>
        </row>
        <row r="2286">
          <cell r="A2286" t="str">
            <v>10/06/2020</v>
          </cell>
        </row>
        <row r="2287">
          <cell r="A2287" t="str">
            <v>10/06/2020</v>
          </cell>
        </row>
        <row r="2288">
          <cell r="A2288" t="str">
            <v>10/06/2020</v>
          </cell>
        </row>
        <row r="2289">
          <cell r="A2289" t="str">
            <v>10/06/2020</v>
          </cell>
        </row>
        <row r="2290">
          <cell r="A2290" t="str">
            <v>10/06/2020</v>
          </cell>
        </row>
        <row r="2291">
          <cell r="A2291" t="str">
            <v>10/06/2020</v>
          </cell>
        </row>
        <row r="2292">
          <cell r="A2292" t="str">
            <v>10/06/2020</v>
          </cell>
        </row>
        <row r="2293">
          <cell r="A2293" t="str">
            <v>10/06/2020</v>
          </cell>
        </row>
        <row r="2294">
          <cell r="A2294" t="str">
            <v>10/06/2020</v>
          </cell>
        </row>
        <row r="2295">
          <cell r="A2295" t="str">
            <v>10/06/2020</v>
          </cell>
        </row>
        <row r="2296">
          <cell r="A2296" t="str">
            <v>10/06/2020</v>
          </cell>
        </row>
        <row r="2297">
          <cell r="A2297" t="str">
            <v>10/07/2020</v>
          </cell>
        </row>
        <row r="2298">
          <cell r="A2298" t="str">
            <v>10/07/2020</v>
          </cell>
        </row>
        <row r="2299">
          <cell r="A2299" t="str">
            <v>10/07/2020</v>
          </cell>
        </row>
        <row r="2300">
          <cell r="A2300" t="str">
            <v>10/07/2020</v>
          </cell>
        </row>
        <row r="2301">
          <cell r="A2301" t="str">
            <v>10/07/2020</v>
          </cell>
        </row>
        <row r="2302">
          <cell r="A2302" t="str">
            <v>10/07/2020</v>
          </cell>
        </row>
        <row r="2303">
          <cell r="A2303" t="str">
            <v>10/07/2020</v>
          </cell>
        </row>
        <row r="2304">
          <cell r="A2304" t="str">
            <v>10/07/2020</v>
          </cell>
        </row>
        <row r="2305">
          <cell r="A2305" t="str">
            <v>10/07/2020</v>
          </cell>
        </row>
        <row r="2306">
          <cell r="A2306" t="str">
            <v>10/07/2020</v>
          </cell>
        </row>
        <row r="2307">
          <cell r="A2307" t="str">
            <v>10/07/2020</v>
          </cell>
        </row>
        <row r="2308">
          <cell r="A2308" t="str">
            <v>10/08/2020</v>
          </cell>
        </row>
        <row r="2309">
          <cell r="A2309" t="str">
            <v>10/08/2020</v>
          </cell>
        </row>
        <row r="2310">
          <cell r="A2310" t="str">
            <v>10/08/2020</v>
          </cell>
        </row>
        <row r="2311">
          <cell r="A2311" t="str">
            <v>10/08/2020</v>
          </cell>
        </row>
        <row r="2312">
          <cell r="A2312" t="str">
            <v>10/08/2020</v>
          </cell>
        </row>
        <row r="2313">
          <cell r="A2313" t="str">
            <v>10/08/2020</v>
          </cell>
        </row>
        <row r="2314">
          <cell r="A2314" t="str">
            <v>10/08/2020</v>
          </cell>
        </row>
        <row r="2315">
          <cell r="A2315" t="str">
            <v>10/08/2020</v>
          </cell>
        </row>
        <row r="2316">
          <cell r="A2316" t="str">
            <v>10/08/2020</v>
          </cell>
        </row>
        <row r="2317">
          <cell r="A2317" t="str">
            <v>10/08/2020</v>
          </cell>
        </row>
        <row r="2318">
          <cell r="A2318" t="str">
            <v>10/08/2020</v>
          </cell>
        </row>
        <row r="2319">
          <cell r="A2319" t="str">
            <v>10/08/2020</v>
          </cell>
        </row>
        <row r="2320">
          <cell r="A2320" t="str">
            <v>10/09/2020</v>
          </cell>
        </row>
        <row r="2321">
          <cell r="A2321" t="str">
            <v>10/09/2020</v>
          </cell>
        </row>
        <row r="2322">
          <cell r="A2322" t="str">
            <v>10/09/2020</v>
          </cell>
        </row>
        <row r="2323">
          <cell r="A2323" t="str">
            <v>10/09/2020</v>
          </cell>
        </row>
        <row r="2324">
          <cell r="A2324" t="str">
            <v>10/09/2020</v>
          </cell>
        </row>
        <row r="2325">
          <cell r="A2325" t="str">
            <v>10/09/2020</v>
          </cell>
        </row>
        <row r="2326">
          <cell r="A2326" t="str">
            <v>10/09/2020</v>
          </cell>
        </row>
        <row r="2327">
          <cell r="A2327" t="str">
            <v>10/09/2020</v>
          </cell>
        </row>
        <row r="2328">
          <cell r="A2328" t="str">
            <v>10/09/2020</v>
          </cell>
        </row>
        <row r="2329">
          <cell r="A2329" t="str">
            <v>10/09/2020</v>
          </cell>
        </row>
        <row r="2330">
          <cell r="A2330" t="str">
            <v>10/10/2020</v>
          </cell>
        </row>
        <row r="2331">
          <cell r="A2331" t="str">
            <v>10/10/2020</v>
          </cell>
        </row>
        <row r="2332">
          <cell r="A2332" t="str">
            <v>10/11/2020</v>
          </cell>
        </row>
        <row r="2333">
          <cell r="A2333" t="str">
            <v>10/12/2020</v>
          </cell>
        </row>
        <row r="2334">
          <cell r="A2334" t="str">
            <v>10/12/2020</v>
          </cell>
        </row>
        <row r="2335">
          <cell r="A2335" t="str">
            <v>10/12/2020</v>
          </cell>
        </row>
        <row r="2336">
          <cell r="A2336" t="str">
            <v>10/12/2020</v>
          </cell>
        </row>
        <row r="2337">
          <cell r="A2337" t="str">
            <v>10/12/2020</v>
          </cell>
        </row>
        <row r="2338">
          <cell r="A2338" t="str">
            <v>10/13/2020</v>
          </cell>
        </row>
        <row r="2339">
          <cell r="A2339" t="str">
            <v>10/13/2020</v>
          </cell>
        </row>
        <row r="2340">
          <cell r="A2340" t="str">
            <v>10/13/2020</v>
          </cell>
        </row>
        <row r="2341">
          <cell r="A2341" t="str">
            <v>10/13/2020</v>
          </cell>
        </row>
        <row r="2342">
          <cell r="A2342" t="str">
            <v>10/13/2020</v>
          </cell>
        </row>
        <row r="2343">
          <cell r="A2343" t="str">
            <v>10/13/2020</v>
          </cell>
        </row>
        <row r="2344">
          <cell r="A2344" t="str">
            <v>10/13/2020</v>
          </cell>
        </row>
        <row r="2345">
          <cell r="A2345" t="str">
            <v>10/13/2020</v>
          </cell>
        </row>
        <row r="2346">
          <cell r="A2346" t="str">
            <v>10/13/2020</v>
          </cell>
        </row>
        <row r="2347">
          <cell r="A2347" t="str">
            <v>10/14/2020</v>
          </cell>
        </row>
        <row r="2348">
          <cell r="A2348" t="str">
            <v>10/14/2020</v>
          </cell>
        </row>
        <row r="2349">
          <cell r="A2349" t="str">
            <v>10/14/2020</v>
          </cell>
        </row>
        <row r="2350">
          <cell r="A2350" t="str">
            <v>10/14/2020</v>
          </cell>
        </row>
        <row r="2351">
          <cell r="A2351" t="str">
            <v>10/14/2020</v>
          </cell>
        </row>
        <row r="2352">
          <cell r="A2352" t="str">
            <v>10/14/2020</v>
          </cell>
        </row>
        <row r="2353">
          <cell r="A2353" t="str">
            <v>10/14/2020</v>
          </cell>
        </row>
        <row r="2354">
          <cell r="A2354" t="str">
            <v>10/14/2020</v>
          </cell>
        </row>
        <row r="2355">
          <cell r="A2355" t="str">
            <v>10/14/2020</v>
          </cell>
        </row>
        <row r="2356">
          <cell r="A2356" t="str">
            <v>10/14/2020</v>
          </cell>
        </row>
        <row r="2357">
          <cell r="A2357" t="str">
            <v>10/14/2020</v>
          </cell>
        </row>
        <row r="2358">
          <cell r="A2358" t="str">
            <v>10/15/2020</v>
          </cell>
        </row>
        <row r="2359">
          <cell r="A2359" t="str">
            <v>10/15/2020</v>
          </cell>
        </row>
        <row r="2360">
          <cell r="A2360" t="str">
            <v>10/15/2020</v>
          </cell>
        </row>
        <row r="2361">
          <cell r="A2361" t="str">
            <v>10/15/2020</v>
          </cell>
        </row>
        <row r="2362">
          <cell r="A2362" t="str">
            <v>10/15/2020</v>
          </cell>
        </row>
        <row r="2363">
          <cell r="A2363" t="str">
            <v>10/15/2020</v>
          </cell>
        </row>
        <row r="2364">
          <cell r="A2364" t="str">
            <v>10/15/2020</v>
          </cell>
        </row>
        <row r="2365">
          <cell r="A2365" t="str">
            <v>10/15/2020</v>
          </cell>
        </row>
        <row r="2366">
          <cell r="A2366" t="str">
            <v>10/15/2020</v>
          </cell>
        </row>
        <row r="2367">
          <cell r="A2367" t="str">
            <v>10/15/2020</v>
          </cell>
        </row>
        <row r="2368">
          <cell r="A2368" t="str">
            <v>10/15/2020</v>
          </cell>
        </row>
        <row r="2369">
          <cell r="A2369" t="str">
            <v>10/15/2020</v>
          </cell>
        </row>
        <row r="2370">
          <cell r="A2370" t="str">
            <v>10/16/2020</v>
          </cell>
        </row>
        <row r="2371">
          <cell r="A2371" t="str">
            <v>10/16/2020</v>
          </cell>
        </row>
        <row r="2372">
          <cell r="A2372" t="str">
            <v>10/16/2020</v>
          </cell>
        </row>
        <row r="2373">
          <cell r="A2373" t="str">
            <v>10/16/2020</v>
          </cell>
        </row>
        <row r="2374">
          <cell r="A2374" t="str">
            <v>10/16/2020</v>
          </cell>
        </row>
        <row r="2375">
          <cell r="A2375" t="str">
            <v>10/16/2020</v>
          </cell>
        </row>
        <row r="2376">
          <cell r="A2376" t="str">
            <v>10/16/2020</v>
          </cell>
        </row>
        <row r="2377">
          <cell r="A2377" t="str">
            <v>10/16/2020</v>
          </cell>
        </row>
        <row r="2378">
          <cell r="A2378" t="str">
            <v>10/16/2020</v>
          </cell>
        </row>
        <row r="2379">
          <cell r="A2379" t="str">
            <v>10/16/2020</v>
          </cell>
        </row>
        <row r="2380">
          <cell r="A2380" t="str">
            <v>10/16/2020</v>
          </cell>
        </row>
        <row r="2381">
          <cell r="A2381" t="str">
            <v>10/16/2020</v>
          </cell>
        </row>
        <row r="2382">
          <cell r="A2382" t="str">
            <v>10/17/2020</v>
          </cell>
        </row>
        <row r="2383">
          <cell r="A2383" t="str">
            <v>10/17/2020</v>
          </cell>
        </row>
        <row r="2384">
          <cell r="A2384" t="str">
            <v>10/18/2020</v>
          </cell>
        </row>
        <row r="2385">
          <cell r="A2385" t="str">
            <v>10/19/2020</v>
          </cell>
        </row>
        <row r="2386">
          <cell r="A2386" t="str">
            <v>10/19/2020</v>
          </cell>
        </row>
        <row r="2387">
          <cell r="A2387" t="str">
            <v>10/19/2020</v>
          </cell>
        </row>
        <row r="2388">
          <cell r="A2388" t="str">
            <v>10/19/2020</v>
          </cell>
        </row>
        <row r="2389">
          <cell r="A2389" t="str">
            <v>10/19/2020</v>
          </cell>
        </row>
        <row r="2390">
          <cell r="A2390" t="str">
            <v>10/19/2020</v>
          </cell>
        </row>
        <row r="2391">
          <cell r="A2391" t="str">
            <v>10/19/2020</v>
          </cell>
        </row>
        <row r="2392">
          <cell r="A2392" t="str">
            <v>10/19/2020</v>
          </cell>
        </row>
        <row r="2393">
          <cell r="A2393" t="str">
            <v>10/19/2020</v>
          </cell>
        </row>
        <row r="2394">
          <cell r="A2394" t="str">
            <v>10/19/2020</v>
          </cell>
        </row>
        <row r="2395">
          <cell r="A2395" t="str">
            <v>10/19/2020</v>
          </cell>
        </row>
        <row r="2396">
          <cell r="A2396" t="str">
            <v>10/20/2020</v>
          </cell>
        </row>
        <row r="2397">
          <cell r="A2397" t="str">
            <v>10/20/2020</v>
          </cell>
        </row>
        <row r="2398">
          <cell r="A2398" t="str">
            <v>10/20/2020</v>
          </cell>
        </row>
        <row r="2399">
          <cell r="A2399" t="str">
            <v>10/20/2020</v>
          </cell>
        </row>
        <row r="2400">
          <cell r="A2400" t="str">
            <v>10/20/2020</v>
          </cell>
        </row>
        <row r="2401">
          <cell r="A2401" t="str">
            <v>10/20/2020</v>
          </cell>
        </row>
        <row r="2402">
          <cell r="A2402" t="str">
            <v>10/20/2020</v>
          </cell>
        </row>
        <row r="2403">
          <cell r="A2403" t="str">
            <v>10/20/2020</v>
          </cell>
        </row>
        <row r="2404">
          <cell r="A2404" t="str">
            <v>10/20/2020</v>
          </cell>
        </row>
        <row r="2405">
          <cell r="A2405" t="str">
            <v>10/20/2020</v>
          </cell>
        </row>
        <row r="2406">
          <cell r="A2406" t="str">
            <v>10/20/2020</v>
          </cell>
        </row>
        <row r="2407">
          <cell r="A2407" t="str">
            <v>10/21/2020</v>
          </cell>
        </row>
        <row r="2408">
          <cell r="A2408" t="str">
            <v>10/21/2020</v>
          </cell>
        </row>
        <row r="2409">
          <cell r="A2409" t="str">
            <v>10/21/2020</v>
          </cell>
        </row>
        <row r="2410">
          <cell r="A2410" t="str">
            <v>10/21/2020</v>
          </cell>
        </row>
        <row r="2411">
          <cell r="A2411" t="str">
            <v>10/21/2020</v>
          </cell>
        </row>
        <row r="2412">
          <cell r="A2412" t="str">
            <v>10/21/2020</v>
          </cell>
        </row>
        <row r="2413">
          <cell r="A2413" t="str">
            <v>10/21/2020</v>
          </cell>
        </row>
        <row r="2414">
          <cell r="A2414" t="str">
            <v>10/21/2020</v>
          </cell>
        </row>
        <row r="2415">
          <cell r="A2415" t="str">
            <v>10/21/2020</v>
          </cell>
        </row>
        <row r="2416">
          <cell r="A2416" t="str">
            <v>10/21/2020</v>
          </cell>
        </row>
        <row r="2417">
          <cell r="A2417" t="str">
            <v>10/22/2020</v>
          </cell>
        </row>
        <row r="2418">
          <cell r="A2418" t="str">
            <v>10/22/2020</v>
          </cell>
        </row>
        <row r="2419">
          <cell r="A2419" t="str">
            <v>10/22/2020</v>
          </cell>
        </row>
        <row r="2420">
          <cell r="A2420" t="str">
            <v>10/22/2020</v>
          </cell>
        </row>
        <row r="2421">
          <cell r="A2421" t="str">
            <v>10/22/2020</v>
          </cell>
        </row>
        <row r="2422">
          <cell r="A2422" t="str">
            <v>10/22/2020</v>
          </cell>
        </row>
        <row r="2423">
          <cell r="A2423" t="str">
            <v>10/22/2020</v>
          </cell>
        </row>
        <row r="2424">
          <cell r="A2424" t="str">
            <v>10/22/2020</v>
          </cell>
        </row>
        <row r="2425">
          <cell r="A2425" t="str">
            <v>10/22/2020</v>
          </cell>
        </row>
        <row r="2426">
          <cell r="A2426" t="str">
            <v>10/22/2020</v>
          </cell>
        </row>
        <row r="2427">
          <cell r="A2427" t="str">
            <v>10/22/2020</v>
          </cell>
        </row>
        <row r="2428">
          <cell r="A2428" t="str">
            <v>10/23/2020</v>
          </cell>
        </row>
        <row r="2429">
          <cell r="A2429" t="str">
            <v>10/23/2020</v>
          </cell>
        </row>
        <row r="2430">
          <cell r="A2430" t="str">
            <v>10/23/2020</v>
          </cell>
        </row>
        <row r="2431">
          <cell r="A2431" t="str">
            <v>10/23/2020</v>
          </cell>
        </row>
        <row r="2432">
          <cell r="A2432" t="str">
            <v>10/23/2020</v>
          </cell>
        </row>
        <row r="2433">
          <cell r="A2433" t="str">
            <v>10/23/2020</v>
          </cell>
        </row>
        <row r="2434">
          <cell r="A2434" t="str">
            <v>10/23/2020</v>
          </cell>
        </row>
        <row r="2435">
          <cell r="A2435" t="str">
            <v>10/23/2020</v>
          </cell>
        </row>
        <row r="2436">
          <cell r="A2436" t="str">
            <v>10/23/2020</v>
          </cell>
        </row>
        <row r="2437">
          <cell r="A2437" t="str">
            <v>10/23/2020</v>
          </cell>
        </row>
        <row r="2438">
          <cell r="A2438" t="str">
            <v>10/23/2020</v>
          </cell>
        </row>
        <row r="2439">
          <cell r="A2439" t="str">
            <v>10/24/2020</v>
          </cell>
        </row>
        <row r="2440">
          <cell r="A2440" t="str">
            <v>10/24/2020</v>
          </cell>
        </row>
        <row r="2441">
          <cell r="A2441" t="str">
            <v>10/25/2020</v>
          </cell>
        </row>
        <row r="2442">
          <cell r="A2442" t="str">
            <v>10/26/2020</v>
          </cell>
        </row>
        <row r="2443">
          <cell r="A2443" t="str">
            <v>10/26/2020</v>
          </cell>
        </row>
        <row r="2444">
          <cell r="A2444" t="str">
            <v>10/26/2020</v>
          </cell>
        </row>
        <row r="2445">
          <cell r="A2445" t="str">
            <v>10/26/2020</v>
          </cell>
        </row>
        <row r="2446">
          <cell r="A2446" t="str">
            <v>10/26/2020</v>
          </cell>
        </row>
        <row r="2447">
          <cell r="A2447" t="str">
            <v>10/26/2020</v>
          </cell>
        </row>
        <row r="2448">
          <cell r="A2448" t="str">
            <v>10/26/2020</v>
          </cell>
        </row>
        <row r="2449">
          <cell r="A2449" t="str">
            <v>10/26/2020</v>
          </cell>
        </row>
        <row r="2450">
          <cell r="A2450" t="str">
            <v>10/26/2020</v>
          </cell>
        </row>
        <row r="2451">
          <cell r="A2451" t="str">
            <v>10/26/2020</v>
          </cell>
        </row>
        <row r="2452">
          <cell r="A2452" t="str">
            <v>10/27/2020</v>
          </cell>
        </row>
        <row r="2453">
          <cell r="A2453" t="str">
            <v>10/27/2020</v>
          </cell>
        </row>
        <row r="2454">
          <cell r="A2454" t="str">
            <v>10/27/2020</v>
          </cell>
        </row>
        <row r="2455">
          <cell r="A2455" t="str">
            <v>10/27/2020</v>
          </cell>
        </row>
        <row r="2456">
          <cell r="A2456" t="str">
            <v>10/27/2020</v>
          </cell>
        </row>
        <row r="2457">
          <cell r="A2457" t="str">
            <v>10/27/2020</v>
          </cell>
        </row>
        <row r="2458">
          <cell r="A2458" t="str">
            <v>10/27/2020</v>
          </cell>
        </row>
        <row r="2459">
          <cell r="A2459" t="str">
            <v>10/27/2020</v>
          </cell>
        </row>
        <row r="2460">
          <cell r="A2460" t="str">
            <v>10/27/2020</v>
          </cell>
        </row>
        <row r="2461">
          <cell r="A2461" t="str">
            <v>10/27/2020</v>
          </cell>
        </row>
        <row r="2462">
          <cell r="A2462" t="str">
            <v>10/27/2020</v>
          </cell>
        </row>
        <row r="2463">
          <cell r="A2463" t="str">
            <v>10/28/2020</v>
          </cell>
        </row>
        <row r="2464">
          <cell r="A2464" t="str">
            <v>10/28/2020</v>
          </cell>
        </row>
        <row r="2465">
          <cell r="A2465" t="str">
            <v>10/28/2020</v>
          </cell>
        </row>
        <row r="2466">
          <cell r="A2466" t="str">
            <v>10/28/2020</v>
          </cell>
        </row>
        <row r="2467">
          <cell r="A2467" t="str">
            <v>10/28/2020</v>
          </cell>
        </row>
        <row r="2468">
          <cell r="A2468" t="str">
            <v>10/28/2020</v>
          </cell>
        </row>
        <row r="2469">
          <cell r="A2469" t="str">
            <v>10/28/2020</v>
          </cell>
        </row>
        <row r="2470">
          <cell r="A2470" t="str">
            <v>10/28/2020</v>
          </cell>
        </row>
        <row r="2471">
          <cell r="A2471" t="str">
            <v>10/28/2020</v>
          </cell>
        </row>
        <row r="2472">
          <cell r="A2472" t="str">
            <v>10/28/2020</v>
          </cell>
        </row>
        <row r="2473">
          <cell r="A2473" t="str">
            <v>10/28/2020</v>
          </cell>
        </row>
        <row r="2474">
          <cell r="A2474" t="str">
            <v>10/29/2020</v>
          </cell>
        </row>
        <row r="2475">
          <cell r="A2475" t="str">
            <v>10/29/2020</v>
          </cell>
        </row>
        <row r="2476">
          <cell r="A2476" t="str">
            <v>10/29/2020</v>
          </cell>
        </row>
        <row r="2477">
          <cell r="A2477" t="str">
            <v>10/29/2020</v>
          </cell>
        </row>
        <row r="2478">
          <cell r="A2478" t="str">
            <v>10/29/2020</v>
          </cell>
        </row>
        <row r="2479">
          <cell r="A2479" t="str">
            <v>10/29/2020</v>
          </cell>
        </row>
        <row r="2480">
          <cell r="A2480" t="str">
            <v>10/29/2020</v>
          </cell>
        </row>
        <row r="2481">
          <cell r="A2481" t="str">
            <v>10/29/2020</v>
          </cell>
        </row>
        <row r="2482">
          <cell r="A2482" t="str">
            <v>10/29/2020</v>
          </cell>
        </row>
        <row r="2483">
          <cell r="A2483" t="str">
            <v>10/30/2020</v>
          </cell>
        </row>
        <row r="2484">
          <cell r="A2484" t="str">
            <v>10/30/2020</v>
          </cell>
        </row>
        <row r="2485">
          <cell r="A2485" t="str">
            <v>10/30/2020</v>
          </cell>
        </row>
        <row r="2486">
          <cell r="A2486" t="str">
            <v>10/30/2020</v>
          </cell>
        </row>
        <row r="2487">
          <cell r="A2487" t="str">
            <v>10/30/2020</v>
          </cell>
        </row>
        <row r="2488">
          <cell r="A2488" t="str">
            <v>10/30/2020</v>
          </cell>
        </row>
        <row r="2489">
          <cell r="A2489" t="str">
            <v>10/30/2020</v>
          </cell>
        </row>
        <row r="2490">
          <cell r="A2490" t="str">
            <v>10/30/2020</v>
          </cell>
        </row>
        <row r="2491">
          <cell r="A2491" t="str">
            <v>10/30/2020</v>
          </cell>
        </row>
        <row r="2492">
          <cell r="A2492" t="str">
            <v>10/30/2020</v>
          </cell>
        </row>
        <row r="2493">
          <cell r="A2493" t="str">
            <v>10/31/2020</v>
          </cell>
        </row>
        <row r="2494">
          <cell r="A2494" t="str">
            <v>10/31/2020</v>
          </cell>
        </row>
        <row r="2495">
          <cell r="A2495" t="str">
            <v>11/01/2020</v>
          </cell>
        </row>
        <row r="2496">
          <cell r="A2496" t="str">
            <v>11/01/2020</v>
          </cell>
        </row>
        <row r="2497">
          <cell r="A2497" t="str">
            <v>11/02/2020</v>
          </cell>
        </row>
        <row r="2498">
          <cell r="A2498" t="str">
            <v>11/02/2020</v>
          </cell>
        </row>
        <row r="2499">
          <cell r="A2499" t="str">
            <v>11/02/2020</v>
          </cell>
        </row>
        <row r="2500">
          <cell r="A2500" t="str">
            <v>11/02/2020</v>
          </cell>
        </row>
        <row r="2501">
          <cell r="A2501" t="str">
            <v>11/02/2020</v>
          </cell>
        </row>
        <row r="2502">
          <cell r="A2502" t="str">
            <v>11/02/2020</v>
          </cell>
        </row>
        <row r="2503">
          <cell r="A2503" t="str">
            <v>11/02/2020</v>
          </cell>
        </row>
        <row r="2504">
          <cell r="A2504" t="str">
            <v>11/02/2020</v>
          </cell>
        </row>
        <row r="2505">
          <cell r="A2505" t="str">
            <v>11/02/2020</v>
          </cell>
        </row>
        <row r="2506">
          <cell r="A2506" t="str">
            <v>11/02/2020</v>
          </cell>
        </row>
        <row r="2507">
          <cell r="A2507" t="str">
            <v>11/02/2020</v>
          </cell>
        </row>
        <row r="2508">
          <cell r="A2508" t="str">
            <v>11/02/2020</v>
          </cell>
        </row>
        <row r="2509">
          <cell r="A2509" t="str">
            <v>11/03/2020</v>
          </cell>
        </row>
        <row r="2510">
          <cell r="A2510" t="str">
            <v>11/03/2020</v>
          </cell>
        </row>
        <row r="2511">
          <cell r="A2511" t="str">
            <v>11/03/2020</v>
          </cell>
        </row>
        <row r="2512">
          <cell r="A2512" t="str">
            <v>11/03/2020</v>
          </cell>
        </row>
        <row r="2513">
          <cell r="A2513" t="str">
            <v>11/03/2020</v>
          </cell>
        </row>
        <row r="2514">
          <cell r="A2514" t="str">
            <v>11/03/2020</v>
          </cell>
        </row>
        <row r="2515">
          <cell r="A2515" t="str">
            <v>11/03/2020</v>
          </cell>
        </row>
        <row r="2516">
          <cell r="A2516" t="str">
            <v>11/03/2020</v>
          </cell>
        </row>
        <row r="2517">
          <cell r="A2517" t="str">
            <v>11/03/2020</v>
          </cell>
        </row>
        <row r="2518">
          <cell r="A2518" t="str">
            <v>11/03/2020</v>
          </cell>
        </row>
        <row r="2519">
          <cell r="A2519" t="str">
            <v>11/03/2020</v>
          </cell>
        </row>
        <row r="2520">
          <cell r="A2520" t="str">
            <v>11/04/2020</v>
          </cell>
        </row>
        <row r="2521">
          <cell r="A2521" t="str">
            <v>11/04/2020</v>
          </cell>
        </row>
        <row r="2522">
          <cell r="A2522" t="str">
            <v>11/04/2020</v>
          </cell>
        </row>
        <row r="2523">
          <cell r="A2523" t="str">
            <v>11/04/2020</v>
          </cell>
        </row>
        <row r="2524">
          <cell r="A2524" t="str">
            <v>11/04/2020</v>
          </cell>
        </row>
        <row r="2525">
          <cell r="A2525" t="str">
            <v>11/04/2020</v>
          </cell>
        </row>
        <row r="2526">
          <cell r="A2526" t="str">
            <v>11/04/2020</v>
          </cell>
        </row>
        <row r="2527">
          <cell r="A2527" t="str">
            <v>11/04/2020</v>
          </cell>
        </row>
        <row r="2528">
          <cell r="A2528" t="str">
            <v>11/04/2020</v>
          </cell>
        </row>
        <row r="2529">
          <cell r="A2529" t="str">
            <v>11/04/2020</v>
          </cell>
        </row>
        <row r="2530">
          <cell r="A2530" t="str">
            <v>11/04/2020</v>
          </cell>
        </row>
        <row r="2531">
          <cell r="A2531" t="str">
            <v>11/05/2020</v>
          </cell>
        </row>
        <row r="2532">
          <cell r="A2532" t="str">
            <v>11/05/2020</v>
          </cell>
        </row>
        <row r="2533">
          <cell r="A2533" t="str">
            <v>11/05/2020</v>
          </cell>
        </row>
        <row r="2534">
          <cell r="A2534" t="str">
            <v>11/05/2020</v>
          </cell>
        </row>
        <row r="2535">
          <cell r="A2535" t="str">
            <v>11/05/2020</v>
          </cell>
        </row>
        <row r="2536">
          <cell r="A2536" t="str">
            <v>11/05/2020</v>
          </cell>
        </row>
        <row r="2537">
          <cell r="A2537" t="str">
            <v>11/05/2020</v>
          </cell>
        </row>
        <row r="2538">
          <cell r="A2538" t="str">
            <v>11/05/2020</v>
          </cell>
        </row>
        <row r="2539">
          <cell r="A2539" t="str">
            <v>11/05/2020</v>
          </cell>
        </row>
        <row r="2540">
          <cell r="A2540" t="str">
            <v>11/05/2020</v>
          </cell>
        </row>
        <row r="2541">
          <cell r="A2541" t="str">
            <v>11/05/2020</v>
          </cell>
        </row>
        <row r="2542">
          <cell r="A2542" t="str">
            <v>11/05/2020</v>
          </cell>
        </row>
        <row r="2543">
          <cell r="A2543" t="str">
            <v>11/05/2020</v>
          </cell>
        </row>
        <row r="2544">
          <cell r="A2544" t="str">
            <v>11/06/2020</v>
          </cell>
        </row>
        <row r="2545">
          <cell r="A2545" t="str">
            <v>11/06/2020</v>
          </cell>
        </row>
        <row r="2546">
          <cell r="A2546" t="str">
            <v>11/06/2020</v>
          </cell>
        </row>
        <row r="2547">
          <cell r="A2547" t="str">
            <v>11/06/2020</v>
          </cell>
        </row>
        <row r="2548">
          <cell r="A2548" t="str">
            <v>11/06/2020</v>
          </cell>
        </row>
        <row r="2549">
          <cell r="A2549" t="str">
            <v>11/06/2020</v>
          </cell>
        </row>
        <row r="2550">
          <cell r="A2550" t="str">
            <v>11/06/2020</v>
          </cell>
        </row>
        <row r="2551">
          <cell r="A2551" t="str">
            <v>11/06/2020</v>
          </cell>
        </row>
        <row r="2552">
          <cell r="A2552" t="str">
            <v>11/06/2020</v>
          </cell>
        </row>
        <row r="2553">
          <cell r="A2553" t="str">
            <v>11/06/2020</v>
          </cell>
        </row>
        <row r="2554">
          <cell r="A2554" t="str">
            <v>11/07/2020</v>
          </cell>
        </row>
        <row r="2555">
          <cell r="A2555" t="str">
            <v>11/07/2020</v>
          </cell>
        </row>
        <row r="2556">
          <cell r="A2556" t="str">
            <v>11/09/2020</v>
          </cell>
        </row>
        <row r="2557">
          <cell r="A2557" t="str">
            <v>11/09/2020</v>
          </cell>
        </row>
        <row r="2558">
          <cell r="A2558" t="str">
            <v>11/09/2020</v>
          </cell>
        </row>
        <row r="2559">
          <cell r="A2559" t="str">
            <v>11/09/2020</v>
          </cell>
        </row>
        <row r="2560">
          <cell r="A2560" t="str">
            <v>11/09/2020</v>
          </cell>
        </row>
        <row r="2561">
          <cell r="A2561" t="str">
            <v>11/09/2020</v>
          </cell>
        </row>
        <row r="2562">
          <cell r="A2562" t="str">
            <v>11/09/2020</v>
          </cell>
        </row>
        <row r="2563">
          <cell r="A2563" t="str">
            <v>11/09/2020</v>
          </cell>
        </row>
        <row r="2564">
          <cell r="A2564" t="str">
            <v>11/09/2020</v>
          </cell>
        </row>
        <row r="2565">
          <cell r="A2565" t="str">
            <v>11/09/2020</v>
          </cell>
        </row>
        <row r="2566">
          <cell r="A2566" t="str">
            <v>11/10/2020</v>
          </cell>
        </row>
        <row r="2567">
          <cell r="A2567" t="str">
            <v>11/10/2020</v>
          </cell>
        </row>
        <row r="2568">
          <cell r="A2568" t="str">
            <v>11/10/2020</v>
          </cell>
        </row>
        <row r="2569">
          <cell r="A2569" t="str">
            <v>11/10/2020</v>
          </cell>
        </row>
        <row r="2570">
          <cell r="A2570" t="str">
            <v>11/10/2020</v>
          </cell>
        </row>
        <row r="2571">
          <cell r="A2571" t="str">
            <v>11/10/2020</v>
          </cell>
        </row>
        <row r="2572">
          <cell r="A2572" t="str">
            <v>11/10/2020</v>
          </cell>
        </row>
        <row r="2573">
          <cell r="A2573" t="str">
            <v>11/10/2020</v>
          </cell>
        </row>
        <row r="2574">
          <cell r="A2574" t="str">
            <v>11/10/2020</v>
          </cell>
        </row>
        <row r="2575">
          <cell r="A2575" t="str">
            <v>11/10/2020</v>
          </cell>
        </row>
        <row r="2576">
          <cell r="A2576" t="str">
            <v>11/10/2020</v>
          </cell>
        </row>
        <row r="2577">
          <cell r="A2577" t="str">
            <v>11/11/2020</v>
          </cell>
        </row>
        <row r="2578">
          <cell r="A2578" t="str">
            <v>11/11/2020</v>
          </cell>
        </row>
        <row r="2579">
          <cell r="A2579" t="str">
            <v>11/11/2020</v>
          </cell>
        </row>
        <row r="2580">
          <cell r="A2580" t="str">
            <v>11/11/2020</v>
          </cell>
        </row>
        <row r="2581">
          <cell r="A2581" t="str">
            <v>11/11/2020</v>
          </cell>
        </row>
        <row r="2582">
          <cell r="A2582" t="str">
            <v>11/11/2020</v>
          </cell>
        </row>
        <row r="2583">
          <cell r="A2583" t="str">
            <v>11/11/2020</v>
          </cell>
        </row>
        <row r="2584">
          <cell r="A2584" t="str">
            <v>11/12/2020</v>
          </cell>
        </row>
        <row r="2585">
          <cell r="A2585" t="str">
            <v>11/12/2020</v>
          </cell>
        </row>
        <row r="2586">
          <cell r="A2586" t="str">
            <v>11/12/2020</v>
          </cell>
        </row>
        <row r="2587">
          <cell r="A2587" t="str">
            <v>11/12/2020</v>
          </cell>
        </row>
        <row r="2588">
          <cell r="A2588" t="str">
            <v>11/12/2020</v>
          </cell>
        </row>
        <row r="2589">
          <cell r="A2589" t="str">
            <v>11/12/2020</v>
          </cell>
        </row>
        <row r="2590">
          <cell r="A2590" t="str">
            <v>11/12/2020</v>
          </cell>
        </row>
        <row r="2591">
          <cell r="A2591" t="str">
            <v>11/12/2020</v>
          </cell>
        </row>
        <row r="2592">
          <cell r="A2592" t="str">
            <v>11/12/2020</v>
          </cell>
        </row>
        <row r="2593">
          <cell r="A2593" t="str">
            <v>11/12/2020</v>
          </cell>
        </row>
        <row r="2594">
          <cell r="A2594" t="str">
            <v>11/13/2020</v>
          </cell>
        </row>
        <row r="2595">
          <cell r="A2595" t="str">
            <v>11/13/2020</v>
          </cell>
        </row>
        <row r="2596">
          <cell r="A2596" t="str">
            <v>11/13/2020</v>
          </cell>
        </row>
        <row r="2597">
          <cell r="A2597" t="str">
            <v>11/13/2020</v>
          </cell>
        </row>
        <row r="2598">
          <cell r="A2598" t="str">
            <v>11/13/2020</v>
          </cell>
        </row>
        <row r="2599">
          <cell r="A2599" t="str">
            <v>11/13/2020</v>
          </cell>
        </row>
        <row r="2600">
          <cell r="A2600" t="str">
            <v>11/13/2020</v>
          </cell>
        </row>
        <row r="2601">
          <cell r="A2601" t="str">
            <v>11/13/2020</v>
          </cell>
        </row>
        <row r="2602">
          <cell r="A2602" t="str">
            <v>11/13/2020</v>
          </cell>
        </row>
        <row r="2603">
          <cell r="A2603" t="str">
            <v>11/13/2020</v>
          </cell>
        </row>
        <row r="2604">
          <cell r="A2604" t="str">
            <v>11/13/2020</v>
          </cell>
        </row>
        <row r="2605">
          <cell r="A2605" t="str">
            <v>11/14/2020</v>
          </cell>
        </row>
        <row r="2606">
          <cell r="A2606" t="str">
            <v>11/16/2020</v>
          </cell>
        </row>
        <row r="2607">
          <cell r="A2607" t="str">
            <v>11/16/2020</v>
          </cell>
        </row>
        <row r="2608">
          <cell r="A2608" t="str">
            <v>11/16/2020</v>
          </cell>
        </row>
        <row r="2609">
          <cell r="A2609" t="str">
            <v>11/16/2020</v>
          </cell>
        </row>
        <row r="2610">
          <cell r="A2610" t="str">
            <v>11/16/2020</v>
          </cell>
        </row>
        <row r="2611">
          <cell r="A2611" t="str">
            <v>11/16/2020</v>
          </cell>
        </row>
        <row r="2612">
          <cell r="A2612" t="str">
            <v>11/16/2020</v>
          </cell>
        </row>
        <row r="2613">
          <cell r="A2613" t="str">
            <v>11/16/2020</v>
          </cell>
        </row>
        <row r="2614">
          <cell r="A2614" t="str">
            <v>11/16/2020</v>
          </cell>
        </row>
        <row r="2615">
          <cell r="A2615" t="str">
            <v>11/16/2020</v>
          </cell>
        </row>
        <row r="2616">
          <cell r="A2616" t="str">
            <v>11/16/2020</v>
          </cell>
        </row>
        <row r="2617">
          <cell r="A2617" t="str">
            <v>11/17/2020</v>
          </cell>
        </row>
        <row r="2618">
          <cell r="A2618" t="str">
            <v>11/17/2020</v>
          </cell>
        </row>
        <row r="2619">
          <cell r="A2619" t="str">
            <v>11/17/2020</v>
          </cell>
        </row>
        <row r="2620">
          <cell r="A2620" t="str">
            <v>11/17/2020</v>
          </cell>
        </row>
        <row r="2621">
          <cell r="A2621" t="str">
            <v>11/17/2020</v>
          </cell>
        </row>
        <row r="2622">
          <cell r="A2622" t="str">
            <v>11/17/2020</v>
          </cell>
        </row>
        <row r="2623">
          <cell r="A2623" t="str">
            <v>11/17/2020</v>
          </cell>
        </row>
        <row r="2624">
          <cell r="A2624" t="str">
            <v>11/17/2020</v>
          </cell>
        </row>
        <row r="2625">
          <cell r="A2625" t="str">
            <v>11/17/2020</v>
          </cell>
        </row>
        <row r="2626">
          <cell r="A2626" t="str">
            <v>11/17/2020</v>
          </cell>
        </row>
        <row r="2627">
          <cell r="A2627" t="str">
            <v>11/17/2020</v>
          </cell>
        </row>
        <row r="2628">
          <cell r="A2628" t="str">
            <v>11/18/2020</v>
          </cell>
        </row>
        <row r="2629">
          <cell r="A2629" t="str">
            <v>11/18/2020</v>
          </cell>
        </row>
        <row r="2630">
          <cell r="A2630" t="str">
            <v>11/18/2020</v>
          </cell>
        </row>
        <row r="2631">
          <cell r="A2631" t="str">
            <v>11/18/2020</v>
          </cell>
        </row>
        <row r="2632">
          <cell r="A2632" t="str">
            <v>11/18/2020</v>
          </cell>
        </row>
        <row r="2633">
          <cell r="A2633" t="str">
            <v>11/18/2020</v>
          </cell>
        </row>
        <row r="2634">
          <cell r="A2634" t="str">
            <v>11/18/2020</v>
          </cell>
        </row>
        <row r="2635">
          <cell r="A2635" t="str">
            <v>11/18/2020</v>
          </cell>
        </row>
        <row r="2636">
          <cell r="A2636" t="str">
            <v>11/18/2020</v>
          </cell>
        </row>
        <row r="2637">
          <cell r="A2637" t="str">
            <v>11/18/2020</v>
          </cell>
        </row>
      </sheetData>
      <sheetData sheetId="6" refreshError="1"/>
      <sheetData sheetId="7" refreshError="1"/>
      <sheetData sheetId="8" refreshError="1"/>
      <sheetData sheetId="9" refreshError="1"/>
      <sheetData sheetId="10" refreshError="1"/>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refreshError="1"/>
      <sheetData sheetId="1" refreshError="1"/>
      <sheetData sheetId="2" refreshError="1"/>
      <sheetData sheetId="3" refreshError="1"/>
      <sheetData sheetId="4" refreshError="1"/>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GRB"/>
      <sheetName val="ERB"/>
      <sheetName val="2017 GRC Summary Format"/>
      <sheetName val="2017 GRC WC Det Format"/>
      <sheetName val="BS"/>
      <sheetName val="Dec17"/>
      <sheetName val="Nov17"/>
      <sheetName val="Oct17"/>
      <sheetName val="Sept17"/>
      <sheetName val="July17"/>
      <sheetName val="Jun17"/>
      <sheetName val="May17"/>
      <sheetName val="Apr17"/>
      <sheetName val="Mar17"/>
      <sheetName val="Feb17"/>
      <sheetName val="Jan17"/>
      <sheetName val="Dec16"/>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Aug16"/>
      <sheetName val="Nov16"/>
      <sheetName val="Oct16"/>
      <sheetName val="Sept16"/>
      <sheetName val="NOL Spread"/>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E Input"/>
      <sheetName val="E Recon PWR Plt"/>
      <sheetName val="G Input"/>
      <sheetName val="G Recon PWR Plt"/>
      <sheetName val="Power Plant Info"/>
      <sheetName val="summary NOL"/>
      <sheetName val="GasMerchInv"/>
      <sheetName val="OLD FORMAT CWC"/>
      <sheetName val="OLD FORMAT CWC EOP"/>
      <sheetName val="summary"/>
      <sheetName val="New Formant NOL"/>
    </sheetNames>
    <sheetDataSet>
      <sheetData sheetId="0" refreshError="1"/>
      <sheetData sheetId="1" refreshError="1"/>
      <sheetData sheetId="2" refreshError="1"/>
      <sheetData sheetId="3">
        <row r="16">
          <cell r="P16">
            <v>3622165847.3075004</v>
          </cell>
        </row>
      </sheetData>
      <sheetData sheetId="4" refreshError="1"/>
      <sheetData sheetId="5">
        <row r="37">
          <cell r="D37">
            <v>220749692.60116285</v>
          </cell>
        </row>
      </sheetData>
      <sheetData sheetId="6">
        <row r="8">
          <cell r="V8">
            <v>9556958160.7050018</v>
          </cell>
        </row>
      </sheetData>
      <sheetData sheetId="7">
        <row r="2">
          <cell r="BE2">
            <v>0.65590000000000004</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D8">
            <v>0</v>
          </cell>
          <cell r="AE8">
            <v>0</v>
          </cell>
          <cell r="AF8">
            <v>0</v>
          </cell>
          <cell r="AG8">
            <v>0</v>
          </cell>
          <cell r="AH8">
            <v>0</v>
          </cell>
          <cell r="AI8">
            <v>0</v>
          </cell>
          <cell r="AJ8">
            <v>0</v>
          </cell>
          <cell r="AK8">
            <v>0</v>
          </cell>
          <cell r="AL8">
            <v>0</v>
          </cell>
          <cell r="AM8">
            <v>0</v>
          </cell>
          <cell r="AN8">
            <v>0</v>
          </cell>
          <cell r="AP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D9">
            <v>0</v>
          </cell>
          <cell r="AE9">
            <v>0</v>
          </cell>
          <cell r="AF9">
            <v>0</v>
          </cell>
          <cell r="AG9">
            <v>0</v>
          </cell>
          <cell r="AH9">
            <v>0</v>
          </cell>
          <cell r="AI9">
            <v>0</v>
          </cell>
          <cell r="AJ9">
            <v>0</v>
          </cell>
          <cell r="AK9">
            <v>0</v>
          </cell>
          <cell r="AL9">
            <v>0</v>
          </cell>
          <cell r="AM9">
            <v>0</v>
          </cell>
          <cell r="AN9">
            <v>0</v>
          </cell>
          <cell r="AP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D10">
            <v>0</v>
          </cell>
          <cell r="AE10">
            <v>0</v>
          </cell>
          <cell r="AF10">
            <v>0</v>
          </cell>
          <cell r="AG10">
            <v>0</v>
          </cell>
          <cell r="AH10">
            <v>0</v>
          </cell>
          <cell r="AI10">
            <v>0</v>
          </cell>
          <cell r="AJ10">
            <v>0</v>
          </cell>
          <cell r="AK10">
            <v>0</v>
          </cell>
          <cell r="AL10">
            <v>0</v>
          </cell>
          <cell r="AM10">
            <v>0</v>
          </cell>
          <cell r="AN10">
            <v>0</v>
          </cell>
          <cell r="AP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D11">
            <v>0</v>
          </cell>
          <cell r="AE11">
            <v>0</v>
          </cell>
          <cell r="AF11">
            <v>0</v>
          </cell>
          <cell r="AG11">
            <v>0</v>
          </cell>
          <cell r="AH11">
            <v>0</v>
          </cell>
          <cell r="AI11">
            <v>0</v>
          </cell>
          <cell r="AJ11">
            <v>0</v>
          </cell>
          <cell r="AK11">
            <v>0</v>
          </cell>
          <cell r="AL11">
            <v>0</v>
          </cell>
          <cell r="AM11">
            <v>0</v>
          </cell>
          <cell r="AN11">
            <v>0</v>
          </cell>
          <cell r="AP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D12">
            <v>0</v>
          </cell>
          <cell r="AE12">
            <v>0</v>
          </cell>
          <cell r="AF12">
            <v>0</v>
          </cell>
          <cell r="AG12">
            <v>0</v>
          </cell>
          <cell r="AH12">
            <v>0</v>
          </cell>
          <cell r="AI12">
            <v>0</v>
          </cell>
          <cell r="AJ12">
            <v>0</v>
          </cell>
          <cell r="AK12">
            <v>0</v>
          </cell>
          <cell r="AL12">
            <v>0</v>
          </cell>
          <cell r="AM12">
            <v>0</v>
          </cell>
          <cell r="AN12">
            <v>0</v>
          </cell>
          <cell r="AP12">
            <v>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D13">
            <v>0</v>
          </cell>
          <cell r="AE13">
            <v>0</v>
          </cell>
          <cell r="AF13">
            <v>0</v>
          </cell>
          <cell r="AG13">
            <v>0</v>
          </cell>
          <cell r="AH13">
            <v>0</v>
          </cell>
          <cell r="AI13">
            <v>0</v>
          </cell>
          <cell r="AJ13">
            <v>0</v>
          </cell>
          <cell r="AK13">
            <v>0</v>
          </cell>
          <cell r="AL13">
            <v>0</v>
          </cell>
          <cell r="AM13">
            <v>0</v>
          </cell>
          <cell r="AN13">
            <v>0</v>
          </cell>
          <cell r="AP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v>0</v>
          </cell>
          <cell r="AE14">
            <v>0</v>
          </cell>
          <cell r="AF14">
            <v>0</v>
          </cell>
          <cell r="AG14">
            <v>0</v>
          </cell>
          <cell r="AH14">
            <v>0</v>
          </cell>
          <cell r="AI14">
            <v>0</v>
          </cell>
          <cell r="AJ14">
            <v>0</v>
          </cell>
          <cell r="AK14">
            <v>0</v>
          </cell>
          <cell r="AL14">
            <v>0</v>
          </cell>
          <cell r="AM14">
            <v>0</v>
          </cell>
          <cell r="AN14">
            <v>0</v>
          </cell>
          <cell r="AP14">
            <v>0</v>
          </cell>
        </row>
        <row r="15">
          <cell r="J15">
            <v>9196191368.5799999</v>
          </cell>
          <cell r="K15">
            <v>9209599155.6299992</v>
          </cell>
          <cell r="L15">
            <v>9224386094.3299999</v>
          </cell>
          <cell r="M15">
            <v>9240449249.5699997</v>
          </cell>
          <cell r="N15">
            <v>9256939501.7999992</v>
          </cell>
          <cell r="O15">
            <v>9311992531.1200008</v>
          </cell>
          <cell r="P15">
            <v>9325889935.7999992</v>
          </cell>
          <cell r="Q15">
            <v>9440643707.9300003</v>
          </cell>
          <cell r="R15">
            <v>9458102119.8199997</v>
          </cell>
          <cell r="S15">
            <v>9456511158.0300007</v>
          </cell>
          <cell r="T15">
            <v>9490484009.2000008</v>
          </cell>
          <cell r="U15">
            <v>9521388675.3700008</v>
          </cell>
          <cell r="V15">
            <v>9534055095.9599991</v>
          </cell>
          <cell r="W15">
            <v>9563337830.3700008</v>
          </cell>
          <cell r="X15">
            <v>9586015217.4699993</v>
          </cell>
          <cell r="Y15">
            <v>9594028738.1100006</v>
          </cell>
          <cell r="Z15">
            <v>9617113046.75</v>
          </cell>
          <cell r="AA15">
            <v>9644032287.1000004</v>
          </cell>
          <cell r="AD15">
            <v>9217778958.3791656</v>
          </cell>
          <cell r="AE15">
            <v>9247128968.788332</v>
          </cell>
          <cell r="AF15">
            <v>9275698921.9958324</v>
          </cell>
          <cell r="AG15">
            <v>9302908626.3341675</v>
          </cell>
          <cell r="AH15">
            <v>9330298571.7375011</v>
          </cell>
          <cell r="AI15">
            <v>9358459114.2391663</v>
          </cell>
          <cell r="AJ15">
            <v>9387275880.9941654</v>
          </cell>
          <cell r="AK15">
            <v>9417082872.5724964</v>
          </cell>
          <cell r="AL15">
            <v>9446883231.3924999</v>
          </cell>
          <cell r="AM15">
            <v>9476622941.1212482</v>
          </cell>
          <cell r="AN15">
            <v>9505465161.9933338</v>
          </cell>
          <cell r="AP15">
            <v>9556958160.7050018</v>
          </cell>
        </row>
        <row r="16">
          <cell r="J16">
            <v>3372335221.6100001</v>
          </cell>
          <cell r="K16">
            <v>3392167996.3299999</v>
          </cell>
          <cell r="L16">
            <v>3400764346.0900002</v>
          </cell>
          <cell r="M16">
            <v>3413762090.5300002</v>
          </cell>
          <cell r="N16">
            <v>3424346976.3099999</v>
          </cell>
          <cell r="O16">
            <v>3435411572.7199998</v>
          </cell>
          <cell r="P16">
            <v>3441702170.2600002</v>
          </cell>
          <cell r="Q16">
            <v>3444210170.5700002</v>
          </cell>
          <cell r="R16">
            <v>3450972989.9000001</v>
          </cell>
          <cell r="S16">
            <v>3462902010.3000002</v>
          </cell>
          <cell r="T16">
            <v>3475358454.0999999</v>
          </cell>
          <cell r="U16">
            <v>3498754058.9499998</v>
          </cell>
          <cell r="V16">
            <v>3524499848.5799999</v>
          </cell>
          <cell r="W16">
            <v>3547918461.7399998</v>
          </cell>
          <cell r="X16">
            <v>3565705532.9499998</v>
          </cell>
          <cell r="Y16">
            <v>3582680743.1900001</v>
          </cell>
          <cell r="Z16">
            <v>3599987987.0500002</v>
          </cell>
          <cell r="AA16">
            <v>3632660494.71</v>
          </cell>
          <cell r="AD16">
            <v>3384939180.6395836</v>
          </cell>
          <cell r="AE16">
            <v>3395685877.7783337</v>
          </cell>
          <cell r="AF16">
            <v>3406491714.0774999</v>
          </cell>
          <cell r="AG16">
            <v>3417356493.3508339</v>
          </cell>
          <cell r="AH16">
            <v>3428587886.3379169</v>
          </cell>
          <cell r="AI16">
            <v>3440730864.2629166</v>
          </cell>
          <cell r="AJ16">
            <v>3453560659.7787499</v>
          </cell>
          <cell r="AK16">
            <v>3466922811.9566665</v>
          </cell>
          <cell r="AL16">
            <v>3480833638.603333</v>
          </cell>
          <cell r="AM16">
            <v>3495190291.2449994</v>
          </cell>
          <cell r="AN16">
            <v>3510727371.7754159</v>
          </cell>
          <cell r="AP16">
            <v>3544976784.4916668</v>
          </cell>
        </row>
        <row r="17">
          <cell r="J17">
            <v>490277559.41000003</v>
          </cell>
          <cell r="K17">
            <v>493461415.01999998</v>
          </cell>
          <cell r="L17">
            <v>493145371.85000002</v>
          </cell>
          <cell r="M17">
            <v>519233049.76999998</v>
          </cell>
          <cell r="N17">
            <v>520668925.48000002</v>
          </cell>
          <cell r="O17">
            <v>513538979.16000003</v>
          </cell>
          <cell r="P17">
            <v>515332341.54000002</v>
          </cell>
          <cell r="Q17">
            <v>503142213.39999998</v>
          </cell>
          <cell r="R17">
            <v>542635437.05999994</v>
          </cell>
          <cell r="S17">
            <v>552000596.98000002</v>
          </cell>
          <cell r="T17">
            <v>559537635.36000001</v>
          </cell>
          <cell r="U17">
            <v>572756936.59000003</v>
          </cell>
          <cell r="V17">
            <v>582439852.36000001</v>
          </cell>
          <cell r="W17">
            <v>583721717</v>
          </cell>
          <cell r="X17">
            <v>587663220.08000004</v>
          </cell>
          <cell r="Y17">
            <v>590935890.57000005</v>
          </cell>
          <cell r="Z17">
            <v>586993196.94000006</v>
          </cell>
          <cell r="AA17">
            <v>591882945.75999999</v>
          </cell>
          <cell r="AD17">
            <v>497323127.52583331</v>
          </cell>
          <cell r="AE17">
            <v>501147932.4104166</v>
          </cell>
          <cell r="AF17">
            <v>506638054.62499994</v>
          </cell>
          <cell r="AG17">
            <v>512727516.88583326</v>
          </cell>
          <cell r="AH17">
            <v>519392370.81625003</v>
          </cell>
          <cell r="AI17">
            <v>526817634.00791669</v>
          </cell>
          <cell r="AJ17">
            <v>534418575.46333337</v>
          </cell>
          <cell r="AK17">
            <v>542117665.0554167</v>
          </cell>
          <cell r="AL17">
            <v>549043527.09833336</v>
          </cell>
          <cell r="AM17">
            <v>554794656.77583325</v>
          </cell>
          <cell r="AN17">
            <v>560822500.02833343</v>
          </cell>
          <cell r="AP17">
            <v>577493594.35791671</v>
          </cell>
        </row>
        <row r="18">
          <cell r="J18">
            <v>91489.57</v>
          </cell>
          <cell r="K18">
            <v>91489.57</v>
          </cell>
          <cell r="L18">
            <v>91489.57</v>
          </cell>
          <cell r="M18">
            <v>0</v>
          </cell>
          <cell r="N18">
            <v>0</v>
          </cell>
          <cell r="O18">
            <v>0</v>
          </cell>
          <cell r="P18">
            <v>0</v>
          </cell>
          <cell r="Q18">
            <v>0</v>
          </cell>
          <cell r="R18">
            <v>0</v>
          </cell>
          <cell r="S18">
            <v>0</v>
          </cell>
          <cell r="T18">
            <v>0</v>
          </cell>
          <cell r="U18">
            <v>0</v>
          </cell>
          <cell r="V18">
            <v>33995.1</v>
          </cell>
          <cell r="W18">
            <v>0</v>
          </cell>
          <cell r="X18">
            <v>0</v>
          </cell>
          <cell r="Y18">
            <v>125863.34</v>
          </cell>
          <cell r="Z18">
            <v>0</v>
          </cell>
          <cell r="AA18">
            <v>0</v>
          </cell>
          <cell r="AD18">
            <v>40436.929166666676</v>
          </cell>
          <cell r="AE18">
            <v>39340.983333333337</v>
          </cell>
          <cell r="AF18">
            <v>38634.072916666672</v>
          </cell>
          <cell r="AG18">
            <v>34308.588750000003</v>
          </cell>
          <cell r="AH18">
            <v>26684.457916666666</v>
          </cell>
          <cell r="AI18">
            <v>20476.789583333335</v>
          </cell>
          <cell r="AJ18">
            <v>14269.121250000002</v>
          </cell>
          <cell r="AK18">
            <v>6644.9904166666674</v>
          </cell>
          <cell r="AL18">
            <v>8077.2308333333322</v>
          </cell>
          <cell r="AM18">
            <v>13321.536666666667</v>
          </cell>
          <cell r="AN18">
            <v>13321.536666666667</v>
          </cell>
          <cell r="AP18">
            <v>-19489.463333333333</v>
          </cell>
        </row>
        <row r="19">
          <cell r="J19">
            <v>35437.18</v>
          </cell>
          <cell r="K19">
            <v>35437.18</v>
          </cell>
          <cell r="L19">
            <v>35437.18</v>
          </cell>
          <cell r="M19">
            <v>0</v>
          </cell>
          <cell r="N19">
            <v>0</v>
          </cell>
          <cell r="O19">
            <v>0</v>
          </cell>
          <cell r="P19">
            <v>0</v>
          </cell>
          <cell r="Q19">
            <v>0</v>
          </cell>
          <cell r="R19">
            <v>0</v>
          </cell>
          <cell r="S19">
            <v>0</v>
          </cell>
          <cell r="T19">
            <v>0</v>
          </cell>
          <cell r="U19">
            <v>0</v>
          </cell>
          <cell r="V19">
            <v>6044.99</v>
          </cell>
          <cell r="W19">
            <v>0</v>
          </cell>
          <cell r="X19">
            <v>0</v>
          </cell>
          <cell r="Y19">
            <v>117875.38</v>
          </cell>
          <cell r="Z19">
            <v>0</v>
          </cell>
          <cell r="AA19">
            <v>0</v>
          </cell>
          <cell r="AD19">
            <v>15934.549166666666</v>
          </cell>
          <cell r="AE19">
            <v>15350.020416666666</v>
          </cell>
          <cell r="AF19">
            <v>14765.491666666667</v>
          </cell>
          <cell r="AG19">
            <v>13288.942499999999</v>
          </cell>
          <cell r="AH19">
            <v>10335.844166666668</v>
          </cell>
          <cell r="AI19">
            <v>7634.6204166666676</v>
          </cell>
          <cell r="AJ19">
            <v>4933.3966666666665</v>
          </cell>
          <cell r="AK19">
            <v>1980.2983333333334</v>
          </cell>
          <cell r="AL19">
            <v>5415.2233333333334</v>
          </cell>
          <cell r="AM19">
            <v>10326.6975</v>
          </cell>
          <cell r="AN19">
            <v>10326.6975</v>
          </cell>
          <cell r="AP19">
            <v>-133361.52875</v>
          </cell>
        </row>
        <row r="20">
          <cell r="J20">
            <v>0</v>
          </cell>
          <cell r="K20">
            <v>0</v>
          </cell>
          <cell r="L20">
            <v>0</v>
          </cell>
          <cell r="M20">
            <v>0</v>
          </cell>
          <cell r="N20">
            <v>128175029.65000001</v>
          </cell>
          <cell r="O20">
            <v>0</v>
          </cell>
          <cell r="P20">
            <v>128175029.65000001</v>
          </cell>
          <cell r="Q20">
            <v>176804251.03</v>
          </cell>
          <cell r="R20">
            <v>176804251.03</v>
          </cell>
          <cell r="S20">
            <v>172628522.03</v>
          </cell>
          <cell r="T20">
            <v>173092205.06</v>
          </cell>
          <cell r="U20">
            <v>173092205.06</v>
          </cell>
          <cell r="V20">
            <v>173092205.06</v>
          </cell>
          <cell r="W20">
            <v>175248323.28</v>
          </cell>
          <cell r="X20">
            <v>175248323.28</v>
          </cell>
          <cell r="Y20">
            <v>175248323.28</v>
          </cell>
          <cell r="Z20">
            <v>174959388.03</v>
          </cell>
          <cell r="AA20">
            <v>174959388.03</v>
          </cell>
          <cell r="AD20">
            <v>28729348.734583333</v>
          </cell>
          <cell r="AE20">
            <v>43463036.320416667</v>
          </cell>
          <cell r="AF20">
            <v>58022735.197916664</v>
          </cell>
          <cell r="AG20">
            <v>72427765.493333325</v>
          </cell>
          <cell r="AH20">
            <v>86852115.915000007</v>
          </cell>
          <cell r="AI20">
            <v>101276466.33666666</v>
          </cell>
          <cell r="AJ20">
            <v>115790655.0175</v>
          </cell>
          <cell r="AK20">
            <v>130394681.9575</v>
          </cell>
          <cell r="AL20">
            <v>144998708.89750001</v>
          </cell>
          <cell r="AM20">
            <v>154250070.6333333</v>
          </cell>
          <cell r="AN20">
            <v>163489393.40041664</v>
          </cell>
          <cell r="AP20">
            <v>172629005.92249998</v>
          </cell>
        </row>
        <row r="21">
          <cell r="J21">
            <v>0</v>
          </cell>
          <cell r="K21">
            <v>0</v>
          </cell>
          <cell r="L21">
            <v>0</v>
          </cell>
          <cell r="M21">
            <v>0</v>
          </cell>
          <cell r="N21">
            <v>-128175029.65000001</v>
          </cell>
          <cell r="O21">
            <v>0</v>
          </cell>
          <cell r="P21">
            <v>-128175029.65000001</v>
          </cell>
          <cell r="Q21">
            <v>-220975546.16</v>
          </cell>
          <cell r="R21">
            <v>-220975546.16</v>
          </cell>
          <cell r="S21">
            <v>-172628522.03</v>
          </cell>
          <cell r="T21">
            <v>-173092205.06</v>
          </cell>
          <cell r="U21">
            <v>-173092205.06</v>
          </cell>
          <cell r="V21">
            <v>-173092205.06</v>
          </cell>
          <cell r="W21">
            <v>-175248323.28</v>
          </cell>
          <cell r="X21">
            <v>-175248323.28</v>
          </cell>
          <cell r="Y21">
            <v>-175248323.28</v>
          </cell>
          <cell r="Z21">
            <v>-174959388.03</v>
          </cell>
          <cell r="AA21">
            <v>-174959388.03</v>
          </cell>
          <cell r="AD21">
            <v>-30569819.364999998</v>
          </cell>
          <cell r="AE21">
            <v>-48984448.211666673</v>
          </cell>
          <cell r="AF21">
            <v>-65384617.719583333</v>
          </cell>
          <cell r="AG21">
            <v>-79789648.015000001</v>
          </cell>
          <cell r="AH21">
            <v>-94213998.436666667</v>
          </cell>
          <cell r="AI21">
            <v>-108638348.85833333</v>
          </cell>
          <cell r="AJ21">
            <v>-123152537.53916667</v>
          </cell>
          <cell r="AK21">
            <v>-137756564.47916666</v>
          </cell>
          <cell r="AL21">
            <v>-152360591.41916665</v>
          </cell>
          <cell r="AM21">
            <v>-161611953.15499997</v>
          </cell>
          <cell r="AN21">
            <v>-170851275.92208332</v>
          </cell>
          <cell r="AP21">
            <v>-178150417.81374997</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D22">
            <v>0</v>
          </cell>
          <cell r="AE22">
            <v>0</v>
          </cell>
          <cell r="AF22">
            <v>0</v>
          </cell>
          <cell r="AG22">
            <v>0</v>
          </cell>
          <cell r="AH22">
            <v>0</v>
          </cell>
          <cell r="AI22">
            <v>0</v>
          </cell>
          <cell r="AJ22">
            <v>0</v>
          </cell>
          <cell r="AK22">
            <v>0</v>
          </cell>
          <cell r="AL22">
            <v>0</v>
          </cell>
          <cell r="AM22">
            <v>0</v>
          </cell>
          <cell r="AN22">
            <v>0</v>
          </cell>
          <cell r="AP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D23">
            <v>0</v>
          </cell>
          <cell r="AE23">
            <v>0</v>
          </cell>
          <cell r="AF23">
            <v>0</v>
          </cell>
          <cell r="AG23">
            <v>0</v>
          </cell>
          <cell r="AH23">
            <v>0</v>
          </cell>
          <cell r="AI23">
            <v>0</v>
          </cell>
          <cell r="AJ23">
            <v>0</v>
          </cell>
          <cell r="AK23">
            <v>0</v>
          </cell>
          <cell r="AL23">
            <v>0</v>
          </cell>
          <cell r="AM23">
            <v>0</v>
          </cell>
          <cell r="AN23">
            <v>0</v>
          </cell>
          <cell r="AP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D24">
            <v>0</v>
          </cell>
          <cell r="AE24">
            <v>0</v>
          </cell>
          <cell r="AF24">
            <v>0</v>
          </cell>
          <cell r="AG24">
            <v>0</v>
          </cell>
          <cell r="AH24">
            <v>0</v>
          </cell>
          <cell r="AI24">
            <v>0</v>
          </cell>
          <cell r="AJ24">
            <v>0</v>
          </cell>
          <cell r="AK24">
            <v>0</v>
          </cell>
          <cell r="AL24">
            <v>0</v>
          </cell>
          <cell r="AM24">
            <v>0</v>
          </cell>
          <cell r="AN24">
            <v>0</v>
          </cell>
          <cell r="AP24">
            <v>0</v>
          </cell>
        </row>
        <row r="25">
          <cell r="J25">
            <v>0</v>
          </cell>
          <cell r="K25">
            <v>0</v>
          </cell>
          <cell r="L25">
            <v>0</v>
          </cell>
          <cell r="M25">
            <v>0</v>
          </cell>
          <cell r="N25">
            <v>0</v>
          </cell>
          <cell r="O25">
            <v>0</v>
          </cell>
          <cell r="P25">
            <v>0</v>
          </cell>
          <cell r="Q25">
            <v>644576.31000000006</v>
          </cell>
          <cell r="R25">
            <v>0</v>
          </cell>
          <cell r="S25">
            <v>0</v>
          </cell>
          <cell r="T25">
            <v>0</v>
          </cell>
          <cell r="U25">
            <v>0</v>
          </cell>
          <cell r="V25">
            <v>0</v>
          </cell>
          <cell r="W25">
            <v>0</v>
          </cell>
          <cell r="X25">
            <v>0</v>
          </cell>
          <cell r="Y25">
            <v>0</v>
          </cell>
          <cell r="Z25">
            <v>0</v>
          </cell>
          <cell r="AA25">
            <v>0</v>
          </cell>
          <cell r="AD25">
            <v>74136.206666666665</v>
          </cell>
          <cell r="AE25">
            <v>74727.520000000004</v>
          </cell>
          <cell r="AF25">
            <v>58967.899583333339</v>
          </cell>
          <cell r="AG25">
            <v>53714.692500000005</v>
          </cell>
          <cell r="AH25">
            <v>53714.692500000005</v>
          </cell>
          <cell r="AI25">
            <v>53714.692500000005</v>
          </cell>
          <cell r="AJ25">
            <v>53714.692500000005</v>
          </cell>
          <cell r="AK25">
            <v>53714.692500000005</v>
          </cell>
          <cell r="AL25">
            <v>53714.692500000005</v>
          </cell>
          <cell r="AM25">
            <v>53714.692500000005</v>
          </cell>
          <cell r="AN25">
            <v>53714.692500000005</v>
          </cell>
          <cell r="AP25">
            <v>26857.346250000002</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D26">
            <v>0</v>
          </cell>
          <cell r="AE26">
            <v>0</v>
          </cell>
          <cell r="AF26">
            <v>0</v>
          </cell>
          <cell r="AG26">
            <v>0</v>
          </cell>
          <cell r="AH26">
            <v>0</v>
          </cell>
          <cell r="AI26">
            <v>0</v>
          </cell>
          <cell r="AJ26">
            <v>0</v>
          </cell>
          <cell r="AK26">
            <v>0</v>
          </cell>
          <cell r="AL26">
            <v>0</v>
          </cell>
          <cell r="AM26">
            <v>0</v>
          </cell>
          <cell r="AN26">
            <v>0</v>
          </cell>
          <cell r="AP26">
            <v>0</v>
          </cell>
        </row>
        <row r="27">
          <cell r="J27">
            <v>0</v>
          </cell>
          <cell r="K27">
            <v>0</v>
          </cell>
          <cell r="L27">
            <v>0</v>
          </cell>
          <cell r="M27">
            <v>0</v>
          </cell>
          <cell r="N27">
            <v>0</v>
          </cell>
          <cell r="O27">
            <v>0</v>
          </cell>
          <cell r="P27">
            <v>0</v>
          </cell>
          <cell r="Q27">
            <v>0</v>
          </cell>
          <cell r="R27">
            <v>610977</v>
          </cell>
          <cell r="S27">
            <v>587477.88</v>
          </cell>
          <cell r="T27">
            <v>563978.76</v>
          </cell>
          <cell r="U27">
            <v>540479.64</v>
          </cell>
          <cell r="V27">
            <v>516980.53</v>
          </cell>
          <cell r="W27">
            <v>1374444.32</v>
          </cell>
          <cell r="X27">
            <v>1341474.6100000001</v>
          </cell>
          <cell r="Y27">
            <v>1299030</v>
          </cell>
          <cell r="Z27">
            <v>1256585.4099999999</v>
          </cell>
          <cell r="AA27">
            <v>1214140.8</v>
          </cell>
          <cell r="AD27">
            <v>0</v>
          </cell>
          <cell r="AE27">
            <v>25457.375</v>
          </cell>
          <cell r="AF27">
            <v>75392.994999999995</v>
          </cell>
          <cell r="AG27">
            <v>123370.35499999998</v>
          </cell>
          <cell r="AH27">
            <v>169389.45499999999</v>
          </cell>
          <cell r="AI27">
            <v>213450.29541666666</v>
          </cell>
          <cell r="AJ27">
            <v>292259.66416666663</v>
          </cell>
          <cell r="AK27">
            <v>405422.95291666663</v>
          </cell>
          <cell r="AL27">
            <v>515443.97833333333</v>
          </cell>
          <cell r="AM27">
            <v>621927.95374999999</v>
          </cell>
          <cell r="AN27">
            <v>724874.87916666677</v>
          </cell>
          <cell r="AP27">
            <v>920157.58000000007</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D28">
            <v>0</v>
          </cell>
          <cell r="AE28">
            <v>0</v>
          </cell>
          <cell r="AF28">
            <v>0</v>
          </cell>
          <cell r="AG28">
            <v>0</v>
          </cell>
          <cell r="AH28">
            <v>0</v>
          </cell>
          <cell r="AI28">
            <v>0</v>
          </cell>
          <cell r="AJ28">
            <v>0</v>
          </cell>
          <cell r="AK28">
            <v>0</v>
          </cell>
          <cell r="AL28">
            <v>0</v>
          </cell>
          <cell r="AM28">
            <v>0</v>
          </cell>
          <cell r="AN28">
            <v>0</v>
          </cell>
          <cell r="AP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D29">
            <v>0</v>
          </cell>
          <cell r="AE29">
            <v>0</v>
          </cell>
          <cell r="AF29">
            <v>0</v>
          </cell>
          <cell r="AG29">
            <v>0</v>
          </cell>
          <cell r="AH29">
            <v>0</v>
          </cell>
          <cell r="AI29">
            <v>0</v>
          </cell>
          <cell r="AJ29">
            <v>0</v>
          </cell>
          <cell r="AK29">
            <v>0</v>
          </cell>
          <cell r="AL29">
            <v>0</v>
          </cell>
          <cell r="AM29">
            <v>0</v>
          </cell>
          <cell r="AN29">
            <v>0</v>
          </cell>
          <cell r="AP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D30">
            <v>0</v>
          </cell>
          <cell r="AE30">
            <v>0</v>
          </cell>
          <cell r="AF30">
            <v>0</v>
          </cell>
          <cell r="AG30">
            <v>0</v>
          </cell>
          <cell r="AH30">
            <v>0</v>
          </cell>
          <cell r="AI30">
            <v>0</v>
          </cell>
          <cell r="AJ30">
            <v>0</v>
          </cell>
          <cell r="AK30">
            <v>0</v>
          </cell>
          <cell r="AL30">
            <v>0</v>
          </cell>
          <cell r="AM30">
            <v>0</v>
          </cell>
          <cell r="AN30">
            <v>0</v>
          </cell>
          <cell r="AP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D31">
            <v>0</v>
          </cell>
          <cell r="AE31">
            <v>0</v>
          </cell>
          <cell r="AF31">
            <v>0</v>
          </cell>
          <cell r="AG31">
            <v>0</v>
          </cell>
          <cell r="AH31">
            <v>0</v>
          </cell>
          <cell r="AI31">
            <v>0</v>
          </cell>
          <cell r="AJ31">
            <v>0</v>
          </cell>
          <cell r="AK31">
            <v>0</v>
          </cell>
          <cell r="AL31">
            <v>0</v>
          </cell>
          <cell r="AM31">
            <v>0</v>
          </cell>
          <cell r="AN31">
            <v>0</v>
          </cell>
          <cell r="AP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D32">
            <v>0</v>
          </cell>
          <cell r="AE32">
            <v>0</v>
          </cell>
          <cell r="AF32">
            <v>0</v>
          </cell>
          <cell r="AG32">
            <v>0</v>
          </cell>
          <cell r="AH32">
            <v>0</v>
          </cell>
          <cell r="AI32">
            <v>0</v>
          </cell>
          <cell r="AJ32">
            <v>0</v>
          </cell>
          <cell r="AK32">
            <v>0</v>
          </cell>
          <cell r="AL32">
            <v>0</v>
          </cell>
          <cell r="AM32">
            <v>0</v>
          </cell>
          <cell r="AN32">
            <v>0</v>
          </cell>
          <cell r="AP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D33">
            <v>0</v>
          </cell>
          <cell r="AE33">
            <v>0</v>
          </cell>
          <cell r="AF33">
            <v>0</v>
          </cell>
          <cell r="AG33">
            <v>0</v>
          </cell>
          <cell r="AH33">
            <v>0</v>
          </cell>
          <cell r="AI33">
            <v>0</v>
          </cell>
          <cell r="AJ33">
            <v>0</v>
          </cell>
          <cell r="AK33">
            <v>0</v>
          </cell>
          <cell r="AL33">
            <v>0</v>
          </cell>
          <cell r="AM33">
            <v>0</v>
          </cell>
          <cell r="AN33">
            <v>0</v>
          </cell>
          <cell r="AP33">
            <v>0</v>
          </cell>
        </row>
        <row r="34">
          <cell r="J34">
            <v>49003253.520000003</v>
          </cell>
          <cell r="K34">
            <v>49003253.520000003</v>
          </cell>
          <cell r="L34">
            <v>49003253.520000003</v>
          </cell>
          <cell r="M34">
            <v>49003253.520000003</v>
          </cell>
          <cell r="N34">
            <v>49005655.829999998</v>
          </cell>
          <cell r="O34">
            <v>49008022.719999999</v>
          </cell>
          <cell r="P34">
            <v>49011663.359999999</v>
          </cell>
          <cell r="Q34">
            <v>49015408.340000004</v>
          </cell>
          <cell r="R34">
            <v>49016024.68</v>
          </cell>
          <cell r="S34">
            <v>49016024.68</v>
          </cell>
          <cell r="T34">
            <v>49058669.450000003</v>
          </cell>
          <cell r="U34">
            <v>51835894.869999997</v>
          </cell>
          <cell r="V34">
            <v>51836846.670000002</v>
          </cell>
          <cell r="W34">
            <v>51838762.93</v>
          </cell>
          <cell r="X34">
            <v>51845838.880000003</v>
          </cell>
          <cell r="Y34">
            <v>51940507.969999999</v>
          </cell>
          <cell r="Z34">
            <v>51948737.350000001</v>
          </cell>
          <cell r="AA34">
            <v>51955861.93</v>
          </cell>
          <cell r="AD34">
            <v>49092027.393750004</v>
          </cell>
          <cell r="AE34">
            <v>49029621.405833334</v>
          </cell>
          <cell r="AF34">
            <v>49005956.88166666</v>
          </cell>
          <cell r="AG34">
            <v>49010002.391250007</v>
          </cell>
          <cell r="AH34">
            <v>49130338.111250013</v>
          </cell>
          <cell r="AI34">
            <v>49366431.215416662</v>
          </cell>
          <cell r="AJ34">
            <v>49602643.822083332</v>
          </cell>
          <cell r="AK34">
            <v>49839231.104166664</v>
          </cell>
          <cell r="AL34">
            <v>50080057.762916677</v>
          </cell>
          <cell r="AM34">
            <v>50325071.761666678</v>
          </cell>
          <cell r="AN34">
            <v>50570526.792083345</v>
          </cell>
          <cell r="AP34">
            <v>51069038.170416676</v>
          </cell>
        </row>
        <row r="35">
          <cell r="J35">
            <v>1436092.92</v>
          </cell>
          <cell r="K35">
            <v>1436126.87</v>
          </cell>
          <cell r="L35">
            <v>1436126.87</v>
          </cell>
          <cell r="M35">
            <v>1436194.77</v>
          </cell>
          <cell r="N35">
            <v>1436228.72</v>
          </cell>
          <cell r="O35">
            <v>1436262.67</v>
          </cell>
          <cell r="P35">
            <v>1436736.49</v>
          </cell>
          <cell r="Q35">
            <v>1436770.44</v>
          </cell>
          <cell r="R35">
            <v>1436892.5</v>
          </cell>
          <cell r="S35">
            <v>1436892.5</v>
          </cell>
          <cell r="T35">
            <v>1436911.3</v>
          </cell>
          <cell r="U35">
            <v>1436911.3</v>
          </cell>
          <cell r="V35">
            <v>1436911.3</v>
          </cell>
          <cell r="W35">
            <v>1436911.3</v>
          </cell>
          <cell r="X35">
            <v>1436911.3</v>
          </cell>
          <cell r="Y35">
            <v>1436911.3</v>
          </cell>
          <cell r="Z35">
            <v>1436911.3</v>
          </cell>
          <cell r="AA35">
            <v>1436911.3</v>
          </cell>
          <cell r="AD35">
            <v>2415939.7129166662</v>
          </cell>
          <cell r="AE35">
            <v>2024109.6904166669</v>
          </cell>
          <cell r="AF35">
            <v>1632281.9649999999</v>
          </cell>
          <cell r="AG35">
            <v>1436404.3233333335</v>
          </cell>
          <cell r="AH35">
            <v>1436476.7654166669</v>
          </cell>
          <cell r="AI35">
            <v>1436546.3783333332</v>
          </cell>
          <cell r="AJ35">
            <v>1436613.1620833336</v>
          </cell>
          <cell r="AK35">
            <v>1436678.5312500002</v>
          </cell>
          <cell r="AL35">
            <v>1436741.0712500003</v>
          </cell>
          <cell r="AM35">
            <v>1436799.3675000004</v>
          </cell>
          <cell r="AN35">
            <v>1436854.8345833337</v>
          </cell>
          <cell r="AP35">
            <v>1436902.2975000003</v>
          </cell>
        </row>
        <row r="36">
          <cell r="J36">
            <v>0</v>
          </cell>
          <cell r="K36">
            <v>0</v>
          </cell>
          <cell r="L36">
            <v>0</v>
          </cell>
          <cell r="M36">
            <v>0</v>
          </cell>
          <cell r="N36">
            <v>0</v>
          </cell>
          <cell r="O36">
            <v>0</v>
          </cell>
          <cell r="P36">
            <v>1819983.98</v>
          </cell>
          <cell r="Q36">
            <v>2184059.2999999998</v>
          </cell>
          <cell r="R36">
            <v>2226483.7799999998</v>
          </cell>
          <cell r="S36">
            <v>2190690.39</v>
          </cell>
          <cell r="T36">
            <v>7034279.0300000003</v>
          </cell>
          <cell r="U36">
            <v>7285969.7199999997</v>
          </cell>
          <cell r="V36">
            <v>10795572.5</v>
          </cell>
          <cell r="W36">
            <v>10945931.24</v>
          </cell>
          <cell r="X36">
            <v>11196532.92</v>
          </cell>
          <cell r="Y36">
            <v>11603068.33</v>
          </cell>
          <cell r="Z36">
            <v>13117628.369999999</v>
          </cell>
          <cell r="AA36">
            <v>13616882.710000001</v>
          </cell>
          <cell r="AD36">
            <v>242667.80249999999</v>
          </cell>
          <cell r="AE36">
            <v>426440.43083333335</v>
          </cell>
          <cell r="AF36">
            <v>610489.35458333336</v>
          </cell>
          <cell r="AG36">
            <v>994863.08041666669</v>
          </cell>
          <cell r="AH36">
            <v>1591540.1116666666</v>
          </cell>
          <cell r="AI36">
            <v>2344937.7041666666</v>
          </cell>
          <cell r="AJ36">
            <v>3250833.6933333334</v>
          </cell>
          <cell r="AK36">
            <v>4173436.3666666667</v>
          </cell>
          <cell r="AL36">
            <v>5123419.7520833332</v>
          </cell>
          <cell r="AM36">
            <v>6153448.78125</v>
          </cell>
          <cell r="AN36">
            <v>7267386.7429166669</v>
          </cell>
          <cell r="AP36">
            <v>8850057.1241666675</v>
          </cell>
        </row>
        <row r="37">
          <cell r="J37">
            <v>41865761.539999999</v>
          </cell>
          <cell r="K37">
            <v>40568411.469999999</v>
          </cell>
          <cell r="L37">
            <v>45177509.390000001</v>
          </cell>
          <cell r="M37">
            <v>51048045.109999999</v>
          </cell>
          <cell r="N37">
            <v>78207023.689999998</v>
          </cell>
          <cell r="O37">
            <v>73935979.980000004</v>
          </cell>
          <cell r="P37">
            <v>68569000.480000004</v>
          </cell>
          <cell r="Q37">
            <v>73458402.120000005</v>
          </cell>
          <cell r="R37">
            <v>73300231.290000007</v>
          </cell>
          <cell r="S37">
            <v>76750928.769999996</v>
          </cell>
          <cell r="T37">
            <v>57341537.649999999</v>
          </cell>
          <cell r="U37">
            <v>49987146.350000001</v>
          </cell>
          <cell r="V37">
            <v>54915972.200000003</v>
          </cell>
          <cell r="W37">
            <v>66559971.020000003</v>
          </cell>
          <cell r="X37">
            <v>79730112.400000006</v>
          </cell>
          <cell r="Y37">
            <v>65845604.670000002</v>
          </cell>
          <cell r="Z37">
            <v>78544012.930000007</v>
          </cell>
          <cell r="AA37">
            <v>76218422.989999995</v>
          </cell>
          <cell r="AD37">
            <v>49893812.412500001</v>
          </cell>
          <cell r="AE37">
            <v>52847760.02041667</v>
          </cell>
          <cell r="AF37">
            <v>55739881.546666674</v>
          </cell>
          <cell r="AG37">
            <v>58358919.677083336</v>
          </cell>
          <cell r="AH37">
            <v>60145502.051250003</v>
          </cell>
          <cell r="AI37">
            <v>61394590.264166676</v>
          </cell>
          <cell r="AJ37">
            <v>63021330.689583339</v>
          </cell>
          <cell r="AK37">
            <v>65544004.129583336</v>
          </cell>
          <cell r="AL37">
            <v>67600260.903333336</v>
          </cell>
          <cell r="AM37">
            <v>68230867.103333339</v>
          </cell>
          <cell r="AN37">
            <v>68340010.113749996</v>
          </cell>
          <cell r="AP37">
            <v>71847761.293750003</v>
          </cell>
        </row>
        <row r="38">
          <cell r="J38">
            <v>30280197.719999999</v>
          </cell>
          <cell r="K38">
            <v>28815814.18</v>
          </cell>
          <cell r="L38">
            <v>52229615.990000002</v>
          </cell>
          <cell r="M38">
            <v>54196938.780000001</v>
          </cell>
          <cell r="N38">
            <v>58118844.409999996</v>
          </cell>
          <cell r="O38">
            <v>62476653.850000001</v>
          </cell>
          <cell r="P38">
            <v>69485867.700000003</v>
          </cell>
          <cell r="Q38">
            <v>83344851.189999998</v>
          </cell>
          <cell r="R38">
            <v>83987958.590000004</v>
          </cell>
          <cell r="S38">
            <v>85217516.909999996</v>
          </cell>
          <cell r="T38">
            <v>98962111.370000005</v>
          </cell>
          <cell r="U38">
            <v>92609132.439999998</v>
          </cell>
          <cell r="V38">
            <v>80204682.760000005</v>
          </cell>
          <cell r="W38">
            <v>76168187.659999996</v>
          </cell>
          <cell r="X38">
            <v>75096360.950000003</v>
          </cell>
          <cell r="Y38">
            <v>75805085.290000007</v>
          </cell>
          <cell r="Z38">
            <v>73816974.379999995</v>
          </cell>
          <cell r="AA38">
            <v>84729698.25</v>
          </cell>
          <cell r="AD38">
            <v>44810838.522083335</v>
          </cell>
          <cell r="AE38">
            <v>49290774.838333338</v>
          </cell>
          <cell r="AF38">
            <v>53751448.511250012</v>
          </cell>
          <cell r="AG38">
            <v>58646847.792916656</v>
          </cell>
          <cell r="AH38">
            <v>64007523.34708333</v>
          </cell>
          <cell r="AI38">
            <v>68723978.80416666</v>
          </cell>
          <cell r="AJ38">
            <v>72777181.242499992</v>
          </cell>
          <cell r="AK38">
            <v>75702977.844166666</v>
          </cell>
          <cell r="AL38">
            <v>77556098.322083339</v>
          </cell>
          <cell r="AM38">
            <v>79110526.508749992</v>
          </cell>
          <cell r="AN38">
            <v>80691825.44083333</v>
          </cell>
          <cell r="AP38">
            <v>83232977.734999999</v>
          </cell>
        </row>
        <row r="39">
          <cell r="J39">
            <v>139673.15</v>
          </cell>
          <cell r="K39">
            <v>660664.11</v>
          </cell>
          <cell r="L39">
            <v>761914.69</v>
          </cell>
          <cell r="M39">
            <v>905243.59</v>
          </cell>
          <cell r="N39">
            <v>3237945.12</v>
          </cell>
          <cell r="O39">
            <v>5143964.62</v>
          </cell>
          <cell r="P39">
            <v>2195998.6800000002</v>
          </cell>
          <cell r="Q39">
            <v>2541490.25</v>
          </cell>
          <cell r="R39">
            <v>11579160.310000001</v>
          </cell>
          <cell r="S39">
            <v>156274.82999999999</v>
          </cell>
          <cell r="T39">
            <v>14155613.390000001</v>
          </cell>
          <cell r="U39">
            <v>1647459.68</v>
          </cell>
          <cell r="V39">
            <v>537704.72</v>
          </cell>
          <cell r="W39">
            <v>915602.68</v>
          </cell>
          <cell r="X39">
            <v>624707.67000000004</v>
          </cell>
          <cell r="Y39">
            <v>8229907.5199999996</v>
          </cell>
          <cell r="Z39">
            <v>8000861.71</v>
          </cell>
          <cell r="AA39">
            <v>9754992.5099999998</v>
          </cell>
          <cell r="AD39">
            <v>1396324.7345833334</v>
          </cell>
          <cell r="AE39">
            <v>1940173.6304166669</v>
          </cell>
          <cell r="AF39">
            <v>2363144.6483333334</v>
          </cell>
          <cell r="AG39">
            <v>2907103.165833333</v>
          </cell>
          <cell r="AH39">
            <v>3530869.625</v>
          </cell>
          <cell r="AI39">
            <v>3610368.1837499999</v>
          </cell>
          <cell r="AJ39">
            <v>3637575.2729166667</v>
          </cell>
          <cell r="AK39">
            <v>3642480.7541666664</v>
          </cell>
          <cell r="AL39">
            <v>3941958.1254166667</v>
          </cell>
          <cell r="AM39">
            <v>4445607.3137499997</v>
          </cell>
          <cell r="AN39">
            <v>4836188.3337500002</v>
          </cell>
          <cell r="AP39">
            <v>7254072.6283333339</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cell r="AE40">
            <v>0</v>
          </cell>
          <cell r="AF40">
            <v>0</v>
          </cell>
          <cell r="AG40">
            <v>0</v>
          </cell>
          <cell r="AH40">
            <v>0</v>
          </cell>
          <cell r="AI40">
            <v>0</v>
          </cell>
          <cell r="AJ40">
            <v>0</v>
          </cell>
          <cell r="AK40">
            <v>0</v>
          </cell>
          <cell r="AL40">
            <v>0</v>
          </cell>
          <cell r="AM40">
            <v>0</v>
          </cell>
          <cell r="AN40">
            <v>0</v>
          </cell>
          <cell r="AP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D41">
            <v>0</v>
          </cell>
          <cell r="AE41">
            <v>0</v>
          </cell>
          <cell r="AF41">
            <v>0</v>
          </cell>
          <cell r="AG41">
            <v>0</v>
          </cell>
          <cell r="AH41">
            <v>0</v>
          </cell>
          <cell r="AI41">
            <v>0</v>
          </cell>
          <cell r="AJ41">
            <v>0</v>
          </cell>
          <cell r="AK41">
            <v>0</v>
          </cell>
          <cell r="AL41">
            <v>0</v>
          </cell>
          <cell r="AM41">
            <v>0</v>
          </cell>
          <cell r="AN41">
            <v>0</v>
          </cell>
          <cell r="AP41">
            <v>0</v>
          </cell>
        </row>
        <row r="42">
          <cell r="J42">
            <v>12433.14</v>
          </cell>
          <cell r="K42">
            <v>12433.14</v>
          </cell>
          <cell r="L42">
            <v>12433.14</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D42">
            <v>5180.4749999999995</v>
          </cell>
          <cell r="AE42">
            <v>5180.4749999999995</v>
          </cell>
          <cell r="AF42">
            <v>5180.4749999999995</v>
          </cell>
          <cell r="AG42">
            <v>4662.4274999999998</v>
          </cell>
          <cell r="AH42">
            <v>3626.3325</v>
          </cell>
          <cell r="AI42">
            <v>2590.2374999999997</v>
          </cell>
          <cell r="AJ42">
            <v>1554.1424999999999</v>
          </cell>
          <cell r="AK42">
            <v>518.04750000000001</v>
          </cell>
          <cell r="AL42">
            <v>0</v>
          </cell>
          <cell r="AM42">
            <v>0</v>
          </cell>
          <cell r="AN42">
            <v>0</v>
          </cell>
          <cell r="AP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D43">
            <v>0</v>
          </cell>
          <cell r="AE43">
            <v>0</v>
          </cell>
          <cell r="AF43">
            <v>0</v>
          </cell>
          <cell r="AG43">
            <v>0</v>
          </cell>
          <cell r="AH43">
            <v>0</v>
          </cell>
          <cell r="AI43">
            <v>0</v>
          </cell>
          <cell r="AJ43">
            <v>0</v>
          </cell>
          <cell r="AK43">
            <v>0</v>
          </cell>
          <cell r="AL43">
            <v>0</v>
          </cell>
          <cell r="AM43">
            <v>0</v>
          </cell>
          <cell r="AN43">
            <v>0</v>
          </cell>
          <cell r="AP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D44">
            <v>0</v>
          </cell>
          <cell r="AE44">
            <v>0</v>
          </cell>
          <cell r="AF44">
            <v>0</v>
          </cell>
          <cell r="AG44">
            <v>0</v>
          </cell>
          <cell r="AH44">
            <v>0</v>
          </cell>
          <cell r="AI44">
            <v>0</v>
          </cell>
          <cell r="AJ44">
            <v>0</v>
          </cell>
          <cell r="AK44">
            <v>0</v>
          </cell>
          <cell r="AL44">
            <v>0</v>
          </cell>
          <cell r="AM44">
            <v>0</v>
          </cell>
          <cell r="AN44">
            <v>0</v>
          </cell>
          <cell r="AP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D45">
            <v>0</v>
          </cell>
          <cell r="AE45">
            <v>0</v>
          </cell>
          <cell r="AF45">
            <v>0</v>
          </cell>
          <cell r="AG45">
            <v>0</v>
          </cell>
          <cell r="AH45">
            <v>0</v>
          </cell>
          <cell r="AI45">
            <v>0</v>
          </cell>
          <cell r="AJ45">
            <v>0</v>
          </cell>
          <cell r="AK45">
            <v>0</v>
          </cell>
          <cell r="AL45">
            <v>0</v>
          </cell>
          <cell r="AM45">
            <v>0</v>
          </cell>
          <cell r="AN45">
            <v>0</v>
          </cell>
          <cell r="AP45">
            <v>0</v>
          </cell>
        </row>
        <row r="46">
          <cell r="J46">
            <v>0</v>
          </cell>
          <cell r="K46">
            <v>0</v>
          </cell>
          <cell r="L46">
            <v>0</v>
          </cell>
          <cell r="M46">
            <v>0</v>
          </cell>
          <cell r="N46">
            <v>0</v>
          </cell>
          <cell r="O46">
            <v>0</v>
          </cell>
          <cell r="P46">
            <v>0</v>
          </cell>
          <cell r="Q46">
            <v>0</v>
          </cell>
          <cell r="R46">
            <v>-4210585.74</v>
          </cell>
          <cell r="S46">
            <v>-2509978.89</v>
          </cell>
          <cell r="T46">
            <v>-3536902.31</v>
          </cell>
          <cell r="U46">
            <v>1310607.6200000001</v>
          </cell>
          <cell r="V46">
            <v>-2145969.87</v>
          </cell>
          <cell r="W46">
            <v>-2018749.36</v>
          </cell>
          <cell r="X46">
            <v>-2033060.59</v>
          </cell>
          <cell r="Y46">
            <v>-3201213.72</v>
          </cell>
          <cell r="Z46">
            <v>-3345731.57</v>
          </cell>
          <cell r="AA46">
            <v>102862.05</v>
          </cell>
          <cell r="AD46">
            <v>0</v>
          </cell>
          <cell r="AE46">
            <v>-175441.07250000001</v>
          </cell>
          <cell r="AF46">
            <v>-455464.59875000006</v>
          </cell>
          <cell r="AG46">
            <v>-707417.98208333331</v>
          </cell>
          <cell r="AH46">
            <v>-800180.26083333336</v>
          </cell>
          <cell r="AI46">
            <v>-834987.02125000011</v>
          </cell>
          <cell r="AJ46">
            <v>-1008516.9891666668</v>
          </cell>
          <cell r="AK46">
            <v>-1177342.4037500001</v>
          </cell>
          <cell r="AL46">
            <v>-1395437.1666666667</v>
          </cell>
          <cell r="AM46">
            <v>-1668226.55375</v>
          </cell>
          <cell r="AN46">
            <v>-1803346.1170833334</v>
          </cell>
          <cell r="AP46">
            <v>-1742973.2158333331</v>
          </cell>
        </row>
        <row r="47">
          <cell r="J47">
            <v>0</v>
          </cell>
          <cell r="K47">
            <v>0</v>
          </cell>
          <cell r="L47">
            <v>0</v>
          </cell>
          <cell r="M47">
            <v>0</v>
          </cell>
          <cell r="N47">
            <v>0</v>
          </cell>
          <cell r="O47">
            <v>0</v>
          </cell>
          <cell r="P47">
            <v>0</v>
          </cell>
          <cell r="Q47">
            <v>0</v>
          </cell>
          <cell r="R47">
            <v>-1136076.28</v>
          </cell>
          <cell r="S47">
            <v>-191164.32</v>
          </cell>
          <cell r="T47">
            <v>536253.86</v>
          </cell>
          <cell r="U47">
            <v>2878203.63</v>
          </cell>
          <cell r="V47">
            <v>1519166.85</v>
          </cell>
          <cell r="W47">
            <v>1698167.08</v>
          </cell>
          <cell r="X47">
            <v>2096120.14</v>
          </cell>
          <cell r="Y47">
            <v>2299483.65</v>
          </cell>
          <cell r="Z47">
            <v>2293562.86</v>
          </cell>
          <cell r="AA47">
            <v>2287148.37</v>
          </cell>
          <cell r="AD47">
            <v>0</v>
          </cell>
          <cell r="AE47">
            <v>-47336.511666666665</v>
          </cell>
          <cell r="AF47">
            <v>-102638.20333333332</v>
          </cell>
          <cell r="AG47">
            <v>-88259.472500000018</v>
          </cell>
          <cell r="AH47">
            <v>54009.58958333332</v>
          </cell>
          <cell r="AI47">
            <v>237233.35958333328</v>
          </cell>
          <cell r="AJ47">
            <v>371288.93999999994</v>
          </cell>
          <cell r="AK47">
            <v>529384.24083333334</v>
          </cell>
          <cell r="AL47">
            <v>712534.39875000005</v>
          </cell>
          <cell r="AM47">
            <v>903911.33666666655</v>
          </cell>
          <cell r="AN47">
            <v>1094774.3045833332</v>
          </cell>
          <cell r="AP47">
            <v>1316947.7083333333</v>
          </cell>
        </row>
        <row r="48">
          <cell r="J48">
            <v>4198480.0999999996</v>
          </cell>
          <cell r="K48">
            <v>1511750.77</v>
          </cell>
          <cell r="L48">
            <v>2726745.64</v>
          </cell>
          <cell r="M48">
            <v>3169100.42</v>
          </cell>
          <cell r="N48">
            <v>3641636.06</v>
          </cell>
          <cell r="O48">
            <v>1541932.61</v>
          </cell>
          <cell r="P48">
            <v>1782927.51</v>
          </cell>
          <cell r="Q48">
            <v>2517740.23</v>
          </cell>
          <cell r="R48">
            <v>6637688.6100000003</v>
          </cell>
          <cell r="S48">
            <v>9009830.5399999991</v>
          </cell>
          <cell r="T48">
            <v>8361543.5</v>
          </cell>
          <cell r="U48">
            <v>9204174.8699999992</v>
          </cell>
          <cell r="V48">
            <v>8061265.7400000002</v>
          </cell>
          <cell r="W48">
            <v>84661.66</v>
          </cell>
          <cell r="X48">
            <v>-304944.09000000003</v>
          </cell>
          <cell r="Y48">
            <v>-1387378.61</v>
          </cell>
          <cell r="Z48">
            <v>-4207062.6900000004</v>
          </cell>
          <cell r="AA48">
            <v>1205071.69</v>
          </cell>
          <cell r="AD48">
            <v>1598115.19625</v>
          </cell>
          <cell r="AE48">
            <v>2167068.5541666667</v>
          </cell>
          <cell r="AF48">
            <v>2894691.0204166663</v>
          </cell>
          <cell r="AG48">
            <v>3625063.2816666663</v>
          </cell>
          <cell r="AH48">
            <v>4249478.5495833335</v>
          </cell>
          <cell r="AI48">
            <v>4686245.3066666666</v>
          </cell>
          <cell r="AJ48">
            <v>4787732.6620833343</v>
          </cell>
          <cell r="AK48">
            <v>4601950.2104166662</v>
          </cell>
          <cell r="AL48">
            <v>4285776.512083333</v>
          </cell>
          <cell r="AM48">
            <v>3768894.1045833328</v>
          </cell>
          <cell r="AN48">
            <v>3427829.1183333327</v>
          </cell>
          <cell r="AP48">
            <v>3261374.4883333319</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D49">
            <v>0</v>
          </cell>
          <cell r="AE49">
            <v>0</v>
          </cell>
          <cell r="AF49">
            <v>0</v>
          </cell>
          <cell r="AG49">
            <v>0</v>
          </cell>
          <cell r="AH49">
            <v>0</v>
          </cell>
          <cell r="AI49">
            <v>0</v>
          </cell>
          <cell r="AJ49">
            <v>0</v>
          </cell>
          <cell r="AK49">
            <v>0</v>
          </cell>
          <cell r="AL49">
            <v>0</v>
          </cell>
          <cell r="AM49">
            <v>0</v>
          </cell>
          <cell r="AN49">
            <v>0</v>
          </cell>
          <cell r="AP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D50">
            <v>0</v>
          </cell>
          <cell r="AE50">
            <v>0</v>
          </cell>
          <cell r="AF50">
            <v>0</v>
          </cell>
          <cell r="AG50">
            <v>0</v>
          </cell>
          <cell r="AH50">
            <v>0</v>
          </cell>
          <cell r="AI50">
            <v>0</v>
          </cell>
          <cell r="AJ50">
            <v>0</v>
          </cell>
          <cell r="AK50">
            <v>0</v>
          </cell>
          <cell r="AL50">
            <v>0</v>
          </cell>
          <cell r="AM50">
            <v>0</v>
          </cell>
          <cell r="AN50">
            <v>0</v>
          </cell>
          <cell r="AP50">
            <v>0</v>
          </cell>
        </row>
        <row r="51">
          <cell r="J51">
            <v>-393750</v>
          </cell>
          <cell r="K51">
            <v>-393750</v>
          </cell>
          <cell r="L51">
            <v>-393750</v>
          </cell>
          <cell r="M51">
            <v>-393750</v>
          </cell>
          <cell r="N51">
            <v>-393750</v>
          </cell>
          <cell r="O51">
            <v>-393750</v>
          </cell>
          <cell r="P51">
            <v>-393750</v>
          </cell>
          <cell r="Q51">
            <v>-393750</v>
          </cell>
          <cell r="R51">
            <v>0</v>
          </cell>
          <cell r="S51">
            <v>0</v>
          </cell>
          <cell r="T51">
            <v>0</v>
          </cell>
          <cell r="U51">
            <v>0</v>
          </cell>
          <cell r="V51">
            <v>0</v>
          </cell>
          <cell r="W51">
            <v>0</v>
          </cell>
          <cell r="X51">
            <v>0</v>
          </cell>
          <cell r="Y51">
            <v>0</v>
          </cell>
          <cell r="Z51">
            <v>0</v>
          </cell>
          <cell r="AA51">
            <v>0</v>
          </cell>
          <cell r="AD51">
            <v>-393750</v>
          </cell>
          <cell r="AE51">
            <v>-377343.75</v>
          </cell>
          <cell r="AF51">
            <v>-344531.25</v>
          </cell>
          <cell r="AG51">
            <v>-311718.75</v>
          </cell>
          <cell r="AH51">
            <v>-278906.25</v>
          </cell>
          <cell r="AI51">
            <v>-246093.75</v>
          </cell>
          <cell r="AJ51">
            <v>-213281.25</v>
          </cell>
          <cell r="AK51">
            <v>-180468.75</v>
          </cell>
          <cell r="AL51">
            <v>-147656.25</v>
          </cell>
          <cell r="AM51">
            <v>-114843.75</v>
          </cell>
          <cell r="AN51">
            <v>-82031.25</v>
          </cell>
          <cell r="AP51">
            <v>-16406.25</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D52">
            <v>0</v>
          </cell>
          <cell r="AE52">
            <v>0</v>
          </cell>
          <cell r="AF52">
            <v>0</v>
          </cell>
          <cell r="AG52">
            <v>0</v>
          </cell>
          <cell r="AH52">
            <v>0</v>
          </cell>
          <cell r="AI52">
            <v>0</v>
          </cell>
          <cell r="AJ52">
            <v>0</v>
          </cell>
          <cell r="AK52">
            <v>0</v>
          </cell>
          <cell r="AL52">
            <v>0</v>
          </cell>
          <cell r="AM52">
            <v>0</v>
          </cell>
          <cell r="AN52">
            <v>0</v>
          </cell>
          <cell r="AP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D53">
            <v>0</v>
          </cell>
          <cell r="AE53">
            <v>0</v>
          </cell>
          <cell r="AF53">
            <v>0</v>
          </cell>
          <cell r="AG53">
            <v>0</v>
          </cell>
          <cell r="AH53">
            <v>0</v>
          </cell>
          <cell r="AI53">
            <v>0</v>
          </cell>
          <cell r="AJ53">
            <v>0</v>
          </cell>
          <cell r="AK53">
            <v>0</v>
          </cell>
          <cell r="AL53">
            <v>0</v>
          </cell>
          <cell r="AM53">
            <v>0</v>
          </cell>
          <cell r="AN53">
            <v>0</v>
          </cell>
          <cell r="AP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D54">
            <v>0</v>
          </cell>
          <cell r="AE54">
            <v>0</v>
          </cell>
          <cell r="AF54">
            <v>0</v>
          </cell>
          <cell r="AG54">
            <v>0</v>
          </cell>
          <cell r="AH54">
            <v>0</v>
          </cell>
          <cell r="AI54">
            <v>0</v>
          </cell>
          <cell r="AJ54">
            <v>0</v>
          </cell>
          <cell r="AK54">
            <v>0</v>
          </cell>
          <cell r="AL54">
            <v>0</v>
          </cell>
          <cell r="AM54">
            <v>0</v>
          </cell>
          <cell r="AN54">
            <v>0</v>
          </cell>
          <cell r="AP54">
            <v>0</v>
          </cell>
        </row>
        <row r="55">
          <cell r="J55">
            <v>0</v>
          </cell>
          <cell r="K55">
            <v>0</v>
          </cell>
          <cell r="L55">
            <v>0</v>
          </cell>
          <cell r="M55">
            <v>0</v>
          </cell>
          <cell r="N55">
            <v>0</v>
          </cell>
          <cell r="O55">
            <v>0</v>
          </cell>
          <cell r="P55">
            <v>0</v>
          </cell>
          <cell r="Q55">
            <v>0</v>
          </cell>
          <cell r="R55">
            <v>116079.12</v>
          </cell>
          <cell r="S55">
            <v>230858.3</v>
          </cell>
          <cell r="T55">
            <v>349784.86</v>
          </cell>
          <cell r="U55">
            <v>463770.76</v>
          </cell>
          <cell r="V55">
            <v>557587.19999999995</v>
          </cell>
          <cell r="W55">
            <v>120144.81</v>
          </cell>
          <cell r="X55">
            <v>85083.86</v>
          </cell>
          <cell r="Y55">
            <v>118167.31</v>
          </cell>
          <cell r="Z55">
            <v>209520.62</v>
          </cell>
          <cell r="AA55">
            <v>389802.44</v>
          </cell>
          <cell r="AD55">
            <v>0</v>
          </cell>
          <cell r="AE55">
            <v>4836.63</v>
          </cell>
          <cell r="AF55">
            <v>19292.355833333331</v>
          </cell>
          <cell r="AG55">
            <v>43485.820833333331</v>
          </cell>
          <cell r="AH55">
            <v>77383.971666666665</v>
          </cell>
          <cell r="AI55">
            <v>119940.55333333334</v>
          </cell>
          <cell r="AJ55">
            <v>148179.38708333333</v>
          </cell>
          <cell r="AK55">
            <v>156730.58166666667</v>
          </cell>
          <cell r="AL55">
            <v>165199.38041666668</v>
          </cell>
          <cell r="AM55">
            <v>178853.04416666669</v>
          </cell>
          <cell r="AN55">
            <v>203824.83833333338</v>
          </cell>
          <cell r="AP55">
            <v>286443.48583333334</v>
          </cell>
        </row>
        <row r="56">
          <cell r="J56">
            <v>248239471.28</v>
          </cell>
          <cell r="K56">
            <v>275535578.75999999</v>
          </cell>
          <cell r="L56">
            <v>277509414.30000001</v>
          </cell>
          <cell r="M56">
            <v>251371893.12</v>
          </cell>
          <cell r="N56">
            <v>239914725</v>
          </cell>
          <cell r="O56">
            <v>236413441.16999999</v>
          </cell>
          <cell r="P56">
            <v>241795058.16999999</v>
          </cell>
          <cell r="Q56">
            <v>243163405.27000001</v>
          </cell>
          <cell r="R56">
            <v>240176393.63</v>
          </cell>
          <cell r="S56">
            <v>232239343.28999999</v>
          </cell>
          <cell r="T56">
            <v>243190319.18000001</v>
          </cell>
          <cell r="U56">
            <v>244101260.09</v>
          </cell>
          <cell r="V56">
            <v>259358414.44999999</v>
          </cell>
          <cell r="W56">
            <v>262386442.28</v>
          </cell>
          <cell r="X56">
            <v>264410332.08000001</v>
          </cell>
          <cell r="Y56">
            <v>285547974.48000002</v>
          </cell>
          <cell r="Z56">
            <v>279938378.25</v>
          </cell>
          <cell r="AA56">
            <v>298296076.08999997</v>
          </cell>
          <cell r="AD56">
            <v>248297998.30625001</v>
          </cell>
          <cell r="AE56">
            <v>248136057.74208331</v>
          </cell>
          <cell r="AF56">
            <v>247786645.0925</v>
          </cell>
          <cell r="AG56">
            <v>247646368.73583338</v>
          </cell>
          <cell r="AH56">
            <v>247815767.03958333</v>
          </cell>
          <cell r="AI56">
            <v>248267481.23708335</v>
          </cell>
          <cell r="AJ56">
            <v>248182889.84916663</v>
          </cell>
          <cell r="AK56">
            <v>247089214.07000002</v>
          </cell>
          <cell r="AL56">
            <v>247967422.36749998</v>
          </cell>
          <cell r="AM56">
            <v>251059077.97625002</v>
          </cell>
          <cell r="AN56">
            <v>255305173.31666669</v>
          </cell>
          <cell r="AP56">
            <v>261073287.18499997</v>
          </cell>
        </row>
        <row r="57">
          <cell r="J57">
            <v>99959720.629999995</v>
          </cell>
          <cell r="K57">
            <v>101975176.91</v>
          </cell>
          <cell r="L57">
            <v>86121559.689999998</v>
          </cell>
          <cell r="M57">
            <v>89971103.510000005</v>
          </cell>
          <cell r="N57">
            <v>95113139.870000005</v>
          </cell>
          <cell r="O57">
            <v>98590013.439999998</v>
          </cell>
          <cell r="P57">
            <v>119703252.13</v>
          </cell>
          <cell r="Q57">
            <v>93676362.579999998</v>
          </cell>
          <cell r="R57">
            <v>109358658.73999999</v>
          </cell>
          <cell r="S57">
            <v>108328018.8</v>
          </cell>
          <cell r="T57">
            <v>103463196.73999999</v>
          </cell>
          <cell r="U57">
            <v>103498068.87</v>
          </cell>
          <cell r="V57">
            <v>111095643.98999999</v>
          </cell>
          <cell r="W57">
            <v>119375202.47</v>
          </cell>
          <cell r="X57">
            <v>124594180.88</v>
          </cell>
          <cell r="Y57">
            <v>129497260.76000001</v>
          </cell>
          <cell r="Z57">
            <v>142275561.37</v>
          </cell>
          <cell r="AA57">
            <v>124678392.78</v>
          </cell>
          <cell r="AD57">
            <v>96405029.356250003</v>
          </cell>
          <cell r="AE57">
            <v>97513736.804583326</v>
          </cell>
          <cell r="AF57">
            <v>98944159.397916675</v>
          </cell>
          <cell r="AG57">
            <v>100009095.69958334</v>
          </cell>
          <cell r="AH57">
            <v>100576560.15541667</v>
          </cell>
          <cell r="AI57">
            <v>101277186.13249999</v>
          </cell>
          <cell r="AJ57">
            <v>102466184.00416666</v>
          </cell>
          <cell r="AK57">
            <v>104794210.95208333</v>
          </cell>
          <cell r="AL57">
            <v>108044160.05374999</v>
          </cell>
          <cell r="AM57">
            <v>111656184.16833334</v>
          </cell>
          <cell r="AN57">
            <v>114708300.86999999</v>
          </cell>
          <cell r="AP57">
            <v>118054144.14708333</v>
          </cell>
        </row>
        <row r="58">
          <cell r="J58">
            <v>78591342.930000007</v>
          </cell>
          <cell r="K58">
            <v>81614034.379999995</v>
          </cell>
          <cell r="L58">
            <v>86368501.75</v>
          </cell>
          <cell r="M58">
            <v>93358189.650000006</v>
          </cell>
          <cell r="N58">
            <v>97573299.540000007</v>
          </cell>
          <cell r="O58">
            <v>87011020.090000004</v>
          </cell>
          <cell r="P58">
            <v>96188031.620000005</v>
          </cell>
          <cell r="Q58">
            <v>122041488.81</v>
          </cell>
          <cell r="R58">
            <v>74617178.099999994</v>
          </cell>
          <cell r="S58">
            <v>78046679.670000002</v>
          </cell>
          <cell r="T58">
            <v>66958987.039999999</v>
          </cell>
          <cell r="U58">
            <v>76901076.590000004</v>
          </cell>
          <cell r="V58">
            <v>87376966.769999996</v>
          </cell>
          <cell r="W58">
            <v>114223956.97</v>
          </cell>
          <cell r="X58">
            <v>125565731.34999999</v>
          </cell>
          <cell r="Y58">
            <v>134737234.97</v>
          </cell>
          <cell r="Z58">
            <v>165003952.37</v>
          </cell>
          <cell r="AA58">
            <v>180709139.30000001</v>
          </cell>
          <cell r="AD58">
            <v>82621977.579166666</v>
          </cell>
          <cell r="AE58">
            <v>84771944.080416679</v>
          </cell>
          <cell r="AF58">
            <v>85679600.195000008</v>
          </cell>
          <cell r="AG58">
            <v>86169692.454999998</v>
          </cell>
          <cell r="AH58">
            <v>86387222.829166666</v>
          </cell>
          <cell r="AI58">
            <v>86971886.840833321</v>
          </cell>
          <cell r="AJ58">
            <v>88696701.275416657</v>
          </cell>
          <cell r="AK58">
            <v>91688665.949999988</v>
          </cell>
          <cell r="AL58">
            <v>95046010.73833333</v>
          </cell>
          <cell r="AM58">
            <v>99579748.16125001</v>
          </cell>
          <cell r="AN58">
            <v>106293446.99625002</v>
          </cell>
          <cell r="AP58">
            <v>119100876.55541669</v>
          </cell>
        </row>
        <row r="59">
          <cell r="J59">
            <v>224000</v>
          </cell>
          <cell r="K59">
            <v>224000</v>
          </cell>
          <cell r="L59">
            <v>0</v>
          </cell>
          <cell r="M59">
            <v>224000</v>
          </cell>
          <cell r="N59">
            <v>224000</v>
          </cell>
          <cell r="O59">
            <v>238000</v>
          </cell>
          <cell r="P59">
            <v>238000</v>
          </cell>
          <cell r="Q59">
            <v>0</v>
          </cell>
          <cell r="R59">
            <v>212500</v>
          </cell>
          <cell r="S59">
            <v>212500</v>
          </cell>
          <cell r="T59">
            <v>212500</v>
          </cell>
          <cell r="U59">
            <v>0</v>
          </cell>
          <cell r="V59">
            <v>212500</v>
          </cell>
          <cell r="W59">
            <v>212500</v>
          </cell>
          <cell r="X59">
            <v>145495</v>
          </cell>
          <cell r="Y59">
            <v>96358</v>
          </cell>
          <cell r="Z59">
            <v>603539.12</v>
          </cell>
          <cell r="AA59">
            <v>212500</v>
          </cell>
          <cell r="AD59">
            <v>106579.85166666667</v>
          </cell>
          <cell r="AE59">
            <v>70742.800833333327</v>
          </cell>
          <cell r="AF59">
            <v>74933.212083333332</v>
          </cell>
          <cell r="AG59">
            <v>119784.45458333334</v>
          </cell>
          <cell r="AH59">
            <v>167964.01333333334</v>
          </cell>
          <cell r="AI59">
            <v>166979.16666666666</v>
          </cell>
          <cell r="AJ59">
            <v>166020.83333333334</v>
          </cell>
          <cell r="AK59">
            <v>171603.95833333334</v>
          </cell>
          <cell r="AL59">
            <v>172347.83333333334</v>
          </cell>
          <cell r="AM59">
            <v>182843.54666666666</v>
          </cell>
          <cell r="AN59">
            <v>197595.17666666667</v>
          </cell>
          <cell r="AP59">
            <v>194407.67666666667</v>
          </cell>
        </row>
        <row r="60">
          <cell r="J60">
            <v>351120</v>
          </cell>
          <cell r="K60">
            <v>329840</v>
          </cell>
          <cell r="L60">
            <v>26600</v>
          </cell>
          <cell r="M60">
            <v>399000</v>
          </cell>
          <cell r="N60">
            <v>399000</v>
          </cell>
          <cell r="O60">
            <v>372400</v>
          </cell>
          <cell r="P60">
            <v>356440</v>
          </cell>
          <cell r="Q60">
            <v>8948200</v>
          </cell>
          <cell r="R60">
            <v>9251250</v>
          </cell>
          <cell r="S60">
            <v>9165750</v>
          </cell>
          <cell r="T60">
            <v>9227500</v>
          </cell>
          <cell r="U60">
            <v>9275000</v>
          </cell>
          <cell r="V60">
            <v>9251250</v>
          </cell>
          <cell r="W60">
            <v>9251250</v>
          </cell>
          <cell r="X60">
            <v>9275000</v>
          </cell>
          <cell r="Y60">
            <v>9275000</v>
          </cell>
          <cell r="Z60">
            <v>10067556.84</v>
          </cell>
          <cell r="AA60">
            <v>9275000</v>
          </cell>
          <cell r="AD60">
            <v>636975</v>
          </cell>
          <cell r="AE60">
            <v>1385625.4166666667</v>
          </cell>
          <cell r="AF60">
            <v>2139700.4166666665</v>
          </cell>
          <cell r="AG60">
            <v>2877269.1666666665</v>
          </cell>
          <cell r="AH60">
            <v>3627370</v>
          </cell>
          <cell r="AI60">
            <v>4379347.083333333</v>
          </cell>
          <cell r="AJ60">
            <v>5121911.25</v>
          </cell>
          <cell r="AK60">
            <v>5878986.666666667</v>
          </cell>
          <cell r="AL60">
            <v>6634170</v>
          </cell>
          <cell r="AM60">
            <v>7406859.8683333332</v>
          </cell>
          <cell r="AN60">
            <v>8180658.0700000003</v>
          </cell>
          <cell r="AP60">
            <v>9311504.7216666657</v>
          </cell>
        </row>
        <row r="61">
          <cell r="J61">
            <v>0</v>
          </cell>
          <cell r="K61">
            <v>0</v>
          </cell>
          <cell r="L61">
            <v>0</v>
          </cell>
          <cell r="M61">
            <v>0</v>
          </cell>
          <cell r="N61">
            <v>0</v>
          </cell>
          <cell r="O61">
            <v>0</v>
          </cell>
          <cell r="P61">
            <v>0</v>
          </cell>
          <cell r="Q61">
            <v>40244.230000000003</v>
          </cell>
          <cell r="R61">
            <v>0</v>
          </cell>
          <cell r="S61">
            <v>0</v>
          </cell>
          <cell r="T61">
            <v>0</v>
          </cell>
          <cell r="U61">
            <v>0</v>
          </cell>
          <cell r="V61">
            <v>0</v>
          </cell>
          <cell r="W61">
            <v>0</v>
          </cell>
          <cell r="X61">
            <v>0</v>
          </cell>
          <cell r="Y61">
            <v>0</v>
          </cell>
          <cell r="Z61">
            <v>5950942.2000000002</v>
          </cell>
          <cell r="AA61">
            <v>4860466.5199999996</v>
          </cell>
          <cell r="AD61">
            <v>20385.985416666666</v>
          </cell>
          <cell r="AE61">
            <v>9590.0666666666675</v>
          </cell>
          <cell r="AF61">
            <v>3353.6858333333334</v>
          </cell>
          <cell r="AG61">
            <v>3353.6858333333334</v>
          </cell>
          <cell r="AH61">
            <v>3353.6858333333334</v>
          </cell>
          <cell r="AI61">
            <v>3353.6858333333334</v>
          </cell>
          <cell r="AJ61">
            <v>3353.6858333333334</v>
          </cell>
          <cell r="AK61">
            <v>3353.6858333333334</v>
          </cell>
          <cell r="AL61">
            <v>3353.6858333333334</v>
          </cell>
          <cell r="AM61">
            <v>251309.61083333334</v>
          </cell>
          <cell r="AN61">
            <v>701784.97416666674</v>
          </cell>
          <cell r="AP61">
            <v>1307666.4462499998</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D62">
            <v>0</v>
          </cell>
          <cell r="AE62">
            <v>0</v>
          </cell>
          <cell r="AF62">
            <v>0</v>
          </cell>
          <cell r="AG62">
            <v>0</v>
          </cell>
          <cell r="AH62">
            <v>0</v>
          </cell>
          <cell r="AI62">
            <v>0</v>
          </cell>
          <cell r="AJ62">
            <v>0</v>
          </cell>
          <cell r="AK62">
            <v>0</v>
          </cell>
          <cell r="AL62">
            <v>0</v>
          </cell>
          <cell r="AM62">
            <v>0</v>
          </cell>
          <cell r="AN62">
            <v>0</v>
          </cell>
          <cell r="AP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D63">
            <v>0</v>
          </cell>
          <cell r="AE63">
            <v>0</v>
          </cell>
          <cell r="AF63">
            <v>0</v>
          </cell>
          <cell r="AG63">
            <v>0</v>
          </cell>
          <cell r="AH63">
            <v>0</v>
          </cell>
          <cell r="AI63">
            <v>0</v>
          </cell>
          <cell r="AJ63">
            <v>0</v>
          </cell>
          <cell r="AK63">
            <v>0</v>
          </cell>
          <cell r="AL63">
            <v>0</v>
          </cell>
          <cell r="AM63">
            <v>0</v>
          </cell>
          <cell r="AN63">
            <v>0</v>
          </cell>
          <cell r="AP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D64">
            <v>0</v>
          </cell>
          <cell r="AE64">
            <v>0</v>
          </cell>
          <cell r="AF64">
            <v>0</v>
          </cell>
          <cell r="AG64">
            <v>0</v>
          </cell>
          <cell r="AH64">
            <v>0</v>
          </cell>
          <cell r="AI64">
            <v>0</v>
          </cell>
          <cell r="AJ64">
            <v>0</v>
          </cell>
          <cell r="AK64">
            <v>0</v>
          </cell>
          <cell r="AL64">
            <v>0</v>
          </cell>
          <cell r="AM64">
            <v>0</v>
          </cell>
          <cell r="AN64">
            <v>0</v>
          </cell>
          <cell r="AP64">
            <v>0</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D65">
            <v>0</v>
          </cell>
          <cell r="AE65">
            <v>0</v>
          </cell>
          <cell r="AF65">
            <v>0</v>
          </cell>
          <cell r="AG65">
            <v>0</v>
          </cell>
          <cell r="AH65">
            <v>0</v>
          </cell>
          <cell r="AI65">
            <v>0</v>
          </cell>
          <cell r="AJ65">
            <v>0</v>
          </cell>
          <cell r="AK65">
            <v>0</v>
          </cell>
          <cell r="AL65">
            <v>0</v>
          </cell>
          <cell r="AM65">
            <v>0</v>
          </cell>
          <cell r="AN65">
            <v>0</v>
          </cell>
          <cell r="AP65">
            <v>0</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D66">
            <v>0</v>
          </cell>
          <cell r="AE66">
            <v>0</v>
          </cell>
          <cell r="AF66">
            <v>0</v>
          </cell>
          <cell r="AG66">
            <v>0</v>
          </cell>
          <cell r="AH66">
            <v>0</v>
          </cell>
          <cell r="AI66">
            <v>0</v>
          </cell>
          <cell r="AJ66">
            <v>0</v>
          </cell>
          <cell r="AK66">
            <v>0</v>
          </cell>
          <cell r="AL66">
            <v>0</v>
          </cell>
          <cell r="AM66">
            <v>0</v>
          </cell>
          <cell r="AN66">
            <v>0</v>
          </cell>
          <cell r="AP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D67">
            <v>0</v>
          </cell>
          <cell r="AE67">
            <v>0</v>
          </cell>
          <cell r="AF67">
            <v>0</v>
          </cell>
          <cell r="AG67">
            <v>0</v>
          </cell>
          <cell r="AH67">
            <v>0</v>
          </cell>
          <cell r="AI67">
            <v>0</v>
          </cell>
          <cell r="AJ67">
            <v>0</v>
          </cell>
          <cell r="AK67">
            <v>0</v>
          </cell>
          <cell r="AL67">
            <v>0</v>
          </cell>
          <cell r="AM67">
            <v>0</v>
          </cell>
          <cell r="AN67">
            <v>0</v>
          </cell>
          <cell r="AP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D68">
            <v>0</v>
          </cell>
          <cell r="AE68">
            <v>0</v>
          </cell>
          <cell r="AF68">
            <v>0</v>
          </cell>
          <cell r="AG68">
            <v>0</v>
          </cell>
          <cell r="AH68">
            <v>0</v>
          </cell>
          <cell r="AI68">
            <v>0</v>
          </cell>
          <cell r="AJ68">
            <v>0</v>
          </cell>
          <cell r="AK68">
            <v>0</v>
          </cell>
          <cell r="AL68">
            <v>0</v>
          </cell>
          <cell r="AM68">
            <v>0</v>
          </cell>
          <cell r="AN68">
            <v>0</v>
          </cell>
          <cell r="AP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D69">
            <v>0</v>
          </cell>
          <cell r="AE69">
            <v>0</v>
          </cell>
          <cell r="AF69">
            <v>0</v>
          </cell>
          <cell r="AG69">
            <v>0</v>
          </cell>
          <cell r="AH69">
            <v>0</v>
          </cell>
          <cell r="AI69">
            <v>0</v>
          </cell>
          <cell r="AJ69">
            <v>0</v>
          </cell>
          <cell r="AK69">
            <v>0</v>
          </cell>
          <cell r="AL69">
            <v>0</v>
          </cell>
          <cell r="AM69">
            <v>0</v>
          </cell>
          <cell r="AN69">
            <v>0</v>
          </cell>
          <cell r="AP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D70">
            <v>0</v>
          </cell>
          <cell r="AE70">
            <v>0</v>
          </cell>
          <cell r="AF70">
            <v>0</v>
          </cell>
          <cell r="AG70">
            <v>0</v>
          </cell>
          <cell r="AH70">
            <v>0</v>
          </cell>
          <cell r="AI70">
            <v>0</v>
          </cell>
          <cell r="AJ70">
            <v>0</v>
          </cell>
          <cell r="AK70">
            <v>0</v>
          </cell>
          <cell r="AL70">
            <v>0</v>
          </cell>
          <cell r="AM70">
            <v>0</v>
          </cell>
          <cell r="AN70">
            <v>0</v>
          </cell>
          <cell r="AP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D71">
            <v>0</v>
          </cell>
          <cell r="AE71">
            <v>0</v>
          </cell>
          <cell r="AF71">
            <v>0</v>
          </cell>
          <cell r="AG71">
            <v>0</v>
          </cell>
          <cell r="AH71">
            <v>0</v>
          </cell>
          <cell r="AI71">
            <v>0</v>
          </cell>
          <cell r="AJ71">
            <v>0</v>
          </cell>
          <cell r="AK71">
            <v>0</v>
          </cell>
          <cell r="AL71">
            <v>0</v>
          </cell>
          <cell r="AM71">
            <v>0</v>
          </cell>
          <cell r="AN71">
            <v>0</v>
          </cell>
          <cell r="AP71">
            <v>0</v>
          </cell>
        </row>
        <row r="72">
          <cell r="J72">
            <v>-83254884.390000001</v>
          </cell>
          <cell r="K72">
            <v>-79639833.390000001</v>
          </cell>
          <cell r="L72">
            <v>-79639833.390000001</v>
          </cell>
          <cell r="M72">
            <v>-79639833.390000001</v>
          </cell>
          <cell r="N72">
            <v>-72450287.390000001</v>
          </cell>
          <cell r="O72">
            <v>-72450287.390000001</v>
          </cell>
          <cell r="P72">
            <v>-72450287.390000001</v>
          </cell>
          <cell r="Q72">
            <v>-77544030.390000001</v>
          </cell>
          <cell r="R72">
            <v>-77544030.390000001</v>
          </cell>
          <cell r="S72">
            <v>-77544030.390000001</v>
          </cell>
          <cell r="T72">
            <v>-74350221.329999998</v>
          </cell>
          <cell r="U72">
            <v>-74350221.329999998</v>
          </cell>
          <cell r="V72">
            <v>-75140075.530000001</v>
          </cell>
          <cell r="W72">
            <v>-76812966.530000001</v>
          </cell>
          <cell r="X72">
            <v>-76812966.530000001</v>
          </cell>
          <cell r="Y72">
            <v>-76812966.530000001</v>
          </cell>
          <cell r="Z72">
            <v>-67554002.530000001</v>
          </cell>
          <cell r="AA72">
            <v>-67554002.530000001</v>
          </cell>
          <cell r="AD72">
            <v>-78977744.017083332</v>
          </cell>
          <cell r="AE72">
            <v>-78675549.966249987</v>
          </cell>
          <cell r="AF72">
            <v>-78373355.915416658</v>
          </cell>
          <cell r="AG72">
            <v>-77851231.262500003</v>
          </cell>
          <cell r="AH72">
            <v>-77109176.007500008</v>
          </cell>
          <cell r="AI72">
            <v>-76400031.344166681</v>
          </cell>
          <cell r="AJ72">
            <v>-75944128.18916668</v>
          </cell>
          <cell r="AK72">
            <v>-75708555.950833336</v>
          </cell>
          <cell r="AL72">
            <v>-75472983.712499991</v>
          </cell>
          <cell r="AM72">
            <v>-75151185.724166662</v>
          </cell>
          <cell r="AN72">
            <v>-74743161.985833332</v>
          </cell>
          <cell r="AP72">
            <v>-73839551.42583333</v>
          </cell>
        </row>
        <row r="73">
          <cell r="J73">
            <v>-271840800.38</v>
          </cell>
          <cell r="K73">
            <v>-278945665.38</v>
          </cell>
          <cell r="L73">
            <v>-278945665.38</v>
          </cell>
          <cell r="M73">
            <v>-278945665.38</v>
          </cell>
          <cell r="N73">
            <v>-284547781.38</v>
          </cell>
          <cell r="O73">
            <v>-284547781.38</v>
          </cell>
          <cell r="P73">
            <v>-284547781.38</v>
          </cell>
          <cell r="Q73">
            <v>-291755611.38</v>
          </cell>
          <cell r="R73">
            <v>-291755611.38</v>
          </cell>
          <cell r="S73">
            <v>-291755611.38</v>
          </cell>
          <cell r="T73">
            <v>-300076044.98000002</v>
          </cell>
          <cell r="U73">
            <v>-300076044.98000002</v>
          </cell>
          <cell r="V73">
            <v>-301300955.37</v>
          </cell>
          <cell r="W73">
            <v>-308227930.37</v>
          </cell>
          <cell r="X73">
            <v>-308227930.37</v>
          </cell>
          <cell r="Y73">
            <v>-308227930.37</v>
          </cell>
          <cell r="Z73">
            <v>-310861336.37</v>
          </cell>
          <cell r="AA73">
            <v>-310861336.37</v>
          </cell>
          <cell r="AD73">
            <v>-276469486.21750003</v>
          </cell>
          <cell r="AE73">
            <v>-278590677.58250004</v>
          </cell>
          <cell r="AF73">
            <v>-280711868.94750005</v>
          </cell>
          <cell r="AG73">
            <v>-282948933.15500003</v>
          </cell>
          <cell r="AH73">
            <v>-285301870.20500004</v>
          </cell>
          <cell r="AI73">
            <v>-287705845.1879167</v>
          </cell>
          <cell r="AJ73">
            <v>-290153446.02041668</v>
          </cell>
          <cell r="AK73">
            <v>-292593634.76958334</v>
          </cell>
          <cell r="AL73">
            <v>-295033823.51875001</v>
          </cell>
          <cell r="AM73">
            <v>-297350316.01791662</v>
          </cell>
          <cell r="AN73">
            <v>-299543112.26708329</v>
          </cell>
          <cell r="AP73">
            <v>-303968864.39041662</v>
          </cell>
        </row>
        <row r="74">
          <cell r="J74">
            <v>83254884.390000001</v>
          </cell>
          <cell r="K74">
            <v>79639833.390000001</v>
          </cell>
          <cell r="L74">
            <v>79639833.390000001</v>
          </cell>
          <cell r="M74">
            <v>79639833.390000001</v>
          </cell>
          <cell r="N74">
            <v>72450287.390000001</v>
          </cell>
          <cell r="O74">
            <v>72450287.390000001</v>
          </cell>
          <cell r="P74">
            <v>72450287.390000001</v>
          </cell>
          <cell r="Q74">
            <v>121715325.52</v>
          </cell>
          <cell r="R74">
            <v>121715325.52</v>
          </cell>
          <cell r="S74">
            <v>77544030.390000001</v>
          </cell>
          <cell r="T74">
            <v>74350221.329999998</v>
          </cell>
          <cell r="U74">
            <v>74350221.329999998</v>
          </cell>
          <cell r="V74">
            <v>75140075.530000001</v>
          </cell>
          <cell r="W74">
            <v>76812966.530000001</v>
          </cell>
          <cell r="X74">
            <v>76812966.530000001</v>
          </cell>
          <cell r="Y74">
            <v>76812966.530000001</v>
          </cell>
          <cell r="Z74">
            <v>67554002.530000001</v>
          </cell>
          <cell r="AA74">
            <v>67554002.530000001</v>
          </cell>
          <cell r="AD74">
            <v>80818214.647499993</v>
          </cell>
          <cell r="AE74">
            <v>84196961.857499987</v>
          </cell>
          <cell r="AF74">
            <v>85735238.437083319</v>
          </cell>
          <cell r="AG74">
            <v>85213113.784166664</v>
          </cell>
          <cell r="AH74">
            <v>84471058.529166669</v>
          </cell>
          <cell r="AI74">
            <v>83761913.865833342</v>
          </cell>
          <cell r="AJ74">
            <v>83306010.710833341</v>
          </cell>
          <cell r="AK74">
            <v>83070438.472500011</v>
          </cell>
          <cell r="AL74">
            <v>82834866.234166667</v>
          </cell>
          <cell r="AM74">
            <v>82513068.245833322</v>
          </cell>
          <cell r="AN74">
            <v>82105044.507499993</v>
          </cell>
          <cell r="AP74">
            <v>79360963.317083314</v>
          </cell>
        </row>
        <row r="75">
          <cell r="J75">
            <v>271840800.38</v>
          </cell>
          <cell r="K75">
            <v>278945665.38</v>
          </cell>
          <cell r="L75">
            <v>278945665.38</v>
          </cell>
          <cell r="M75">
            <v>278945665.38</v>
          </cell>
          <cell r="N75">
            <v>284547781.38</v>
          </cell>
          <cell r="O75">
            <v>284547781.38</v>
          </cell>
          <cell r="P75">
            <v>284547781.38</v>
          </cell>
          <cell r="Q75">
            <v>291755611.38</v>
          </cell>
          <cell r="R75">
            <v>291755611.38</v>
          </cell>
          <cell r="S75">
            <v>291755611.38</v>
          </cell>
          <cell r="T75">
            <v>300076044.98000002</v>
          </cell>
          <cell r="U75">
            <v>300076044.98000002</v>
          </cell>
          <cell r="V75">
            <v>301300955.37</v>
          </cell>
          <cell r="W75">
            <v>308227930.37</v>
          </cell>
          <cell r="X75">
            <v>308227930.37</v>
          </cell>
          <cell r="Y75">
            <v>308227930.37</v>
          </cell>
          <cell r="Z75">
            <v>310861336.37</v>
          </cell>
          <cell r="AA75">
            <v>310861336.37</v>
          </cell>
          <cell r="AD75">
            <v>276469486.21750003</v>
          </cell>
          <cell r="AE75">
            <v>278590677.58250004</v>
          </cell>
          <cell r="AF75">
            <v>280711868.94750005</v>
          </cell>
          <cell r="AG75">
            <v>282948933.15500003</v>
          </cell>
          <cell r="AH75">
            <v>285301870.20500004</v>
          </cell>
          <cell r="AI75">
            <v>287705845.1879167</v>
          </cell>
          <cell r="AJ75">
            <v>290153446.02041668</v>
          </cell>
          <cell r="AK75">
            <v>292593634.76958334</v>
          </cell>
          <cell r="AL75">
            <v>295033823.51875001</v>
          </cell>
          <cell r="AM75">
            <v>297350316.01791662</v>
          </cell>
          <cell r="AN75">
            <v>299543112.26708329</v>
          </cell>
          <cell r="AP75">
            <v>303968864.39041662</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D76">
            <v>0</v>
          </cell>
          <cell r="AE76">
            <v>0</v>
          </cell>
          <cell r="AF76">
            <v>0</v>
          </cell>
          <cell r="AG76">
            <v>0</v>
          </cell>
          <cell r="AH76">
            <v>0</v>
          </cell>
          <cell r="AI76">
            <v>0</v>
          </cell>
          <cell r="AJ76">
            <v>0</v>
          </cell>
          <cell r="AK76">
            <v>0</v>
          </cell>
          <cell r="AL76">
            <v>0</v>
          </cell>
          <cell r="AM76">
            <v>0</v>
          </cell>
          <cell r="AN76">
            <v>0</v>
          </cell>
          <cell r="AP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P77">
            <v>0</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P78">
            <v>0</v>
          </cell>
        </row>
        <row r="79">
          <cell r="J79">
            <v>-3517649549.5900002</v>
          </cell>
          <cell r="K79">
            <v>-3522420379.1100001</v>
          </cell>
          <cell r="L79">
            <v>-3538756823.77</v>
          </cell>
          <cell r="M79">
            <v>-3518786188.8400002</v>
          </cell>
          <cell r="N79">
            <v>-3530675016.4699998</v>
          </cell>
          <cell r="O79">
            <v>-3547260982.3800001</v>
          </cell>
          <cell r="P79">
            <v>-3559780308.6599998</v>
          </cell>
          <cell r="Q79">
            <v>-3572966949.0100002</v>
          </cell>
          <cell r="R79">
            <v>-3587852481.2399998</v>
          </cell>
          <cell r="S79">
            <v>-3605908843.5700002</v>
          </cell>
          <cell r="T79">
            <v>-3622708317.3099999</v>
          </cell>
          <cell r="U79">
            <v>-3642275959.4200001</v>
          </cell>
          <cell r="V79">
            <v>-3656010726.79</v>
          </cell>
          <cell r="W79">
            <v>-3656793635.96</v>
          </cell>
          <cell r="X79">
            <v>-3670926649.04</v>
          </cell>
          <cell r="Y79">
            <v>-3664758014.2800002</v>
          </cell>
          <cell r="Z79">
            <v>-3674064584.4200001</v>
          </cell>
          <cell r="AA79">
            <v>-3691607943.5599999</v>
          </cell>
          <cell r="AD79">
            <v>-3511384191.8833332</v>
          </cell>
          <cell r="AE79">
            <v>-3523145598.0466666</v>
          </cell>
          <cell r="AF79">
            <v>-3534581960.9312501</v>
          </cell>
          <cell r="AG79">
            <v>-3546172876.447083</v>
          </cell>
          <cell r="AH79">
            <v>-3557975827.8391666</v>
          </cell>
          <cell r="AI79">
            <v>-3569685198.9974995</v>
          </cell>
          <cell r="AJ79">
            <v>-3581049133.7495828</v>
          </cell>
          <cell r="AK79">
            <v>-3592155095.5045834</v>
          </cell>
          <cell r="AL79">
            <v>-3603744330.9508338</v>
          </cell>
          <cell r="AM79">
            <v>-3615801055.6754169</v>
          </cell>
          <cell r="AN79">
            <v>-3627790077.7224998</v>
          </cell>
          <cell r="AP79">
            <v>-3649885235.4575</v>
          </cell>
        </row>
        <row r="80">
          <cell r="J80">
            <v>-1307810422.8199999</v>
          </cell>
          <cell r="K80">
            <v>-1318552013.1199999</v>
          </cell>
          <cell r="L80">
            <v>-1327713245.27</v>
          </cell>
          <cell r="M80">
            <v>-1336539075.03</v>
          </cell>
          <cell r="N80">
            <v>-1342374388.2</v>
          </cell>
          <cell r="O80">
            <v>-1351199765.1800001</v>
          </cell>
          <cell r="P80">
            <v>-1359346414.28</v>
          </cell>
          <cell r="Q80">
            <v>-1364812625.96</v>
          </cell>
          <cell r="R80">
            <v>-1371055332.76</v>
          </cell>
          <cell r="S80">
            <v>-1380456555.53</v>
          </cell>
          <cell r="T80">
            <v>-1389344519.8900001</v>
          </cell>
          <cell r="U80">
            <v>-1398663617.6500001</v>
          </cell>
          <cell r="V80">
            <v>-1405702853.8099999</v>
          </cell>
          <cell r="W80">
            <v>-1412989707.99</v>
          </cell>
          <cell r="X80">
            <v>-1420761577.8299999</v>
          </cell>
          <cell r="Y80">
            <v>-1428843309.6199999</v>
          </cell>
          <cell r="Z80">
            <v>-1433012747.6800001</v>
          </cell>
          <cell r="AA80">
            <v>-1442253693.3099999</v>
          </cell>
          <cell r="AD80">
            <v>-1319206994.9775002</v>
          </cell>
          <cell r="AE80">
            <v>-1326534330.5591669</v>
          </cell>
          <cell r="AF80">
            <v>-1333955209.165417</v>
          </cell>
          <cell r="AG80">
            <v>-1341750078.4191668</v>
          </cell>
          <cell r="AH80">
            <v>-1349889050.2791667</v>
          </cell>
          <cell r="AI80">
            <v>-1358067849.2654169</v>
          </cell>
          <cell r="AJ80">
            <v>-1366081604.5095832</v>
          </cell>
          <cell r="AK80">
            <v>-1373893522.3191664</v>
          </cell>
          <cell r="AL80">
            <v>-1381616545.9504166</v>
          </cell>
          <cell r="AM80">
            <v>-1389239154.0366666</v>
          </cell>
          <cell r="AN80">
            <v>-1396809666.0204165</v>
          </cell>
          <cell r="AP80">
            <v>-1411301206.5587499</v>
          </cell>
        </row>
        <row r="81">
          <cell r="J81">
            <v>-110159767.90000001</v>
          </cell>
          <cell r="K81">
            <v>-112218420.17</v>
          </cell>
          <cell r="L81">
            <v>-114253312.03</v>
          </cell>
          <cell r="M81">
            <v>-115698258.67</v>
          </cell>
          <cell r="N81">
            <v>-115936353.68000001</v>
          </cell>
          <cell r="O81">
            <v>-117958765.47</v>
          </cell>
          <cell r="P81">
            <v>-119880135.40000001</v>
          </cell>
          <cell r="Q81">
            <v>-108583121.23</v>
          </cell>
          <cell r="R81">
            <v>-110654990.36</v>
          </cell>
          <cell r="S81">
            <v>-111821167.09</v>
          </cell>
          <cell r="T81">
            <v>-113663868.7</v>
          </cell>
          <cell r="U81">
            <v>-115571718.29000001</v>
          </cell>
          <cell r="V81">
            <v>-117617098.68000001</v>
          </cell>
          <cell r="W81">
            <v>-119402724.39</v>
          </cell>
          <cell r="X81">
            <v>-120955268.73</v>
          </cell>
          <cell r="Y81">
            <v>-123049476.06</v>
          </cell>
          <cell r="Z81">
            <v>-125331093.23999999</v>
          </cell>
          <cell r="AA81">
            <v>-127662184.64</v>
          </cell>
          <cell r="AD81">
            <v>-111325818.10000001</v>
          </cell>
          <cell r="AE81">
            <v>-111842468.68583333</v>
          </cell>
          <cell r="AF81">
            <v>-112406055.70874999</v>
          </cell>
          <cell r="AG81">
            <v>-112998087.05458333</v>
          </cell>
          <cell r="AH81">
            <v>-113578567.98041667</v>
          </cell>
          <cell r="AI81">
            <v>-114177378.69833332</v>
          </cell>
          <cell r="AJ81">
            <v>-114787446.82333334</v>
          </cell>
          <cell r="AK81">
            <v>-115366041.02833335</v>
          </cell>
          <cell r="AL81">
            <v>-115951589.94875002</v>
          </cell>
          <cell r="AM81">
            <v>-116649338.15499999</v>
          </cell>
          <cell r="AN81">
            <v>-117445094.76875001</v>
          </cell>
          <cell r="AP81">
            <v>-118379636.13375002</v>
          </cell>
        </row>
        <row r="82">
          <cell r="J82">
            <v>10103962.789999999</v>
          </cell>
          <cell r="K82">
            <v>10276539.359999999</v>
          </cell>
          <cell r="L82">
            <v>11023773.01</v>
          </cell>
          <cell r="M82">
            <v>11684522.699999999</v>
          </cell>
          <cell r="N82">
            <v>9752724.9100000001</v>
          </cell>
          <cell r="O82">
            <v>9729072.2300000004</v>
          </cell>
          <cell r="P82">
            <v>9420926.6799999997</v>
          </cell>
          <cell r="Q82">
            <v>10591986.880000001</v>
          </cell>
          <cell r="R82">
            <v>10902446</v>
          </cell>
          <cell r="S82">
            <v>11625066.16</v>
          </cell>
          <cell r="T82">
            <v>12948138.09</v>
          </cell>
          <cell r="U82">
            <v>14090841.23</v>
          </cell>
          <cell r="V82">
            <v>13387713.050000001</v>
          </cell>
          <cell r="W82">
            <v>14970122.27</v>
          </cell>
          <cell r="X82">
            <v>13442934.85</v>
          </cell>
          <cell r="Y82">
            <v>15907288.890000001</v>
          </cell>
          <cell r="Z82">
            <v>8258985.8399999999</v>
          </cell>
          <cell r="AA82">
            <v>9554454.7300000004</v>
          </cell>
          <cell r="AD82">
            <v>10042055.192916667</v>
          </cell>
          <cell r="AE82">
            <v>10163727.024166666</v>
          </cell>
          <cell r="AF82">
            <v>10291587.72625</v>
          </cell>
          <cell r="AG82">
            <v>10503197.70875</v>
          </cell>
          <cell r="AH82">
            <v>10828628.664583333</v>
          </cell>
          <cell r="AI82">
            <v>11149322.930833334</v>
          </cell>
          <cell r="AJ82">
            <v>11481711.812916666</v>
          </cell>
          <cell r="AK82">
            <v>11778076.1775</v>
          </cell>
          <cell r="AL82">
            <v>12054823.178749999</v>
          </cell>
          <cell r="AM82">
            <v>12168532.642083332</v>
          </cell>
          <cell r="AN82">
            <v>12099017.784999998</v>
          </cell>
          <cell r="AP82">
            <v>12191351.181666665</v>
          </cell>
        </row>
        <row r="83">
          <cell r="J83">
            <v>44974.16</v>
          </cell>
          <cell r="K83">
            <v>71457.19</v>
          </cell>
          <cell r="L83">
            <v>67133.100000000006</v>
          </cell>
          <cell r="M83">
            <v>44869.85</v>
          </cell>
          <cell r="N83">
            <v>53802.11</v>
          </cell>
          <cell r="O83">
            <v>77151.37</v>
          </cell>
          <cell r="P83">
            <v>75839.850000000006</v>
          </cell>
          <cell r="Q83">
            <v>77981.240000000005</v>
          </cell>
          <cell r="R83">
            <v>71113.2</v>
          </cell>
          <cell r="S83">
            <v>76551.23</v>
          </cell>
          <cell r="T83">
            <v>39401</v>
          </cell>
          <cell r="U83">
            <v>13439.23</v>
          </cell>
          <cell r="V83">
            <v>-22328.59</v>
          </cell>
          <cell r="W83">
            <v>89356.1</v>
          </cell>
          <cell r="X83">
            <v>-8330.48</v>
          </cell>
          <cell r="Y83">
            <v>-91101.05</v>
          </cell>
          <cell r="Z83">
            <v>58515.05</v>
          </cell>
          <cell r="AA83">
            <v>65933.740000000005</v>
          </cell>
          <cell r="AD83">
            <v>85790.055833333332</v>
          </cell>
          <cell r="AE83">
            <v>68825.800833333327</v>
          </cell>
          <cell r="AF83">
            <v>61935.086249999993</v>
          </cell>
          <cell r="AG83">
            <v>62722.385833333326</v>
          </cell>
          <cell r="AH83">
            <v>60625.558749999997</v>
          </cell>
          <cell r="AI83">
            <v>56671.846249999995</v>
          </cell>
          <cell r="AJ83">
            <v>54613.352916666678</v>
          </cell>
          <cell r="AK83">
            <v>52214.825000000004</v>
          </cell>
          <cell r="AL83">
            <v>43405.055</v>
          </cell>
          <cell r="AM83">
            <v>37935.973333333335</v>
          </cell>
          <cell r="AN83">
            <v>37664.944583333338</v>
          </cell>
          <cell r="AP83">
            <v>36845.364583333336</v>
          </cell>
        </row>
        <row r="84">
          <cell r="J84">
            <v>4335653.3899999997</v>
          </cell>
          <cell r="K84">
            <v>4990369.99</v>
          </cell>
          <cell r="L84">
            <v>5547194.5499999998</v>
          </cell>
          <cell r="M84">
            <v>6115615.8300000001</v>
          </cell>
          <cell r="N84">
            <v>3665303.16</v>
          </cell>
          <cell r="O84">
            <v>4121015.59</v>
          </cell>
          <cell r="P84">
            <v>4470950.59</v>
          </cell>
          <cell r="Q84">
            <v>4712548.1900000004</v>
          </cell>
          <cell r="R84">
            <v>4895388.04</v>
          </cell>
          <cell r="S84">
            <v>5186103.46</v>
          </cell>
          <cell r="T84">
            <v>6023436.3799999999</v>
          </cell>
          <cell r="U84">
            <v>9998489.2200000007</v>
          </cell>
          <cell r="V84">
            <v>10981120.66</v>
          </cell>
          <cell r="W84">
            <v>6793134.9199999999</v>
          </cell>
          <cell r="X84">
            <v>6874122.5099999998</v>
          </cell>
          <cell r="Y84">
            <v>6696222.46</v>
          </cell>
          <cell r="Z84">
            <v>2519351.4900000002</v>
          </cell>
          <cell r="AA84">
            <v>3238272.87</v>
          </cell>
          <cell r="AD84">
            <v>4540954.7529166667</v>
          </cell>
          <cell r="AE84">
            <v>4581707.7262500003</v>
          </cell>
          <cell r="AF84">
            <v>4627289.8866666658</v>
          </cell>
          <cell r="AG84">
            <v>4739757.9408333329</v>
          </cell>
          <cell r="AH84">
            <v>5084478.8916666666</v>
          </cell>
          <cell r="AI84">
            <v>5615400.1687500002</v>
          </cell>
          <cell r="AJ84">
            <v>5967409.84375</v>
          </cell>
          <cell r="AK84">
            <v>6097813.7141666673</v>
          </cell>
          <cell r="AL84">
            <v>6177294.3220833344</v>
          </cell>
          <cell r="AM84">
            <v>6153738.2787499996</v>
          </cell>
          <cell r="AN84">
            <v>6069209.3458333341</v>
          </cell>
          <cell r="AP84">
            <v>5998403.7541666673</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D85">
            <v>0</v>
          </cell>
          <cell r="AE85">
            <v>0</v>
          </cell>
          <cell r="AF85">
            <v>0</v>
          </cell>
          <cell r="AG85">
            <v>0</v>
          </cell>
          <cell r="AH85">
            <v>0</v>
          </cell>
          <cell r="AI85">
            <v>0</v>
          </cell>
          <cell r="AJ85">
            <v>0</v>
          </cell>
          <cell r="AK85">
            <v>0</v>
          </cell>
          <cell r="AL85">
            <v>0</v>
          </cell>
          <cell r="AM85">
            <v>0</v>
          </cell>
          <cell r="AN85">
            <v>0</v>
          </cell>
          <cell r="AP85">
            <v>0</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D86">
            <v>3.5491666666666668</v>
          </cell>
          <cell r="AE86">
            <v>0</v>
          </cell>
          <cell r="AF86">
            <v>0</v>
          </cell>
          <cell r="AG86">
            <v>0</v>
          </cell>
          <cell r="AH86">
            <v>0</v>
          </cell>
          <cell r="AI86">
            <v>0</v>
          </cell>
          <cell r="AJ86">
            <v>0</v>
          </cell>
          <cell r="AK86">
            <v>0</v>
          </cell>
          <cell r="AL86">
            <v>0</v>
          </cell>
          <cell r="AM86">
            <v>0</v>
          </cell>
          <cell r="AN86">
            <v>0</v>
          </cell>
          <cell r="AP86">
            <v>0</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D87">
            <v>0</v>
          </cell>
          <cell r="AE87">
            <v>0</v>
          </cell>
          <cell r="AF87">
            <v>0</v>
          </cell>
          <cell r="AG87">
            <v>0</v>
          </cell>
          <cell r="AH87">
            <v>0</v>
          </cell>
          <cell r="AI87">
            <v>0</v>
          </cell>
          <cell r="AJ87">
            <v>0</v>
          </cell>
          <cell r="AK87">
            <v>0</v>
          </cell>
          <cell r="AL87">
            <v>0</v>
          </cell>
          <cell r="AM87">
            <v>0</v>
          </cell>
          <cell r="AN87">
            <v>0</v>
          </cell>
          <cell r="AP87">
            <v>0</v>
          </cell>
        </row>
        <row r="88">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P88">
            <v>-3997270.8333333335</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P89">
            <v>16976.239583333332</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P90">
            <v>2810.5125000000003</v>
          </cell>
        </row>
        <row r="91">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D91">
            <v>0</v>
          </cell>
          <cell r="AE91">
            <v>0</v>
          </cell>
          <cell r="AF91">
            <v>0</v>
          </cell>
          <cell r="AG91">
            <v>0</v>
          </cell>
          <cell r="AH91">
            <v>0</v>
          </cell>
          <cell r="AI91">
            <v>0</v>
          </cell>
          <cell r="AJ91">
            <v>0</v>
          </cell>
          <cell r="AK91">
            <v>0</v>
          </cell>
          <cell r="AL91">
            <v>0</v>
          </cell>
          <cell r="AM91">
            <v>0</v>
          </cell>
          <cell r="AN91">
            <v>0</v>
          </cell>
          <cell r="AP91">
            <v>16976.239583333332</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D92">
            <v>0</v>
          </cell>
          <cell r="AE92">
            <v>0</v>
          </cell>
          <cell r="AF92">
            <v>0</v>
          </cell>
          <cell r="AG92">
            <v>0</v>
          </cell>
          <cell r="AH92">
            <v>0</v>
          </cell>
          <cell r="AI92">
            <v>0</v>
          </cell>
          <cell r="AJ92">
            <v>0</v>
          </cell>
          <cell r="AK92">
            <v>0</v>
          </cell>
          <cell r="AL92">
            <v>0</v>
          </cell>
          <cell r="AM92">
            <v>0</v>
          </cell>
          <cell r="AN92">
            <v>0</v>
          </cell>
          <cell r="AP92">
            <v>-16976.239583333332</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D93">
            <v>0</v>
          </cell>
          <cell r="AE93">
            <v>0</v>
          </cell>
          <cell r="AF93">
            <v>0</v>
          </cell>
          <cell r="AG93">
            <v>0</v>
          </cell>
          <cell r="AH93">
            <v>0</v>
          </cell>
          <cell r="AI93">
            <v>0</v>
          </cell>
          <cell r="AJ93">
            <v>0</v>
          </cell>
          <cell r="AK93">
            <v>0</v>
          </cell>
          <cell r="AL93">
            <v>0</v>
          </cell>
          <cell r="AM93">
            <v>0</v>
          </cell>
          <cell r="AN93">
            <v>0</v>
          </cell>
          <cell r="AP93">
            <v>16976.239583333332</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D94">
            <v>0</v>
          </cell>
          <cell r="AE94">
            <v>0</v>
          </cell>
          <cell r="AF94">
            <v>0</v>
          </cell>
          <cell r="AG94">
            <v>0</v>
          </cell>
          <cell r="AH94">
            <v>0</v>
          </cell>
          <cell r="AI94">
            <v>0</v>
          </cell>
          <cell r="AJ94">
            <v>0</v>
          </cell>
          <cell r="AK94">
            <v>0</v>
          </cell>
          <cell r="AL94">
            <v>0</v>
          </cell>
          <cell r="AM94">
            <v>0</v>
          </cell>
          <cell r="AN94">
            <v>0</v>
          </cell>
          <cell r="AP94">
            <v>2810.5125000000003</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D95">
            <v>0</v>
          </cell>
          <cell r="AE95">
            <v>0</v>
          </cell>
          <cell r="AF95">
            <v>0</v>
          </cell>
          <cell r="AG95">
            <v>0</v>
          </cell>
          <cell r="AH95">
            <v>0</v>
          </cell>
          <cell r="AI95">
            <v>0</v>
          </cell>
          <cell r="AJ95">
            <v>0</v>
          </cell>
          <cell r="AK95">
            <v>0</v>
          </cell>
          <cell r="AL95">
            <v>0</v>
          </cell>
          <cell r="AM95">
            <v>0</v>
          </cell>
          <cell r="AN95">
            <v>0</v>
          </cell>
          <cell r="AP95">
            <v>-2810.5125000000003</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D96">
            <v>0</v>
          </cell>
          <cell r="AE96">
            <v>0</v>
          </cell>
          <cell r="AF96">
            <v>0</v>
          </cell>
          <cell r="AG96">
            <v>0</v>
          </cell>
          <cell r="AH96">
            <v>0</v>
          </cell>
          <cell r="AI96">
            <v>0</v>
          </cell>
          <cell r="AJ96">
            <v>0</v>
          </cell>
          <cell r="AK96">
            <v>0</v>
          </cell>
          <cell r="AL96">
            <v>0</v>
          </cell>
          <cell r="AM96">
            <v>0</v>
          </cell>
          <cell r="AN96">
            <v>0</v>
          </cell>
          <cell r="AP96">
            <v>-16976.239583333332</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D97">
            <v>0</v>
          </cell>
          <cell r="AE97">
            <v>0</v>
          </cell>
          <cell r="AF97">
            <v>0</v>
          </cell>
          <cell r="AG97">
            <v>0</v>
          </cell>
          <cell r="AH97">
            <v>0</v>
          </cell>
          <cell r="AI97">
            <v>0</v>
          </cell>
          <cell r="AJ97">
            <v>0</v>
          </cell>
          <cell r="AK97">
            <v>0</v>
          </cell>
          <cell r="AL97">
            <v>0</v>
          </cell>
          <cell r="AM97">
            <v>0</v>
          </cell>
          <cell r="AN97">
            <v>0</v>
          </cell>
          <cell r="AP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D98">
            <v>0</v>
          </cell>
          <cell r="AE98">
            <v>0</v>
          </cell>
          <cell r="AF98">
            <v>0</v>
          </cell>
          <cell r="AG98">
            <v>0</v>
          </cell>
          <cell r="AH98">
            <v>0</v>
          </cell>
          <cell r="AI98">
            <v>0</v>
          </cell>
          <cell r="AJ98">
            <v>0</v>
          </cell>
          <cell r="AK98">
            <v>0</v>
          </cell>
          <cell r="AL98">
            <v>0</v>
          </cell>
          <cell r="AM98">
            <v>0</v>
          </cell>
          <cell r="AN98">
            <v>0</v>
          </cell>
          <cell r="AP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D99">
            <v>0</v>
          </cell>
          <cell r="AE99">
            <v>0</v>
          </cell>
          <cell r="AF99">
            <v>0</v>
          </cell>
          <cell r="AG99">
            <v>0</v>
          </cell>
          <cell r="AH99">
            <v>0</v>
          </cell>
          <cell r="AI99">
            <v>0</v>
          </cell>
          <cell r="AJ99">
            <v>0</v>
          </cell>
          <cell r="AK99">
            <v>0</v>
          </cell>
          <cell r="AL99">
            <v>0</v>
          </cell>
          <cell r="AM99">
            <v>0</v>
          </cell>
          <cell r="AN99">
            <v>0</v>
          </cell>
          <cell r="AP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D100">
            <v>0</v>
          </cell>
          <cell r="AE100">
            <v>0</v>
          </cell>
          <cell r="AF100">
            <v>0</v>
          </cell>
          <cell r="AG100">
            <v>0</v>
          </cell>
          <cell r="AH100">
            <v>0</v>
          </cell>
          <cell r="AI100">
            <v>0</v>
          </cell>
          <cell r="AJ100">
            <v>0</v>
          </cell>
          <cell r="AK100">
            <v>0</v>
          </cell>
          <cell r="AL100">
            <v>0</v>
          </cell>
          <cell r="AM100">
            <v>0</v>
          </cell>
          <cell r="AN100">
            <v>0</v>
          </cell>
          <cell r="AP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D101">
            <v>0</v>
          </cell>
          <cell r="AE101">
            <v>0</v>
          </cell>
          <cell r="AF101">
            <v>0</v>
          </cell>
          <cell r="AG101">
            <v>0</v>
          </cell>
          <cell r="AH101">
            <v>0</v>
          </cell>
          <cell r="AI101">
            <v>0</v>
          </cell>
          <cell r="AJ101">
            <v>0</v>
          </cell>
          <cell r="AK101">
            <v>0</v>
          </cell>
          <cell r="AL101">
            <v>0</v>
          </cell>
          <cell r="AM101">
            <v>0</v>
          </cell>
          <cell r="AN101">
            <v>0</v>
          </cell>
          <cell r="AP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D102">
            <v>0</v>
          </cell>
          <cell r="AE102">
            <v>0</v>
          </cell>
          <cell r="AF102">
            <v>0</v>
          </cell>
          <cell r="AG102">
            <v>0</v>
          </cell>
          <cell r="AH102">
            <v>0</v>
          </cell>
          <cell r="AI102">
            <v>0</v>
          </cell>
          <cell r="AJ102">
            <v>0</v>
          </cell>
          <cell r="AK102">
            <v>0</v>
          </cell>
          <cell r="AL102">
            <v>0</v>
          </cell>
          <cell r="AM102">
            <v>0</v>
          </cell>
          <cell r="AN102">
            <v>0</v>
          </cell>
          <cell r="AP102">
            <v>0</v>
          </cell>
        </row>
        <row r="103">
          <cell r="J103">
            <v>-31918787.460000001</v>
          </cell>
          <cell r="K103">
            <v>-32680115.59</v>
          </cell>
          <cell r="L103">
            <v>-33437650.870000001</v>
          </cell>
          <cell r="M103">
            <v>-34164307.530000001</v>
          </cell>
          <cell r="N103">
            <v>-34930365.770000003</v>
          </cell>
          <cell r="O103">
            <v>-36109305.299999997</v>
          </cell>
          <cell r="P103">
            <v>-37333941.240000002</v>
          </cell>
          <cell r="Q103">
            <v>-37819137.579999998</v>
          </cell>
          <cell r="R103">
            <v>-39000957.32</v>
          </cell>
          <cell r="S103">
            <v>-38621163.950000003</v>
          </cell>
          <cell r="T103">
            <v>-39807047.490000002</v>
          </cell>
          <cell r="U103">
            <v>-41022515.960000001</v>
          </cell>
          <cell r="V103">
            <v>-42226091.409999996</v>
          </cell>
          <cell r="W103">
            <v>-43463375.780000001</v>
          </cell>
          <cell r="X103">
            <v>-44716139.520000003</v>
          </cell>
          <cell r="Y103">
            <v>-45968793.340000004</v>
          </cell>
          <cell r="Z103">
            <v>-47220099.210000001</v>
          </cell>
          <cell r="AA103">
            <v>-48473466.640000001</v>
          </cell>
          <cell r="AD103">
            <v>-33036164.100000005</v>
          </cell>
          <cell r="AE103">
            <v>-33717569.457083337</v>
          </cell>
          <cell r="AF103">
            <v>-34438748.312916666</v>
          </cell>
          <cell r="AG103">
            <v>-35195637.672083333</v>
          </cell>
          <cell r="AH103">
            <v>-35993393.441666663</v>
          </cell>
          <cell r="AI103">
            <v>-36833245.669583328</v>
          </cell>
          <cell r="AJ103">
            <v>-37712019.175416663</v>
          </cell>
          <cell r="AK103">
            <v>-38631258.71041666</v>
          </cell>
          <cell r="AL103">
            <v>-39593049.312916659</v>
          </cell>
          <cell r="AM103">
            <v>-40596975.115000002</v>
          </cell>
          <cell r="AN103">
            <v>-41624220.730833329</v>
          </cell>
          <cell r="AP103">
            <v>-43715249.673333324</v>
          </cell>
        </row>
        <row r="104">
          <cell r="J104">
            <v>-5906147.9299999997</v>
          </cell>
          <cell r="K104">
            <v>-6034100.96</v>
          </cell>
          <cell r="L104">
            <v>-6162054</v>
          </cell>
          <cell r="M104">
            <v>-6290193.21</v>
          </cell>
          <cell r="N104">
            <v>-6418518.6500000004</v>
          </cell>
          <cell r="O104">
            <v>-6546849.1600000001</v>
          </cell>
          <cell r="P104">
            <v>-6675184.71</v>
          </cell>
          <cell r="Q104">
            <v>-6804659.3300000001</v>
          </cell>
          <cell r="R104">
            <v>-6886134.6100000003</v>
          </cell>
          <cell r="S104">
            <v>-7007437.7300000004</v>
          </cell>
          <cell r="T104">
            <v>-7956284.6799999997</v>
          </cell>
          <cell r="U104">
            <v>-7841418.0999999996</v>
          </cell>
          <cell r="V104">
            <v>-8101057.5099999998</v>
          </cell>
          <cell r="W104">
            <v>-8432793.0399999991</v>
          </cell>
          <cell r="X104">
            <v>-8708535.7400000002</v>
          </cell>
          <cell r="Y104">
            <v>-8668461.6999999993</v>
          </cell>
          <cell r="Z104">
            <v>-8938486.0800000001</v>
          </cell>
          <cell r="AA104">
            <v>-9208516.6699999999</v>
          </cell>
          <cell r="AD104">
            <v>-6083569.3949999996</v>
          </cell>
          <cell r="AE104">
            <v>-6177088.2420833344</v>
          </cell>
          <cell r="AF104">
            <v>-6284761.8691666676</v>
          </cell>
          <cell r="AG104">
            <v>-6442728.1987500004</v>
          </cell>
          <cell r="AH104">
            <v>-6624780.9537499994</v>
          </cell>
          <cell r="AI104">
            <v>-6802203.1550000003</v>
          </cell>
          <cell r="AJ104">
            <v>-6993603.224166668</v>
          </cell>
          <cell r="AK104">
            <v>-7199652.1333333356</v>
          </cell>
          <cell r="AL104">
            <v>-7404850.0595833324</v>
          </cell>
          <cell r="AM104">
            <v>-7608943.2229166664</v>
          </cell>
          <cell r="AN104">
            <v>-7824844.6787500009</v>
          </cell>
          <cell r="AP104">
            <v>-8288221.9958333327</v>
          </cell>
        </row>
        <row r="105">
          <cell r="J105">
            <v>-93499863.950000003</v>
          </cell>
          <cell r="K105">
            <v>-95605660.989999995</v>
          </cell>
          <cell r="L105">
            <v>-97690366.030000001</v>
          </cell>
          <cell r="M105">
            <v>-95850478.019999996</v>
          </cell>
          <cell r="N105">
            <v>-99999138.549999997</v>
          </cell>
          <cell r="O105">
            <v>-94958375.409999996</v>
          </cell>
          <cell r="P105">
            <v>-97524694.269999996</v>
          </cell>
          <cell r="Q105">
            <v>-100092074.31</v>
          </cell>
          <cell r="R105">
            <v>-102383263.58</v>
          </cell>
          <cell r="S105">
            <v>-101651882.47</v>
          </cell>
          <cell r="T105">
            <v>-105002230.56999999</v>
          </cell>
          <cell r="U105">
            <v>-108118084.16</v>
          </cell>
          <cell r="V105">
            <v>-110567969.23999999</v>
          </cell>
          <cell r="W105">
            <v>-113462446.11</v>
          </cell>
          <cell r="X105">
            <v>-117030147.90000001</v>
          </cell>
          <cell r="Y105">
            <v>-119342606.95</v>
          </cell>
          <cell r="Z105">
            <v>-122247865.06</v>
          </cell>
          <cell r="AA105">
            <v>-125847109.02</v>
          </cell>
          <cell r="AD105">
            <v>-93401776.671249986</v>
          </cell>
          <cell r="AE105">
            <v>-94554205.491249993</v>
          </cell>
          <cell r="AF105">
            <v>-95885294.251250014</v>
          </cell>
          <cell r="AG105">
            <v>-97230661.288749993</v>
          </cell>
          <cell r="AH105">
            <v>-98644617.589583337</v>
          </cell>
          <cell r="AI105">
            <v>-100075847.07958335</v>
          </cell>
          <cell r="AJ105">
            <v>-101531050.84666665</v>
          </cell>
          <cell r="AK105">
            <v>-103080907.80458333</v>
          </cell>
          <cell r="AL105">
            <v>-104865570.75458331</v>
          </cell>
          <cell r="AM105">
            <v>-106771439.73124999</v>
          </cell>
          <cell r="AN105">
            <v>-108985500.56958331</v>
          </cell>
          <cell r="AP105">
            <v>-113706218.92458333</v>
          </cell>
        </row>
        <row r="106">
          <cell r="J106">
            <v>946172.25</v>
          </cell>
          <cell r="K106">
            <v>946172.25</v>
          </cell>
          <cell r="L106">
            <v>946172.25</v>
          </cell>
          <cell r="M106">
            <v>946172.25</v>
          </cell>
          <cell r="N106">
            <v>946172.25</v>
          </cell>
          <cell r="O106">
            <v>946172.25</v>
          </cell>
          <cell r="P106">
            <v>946172.25</v>
          </cell>
          <cell r="Q106">
            <v>946172.25</v>
          </cell>
          <cell r="R106">
            <v>946172.25</v>
          </cell>
          <cell r="S106">
            <v>946172.25</v>
          </cell>
          <cell r="T106">
            <v>946172.25</v>
          </cell>
          <cell r="U106">
            <v>946172.25</v>
          </cell>
          <cell r="V106">
            <v>946172.25</v>
          </cell>
          <cell r="W106">
            <v>946172.25</v>
          </cell>
          <cell r="X106">
            <v>946172.25</v>
          </cell>
          <cell r="Y106">
            <v>946172.25</v>
          </cell>
          <cell r="Z106">
            <v>946172.25</v>
          </cell>
          <cell r="AA106">
            <v>946172.25</v>
          </cell>
          <cell r="AD106">
            <v>946172.25</v>
          </cell>
          <cell r="AE106">
            <v>946172.25</v>
          </cell>
          <cell r="AF106">
            <v>946172.25</v>
          </cell>
          <cell r="AG106">
            <v>946172.25</v>
          </cell>
          <cell r="AH106">
            <v>946172.25</v>
          </cell>
          <cell r="AI106">
            <v>946172.25</v>
          </cell>
          <cell r="AJ106">
            <v>946172.25</v>
          </cell>
          <cell r="AK106">
            <v>946172.25</v>
          </cell>
          <cell r="AL106">
            <v>946172.25</v>
          </cell>
          <cell r="AM106">
            <v>946172.25</v>
          </cell>
          <cell r="AN106">
            <v>946172.25</v>
          </cell>
          <cell r="AP106">
            <v>946172.25</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D107">
            <v>0</v>
          </cell>
          <cell r="AE107">
            <v>0</v>
          </cell>
          <cell r="AF107">
            <v>0</v>
          </cell>
          <cell r="AG107">
            <v>0</v>
          </cell>
          <cell r="AH107">
            <v>0</v>
          </cell>
          <cell r="AI107">
            <v>0</v>
          </cell>
          <cell r="AJ107">
            <v>0</v>
          </cell>
          <cell r="AK107">
            <v>0</v>
          </cell>
          <cell r="AL107">
            <v>0</v>
          </cell>
          <cell r="AM107">
            <v>0</v>
          </cell>
          <cell r="AN107">
            <v>0</v>
          </cell>
          <cell r="AP107">
            <v>0</v>
          </cell>
        </row>
        <row r="108">
          <cell r="J108">
            <v>302358.01</v>
          </cell>
          <cell r="K108">
            <v>302358.01</v>
          </cell>
          <cell r="L108">
            <v>302358.01</v>
          </cell>
          <cell r="M108">
            <v>302358.01</v>
          </cell>
          <cell r="N108">
            <v>302358.01</v>
          </cell>
          <cell r="O108">
            <v>302358.01</v>
          </cell>
          <cell r="P108">
            <v>302358.01</v>
          </cell>
          <cell r="Q108">
            <v>302358.01</v>
          </cell>
          <cell r="R108">
            <v>302358.01</v>
          </cell>
          <cell r="S108">
            <v>302358.01</v>
          </cell>
          <cell r="T108">
            <v>302358.01</v>
          </cell>
          <cell r="U108">
            <v>302358.01</v>
          </cell>
          <cell r="V108">
            <v>302358.01</v>
          </cell>
          <cell r="W108">
            <v>302358.01</v>
          </cell>
          <cell r="X108">
            <v>302358.01</v>
          </cell>
          <cell r="Y108">
            <v>302358.01</v>
          </cell>
          <cell r="Z108">
            <v>302358.01</v>
          </cell>
          <cell r="AA108">
            <v>302358.01</v>
          </cell>
          <cell r="AD108">
            <v>302358.00999999995</v>
          </cell>
          <cell r="AE108">
            <v>302358.00999999995</v>
          </cell>
          <cell r="AF108">
            <v>302358.00999999995</v>
          </cell>
          <cell r="AG108">
            <v>302358.00999999995</v>
          </cell>
          <cell r="AH108">
            <v>302358.00999999995</v>
          </cell>
          <cell r="AI108">
            <v>302358.00999999995</v>
          </cell>
          <cell r="AJ108">
            <v>302358.00999999995</v>
          </cell>
          <cell r="AK108">
            <v>302358.00999999995</v>
          </cell>
          <cell r="AL108">
            <v>302358.00999999995</v>
          </cell>
          <cell r="AM108">
            <v>302358.00999999995</v>
          </cell>
          <cell r="AN108">
            <v>302358.00999999995</v>
          </cell>
          <cell r="AP108">
            <v>302358.00999999995</v>
          </cell>
        </row>
        <row r="109">
          <cell r="J109">
            <v>76622596.840000004</v>
          </cell>
          <cell r="K109">
            <v>76622596.840000004</v>
          </cell>
          <cell r="L109">
            <v>76622596.840000004</v>
          </cell>
          <cell r="M109">
            <v>76622596.840000004</v>
          </cell>
          <cell r="N109">
            <v>76622596.840000004</v>
          </cell>
          <cell r="O109">
            <v>76622596.840000004</v>
          </cell>
          <cell r="P109">
            <v>76622596.840000004</v>
          </cell>
          <cell r="Q109">
            <v>76622596.840000004</v>
          </cell>
          <cell r="R109">
            <v>76622596.840000004</v>
          </cell>
          <cell r="S109">
            <v>76622596.840000004</v>
          </cell>
          <cell r="T109">
            <v>76622596.840000004</v>
          </cell>
          <cell r="U109">
            <v>76622596.840000004</v>
          </cell>
          <cell r="V109">
            <v>76622596.840000004</v>
          </cell>
          <cell r="W109">
            <v>76622596.840000004</v>
          </cell>
          <cell r="X109">
            <v>76622596.840000004</v>
          </cell>
          <cell r="Y109">
            <v>76622596.840000004</v>
          </cell>
          <cell r="Z109">
            <v>76622596.840000004</v>
          </cell>
          <cell r="AA109">
            <v>76622596.840000004</v>
          </cell>
          <cell r="AD109">
            <v>76622596.840000018</v>
          </cell>
          <cell r="AE109">
            <v>76622596.840000018</v>
          </cell>
          <cell r="AF109">
            <v>76622596.840000018</v>
          </cell>
          <cell r="AG109">
            <v>76622596.840000018</v>
          </cell>
          <cell r="AH109">
            <v>76622596.840000018</v>
          </cell>
          <cell r="AI109">
            <v>76622596.840000018</v>
          </cell>
          <cell r="AJ109">
            <v>76622596.840000018</v>
          </cell>
          <cell r="AK109">
            <v>76622596.840000018</v>
          </cell>
          <cell r="AL109">
            <v>76622596.840000018</v>
          </cell>
          <cell r="AM109">
            <v>76622596.840000018</v>
          </cell>
          <cell r="AN109">
            <v>76622596.840000018</v>
          </cell>
          <cell r="AP109">
            <v>76622596.840000018</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D110">
            <v>0</v>
          </cell>
          <cell r="AE110">
            <v>0</v>
          </cell>
          <cell r="AF110">
            <v>0</v>
          </cell>
          <cell r="AG110">
            <v>0</v>
          </cell>
          <cell r="AH110">
            <v>0</v>
          </cell>
          <cell r="AI110">
            <v>0</v>
          </cell>
          <cell r="AJ110">
            <v>0</v>
          </cell>
          <cell r="AK110">
            <v>0</v>
          </cell>
          <cell r="AL110">
            <v>0</v>
          </cell>
          <cell r="AM110">
            <v>0</v>
          </cell>
          <cell r="AN110">
            <v>0</v>
          </cell>
          <cell r="AP110">
            <v>0</v>
          </cell>
        </row>
        <row r="111">
          <cell r="J111">
            <v>156960790.84</v>
          </cell>
          <cell r="K111">
            <v>156960790.84</v>
          </cell>
          <cell r="L111">
            <v>156960790.84</v>
          </cell>
          <cell r="M111">
            <v>156960790.84</v>
          </cell>
          <cell r="N111">
            <v>156960790.84</v>
          </cell>
          <cell r="O111">
            <v>156960790.84</v>
          </cell>
          <cell r="P111">
            <v>156960790.84</v>
          </cell>
          <cell r="Q111">
            <v>156960790.84</v>
          </cell>
          <cell r="R111">
            <v>156960790.84</v>
          </cell>
          <cell r="S111">
            <v>156960790.84</v>
          </cell>
          <cell r="T111">
            <v>156960790.84</v>
          </cell>
          <cell r="U111">
            <v>156960790.84</v>
          </cell>
          <cell r="V111">
            <v>156960790.84</v>
          </cell>
          <cell r="W111">
            <v>156960790.84</v>
          </cell>
          <cell r="X111">
            <v>156960790.84</v>
          </cell>
          <cell r="Y111">
            <v>156960790.84</v>
          </cell>
          <cell r="Z111">
            <v>156960790.84</v>
          </cell>
          <cell r="AA111">
            <v>156960790.84</v>
          </cell>
          <cell r="AD111">
            <v>156960790.83999997</v>
          </cell>
          <cell r="AE111">
            <v>156960790.83999997</v>
          </cell>
          <cell r="AF111">
            <v>156960790.83999997</v>
          </cell>
          <cell r="AG111">
            <v>156960790.83999997</v>
          </cell>
          <cell r="AH111">
            <v>156960790.83999997</v>
          </cell>
          <cell r="AI111">
            <v>156960790.83999997</v>
          </cell>
          <cell r="AJ111">
            <v>156960790.83999997</v>
          </cell>
          <cell r="AK111">
            <v>156960790.83999997</v>
          </cell>
          <cell r="AL111">
            <v>156960790.83999997</v>
          </cell>
          <cell r="AM111">
            <v>156960790.83999997</v>
          </cell>
          <cell r="AN111">
            <v>156960790.83999997</v>
          </cell>
          <cell r="AP111">
            <v>156960790.83999997</v>
          </cell>
        </row>
        <row r="112">
          <cell r="J112">
            <v>16950332.899999999</v>
          </cell>
          <cell r="K112">
            <v>16950332.899999999</v>
          </cell>
          <cell r="L112">
            <v>16950332.899999999</v>
          </cell>
          <cell r="M112">
            <v>16950332.899999999</v>
          </cell>
          <cell r="N112">
            <v>16950332.899999999</v>
          </cell>
          <cell r="O112">
            <v>16950332.899999999</v>
          </cell>
          <cell r="P112">
            <v>16950332.899999999</v>
          </cell>
          <cell r="Q112">
            <v>16950332.899999999</v>
          </cell>
          <cell r="R112">
            <v>16950332.899999999</v>
          </cell>
          <cell r="S112">
            <v>16950332.899999999</v>
          </cell>
          <cell r="T112">
            <v>16950332.899999999</v>
          </cell>
          <cell r="U112">
            <v>16950332.899999999</v>
          </cell>
          <cell r="V112">
            <v>16950332.899999999</v>
          </cell>
          <cell r="W112">
            <v>16950332.899999999</v>
          </cell>
          <cell r="X112">
            <v>16950332.899999999</v>
          </cell>
          <cell r="Y112">
            <v>16950332.899999999</v>
          </cell>
          <cell r="Z112">
            <v>16950332.899999999</v>
          </cell>
          <cell r="AA112">
            <v>16950332.899999999</v>
          </cell>
          <cell r="AD112">
            <v>16950332.900000002</v>
          </cell>
          <cell r="AE112">
            <v>16950332.900000002</v>
          </cell>
          <cell r="AF112">
            <v>16950332.900000002</v>
          </cell>
          <cell r="AG112">
            <v>16950332.900000002</v>
          </cell>
          <cell r="AH112">
            <v>16950332.900000002</v>
          </cell>
          <cell r="AI112">
            <v>16950332.900000002</v>
          </cell>
          <cell r="AJ112">
            <v>16950332.900000002</v>
          </cell>
          <cell r="AK112">
            <v>16950332.900000002</v>
          </cell>
          <cell r="AL112">
            <v>16950332.900000002</v>
          </cell>
          <cell r="AM112">
            <v>16950332.900000002</v>
          </cell>
          <cell r="AN112">
            <v>16950332.900000002</v>
          </cell>
          <cell r="AP112">
            <v>16950332.900000002</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D113">
            <v>0</v>
          </cell>
          <cell r="AE113">
            <v>0</v>
          </cell>
          <cell r="AF113">
            <v>0</v>
          </cell>
          <cell r="AG113">
            <v>0</v>
          </cell>
          <cell r="AH113">
            <v>0</v>
          </cell>
          <cell r="AI113">
            <v>0</v>
          </cell>
          <cell r="AJ113">
            <v>0</v>
          </cell>
          <cell r="AK113">
            <v>0</v>
          </cell>
          <cell r="AL113">
            <v>0</v>
          </cell>
          <cell r="AM113">
            <v>0</v>
          </cell>
          <cell r="AN113">
            <v>0</v>
          </cell>
          <cell r="AP113">
            <v>0</v>
          </cell>
        </row>
        <row r="114">
          <cell r="J114">
            <v>31009424.030000001</v>
          </cell>
          <cell r="K114">
            <v>31009424.030000001</v>
          </cell>
          <cell r="L114">
            <v>31009424.030000001</v>
          </cell>
          <cell r="M114">
            <v>31009424.030000001</v>
          </cell>
          <cell r="N114">
            <v>31009424.030000001</v>
          </cell>
          <cell r="O114">
            <v>31009424.030000001</v>
          </cell>
          <cell r="P114">
            <v>31009424.030000001</v>
          </cell>
          <cell r="Q114">
            <v>31009424.030000001</v>
          </cell>
          <cell r="R114">
            <v>31009424.030000001</v>
          </cell>
          <cell r="S114">
            <v>31009424.030000001</v>
          </cell>
          <cell r="T114">
            <v>31009424.030000001</v>
          </cell>
          <cell r="U114">
            <v>31009424.030000001</v>
          </cell>
          <cell r="V114">
            <v>31009424.030000001</v>
          </cell>
          <cell r="W114">
            <v>31009424.030000001</v>
          </cell>
          <cell r="X114">
            <v>31009424.030000001</v>
          </cell>
          <cell r="Y114">
            <v>31009424.030000001</v>
          </cell>
          <cell r="Z114">
            <v>31009424.030000001</v>
          </cell>
          <cell r="AA114">
            <v>31009424.030000001</v>
          </cell>
          <cell r="AD114">
            <v>31009424.02999999</v>
          </cell>
          <cell r="AE114">
            <v>31009424.02999999</v>
          </cell>
          <cell r="AF114">
            <v>31009424.02999999</v>
          </cell>
          <cell r="AG114">
            <v>31009424.02999999</v>
          </cell>
          <cell r="AH114">
            <v>31009424.02999999</v>
          </cell>
          <cell r="AI114">
            <v>31009424.02999999</v>
          </cell>
          <cell r="AJ114">
            <v>31009424.02999999</v>
          </cell>
          <cell r="AK114">
            <v>31009424.02999999</v>
          </cell>
          <cell r="AL114">
            <v>31009424.02999999</v>
          </cell>
          <cell r="AM114">
            <v>31009424.02999999</v>
          </cell>
          <cell r="AN114">
            <v>31009424.02999999</v>
          </cell>
          <cell r="AP114">
            <v>31009424.02999999</v>
          </cell>
        </row>
        <row r="115">
          <cell r="J115">
            <v>-884539</v>
          </cell>
          <cell r="K115">
            <v>-886689</v>
          </cell>
          <cell r="L115">
            <v>-888839</v>
          </cell>
          <cell r="M115">
            <v>-890989</v>
          </cell>
          <cell r="N115">
            <v>-893139</v>
          </cell>
          <cell r="O115">
            <v>-895289</v>
          </cell>
          <cell r="P115">
            <v>-897439</v>
          </cell>
          <cell r="Q115">
            <v>-899589</v>
          </cell>
          <cell r="R115">
            <v>-901739</v>
          </cell>
          <cell r="S115">
            <v>-903889</v>
          </cell>
          <cell r="T115">
            <v>-906039</v>
          </cell>
          <cell r="U115">
            <v>-908189</v>
          </cell>
          <cell r="V115">
            <v>-910339</v>
          </cell>
          <cell r="W115">
            <v>-912489</v>
          </cell>
          <cell r="X115">
            <v>-914639</v>
          </cell>
          <cell r="Y115">
            <v>-916789</v>
          </cell>
          <cell r="Z115">
            <v>-918939</v>
          </cell>
          <cell r="AA115">
            <v>-921089</v>
          </cell>
          <cell r="AD115">
            <v>-886689</v>
          </cell>
          <cell r="AE115">
            <v>-888839</v>
          </cell>
          <cell r="AF115">
            <v>-890989</v>
          </cell>
          <cell r="AG115">
            <v>-893139</v>
          </cell>
          <cell r="AH115">
            <v>-895289</v>
          </cell>
          <cell r="AI115">
            <v>-897439</v>
          </cell>
          <cell r="AJ115">
            <v>-899589</v>
          </cell>
          <cell r="AK115">
            <v>-901739</v>
          </cell>
          <cell r="AL115">
            <v>-903889</v>
          </cell>
          <cell r="AM115">
            <v>-906039</v>
          </cell>
          <cell r="AN115">
            <v>-908189</v>
          </cell>
          <cell r="AP115">
            <v>-912489</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D116">
            <v>0</v>
          </cell>
          <cell r="AE116">
            <v>0</v>
          </cell>
          <cell r="AF116">
            <v>0</v>
          </cell>
          <cell r="AG116">
            <v>0</v>
          </cell>
          <cell r="AH116">
            <v>0</v>
          </cell>
          <cell r="AI116">
            <v>0</v>
          </cell>
          <cell r="AJ116">
            <v>0</v>
          </cell>
          <cell r="AK116">
            <v>0</v>
          </cell>
          <cell r="AL116">
            <v>0</v>
          </cell>
          <cell r="AM116">
            <v>0</v>
          </cell>
          <cell r="AN116">
            <v>0</v>
          </cell>
          <cell r="AP116">
            <v>0</v>
          </cell>
        </row>
        <row r="117">
          <cell r="J117">
            <v>-302358.01</v>
          </cell>
          <cell r="K117">
            <v>-302358.01</v>
          </cell>
          <cell r="L117">
            <v>-302358.01</v>
          </cell>
          <cell r="M117">
            <v>-302358.01</v>
          </cell>
          <cell r="N117">
            <v>-302358.01</v>
          </cell>
          <cell r="O117">
            <v>-302358.01</v>
          </cell>
          <cell r="P117">
            <v>-302358.01</v>
          </cell>
          <cell r="Q117">
            <v>-302358.01</v>
          </cell>
          <cell r="R117">
            <v>-302358.01</v>
          </cell>
          <cell r="S117">
            <v>-302358.01</v>
          </cell>
          <cell r="T117">
            <v>-302358.01</v>
          </cell>
          <cell r="U117">
            <v>-302358.01</v>
          </cell>
          <cell r="V117">
            <v>-302358.01</v>
          </cell>
          <cell r="W117">
            <v>-302358.01</v>
          </cell>
          <cell r="X117">
            <v>-302358.01</v>
          </cell>
          <cell r="Y117">
            <v>-302358.01</v>
          </cell>
          <cell r="Z117">
            <v>-302358.01</v>
          </cell>
          <cell r="AA117">
            <v>-302358.01</v>
          </cell>
          <cell r="AD117">
            <v>-302358.00999999995</v>
          </cell>
          <cell r="AE117">
            <v>-302358.00999999995</v>
          </cell>
          <cell r="AF117">
            <v>-302358.00999999995</v>
          </cell>
          <cell r="AG117">
            <v>-302358.00999999995</v>
          </cell>
          <cell r="AH117">
            <v>-302358.00999999995</v>
          </cell>
          <cell r="AI117">
            <v>-302358.00999999995</v>
          </cell>
          <cell r="AJ117">
            <v>-302358.00999999995</v>
          </cell>
          <cell r="AK117">
            <v>-302358.00999999995</v>
          </cell>
          <cell r="AL117">
            <v>-302358.00999999995</v>
          </cell>
          <cell r="AM117">
            <v>-302358.00999999995</v>
          </cell>
          <cell r="AN117">
            <v>-302358.00999999995</v>
          </cell>
          <cell r="AP117">
            <v>-302358.00999999995</v>
          </cell>
        </row>
        <row r="118">
          <cell r="J118">
            <v>-59599813.659999996</v>
          </cell>
          <cell r="K118">
            <v>-59820888.659999996</v>
          </cell>
          <cell r="L118">
            <v>-60041963.659999996</v>
          </cell>
          <cell r="M118">
            <v>-60263038.659999996</v>
          </cell>
          <cell r="N118">
            <v>-60484113.659999996</v>
          </cell>
          <cell r="O118">
            <v>-60705188.659999996</v>
          </cell>
          <cell r="P118">
            <v>-60926263.659999996</v>
          </cell>
          <cell r="Q118">
            <v>-61147338.659999996</v>
          </cell>
          <cell r="R118">
            <v>-61368413.659999996</v>
          </cell>
          <cell r="S118">
            <v>-61589488.659999996</v>
          </cell>
          <cell r="T118">
            <v>-61810563.659999996</v>
          </cell>
          <cell r="U118">
            <v>-62031638.659999996</v>
          </cell>
          <cell r="V118">
            <v>-62252713.659999996</v>
          </cell>
          <cell r="W118">
            <v>-62473788.659999996</v>
          </cell>
          <cell r="X118">
            <v>-62694863.659999996</v>
          </cell>
          <cell r="Y118">
            <v>-62915938.659999996</v>
          </cell>
          <cell r="Z118">
            <v>-63137013.659999996</v>
          </cell>
          <cell r="AA118">
            <v>-63358088.659999996</v>
          </cell>
          <cell r="AD118">
            <v>-59820888.659999974</v>
          </cell>
          <cell r="AE118">
            <v>-60041963.659999974</v>
          </cell>
          <cell r="AF118">
            <v>-60263038.659999974</v>
          </cell>
          <cell r="AG118">
            <v>-60484113.659999974</v>
          </cell>
          <cell r="AH118">
            <v>-60705188.659999974</v>
          </cell>
          <cell r="AI118">
            <v>-60926263.659999974</v>
          </cell>
          <cell r="AJ118">
            <v>-61147338.659999974</v>
          </cell>
          <cell r="AK118">
            <v>-61368413.659999974</v>
          </cell>
          <cell r="AL118">
            <v>-61589488.659999974</v>
          </cell>
          <cell r="AM118">
            <v>-61810563.659999974</v>
          </cell>
          <cell r="AN118">
            <v>-62031638.659999974</v>
          </cell>
          <cell r="AP118">
            <v>-62473788.659999974</v>
          </cell>
        </row>
        <row r="119">
          <cell r="J119">
            <v>-34490681.200000003</v>
          </cell>
          <cell r="K119">
            <v>-34875389.479999997</v>
          </cell>
          <cell r="L119">
            <v>-35260097.759999998</v>
          </cell>
          <cell r="M119">
            <v>-35644806.039999999</v>
          </cell>
          <cell r="N119">
            <v>-36029514.32</v>
          </cell>
          <cell r="O119">
            <v>-36414222.600000001</v>
          </cell>
          <cell r="P119">
            <v>-36798930.880000003</v>
          </cell>
          <cell r="Q119">
            <v>-37183639.159999996</v>
          </cell>
          <cell r="R119">
            <v>-37568347.439999998</v>
          </cell>
          <cell r="S119">
            <v>-37953055.719999999</v>
          </cell>
          <cell r="T119">
            <v>-38337764</v>
          </cell>
          <cell r="U119">
            <v>-38722472.280000001</v>
          </cell>
          <cell r="V119">
            <v>-39107180.560000002</v>
          </cell>
          <cell r="W119">
            <v>-39491888.840000004</v>
          </cell>
          <cell r="X119">
            <v>-39876597.119999997</v>
          </cell>
          <cell r="Y119">
            <v>-40261305.399999999</v>
          </cell>
          <cell r="Z119">
            <v>-40646013.68</v>
          </cell>
          <cell r="AA119">
            <v>-41030721.960000001</v>
          </cell>
          <cell r="AD119">
            <v>-34875389.479999997</v>
          </cell>
          <cell r="AE119">
            <v>-35260097.759999998</v>
          </cell>
          <cell r="AF119">
            <v>-35644806.039999999</v>
          </cell>
          <cell r="AG119">
            <v>-36029514.32</v>
          </cell>
          <cell r="AH119">
            <v>-36414222.599999994</v>
          </cell>
          <cell r="AI119">
            <v>-36798930.879999995</v>
          </cell>
          <cell r="AJ119">
            <v>-37183639.159999996</v>
          </cell>
          <cell r="AK119">
            <v>-37568347.43999999</v>
          </cell>
          <cell r="AL119">
            <v>-37953055.719999999</v>
          </cell>
          <cell r="AM119">
            <v>-38337764</v>
          </cell>
          <cell r="AN119">
            <v>-38722472.280000001</v>
          </cell>
          <cell r="AP119">
            <v>-39491888.839999996</v>
          </cell>
        </row>
        <row r="120">
          <cell r="J120">
            <v>-16742620.119999999</v>
          </cell>
          <cell r="K120">
            <v>-16929907.399999999</v>
          </cell>
          <cell r="L120">
            <v>-16950332.899999999</v>
          </cell>
          <cell r="M120">
            <v>-16950332.899999999</v>
          </cell>
          <cell r="N120">
            <v>-16950332.899999999</v>
          </cell>
          <cell r="O120">
            <v>-16950332.899999999</v>
          </cell>
          <cell r="P120">
            <v>-16950332.899999999</v>
          </cell>
          <cell r="Q120">
            <v>-16950332.899999999</v>
          </cell>
          <cell r="R120">
            <v>-16950332.899999999</v>
          </cell>
          <cell r="S120">
            <v>-16950332.899999999</v>
          </cell>
          <cell r="T120">
            <v>-16950332.899999999</v>
          </cell>
          <cell r="U120">
            <v>-16950332.899999999</v>
          </cell>
          <cell r="V120">
            <v>-16950332.899999999</v>
          </cell>
          <cell r="W120">
            <v>-16950332.899999999</v>
          </cell>
          <cell r="X120">
            <v>-16950332.899999999</v>
          </cell>
          <cell r="Y120">
            <v>-16950332.899999999</v>
          </cell>
          <cell r="Z120">
            <v>-16950332.899999999</v>
          </cell>
          <cell r="AA120">
            <v>-16950332.899999999</v>
          </cell>
          <cell r="AD120">
            <v>-16655216.711250002</v>
          </cell>
          <cell r="AE120">
            <v>-16743539.204166671</v>
          </cell>
          <cell r="AF120">
            <v>-16816254.423333336</v>
          </cell>
          <cell r="AG120">
            <v>-16873362.368750002</v>
          </cell>
          <cell r="AH120">
            <v>-16914602.919583336</v>
          </cell>
          <cell r="AI120">
            <v>-16939976.075833336</v>
          </cell>
          <cell r="AJ120">
            <v>-16949481.837500002</v>
          </cell>
          <cell r="AK120">
            <v>-16950332.900000002</v>
          </cell>
          <cell r="AL120">
            <v>-16950332.900000002</v>
          </cell>
          <cell r="AM120">
            <v>-16950332.900000002</v>
          </cell>
          <cell r="AN120">
            <v>-16950332.900000002</v>
          </cell>
          <cell r="AP120">
            <v>-16950332.900000002</v>
          </cell>
        </row>
        <row r="121">
          <cell r="J121">
            <v>-4054361.32</v>
          </cell>
          <cell r="K121">
            <v>-4149777.47</v>
          </cell>
          <cell r="L121">
            <v>-4245193.62</v>
          </cell>
          <cell r="M121">
            <v>-4340609.7699999996</v>
          </cell>
          <cell r="N121">
            <v>-4436025.92</v>
          </cell>
          <cell r="O121">
            <v>-4531442.07</v>
          </cell>
          <cell r="P121">
            <v>-4626858.22</v>
          </cell>
          <cell r="Q121">
            <v>-4722274.37</v>
          </cell>
          <cell r="R121">
            <v>-4817690.5199999996</v>
          </cell>
          <cell r="S121">
            <v>-4913106.67</v>
          </cell>
          <cell r="T121">
            <v>-5008522.82</v>
          </cell>
          <cell r="U121">
            <v>-5103938.97</v>
          </cell>
          <cell r="V121">
            <v>-5199355.12</v>
          </cell>
          <cell r="W121">
            <v>-5294771.2699999996</v>
          </cell>
          <cell r="X121">
            <v>-5390187.4199999999</v>
          </cell>
          <cell r="Y121">
            <v>-5485603.5700000003</v>
          </cell>
          <cell r="Z121">
            <v>-5581019.7199999997</v>
          </cell>
          <cell r="AA121">
            <v>-5676435.8700000001</v>
          </cell>
          <cell r="AD121">
            <v>-4149777.4699999993</v>
          </cell>
          <cell r="AE121">
            <v>-4245193.62</v>
          </cell>
          <cell r="AF121">
            <v>-4340609.7699999996</v>
          </cell>
          <cell r="AG121">
            <v>-4436025.9200000009</v>
          </cell>
          <cell r="AH121">
            <v>-4531442.07</v>
          </cell>
          <cell r="AI121">
            <v>-4626858.22</v>
          </cell>
          <cell r="AJ121">
            <v>-4722274.37</v>
          </cell>
          <cell r="AK121">
            <v>-4817690.5199999996</v>
          </cell>
          <cell r="AL121">
            <v>-4913106.6700000009</v>
          </cell>
          <cell r="AM121">
            <v>-5008522.82</v>
          </cell>
          <cell r="AN121">
            <v>-5103938.97</v>
          </cell>
          <cell r="AP121">
            <v>-5294771.2699999996</v>
          </cell>
        </row>
        <row r="122">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D122">
            <v>0</v>
          </cell>
          <cell r="AE122">
            <v>0</v>
          </cell>
          <cell r="AF122">
            <v>0</v>
          </cell>
          <cell r="AG122">
            <v>0</v>
          </cell>
          <cell r="AH122">
            <v>0</v>
          </cell>
          <cell r="AI122">
            <v>0</v>
          </cell>
          <cell r="AJ122">
            <v>0</v>
          </cell>
          <cell r="AK122">
            <v>0</v>
          </cell>
          <cell r="AL122">
            <v>0</v>
          </cell>
          <cell r="AM122">
            <v>0</v>
          </cell>
          <cell r="AN122">
            <v>0</v>
          </cell>
          <cell r="AP122">
            <v>0</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D123">
            <v>0</v>
          </cell>
          <cell r="AE123">
            <v>0</v>
          </cell>
          <cell r="AF123">
            <v>0</v>
          </cell>
          <cell r="AG123">
            <v>0</v>
          </cell>
          <cell r="AH123">
            <v>0</v>
          </cell>
          <cell r="AI123">
            <v>0</v>
          </cell>
          <cell r="AJ123">
            <v>0</v>
          </cell>
          <cell r="AK123">
            <v>0</v>
          </cell>
          <cell r="AL123">
            <v>0</v>
          </cell>
          <cell r="AM123">
            <v>0</v>
          </cell>
          <cell r="AN123">
            <v>0</v>
          </cell>
          <cell r="AP123">
            <v>360606.85291666671</v>
          </cell>
        </row>
        <row r="124">
          <cell r="J124">
            <v>8654564.4700000007</v>
          </cell>
          <cell r="K124">
            <v>8654564.4700000007</v>
          </cell>
          <cell r="L124">
            <v>8654564.4700000007</v>
          </cell>
          <cell r="M124">
            <v>8654564.4700000007</v>
          </cell>
          <cell r="N124">
            <v>8654564.4700000007</v>
          </cell>
          <cell r="O124">
            <v>8654564.4700000007</v>
          </cell>
          <cell r="P124">
            <v>8654564.4700000007</v>
          </cell>
          <cell r="Q124">
            <v>8654564.4700000007</v>
          </cell>
          <cell r="R124">
            <v>8654564.4700000007</v>
          </cell>
          <cell r="S124">
            <v>8654564.4700000007</v>
          </cell>
          <cell r="T124">
            <v>8654564.4700000007</v>
          </cell>
          <cell r="U124">
            <v>8654564.4700000007</v>
          </cell>
          <cell r="V124">
            <v>8654564.4700000007</v>
          </cell>
          <cell r="W124">
            <v>8654564.4700000007</v>
          </cell>
          <cell r="X124">
            <v>8654564.4700000007</v>
          </cell>
          <cell r="Y124">
            <v>8654564.4700000007</v>
          </cell>
          <cell r="Z124">
            <v>8654564.4700000007</v>
          </cell>
          <cell r="AA124">
            <v>8654564.4700000007</v>
          </cell>
          <cell r="AD124">
            <v>8654564.4700000007</v>
          </cell>
          <cell r="AE124">
            <v>8654564.4700000007</v>
          </cell>
          <cell r="AF124">
            <v>8654564.4700000007</v>
          </cell>
          <cell r="AG124">
            <v>8654564.4700000007</v>
          </cell>
          <cell r="AH124">
            <v>8654564.4700000007</v>
          </cell>
          <cell r="AI124">
            <v>8654564.4700000007</v>
          </cell>
          <cell r="AJ124">
            <v>8654564.4700000007</v>
          </cell>
          <cell r="AK124">
            <v>8654564.4700000007</v>
          </cell>
          <cell r="AL124">
            <v>8654564.4700000007</v>
          </cell>
          <cell r="AM124">
            <v>8654564.4700000007</v>
          </cell>
          <cell r="AN124">
            <v>8654564.4700000007</v>
          </cell>
          <cell r="AP124">
            <v>8293957.6170833334</v>
          </cell>
        </row>
        <row r="125">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D125">
            <v>0</v>
          </cell>
          <cell r="AE125">
            <v>0</v>
          </cell>
          <cell r="AF125">
            <v>0</v>
          </cell>
          <cell r="AG125">
            <v>0</v>
          </cell>
          <cell r="AH125">
            <v>0</v>
          </cell>
          <cell r="AI125">
            <v>0</v>
          </cell>
          <cell r="AJ125">
            <v>0</v>
          </cell>
          <cell r="AK125">
            <v>0</v>
          </cell>
          <cell r="AL125">
            <v>0</v>
          </cell>
          <cell r="AM125">
            <v>0</v>
          </cell>
          <cell r="AN125">
            <v>0</v>
          </cell>
          <cell r="AP125">
            <v>0</v>
          </cell>
        </row>
        <row r="126">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D126">
            <v>0</v>
          </cell>
          <cell r="AE126">
            <v>0</v>
          </cell>
          <cell r="AF126">
            <v>0</v>
          </cell>
          <cell r="AG126">
            <v>0</v>
          </cell>
          <cell r="AH126">
            <v>0</v>
          </cell>
          <cell r="AI126">
            <v>0</v>
          </cell>
          <cell r="AJ126">
            <v>0</v>
          </cell>
          <cell r="AK126">
            <v>0</v>
          </cell>
          <cell r="AL126">
            <v>0</v>
          </cell>
          <cell r="AM126">
            <v>0</v>
          </cell>
          <cell r="AN126">
            <v>0</v>
          </cell>
          <cell r="AP126">
            <v>0</v>
          </cell>
        </row>
        <row r="127">
          <cell r="J127">
            <v>76803.08</v>
          </cell>
          <cell r="K127">
            <v>91930.78</v>
          </cell>
          <cell r="L127">
            <v>104480.49</v>
          </cell>
          <cell r="M127">
            <v>85409.33</v>
          </cell>
          <cell r="N127">
            <v>99509.79</v>
          </cell>
          <cell r="O127">
            <v>94183.8</v>
          </cell>
          <cell r="P127">
            <v>96528.67</v>
          </cell>
          <cell r="Q127">
            <v>-143201.49</v>
          </cell>
          <cell r="R127">
            <v>-130760.62</v>
          </cell>
          <cell r="S127">
            <v>78569.990000000005</v>
          </cell>
          <cell r="T127">
            <v>90830.75</v>
          </cell>
          <cell r="U127">
            <v>101238.44</v>
          </cell>
          <cell r="V127">
            <v>125747.49</v>
          </cell>
          <cell r="W127">
            <v>160734.29</v>
          </cell>
          <cell r="X127">
            <v>192019.08</v>
          </cell>
          <cell r="Y127">
            <v>64533.49</v>
          </cell>
          <cell r="Z127">
            <v>122909.31</v>
          </cell>
          <cell r="AA127">
            <v>198299.87</v>
          </cell>
          <cell r="AD127">
            <v>103436.83374999999</v>
          </cell>
          <cell r="AE127">
            <v>80668.967916666676</v>
          </cell>
          <cell r="AF127">
            <v>62929.434166666673</v>
          </cell>
          <cell r="AG127">
            <v>53175.892500000009</v>
          </cell>
          <cell r="AH127">
            <v>51043.832083333342</v>
          </cell>
          <cell r="AI127">
            <v>55832.934583333328</v>
          </cell>
          <cell r="AJ127">
            <v>60739.097916666673</v>
          </cell>
          <cell r="AK127">
            <v>67253.352083333331</v>
          </cell>
          <cell r="AL127">
            <v>70030.96666666666</v>
          </cell>
          <cell r="AM127">
            <v>70136.12</v>
          </cell>
          <cell r="AN127">
            <v>75449.269583333327</v>
          </cell>
          <cell r="AP127">
            <v>103917.46833333334</v>
          </cell>
        </row>
        <row r="128">
          <cell r="J128">
            <v>3194142.97</v>
          </cell>
          <cell r="K128">
            <v>3194142.97</v>
          </cell>
          <cell r="L128">
            <v>3194142.97</v>
          </cell>
          <cell r="M128">
            <v>3194142.97</v>
          </cell>
          <cell r="N128">
            <v>3194142.97</v>
          </cell>
          <cell r="O128">
            <v>2930021.94</v>
          </cell>
          <cell r="P128">
            <v>2930021.94</v>
          </cell>
          <cell r="Q128">
            <v>2930021.94</v>
          </cell>
          <cell r="R128">
            <v>2930021.94</v>
          </cell>
          <cell r="S128">
            <v>2922258.9</v>
          </cell>
          <cell r="T128">
            <v>2894563.9</v>
          </cell>
          <cell r="U128">
            <v>2894563.9</v>
          </cell>
          <cell r="V128">
            <v>2894563.9</v>
          </cell>
          <cell r="W128">
            <v>2894563.9</v>
          </cell>
          <cell r="X128">
            <v>2894563.9</v>
          </cell>
          <cell r="Y128">
            <v>2894563.9</v>
          </cell>
          <cell r="Z128">
            <v>2894563.9</v>
          </cell>
          <cell r="AA128">
            <v>2894563.9</v>
          </cell>
          <cell r="AD128">
            <v>3160744.1845833329</v>
          </cell>
          <cell r="AE128">
            <v>3118812.4291666672</v>
          </cell>
          <cell r="AF128">
            <v>3095916.7825000002</v>
          </cell>
          <cell r="AG128">
            <v>3071543.7175000007</v>
          </cell>
          <cell r="AH128">
            <v>3046147.9908333332</v>
          </cell>
          <cell r="AI128">
            <v>3021033.3145833332</v>
          </cell>
          <cell r="AJ128">
            <v>2996068.3920833333</v>
          </cell>
          <cell r="AK128">
            <v>2971103.4695833325</v>
          </cell>
          <cell r="AL128">
            <v>2946138.5470833327</v>
          </cell>
          <cell r="AM128">
            <v>2921173.6245833323</v>
          </cell>
          <cell r="AN128">
            <v>2907213.7449999992</v>
          </cell>
          <cell r="AP128">
            <v>2901118.1279166662</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D129">
            <v>0</v>
          </cell>
          <cell r="AE129">
            <v>0</v>
          </cell>
          <cell r="AF129">
            <v>0</v>
          </cell>
          <cell r="AG129">
            <v>0</v>
          </cell>
          <cell r="AH129">
            <v>0</v>
          </cell>
          <cell r="AI129">
            <v>0</v>
          </cell>
          <cell r="AJ129">
            <v>0</v>
          </cell>
          <cell r="AK129">
            <v>0</v>
          </cell>
          <cell r="AL129">
            <v>0</v>
          </cell>
          <cell r="AM129">
            <v>0</v>
          </cell>
          <cell r="AN129">
            <v>0</v>
          </cell>
          <cell r="AP129">
            <v>0</v>
          </cell>
        </row>
        <row r="130">
          <cell r="J130">
            <v>79713.38</v>
          </cell>
          <cell r="K130">
            <v>79713.38</v>
          </cell>
          <cell r="L130">
            <v>79713.38</v>
          </cell>
          <cell r="M130">
            <v>79713.38</v>
          </cell>
          <cell r="N130">
            <v>79713.38</v>
          </cell>
          <cell r="O130">
            <v>343834.41</v>
          </cell>
          <cell r="P130">
            <v>343834.41</v>
          </cell>
          <cell r="Q130">
            <v>343834.41</v>
          </cell>
          <cell r="R130">
            <v>-25296.42</v>
          </cell>
          <cell r="S130">
            <v>-25296.42</v>
          </cell>
          <cell r="T130">
            <v>-25296.42</v>
          </cell>
          <cell r="U130">
            <v>-25296.42</v>
          </cell>
          <cell r="V130">
            <v>-25296.42</v>
          </cell>
          <cell r="W130">
            <v>-25296.42</v>
          </cell>
          <cell r="X130">
            <v>-25296.42</v>
          </cell>
          <cell r="Y130">
            <v>-25296.42</v>
          </cell>
          <cell r="Z130">
            <v>-25296.42</v>
          </cell>
          <cell r="AA130">
            <v>-25296.42</v>
          </cell>
          <cell r="AD130">
            <v>148035.35874999998</v>
          </cell>
          <cell r="AE130">
            <v>141368.22916666666</v>
          </cell>
          <cell r="AF130">
            <v>132617.41250000001</v>
          </cell>
          <cell r="AG130">
            <v>123866.59583333333</v>
          </cell>
          <cell r="AH130">
            <v>115115.77916666667</v>
          </cell>
          <cell r="AI130">
            <v>106364.96250000001</v>
          </cell>
          <cell r="AJ130">
            <v>97614.145833333358</v>
          </cell>
          <cell r="AK130">
            <v>88863.329166666706</v>
          </cell>
          <cell r="AL130">
            <v>80112.512499999983</v>
          </cell>
          <cell r="AM130">
            <v>71361.695833333302</v>
          </cell>
          <cell r="AN130">
            <v>51605.836249999971</v>
          </cell>
          <cell r="AP130">
            <v>-9724.9770833333296</v>
          </cell>
        </row>
        <row r="131">
          <cell r="J131">
            <v>29740793</v>
          </cell>
          <cell r="K131">
            <v>29732908</v>
          </cell>
          <cell r="L131">
            <v>29732908</v>
          </cell>
          <cell r="M131">
            <v>29732908</v>
          </cell>
          <cell r="N131">
            <v>29644604</v>
          </cell>
          <cell r="O131">
            <v>29644604</v>
          </cell>
          <cell r="P131">
            <v>29644604</v>
          </cell>
          <cell r="Q131">
            <v>29527738</v>
          </cell>
          <cell r="R131">
            <v>29527738</v>
          </cell>
          <cell r="S131">
            <v>29527738</v>
          </cell>
          <cell r="T131">
            <v>29403505</v>
          </cell>
          <cell r="U131">
            <v>29403505</v>
          </cell>
          <cell r="V131">
            <v>27403505</v>
          </cell>
          <cell r="W131">
            <v>27252764</v>
          </cell>
          <cell r="X131">
            <v>27252764</v>
          </cell>
          <cell r="Y131">
            <v>27252764</v>
          </cell>
          <cell r="Z131">
            <v>27356213</v>
          </cell>
          <cell r="AA131">
            <v>27356213</v>
          </cell>
          <cell r="AD131">
            <v>29738570.125</v>
          </cell>
          <cell r="AE131">
            <v>29707746.375</v>
          </cell>
          <cell r="AF131">
            <v>29676922.625</v>
          </cell>
          <cell r="AG131">
            <v>29647457.083333332</v>
          </cell>
          <cell r="AH131">
            <v>29619349.75</v>
          </cell>
          <cell r="AI131">
            <v>29507909.083333332</v>
          </cell>
          <cell r="AJ131">
            <v>29307182.75</v>
          </cell>
          <cell r="AK131">
            <v>29100504.083333332</v>
          </cell>
          <cell r="AL131">
            <v>28893825.416666668</v>
          </cell>
          <cell r="AM131">
            <v>28695136.458333332</v>
          </cell>
          <cell r="AN131">
            <v>28504437.208333332</v>
          </cell>
          <cell r="AP131">
            <v>28041482.916666668</v>
          </cell>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D132">
            <v>0</v>
          </cell>
          <cell r="AE132">
            <v>0</v>
          </cell>
          <cell r="AF132">
            <v>0</v>
          </cell>
          <cell r="AG132">
            <v>0</v>
          </cell>
          <cell r="AH132">
            <v>0</v>
          </cell>
          <cell r="AI132">
            <v>0</v>
          </cell>
          <cell r="AJ132">
            <v>0</v>
          </cell>
          <cell r="AK132">
            <v>0</v>
          </cell>
          <cell r="AL132">
            <v>0</v>
          </cell>
          <cell r="AM132">
            <v>0</v>
          </cell>
          <cell r="AN132">
            <v>0</v>
          </cell>
          <cell r="AP132">
            <v>0</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D133">
            <v>0</v>
          </cell>
          <cell r="AE133">
            <v>0</v>
          </cell>
          <cell r="AF133">
            <v>0</v>
          </cell>
          <cell r="AG133">
            <v>0</v>
          </cell>
          <cell r="AH133">
            <v>0</v>
          </cell>
          <cell r="AI133">
            <v>0</v>
          </cell>
          <cell r="AJ133">
            <v>0</v>
          </cell>
          <cell r="AK133">
            <v>0</v>
          </cell>
          <cell r="AL133">
            <v>0</v>
          </cell>
          <cell r="AM133">
            <v>0</v>
          </cell>
          <cell r="AN133">
            <v>0</v>
          </cell>
          <cell r="AP133">
            <v>0</v>
          </cell>
        </row>
        <row r="134">
          <cell r="J134">
            <v>49011607.310000002</v>
          </cell>
          <cell r="K134">
            <v>50160610.609999999</v>
          </cell>
          <cell r="L134">
            <v>49662912.049999997</v>
          </cell>
          <cell r="M134">
            <v>49662912.049999997</v>
          </cell>
          <cell r="N134">
            <v>49853439.299999997</v>
          </cell>
          <cell r="O134">
            <v>49853439.299999997</v>
          </cell>
          <cell r="P134">
            <v>49853439.299999997</v>
          </cell>
          <cell r="Q134">
            <v>47495247.350000001</v>
          </cell>
          <cell r="R134">
            <v>47495247.350000001</v>
          </cell>
          <cell r="S134">
            <v>47495247.350000001</v>
          </cell>
          <cell r="T134">
            <v>47651000.350000001</v>
          </cell>
          <cell r="U134">
            <v>47651000.350000001</v>
          </cell>
          <cell r="V134">
            <v>47651000.350000001</v>
          </cell>
          <cell r="W134">
            <v>48636522.5</v>
          </cell>
          <cell r="X134">
            <v>48636522.5</v>
          </cell>
          <cell r="Y134">
            <v>47387639.530000001</v>
          </cell>
          <cell r="Z134">
            <v>47890302.68</v>
          </cell>
          <cell r="AA134">
            <v>47890302.68</v>
          </cell>
          <cell r="AD134">
            <v>49301495.297083341</v>
          </cell>
          <cell r="AE134">
            <v>49199807.73125001</v>
          </cell>
          <cell r="AF134">
            <v>49098120.16541668</v>
          </cell>
          <cell r="AG134">
            <v>48990584.425833344</v>
          </cell>
          <cell r="AH134">
            <v>48877200.51250001</v>
          </cell>
          <cell r="AI134">
            <v>48763816.599166684</v>
          </cell>
          <cell r="AJ134">
            <v>48643620.971250005</v>
          </cell>
          <cell r="AK134">
            <v>48537351.068750001</v>
          </cell>
          <cell r="AL134">
            <v>48399781.815833338</v>
          </cell>
          <cell r="AM134">
            <v>48223181.435000002</v>
          </cell>
          <cell r="AN134">
            <v>48059586.716666669</v>
          </cell>
          <cell r="AP134">
            <v>47795122.736250006</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D135">
            <v>0</v>
          </cell>
          <cell r="AE135">
            <v>0</v>
          </cell>
          <cell r="AF135">
            <v>0</v>
          </cell>
          <cell r="AG135">
            <v>0</v>
          </cell>
          <cell r="AH135">
            <v>0</v>
          </cell>
          <cell r="AI135">
            <v>0</v>
          </cell>
          <cell r="AJ135">
            <v>0</v>
          </cell>
          <cell r="AK135">
            <v>0</v>
          </cell>
          <cell r="AL135">
            <v>0</v>
          </cell>
          <cell r="AM135">
            <v>0</v>
          </cell>
          <cell r="AN135">
            <v>0</v>
          </cell>
          <cell r="AP135">
            <v>0</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D136">
            <v>0</v>
          </cell>
          <cell r="AE136">
            <v>0</v>
          </cell>
          <cell r="AF136">
            <v>0</v>
          </cell>
          <cell r="AG136">
            <v>0</v>
          </cell>
          <cell r="AH136">
            <v>0</v>
          </cell>
          <cell r="AI136">
            <v>0</v>
          </cell>
          <cell r="AJ136">
            <v>0</v>
          </cell>
          <cell r="AK136">
            <v>0</v>
          </cell>
          <cell r="AL136">
            <v>0</v>
          </cell>
          <cell r="AM136">
            <v>0</v>
          </cell>
          <cell r="AN136">
            <v>0</v>
          </cell>
          <cell r="AP136">
            <v>0</v>
          </cell>
        </row>
        <row r="137">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D137">
            <v>0</v>
          </cell>
          <cell r="AE137">
            <v>0</v>
          </cell>
          <cell r="AF137">
            <v>0</v>
          </cell>
          <cell r="AG137">
            <v>0</v>
          </cell>
          <cell r="AH137">
            <v>0</v>
          </cell>
          <cell r="AI137">
            <v>0</v>
          </cell>
          <cell r="AJ137">
            <v>0</v>
          </cell>
          <cell r="AK137">
            <v>0</v>
          </cell>
          <cell r="AL137">
            <v>0</v>
          </cell>
          <cell r="AM137">
            <v>0</v>
          </cell>
          <cell r="AN137">
            <v>0</v>
          </cell>
          <cell r="AP137">
            <v>0</v>
          </cell>
        </row>
        <row r="138">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D138">
            <v>0</v>
          </cell>
          <cell r="AE138">
            <v>0</v>
          </cell>
          <cell r="AF138">
            <v>0</v>
          </cell>
          <cell r="AG138">
            <v>0</v>
          </cell>
          <cell r="AH138">
            <v>0</v>
          </cell>
          <cell r="AI138">
            <v>0</v>
          </cell>
          <cell r="AJ138">
            <v>0</v>
          </cell>
          <cell r="AK138">
            <v>0</v>
          </cell>
          <cell r="AL138">
            <v>0</v>
          </cell>
          <cell r="AM138">
            <v>0</v>
          </cell>
          <cell r="AN138">
            <v>0</v>
          </cell>
          <cell r="AP138">
            <v>0</v>
          </cell>
        </row>
        <row r="139">
          <cell r="J139">
            <v>433379.07</v>
          </cell>
          <cell r="K139">
            <v>425582.7</v>
          </cell>
          <cell r="L139">
            <v>411438.4</v>
          </cell>
          <cell r="M139">
            <v>404645.61</v>
          </cell>
          <cell r="N139">
            <v>397794.82</v>
          </cell>
          <cell r="O139">
            <v>395674.75</v>
          </cell>
          <cell r="P139">
            <v>382535.14</v>
          </cell>
          <cell r="Q139">
            <v>370053.8</v>
          </cell>
          <cell r="R139">
            <v>369979.34</v>
          </cell>
          <cell r="S139">
            <v>351894.07</v>
          </cell>
          <cell r="T139">
            <v>345610.14</v>
          </cell>
          <cell r="U139">
            <v>339539.47</v>
          </cell>
          <cell r="V139">
            <v>333841.14</v>
          </cell>
          <cell r="W139">
            <v>333361.59000000003</v>
          </cell>
          <cell r="X139">
            <v>321012.63</v>
          </cell>
          <cell r="Y139">
            <v>314730.58</v>
          </cell>
          <cell r="Z139">
            <v>308815.67</v>
          </cell>
          <cell r="AA139">
            <v>307616.39</v>
          </cell>
          <cell r="AD139">
            <v>434893.42499999987</v>
          </cell>
          <cell r="AE139">
            <v>421775.78208333324</v>
          </cell>
          <cell r="AF139">
            <v>408606.87624999997</v>
          </cell>
          <cell r="AG139">
            <v>398004.91749999998</v>
          </cell>
          <cell r="AH139">
            <v>389870.80458333326</v>
          </cell>
          <cell r="AI139">
            <v>381529.86208333325</v>
          </cell>
          <cell r="AJ139">
            <v>373539.90208333335</v>
          </cell>
          <cell r="AK139">
            <v>365929.61541666667</v>
          </cell>
          <cell r="AL139">
            <v>358415.41541666671</v>
          </cell>
          <cell r="AM139">
            <v>350961.49124999996</v>
          </cell>
          <cell r="AN139">
            <v>343584.92833333329</v>
          </cell>
          <cell r="AP139">
            <v>330064.46416666667</v>
          </cell>
        </row>
        <row r="140">
          <cell r="J140">
            <v>-7222800</v>
          </cell>
          <cell r="K140">
            <v>-7222800</v>
          </cell>
          <cell r="L140">
            <v>-7222800</v>
          </cell>
          <cell r="M140">
            <v>-7222800</v>
          </cell>
          <cell r="N140">
            <v>-7222800</v>
          </cell>
          <cell r="O140">
            <v>-6319950</v>
          </cell>
          <cell r="P140">
            <v>-6319950</v>
          </cell>
          <cell r="Q140">
            <v>-6319950</v>
          </cell>
          <cell r="R140">
            <v>-6319950</v>
          </cell>
          <cell r="S140">
            <v>-6319950</v>
          </cell>
          <cell r="T140">
            <v>-6319950</v>
          </cell>
          <cell r="U140">
            <v>-6319950</v>
          </cell>
          <cell r="V140">
            <v>-6319950</v>
          </cell>
          <cell r="W140">
            <v>-6319950</v>
          </cell>
          <cell r="X140">
            <v>-6319950</v>
          </cell>
          <cell r="Y140">
            <v>-6319950</v>
          </cell>
          <cell r="Z140">
            <v>-6319950</v>
          </cell>
          <cell r="AA140">
            <v>-5417100</v>
          </cell>
          <cell r="AD140">
            <v>-7046081.25</v>
          </cell>
          <cell r="AE140">
            <v>-6966293.75</v>
          </cell>
          <cell r="AF140">
            <v>-6886506.25</v>
          </cell>
          <cell r="AG140">
            <v>-6808993.75</v>
          </cell>
          <cell r="AH140">
            <v>-6733756.25</v>
          </cell>
          <cell r="AI140">
            <v>-6658518.75</v>
          </cell>
          <cell r="AJ140">
            <v>-6583281.25</v>
          </cell>
          <cell r="AK140">
            <v>-6508043.75</v>
          </cell>
          <cell r="AL140">
            <v>-6432806.25</v>
          </cell>
          <cell r="AM140">
            <v>-6357568.75</v>
          </cell>
          <cell r="AN140">
            <v>-6282331.25</v>
          </cell>
          <cell r="AP140">
            <v>-6131856.25</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D141">
            <v>0</v>
          </cell>
          <cell r="AE141">
            <v>0</v>
          </cell>
          <cell r="AF141">
            <v>0</v>
          </cell>
          <cell r="AG141">
            <v>0</v>
          </cell>
          <cell r="AH141">
            <v>0</v>
          </cell>
          <cell r="AI141">
            <v>0</v>
          </cell>
          <cell r="AJ141">
            <v>0</v>
          </cell>
          <cell r="AK141">
            <v>0</v>
          </cell>
          <cell r="AL141">
            <v>0</v>
          </cell>
          <cell r="AM141">
            <v>0</v>
          </cell>
          <cell r="AN141">
            <v>0</v>
          </cell>
          <cell r="AP141">
            <v>0</v>
          </cell>
        </row>
        <row r="142">
          <cell r="J142">
            <v>7222800</v>
          </cell>
          <cell r="K142">
            <v>7222800</v>
          </cell>
          <cell r="L142">
            <v>7222800</v>
          </cell>
          <cell r="M142">
            <v>7222800</v>
          </cell>
          <cell r="N142">
            <v>7222800</v>
          </cell>
          <cell r="O142">
            <v>6319950</v>
          </cell>
          <cell r="P142">
            <v>6319950</v>
          </cell>
          <cell r="Q142">
            <v>6319950</v>
          </cell>
          <cell r="R142">
            <v>6319950</v>
          </cell>
          <cell r="S142">
            <v>6319950</v>
          </cell>
          <cell r="T142">
            <v>6319950</v>
          </cell>
          <cell r="U142">
            <v>6319950</v>
          </cell>
          <cell r="V142">
            <v>6319950</v>
          </cell>
          <cell r="W142">
            <v>6319950</v>
          </cell>
          <cell r="X142">
            <v>6319950</v>
          </cell>
          <cell r="Y142">
            <v>6319950</v>
          </cell>
          <cell r="Z142">
            <v>6319950</v>
          </cell>
          <cell r="AA142">
            <v>5417100</v>
          </cell>
          <cell r="AD142">
            <v>7046081.25</v>
          </cell>
          <cell r="AE142">
            <v>6966293.75</v>
          </cell>
          <cell r="AF142">
            <v>6886506.25</v>
          </cell>
          <cell r="AG142">
            <v>6808993.75</v>
          </cell>
          <cell r="AH142">
            <v>6733756.25</v>
          </cell>
          <cell r="AI142">
            <v>6658518.75</v>
          </cell>
          <cell r="AJ142">
            <v>6583281.25</v>
          </cell>
          <cell r="AK142">
            <v>6508043.75</v>
          </cell>
          <cell r="AL142">
            <v>6432806.25</v>
          </cell>
          <cell r="AM142">
            <v>6357568.75</v>
          </cell>
          <cell r="AN142">
            <v>6282331.25</v>
          </cell>
          <cell r="AP142">
            <v>6131856.25</v>
          </cell>
        </row>
        <row r="143">
          <cell r="J143">
            <v>1295113.1599999999</v>
          </cell>
          <cell r="K143">
            <v>1287515.76</v>
          </cell>
          <cell r="L143">
            <v>1279860.49</v>
          </cell>
          <cell r="M143">
            <v>1279860.49</v>
          </cell>
          <cell r="N143">
            <v>1272293.96</v>
          </cell>
          <cell r="O143">
            <v>1256542.99</v>
          </cell>
          <cell r="P143">
            <v>1248651.73</v>
          </cell>
          <cell r="Q143">
            <v>1240700.33</v>
          </cell>
          <cell r="R143">
            <v>1232688.32</v>
          </cell>
          <cell r="S143">
            <v>1224615.22</v>
          </cell>
          <cell r="T143">
            <v>1216480.56</v>
          </cell>
          <cell r="U143">
            <v>1208283.8600000001</v>
          </cell>
          <cell r="V143">
            <v>1200024.6399999999</v>
          </cell>
          <cell r="W143">
            <v>1191702.42</v>
          </cell>
          <cell r="X143">
            <v>1183316.69</v>
          </cell>
          <cell r="Y143">
            <v>1174866.99</v>
          </cell>
          <cell r="Z143">
            <v>1166352.8</v>
          </cell>
          <cell r="AA143">
            <v>1157773.6299999999</v>
          </cell>
          <cell r="AD143">
            <v>1285507.9883333335</v>
          </cell>
          <cell r="AE143">
            <v>1279461.9212500001</v>
          </cell>
          <cell r="AF143">
            <v>1272745.6412500001</v>
          </cell>
          <cell r="AG143">
            <v>1265316.9954166668</v>
          </cell>
          <cell r="AH143">
            <v>1257482.6258333335</v>
          </cell>
          <cell r="AI143">
            <v>1249588.5508333335</v>
          </cell>
          <cell r="AJ143">
            <v>1241634.3066666669</v>
          </cell>
          <cell r="AK143">
            <v>1233619.4258333335</v>
          </cell>
          <cell r="AL143">
            <v>1225222.0383333333</v>
          </cell>
          <cell r="AM143">
            <v>1216433.0941666665</v>
          </cell>
          <cell r="AN143">
            <v>1207903.4891666668</v>
          </cell>
          <cell r="AP143">
            <v>1191316.1183333334</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D144">
            <v>0</v>
          </cell>
          <cell r="AE144">
            <v>0</v>
          </cell>
          <cell r="AF144">
            <v>0</v>
          </cell>
          <cell r="AG144">
            <v>0</v>
          </cell>
          <cell r="AH144">
            <v>0</v>
          </cell>
          <cell r="AI144">
            <v>0</v>
          </cell>
          <cell r="AJ144">
            <v>0</v>
          </cell>
          <cell r="AK144">
            <v>0</v>
          </cell>
          <cell r="AL144">
            <v>0</v>
          </cell>
          <cell r="AM144">
            <v>0</v>
          </cell>
          <cell r="AN144">
            <v>0</v>
          </cell>
          <cell r="AP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D145">
            <v>0</v>
          </cell>
          <cell r="AE145">
            <v>0</v>
          </cell>
          <cell r="AF145">
            <v>0</v>
          </cell>
          <cell r="AG145">
            <v>0</v>
          </cell>
          <cell r="AH145">
            <v>0</v>
          </cell>
          <cell r="AI145">
            <v>0</v>
          </cell>
          <cell r="AJ145">
            <v>0</v>
          </cell>
          <cell r="AK145">
            <v>0</v>
          </cell>
          <cell r="AL145">
            <v>0</v>
          </cell>
          <cell r="AM145">
            <v>0</v>
          </cell>
          <cell r="AN145">
            <v>0</v>
          </cell>
          <cell r="AP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D146">
            <v>0</v>
          </cell>
          <cell r="AE146">
            <v>0</v>
          </cell>
          <cell r="AF146">
            <v>0</v>
          </cell>
          <cell r="AG146">
            <v>0</v>
          </cell>
          <cell r="AH146">
            <v>0</v>
          </cell>
          <cell r="AI146">
            <v>0</v>
          </cell>
          <cell r="AJ146">
            <v>0</v>
          </cell>
          <cell r="AK146">
            <v>0</v>
          </cell>
          <cell r="AL146">
            <v>0</v>
          </cell>
          <cell r="AM146">
            <v>0</v>
          </cell>
          <cell r="AN146">
            <v>0</v>
          </cell>
          <cell r="AP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D147">
            <v>0</v>
          </cell>
          <cell r="AE147">
            <v>0</v>
          </cell>
          <cell r="AF147">
            <v>0</v>
          </cell>
          <cell r="AG147">
            <v>0</v>
          </cell>
          <cell r="AH147">
            <v>0</v>
          </cell>
          <cell r="AI147">
            <v>0</v>
          </cell>
          <cell r="AJ147">
            <v>0</v>
          </cell>
          <cell r="AK147">
            <v>0</v>
          </cell>
          <cell r="AL147">
            <v>0</v>
          </cell>
          <cell r="AM147">
            <v>0</v>
          </cell>
          <cell r="AN147">
            <v>0</v>
          </cell>
          <cell r="AP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D148">
            <v>0</v>
          </cell>
          <cell r="AE148">
            <v>0</v>
          </cell>
          <cell r="AF148">
            <v>0</v>
          </cell>
          <cell r="AG148">
            <v>0</v>
          </cell>
          <cell r="AH148">
            <v>0</v>
          </cell>
          <cell r="AI148">
            <v>0</v>
          </cell>
          <cell r="AJ148">
            <v>0</v>
          </cell>
          <cell r="AK148">
            <v>0</v>
          </cell>
          <cell r="AL148">
            <v>0</v>
          </cell>
          <cell r="AM148">
            <v>0</v>
          </cell>
          <cell r="AN148">
            <v>0</v>
          </cell>
          <cell r="AP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D149">
            <v>0</v>
          </cell>
          <cell r="AE149">
            <v>0</v>
          </cell>
          <cell r="AF149">
            <v>0</v>
          </cell>
          <cell r="AG149">
            <v>0</v>
          </cell>
          <cell r="AH149">
            <v>0</v>
          </cell>
          <cell r="AI149">
            <v>0</v>
          </cell>
          <cell r="AJ149">
            <v>0</v>
          </cell>
          <cell r="AK149">
            <v>0</v>
          </cell>
          <cell r="AL149">
            <v>0</v>
          </cell>
          <cell r="AM149">
            <v>0</v>
          </cell>
          <cell r="AN149">
            <v>0</v>
          </cell>
          <cell r="AP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D150">
            <v>0</v>
          </cell>
          <cell r="AE150">
            <v>0</v>
          </cell>
          <cell r="AF150">
            <v>0</v>
          </cell>
          <cell r="AG150">
            <v>0</v>
          </cell>
          <cell r="AH150">
            <v>0</v>
          </cell>
          <cell r="AI150">
            <v>0</v>
          </cell>
          <cell r="AJ150">
            <v>0</v>
          </cell>
          <cell r="AK150">
            <v>0</v>
          </cell>
          <cell r="AL150">
            <v>0</v>
          </cell>
          <cell r="AM150">
            <v>0</v>
          </cell>
          <cell r="AN150">
            <v>0</v>
          </cell>
          <cell r="AP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D151">
            <v>0</v>
          </cell>
          <cell r="AE151">
            <v>0</v>
          </cell>
          <cell r="AF151">
            <v>0</v>
          </cell>
          <cell r="AG151">
            <v>0</v>
          </cell>
          <cell r="AH151">
            <v>0</v>
          </cell>
          <cell r="AI151">
            <v>0</v>
          </cell>
          <cell r="AJ151">
            <v>0</v>
          </cell>
          <cell r="AK151">
            <v>0</v>
          </cell>
          <cell r="AL151">
            <v>0</v>
          </cell>
          <cell r="AM151">
            <v>0</v>
          </cell>
          <cell r="AN151">
            <v>0</v>
          </cell>
          <cell r="AP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D152">
            <v>7982.8675000000003</v>
          </cell>
          <cell r="AE152">
            <v>4469.8675000000003</v>
          </cell>
          <cell r="AF152">
            <v>956.86749999999995</v>
          </cell>
          <cell r="AG152">
            <v>-399.81625000000003</v>
          </cell>
          <cell r="AH152">
            <v>0</v>
          </cell>
          <cell r="AI152">
            <v>0</v>
          </cell>
          <cell r="AJ152">
            <v>0</v>
          </cell>
          <cell r="AK152">
            <v>0</v>
          </cell>
          <cell r="AL152">
            <v>0</v>
          </cell>
          <cell r="AM152">
            <v>0</v>
          </cell>
          <cell r="AN152">
            <v>0</v>
          </cell>
          <cell r="AP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D153">
            <v>0</v>
          </cell>
          <cell r="AE153">
            <v>0</v>
          </cell>
          <cell r="AF153">
            <v>0</v>
          </cell>
          <cell r="AG153">
            <v>0</v>
          </cell>
          <cell r="AH153">
            <v>0</v>
          </cell>
          <cell r="AI153">
            <v>0</v>
          </cell>
          <cell r="AJ153">
            <v>0</v>
          </cell>
          <cell r="AK153">
            <v>0</v>
          </cell>
          <cell r="AL153">
            <v>0</v>
          </cell>
          <cell r="AM153">
            <v>0</v>
          </cell>
          <cell r="AN153">
            <v>0</v>
          </cell>
          <cell r="AP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D154">
            <v>0</v>
          </cell>
          <cell r="AE154">
            <v>0</v>
          </cell>
          <cell r="AF154">
            <v>0</v>
          </cell>
          <cell r="AG154">
            <v>0</v>
          </cell>
          <cell r="AH154">
            <v>0</v>
          </cell>
          <cell r="AI154">
            <v>0</v>
          </cell>
          <cell r="AJ154">
            <v>0</v>
          </cell>
          <cell r="AK154">
            <v>0</v>
          </cell>
          <cell r="AL154">
            <v>0</v>
          </cell>
          <cell r="AM154">
            <v>0</v>
          </cell>
          <cell r="AN154">
            <v>0</v>
          </cell>
          <cell r="AP154">
            <v>0</v>
          </cell>
        </row>
        <row r="155">
          <cell r="J155">
            <v>18500000</v>
          </cell>
          <cell r="K155">
            <v>18500000</v>
          </cell>
          <cell r="L155">
            <v>18500000</v>
          </cell>
          <cell r="M155">
            <v>18500000</v>
          </cell>
          <cell r="N155">
            <v>18500000</v>
          </cell>
          <cell r="O155">
            <v>18500000</v>
          </cell>
          <cell r="P155">
            <v>18500000</v>
          </cell>
          <cell r="Q155">
            <v>18500000</v>
          </cell>
          <cell r="R155">
            <v>18500000</v>
          </cell>
          <cell r="S155">
            <v>18500000</v>
          </cell>
          <cell r="T155">
            <v>18500000</v>
          </cell>
          <cell r="U155">
            <v>18500000</v>
          </cell>
          <cell r="V155">
            <v>18500000</v>
          </cell>
          <cell r="W155">
            <v>18500000</v>
          </cell>
          <cell r="X155">
            <v>18500000</v>
          </cell>
          <cell r="Y155">
            <v>18500000</v>
          </cell>
          <cell r="Z155">
            <v>18500000</v>
          </cell>
          <cell r="AA155">
            <v>18500000</v>
          </cell>
          <cell r="AD155">
            <v>18500000</v>
          </cell>
          <cell r="AE155">
            <v>18500000</v>
          </cell>
          <cell r="AF155">
            <v>18500000</v>
          </cell>
          <cell r="AG155">
            <v>18500000</v>
          </cell>
          <cell r="AH155">
            <v>18500000</v>
          </cell>
          <cell r="AI155">
            <v>18500000</v>
          </cell>
          <cell r="AJ155">
            <v>18500000</v>
          </cell>
          <cell r="AK155">
            <v>18500000</v>
          </cell>
          <cell r="AL155">
            <v>18500000</v>
          </cell>
          <cell r="AM155">
            <v>18500000</v>
          </cell>
          <cell r="AN155">
            <v>18500000</v>
          </cell>
          <cell r="AP155">
            <v>18500000</v>
          </cell>
        </row>
        <row r="156">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D156">
            <v>0</v>
          </cell>
          <cell r="AE156">
            <v>0</v>
          </cell>
          <cell r="AF156">
            <v>0</v>
          </cell>
          <cell r="AG156">
            <v>0</v>
          </cell>
          <cell r="AH156">
            <v>0</v>
          </cell>
          <cell r="AI156">
            <v>0</v>
          </cell>
          <cell r="AJ156">
            <v>0</v>
          </cell>
          <cell r="AK156">
            <v>0</v>
          </cell>
          <cell r="AL156">
            <v>0</v>
          </cell>
          <cell r="AM156">
            <v>0</v>
          </cell>
          <cell r="AN156">
            <v>0</v>
          </cell>
          <cell r="AP156">
            <v>0</v>
          </cell>
        </row>
        <row r="157">
          <cell r="J157">
            <v>1662360.65</v>
          </cell>
          <cell r="K157">
            <v>1662496.9</v>
          </cell>
          <cell r="L157">
            <v>1662637.7</v>
          </cell>
          <cell r="M157">
            <v>1662773.97</v>
          </cell>
          <cell r="N157">
            <v>1662914.79</v>
          </cell>
          <cell r="O157">
            <v>1663055.63</v>
          </cell>
          <cell r="P157">
            <v>1663191.93</v>
          </cell>
          <cell r="Q157">
            <v>1663332.79</v>
          </cell>
          <cell r="R157">
            <v>1663469.12</v>
          </cell>
          <cell r="S157">
            <v>1663610</v>
          </cell>
          <cell r="T157">
            <v>1663751.31</v>
          </cell>
          <cell r="U157">
            <v>1663878.95</v>
          </cell>
          <cell r="V157">
            <v>1664232.22</v>
          </cell>
          <cell r="W157">
            <v>1664574.16</v>
          </cell>
          <cell r="X157">
            <v>1664927.58</v>
          </cell>
          <cell r="Y157">
            <v>1665386</v>
          </cell>
          <cell r="Z157">
            <v>1665951.77</v>
          </cell>
          <cell r="AA157">
            <v>1666517.74</v>
          </cell>
          <cell r="AD157">
            <v>1662538.2570833331</v>
          </cell>
          <cell r="AE157">
            <v>1662655.8825000001</v>
          </cell>
          <cell r="AF157">
            <v>1662781.5862499999</v>
          </cell>
          <cell r="AG157">
            <v>1662915.5229166665</v>
          </cell>
          <cell r="AH157">
            <v>1663053.6833333333</v>
          </cell>
          <cell r="AI157">
            <v>1663200.7937500002</v>
          </cell>
          <cell r="AJ157">
            <v>1663365.3283333334</v>
          </cell>
          <cell r="AK157">
            <v>1663547.2925000002</v>
          </cell>
          <cell r="AL157">
            <v>1663751.5387500001</v>
          </cell>
          <cell r="AM157">
            <v>1663986.9141666666</v>
          </cell>
          <cell r="AN157">
            <v>1664257.7095833335</v>
          </cell>
          <cell r="AP157">
            <v>1664903.90625</v>
          </cell>
        </row>
        <row r="158">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D158">
            <v>0</v>
          </cell>
          <cell r="AE158">
            <v>0</v>
          </cell>
          <cell r="AF158">
            <v>0</v>
          </cell>
          <cell r="AG158">
            <v>0</v>
          </cell>
          <cell r="AH158">
            <v>0</v>
          </cell>
          <cell r="AI158">
            <v>0</v>
          </cell>
          <cell r="AJ158">
            <v>0</v>
          </cell>
          <cell r="AK158">
            <v>0</v>
          </cell>
          <cell r="AL158">
            <v>0</v>
          </cell>
          <cell r="AM158">
            <v>0</v>
          </cell>
          <cell r="AN158">
            <v>0</v>
          </cell>
          <cell r="AP158">
            <v>0</v>
          </cell>
        </row>
        <row r="159">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D159">
            <v>0</v>
          </cell>
          <cell r="AE159">
            <v>0</v>
          </cell>
          <cell r="AF159">
            <v>0</v>
          </cell>
          <cell r="AG159">
            <v>0</v>
          </cell>
          <cell r="AH159">
            <v>0</v>
          </cell>
          <cell r="AI159">
            <v>0</v>
          </cell>
          <cell r="AJ159">
            <v>0</v>
          </cell>
          <cell r="AK159">
            <v>0</v>
          </cell>
          <cell r="AL159">
            <v>0</v>
          </cell>
          <cell r="AM159">
            <v>0</v>
          </cell>
          <cell r="AN159">
            <v>0</v>
          </cell>
          <cell r="AP159">
            <v>0</v>
          </cell>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D160">
            <v>0</v>
          </cell>
          <cell r="AE160">
            <v>0</v>
          </cell>
          <cell r="AF160">
            <v>0</v>
          </cell>
          <cell r="AG160">
            <v>0</v>
          </cell>
          <cell r="AH160">
            <v>0</v>
          </cell>
          <cell r="AI160">
            <v>0</v>
          </cell>
          <cell r="AJ160">
            <v>0</v>
          </cell>
          <cell r="AK160">
            <v>0</v>
          </cell>
          <cell r="AL160">
            <v>0</v>
          </cell>
          <cell r="AM160">
            <v>0</v>
          </cell>
          <cell r="AN160">
            <v>0</v>
          </cell>
          <cell r="AP160">
            <v>0</v>
          </cell>
        </row>
        <row r="161">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D161">
            <v>0</v>
          </cell>
          <cell r="AE161">
            <v>0</v>
          </cell>
          <cell r="AF161">
            <v>0</v>
          </cell>
          <cell r="AG161">
            <v>0</v>
          </cell>
          <cell r="AH161">
            <v>0</v>
          </cell>
          <cell r="AI161">
            <v>0</v>
          </cell>
          <cell r="AJ161">
            <v>0</v>
          </cell>
          <cell r="AK161">
            <v>0</v>
          </cell>
          <cell r="AL161">
            <v>0</v>
          </cell>
          <cell r="AM161">
            <v>0</v>
          </cell>
          <cell r="AN161">
            <v>0</v>
          </cell>
          <cell r="AP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D162">
            <v>0</v>
          </cell>
          <cell r="AE162">
            <v>0</v>
          </cell>
          <cell r="AF162">
            <v>0</v>
          </cell>
          <cell r="AG162">
            <v>0</v>
          </cell>
          <cell r="AH162">
            <v>0</v>
          </cell>
          <cell r="AI162">
            <v>0</v>
          </cell>
          <cell r="AJ162">
            <v>0</v>
          </cell>
          <cell r="AK162">
            <v>0</v>
          </cell>
          <cell r="AL162">
            <v>0</v>
          </cell>
          <cell r="AM162">
            <v>0</v>
          </cell>
          <cell r="AN162">
            <v>0</v>
          </cell>
          <cell r="AP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D163">
            <v>0</v>
          </cell>
          <cell r="AE163">
            <v>0</v>
          </cell>
          <cell r="AF163">
            <v>0</v>
          </cell>
          <cell r="AG163">
            <v>0</v>
          </cell>
          <cell r="AH163">
            <v>0</v>
          </cell>
          <cell r="AI163">
            <v>0</v>
          </cell>
          <cell r="AJ163">
            <v>0</v>
          </cell>
          <cell r="AK163">
            <v>0</v>
          </cell>
          <cell r="AL163">
            <v>0</v>
          </cell>
          <cell r="AM163">
            <v>0</v>
          </cell>
          <cell r="AN163">
            <v>0</v>
          </cell>
          <cell r="AP163">
            <v>0</v>
          </cell>
        </row>
        <row r="164">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D164">
            <v>0</v>
          </cell>
          <cell r="AE164">
            <v>0</v>
          </cell>
          <cell r="AF164">
            <v>0</v>
          </cell>
          <cell r="AG164">
            <v>0</v>
          </cell>
          <cell r="AH164">
            <v>0</v>
          </cell>
          <cell r="AI164">
            <v>0</v>
          </cell>
          <cell r="AJ164">
            <v>0</v>
          </cell>
          <cell r="AK164">
            <v>0</v>
          </cell>
          <cell r="AL164">
            <v>0</v>
          </cell>
          <cell r="AM164">
            <v>0</v>
          </cell>
          <cell r="AN164">
            <v>0</v>
          </cell>
          <cell r="AP164">
            <v>0</v>
          </cell>
        </row>
        <row r="165">
          <cell r="J165">
            <v>31728.23</v>
          </cell>
          <cell r="K165">
            <v>39421.93</v>
          </cell>
          <cell r="L165">
            <v>61743.5</v>
          </cell>
          <cell r="M165">
            <v>88518.29</v>
          </cell>
          <cell r="N165">
            <v>95249.46</v>
          </cell>
          <cell r="O165">
            <v>101174.96</v>
          </cell>
          <cell r="P165">
            <v>102244.96</v>
          </cell>
          <cell r="Q165">
            <v>13099.16</v>
          </cell>
          <cell r="R165">
            <v>19929.66</v>
          </cell>
          <cell r="S165">
            <v>20783.88</v>
          </cell>
          <cell r="T165">
            <v>26061.98</v>
          </cell>
          <cell r="U165">
            <v>30368.98</v>
          </cell>
          <cell r="V165">
            <v>40744.480000000003</v>
          </cell>
          <cell r="W165">
            <v>46212.98</v>
          </cell>
          <cell r="X165">
            <v>75180.08</v>
          </cell>
          <cell r="Y165">
            <v>92022.15</v>
          </cell>
          <cell r="Z165">
            <v>96302.07</v>
          </cell>
          <cell r="AA165">
            <v>101364.37</v>
          </cell>
          <cell r="AD165">
            <v>61896.368333333325</v>
          </cell>
          <cell r="AE165">
            <v>54012.620833333342</v>
          </cell>
          <cell r="AF165">
            <v>50453.913750000014</v>
          </cell>
          <cell r="AG165">
            <v>51206.663750000014</v>
          </cell>
          <cell r="AH165">
            <v>52086.942916666681</v>
          </cell>
          <cell r="AI165">
            <v>52902.759583333325</v>
          </cell>
          <cell r="AJ165">
            <v>53561.397083333322</v>
          </cell>
          <cell r="AK165">
            <v>54404.214999999997</v>
          </cell>
          <cell r="AL165">
            <v>55110.066666666651</v>
          </cell>
          <cell r="AM165">
            <v>55299.919583333336</v>
          </cell>
          <cell r="AN165">
            <v>55351.670416666682</v>
          </cell>
          <cell r="AP165">
            <v>59200.676250000019</v>
          </cell>
        </row>
        <row r="166">
          <cell r="J166">
            <v>1403962.02</v>
          </cell>
          <cell r="K166">
            <v>92487.48</v>
          </cell>
          <cell r="L166">
            <v>255462.47</v>
          </cell>
          <cell r="M166">
            <v>421708.74</v>
          </cell>
          <cell r="N166">
            <v>61545.22</v>
          </cell>
          <cell r="O166">
            <v>209245.98</v>
          </cell>
          <cell r="P166">
            <v>356850.29</v>
          </cell>
          <cell r="Q166">
            <v>58867.06</v>
          </cell>
          <cell r="R166">
            <v>315979.58</v>
          </cell>
          <cell r="S166">
            <v>603691.56000000006</v>
          </cell>
          <cell r="T166">
            <v>49656</v>
          </cell>
          <cell r="U166">
            <v>269088.90999999997</v>
          </cell>
          <cell r="V166">
            <v>486995.59</v>
          </cell>
          <cell r="W166">
            <v>64093.26</v>
          </cell>
          <cell r="X166">
            <v>222254.71</v>
          </cell>
          <cell r="Y166">
            <v>381732.35</v>
          </cell>
          <cell r="Z166">
            <v>525501.55000000005</v>
          </cell>
          <cell r="AA166">
            <v>691100.82</v>
          </cell>
          <cell r="AD166">
            <v>499057.69666666677</v>
          </cell>
          <cell r="AE166">
            <v>496357.75916666671</v>
          </cell>
          <cell r="AF166">
            <v>493032.56541666668</v>
          </cell>
          <cell r="AG166">
            <v>454651.57500000001</v>
          </cell>
          <cell r="AH166">
            <v>379740.10583333339</v>
          </cell>
          <cell r="AI166">
            <v>303338.50791666668</v>
          </cell>
          <cell r="AJ166">
            <v>263948.48083333339</v>
          </cell>
          <cell r="AK166">
            <v>261381.73166666666</v>
          </cell>
          <cell r="AL166">
            <v>258332.39208333331</v>
          </cell>
          <cell r="AM166">
            <v>275998.22291666665</v>
          </cell>
          <cell r="AN166">
            <v>315407.02166666661</v>
          </cell>
          <cell r="AP166">
            <v>379036.59833333333</v>
          </cell>
        </row>
        <row r="167">
          <cell r="J167">
            <v>15317.15</v>
          </cell>
          <cell r="K167">
            <v>13855.45</v>
          </cell>
          <cell r="L167">
            <v>14175.34</v>
          </cell>
          <cell r="M167">
            <v>15120.72</v>
          </cell>
          <cell r="N167">
            <v>13696.54</v>
          </cell>
          <cell r="O167">
            <v>11789.98</v>
          </cell>
          <cell r="P167">
            <v>16671.57</v>
          </cell>
          <cell r="Q167">
            <v>12659.11</v>
          </cell>
          <cell r="R167">
            <v>13241.5</v>
          </cell>
          <cell r="S167">
            <v>15247.15</v>
          </cell>
          <cell r="T167">
            <v>17836.89</v>
          </cell>
          <cell r="U167">
            <v>13086.71</v>
          </cell>
          <cell r="V167">
            <v>16038.73</v>
          </cell>
          <cell r="W167">
            <v>13355.21</v>
          </cell>
          <cell r="X167">
            <v>17837.689999999999</v>
          </cell>
          <cell r="Y167">
            <v>14554.7</v>
          </cell>
          <cell r="Z167">
            <v>10163.950000000001</v>
          </cell>
          <cell r="AA167">
            <v>15828.28</v>
          </cell>
          <cell r="AD167">
            <v>14480.365833333335</v>
          </cell>
          <cell r="AE167">
            <v>14267.151250000001</v>
          </cell>
          <cell r="AF167">
            <v>14114.360416666665</v>
          </cell>
          <cell r="AG167">
            <v>14232.972499999998</v>
          </cell>
          <cell r="AH167">
            <v>14377.632916666669</v>
          </cell>
          <cell r="AI167">
            <v>14421.574999999999</v>
          </cell>
          <cell r="AJ167">
            <v>14430.797499999999</v>
          </cell>
          <cell r="AK167">
            <v>14562.552083333334</v>
          </cell>
          <cell r="AL167">
            <v>14691.565833333332</v>
          </cell>
          <cell r="AM167">
            <v>14520.790416666669</v>
          </cell>
          <cell r="AN167">
            <v>14541.861666666669</v>
          </cell>
          <cell r="AP167">
            <v>14718.604166666666</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D168">
            <v>0</v>
          </cell>
          <cell r="AE168">
            <v>0</v>
          </cell>
          <cell r="AF168">
            <v>0</v>
          </cell>
          <cell r="AG168">
            <v>0</v>
          </cell>
          <cell r="AH168">
            <v>0</v>
          </cell>
          <cell r="AI168">
            <v>0</v>
          </cell>
          <cell r="AJ168">
            <v>0</v>
          </cell>
          <cell r="AK168">
            <v>0</v>
          </cell>
          <cell r="AL168">
            <v>0</v>
          </cell>
          <cell r="AM168">
            <v>0</v>
          </cell>
          <cell r="AN168">
            <v>0</v>
          </cell>
          <cell r="AP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D169">
            <v>0</v>
          </cell>
          <cell r="AE169">
            <v>0</v>
          </cell>
          <cell r="AF169">
            <v>0</v>
          </cell>
          <cell r="AG169">
            <v>0</v>
          </cell>
          <cell r="AH169">
            <v>0</v>
          </cell>
          <cell r="AI169">
            <v>0</v>
          </cell>
          <cell r="AJ169">
            <v>0</v>
          </cell>
          <cell r="AK169">
            <v>0</v>
          </cell>
          <cell r="AL169">
            <v>0</v>
          </cell>
          <cell r="AM169">
            <v>0</v>
          </cell>
          <cell r="AN169">
            <v>0</v>
          </cell>
          <cell r="AP169">
            <v>0</v>
          </cell>
        </row>
        <row r="170">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D170">
            <v>0</v>
          </cell>
          <cell r="AE170">
            <v>0</v>
          </cell>
          <cell r="AF170">
            <v>0</v>
          </cell>
          <cell r="AG170">
            <v>0</v>
          </cell>
          <cell r="AH170">
            <v>0</v>
          </cell>
          <cell r="AI170">
            <v>0</v>
          </cell>
          <cell r="AJ170">
            <v>0</v>
          </cell>
          <cell r="AK170">
            <v>0</v>
          </cell>
          <cell r="AL170">
            <v>0</v>
          </cell>
          <cell r="AM170">
            <v>0</v>
          </cell>
          <cell r="AN170">
            <v>0</v>
          </cell>
          <cell r="AP170">
            <v>0</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D171">
            <v>0</v>
          </cell>
          <cell r="AE171">
            <v>0</v>
          </cell>
          <cell r="AF171">
            <v>0</v>
          </cell>
          <cell r="AG171">
            <v>0</v>
          </cell>
          <cell r="AH171">
            <v>0</v>
          </cell>
          <cell r="AI171">
            <v>0</v>
          </cell>
          <cell r="AJ171">
            <v>0</v>
          </cell>
          <cell r="AK171">
            <v>0</v>
          </cell>
          <cell r="AL171">
            <v>0</v>
          </cell>
          <cell r="AM171">
            <v>0</v>
          </cell>
          <cell r="AN171">
            <v>0</v>
          </cell>
          <cell r="AP171">
            <v>0</v>
          </cell>
        </row>
        <row r="172">
          <cell r="J172">
            <v>5607220.5300000003</v>
          </cell>
          <cell r="K172">
            <v>4639056.5999999996</v>
          </cell>
          <cell r="L172">
            <v>6649905.2599999998</v>
          </cell>
          <cell r="M172">
            <v>6381000.5899999999</v>
          </cell>
          <cell r="N172">
            <v>3784026.71</v>
          </cell>
          <cell r="O172">
            <v>4334604.32</v>
          </cell>
          <cell r="P172">
            <v>6189413.5599999996</v>
          </cell>
          <cell r="Q172">
            <v>6940602.5499999998</v>
          </cell>
          <cell r="R172">
            <v>12404619.060000001</v>
          </cell>
          <cell r="S172">
            <v>11353049.960000001</v>
          </cell>
          <cell r="T172">
            <v>5140904.28</v>
          </cell>
          <cell r="U172">
            <v>6245215.9500000002</v>
          </cell>
          <cell r="V172">
            <v>10980301.24</v>
          </cell>
          <cell r="W172">
            <v>5500754.7699999996</v>
          </cell>
          <cell r="X172">
            <v>5385917.4000000004</v>
          </cell>
          <cell r="Y172">
            <v>2597012.75</v>
          </cell>
          <cell r="Z172">
            <v>3279061.03</v>
          </cell>
          <cell r="AA172">
            <v>7986650.9100000001</v>
          </cell>
          <cell r="AD172">
            <v>6021339.0799999991</v>
          </cell>
          <cell r="AE172">
            <v>6243050.0970833339</v>
          </cell>
          <cell r="AF172">
            <v>6546779.7941666665</v>
          </cell>
          <cell r="AG172">
            <v>6602578.9474999988</v>
          </cell>
          <cell r="AH172">
            <v>6611010.1470833337</v>
          </cell>
          <cell r="AI172">
            <v>6863013.3104166677</v>
          </cell>
          <cell r="AJ172">
            <v>7122795.763749999</v>
          </cell>
          <cell r="AK172">
            <v>7106033.6933333324</v>
          </cell>
          <cell r="AL172">
            <v>6895701.3725000015</v>
          </cell>
          <cell r="AM172">
            <v>6716994.975833335</v>
          </cell>
          <cell r="AN172">
            <v>6848123.3470833339</v>
          </cell>
          <cell r="AP172">
            <v>7019986.9424999999</v>
          </cell>
        </row>
        <row r="173">
          <cell r="J173">
            <v>0</v>
          </cell>
          <cell r="K173">
            <v>-937.51</v>
          </cell>
          <cell r="L173">
            <v>444671.58</v>
          </cell>
          <cell r="M173">
            <v>0</v>
          </cell>
          <cell r="N173">
            <v>0</v>
          </cell>
          <cell r="O173">
            <v>-0.39</v>
          </cell>
          <cell r="P173">
            <v>0</v>
          </cell>
          <cell r="Q173">
            <v>844355.91</v>
          </cell>
          <cell r="R173">
            <v>-26300</v>
          </cell>
          <cell r="S173">
            <v>-13420.3</v>
          </cell>
          <cell r="T173">
            <v>0</v>
          </cell>
          <cell r="U173">
            <v>628546.71</v>
          </cell>
          <cell r="V173">
            <v>0</v>
          </cell>
          <cell r="W173">
            <v>-2076.04</v>
          </cell>
          <cell r="X173">
            <v>-388665.28</v>
          </cell>
          <cell r="Y173">
            <v>0</v>
          </cell>
          <cell r="Z173">
            <v>472529.43</v>
          </cell>
          <cell r="AA173">
            <v>0</v>
          </cell>
          <cell r="AD173">
            <v>193820.49458333335</v>
          </cell>
          <cell r="AE173">
            <v>191139.15291666667</v>
          </cell>
          <cell r="AF173">
            <v>152717.14833333335</v>
          </cell>
          <cell r="AG173">
            <v>152157.96916666665</v>
          </cell>
          <cell r="AH173">
            <v>154283.81791666665</v>
          </cell>
          <cell r="AI173">
            <v>156409.66666666666</v>
          </cell>
          <cell r="AJ173">
            <v>156362.22791666668</v>
          </cell>
          <cell r="AK173">
            <v>121592.41999999998</v>
          </cell>
          <cell r="AL173">
            <v>86870.050833333327</v>
          </cell>
          <cell r="AM173">
            <v>106558.77708333333</v>
          </cell>
          <cell r="AN173">
            <v>126247.5195833333</v>
          </cell>
          <cell r="AP173">
            <v>119671.48499999999</v>
          </cell>
        </row>
        <row r="174">
          <cell r="J174">
            <v>22469621.489999998</v>
          </cell>
          <cell r="K174">
            <v>12000034.859999999</v>
          </cell>
          <cell r="L174">
            <v>16528546.300000001</v>
          </cell>
          <cell r="M174">
            <v>28693254.739999998</v>
          </cell>
          <cell r="N174">
            <v>16359451.75</v>
          </cell>
          <cell r="O174">
            <v>5114352.09</v>
          </cell>
          <cell r="P174">
            <v>29030826.210000001</v>
          </cell>
          <cell r="Q174">
            <v>19154470.989999998</v>
          </cell>
          <cell r="R174">
            <v>22401229.59</v>
          </cell>
          <cell r="S174">
            <v>4159563.15</v>
          </cell>
          <cell r="T174">
            <v>12732445.74</v>
          </cell>
          <cell r="U174">
            <v>32230775.890000001</v>
          </cell>
          <cell r="V174">
            <v>28179671.210000001</v>
          </cell>
          <cell r="W174">
            <v>3917915.36</v>
          </cell>
          <cell r="X174">
            <v>12674333.75</v>
          </cell>
          <cell r="Y174">
            <v>33263687.620000001</v>
          </cell>
          <cell r="Z174">
            <v>6592394.0099999998</v>
          </cell>
          <cell r="AA174">
            <v>3463938.17</v>
          </cell>
          <cell r="AD174">
            <v>21702385.054166671</v>
          </cell>
          <cell r="AE174">
            <v>21309171.134166669</v>
          </cell>
          <cell r="AF174">
            <v>20286693.375833333</v>
          </cell>
          <cell r="AG174">
            <v>18397587.253333334</v>
          </cell>
          <cell r="AH174">
            <v>18162872.154166669</v>
          </cell>
          <cell r="AI174">
            <v>18644133.138333332</v>
          </cell>
          <cell r="AJ174">
            <v>18545296.897499997</v>
          </cell>
          <cell r="AK174">
            <v>18047949.728750002</v>
          </cell>
          <cell r="AL174">
            <v>18077792.242500003</v>
          </cell>
          <cell r="AM174">
            <v>17861266.206666667</v>
          </cell>
          <cell r="AN174">
            <v>17385538.220833335</v>
          </cell>
          <cell r="AP174">
            <v>16597117.349166663</v>
          </cell>
        </row>
        <row r="175">
          <cell r="J175">
            <v>1028740.01</v>
          </cell>
          <cell r="K175">
            <v>409978.15</v>
          </cell>
          <cell r="L175">
            <v>853546.01</v>
          </cell>
          <cell r="M175">
            <v>1252698.08</v>
          </cell>
          <cell r="N175">
            <v>453440.19</v>
          </cell>
          <cell r="O175">
            <v>874837.79</v>
          </cell>
          <cell r="P175">
            <v>1735195.6</v>
          </cell>
          <cell r="Q175">
            <v>790044.26</v>
          </cell>
          <cell r="R175">
            <v>1030472.94</v>
          </cell>
          <cell r="S175">
            <v>1150858.53</v>
          </cell>
          <cell r="T175">
            <v>919966.54</v>
          </cell>
          <cell r="U175">
            <v>589153.14</v>
          </cell>
          <cell r="V175">
            <v>351596.02</v>
          </cell>
          <cell r="W175">
            <v>646495.53</v>
          </cell>
          <cell r="X175">
            <v>681959.07</v>
          </cell>
          <cell r="Y175">
            <v>12573.78</v>
          </cell>
          <cell r="Z175">
            <v>204082.21</v>
          </cell>
          <cell r="AA175">
            <v>544186.94999999995</v>
          </cell>
          <cell r="AD175">
            <v>888086.25541666662</v>
          </cell>
          <cell r="AE175">
            <v>913828.36708333343</v>
          </cell>
          <cell r="AF175">
            <v>929511.11958333326</v>
          </cell>
          <cell r="AG175">
            <v>949260.12</v>
          </cell>
          <cell r="AH175">
            <v>943446.98499999987</v>
          </cell>
          <cell r="AI175">
            <v>895863.27041666675</v>
          </cell>
          <cell r="AJ175">
            <v>877503.82833333325</v>
          </cell>
          <cell r="AK175">
            <v>880209.26333333331</v>
          </cell>
          <cell r="AL175">
            <v>821387.96166666655</v>
          </cell>
          <cell r="AM175">
            <v>759326.19999999984</v>
          </cell>
          <cell r="AN175">
            <v>735159.16583333339</v>
          </cell>
          <cell r="AP175">
            <v>622139.4504166668</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D176">
            <v>0</v>
          </cell>
          <cell r="AE176">
            <v>0</v>
          </cell>
          <cell r="AF176">
            <v>0</v>
          </cell>
          <cell r="AG176">
            <v>0</v>
          </cell>
          <cell r="AH176">
            <v>0</v>
          </cell>
          <cell r="AI176">
            <v>0</v>
          </cell>
          <cell r="AJ176">
            <v>0</v>
          </cell>
          <cell r="AK176">
            <v>0</v>
          </cell>
          <cell r="AL176">
            <v>0</v>
          </cell>
          <cell r="AM176">
            <v>0</v>
          </cell>
          <cell r="AN176">
            <v>0</v>
          </cell>
          <cell r="AP176">
            <v>0</v>
          </cell>
        </row>
        <row r="177">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D177">
            <v>0</v>
          </cell>
          <cell r="AE177">
            <v>0</v>
          </cell>
          <cell r="AF177">
            <v>0</v>
          </cell>
          <cell r="AG177">
            <v>0</v>
          </cell>
          <cell r="AH177">
            <v>0</v>
          </cell>
          <cell r="AI177">
            <v>0</v>
          </cell>
          <cell r="AJ177">
            <v>0</v>
          </cell>
          <cell r="AK177">
            <v>0</v>
          </cell>
          <cell r="AL177">
            <v>0</v>
          </cell>
          <cell r="AM177">
            <v>0</v>
          </cell>
          <cell r="AN177">
            <v>0</v>
          </cell>
          <cell r="AP177">
            <v>0</v>
          </cell>
        </row>
        <row r="178">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D178">
            <v>0</v>
          </cell>
          <cell r="AE178">
            <v>0</v>
          </cell>
          <cell r="AF178">
            <v>0</v>
          </cell>
          <cell r="AG178">
            <v>0</v>
          </cell>
          <cell r="AH178">
            <v>0</v>
          </cell>
          <cell r="AI178">
            <v>0</v>
          </cell>
          <cell r="AJ178">
            <v>0</v>
          </cell>
          <cell r="AK178">
            <v>0</v>
          </cell>
          <cell r="AL178">
            <v>0</v>
          </cell>
          <cell r="AM178">
            <v>0</v>
          </cell>
          <cell r="AN178">
            <v>0</v>
          </cell>
          <cell r="AP178">
            <v>0</v>
          </cell>
        </row>
        <row r="179">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D179">
            <v>0</v>
          </cell>
          <cell r="AE179">
            <v>0</v>
          </cell>
          <cell r="AF179">
            <v>0</v>
          </cell>
          <cell r="AG179">
            <v>0</v>
          </cell>
          <cell r="AH179">
            <v>0</v>
          </cell>
          <cell r="AI179">
            <v>0</v>
          </cell>
          <cell r="AJ179">
            <v>0</v>
          </cell>
          <cell r="AK179">
            <v>0</v>
          </cell>
          <cell r="AL179">
            <v>0</v>
          </cell>
          <cell r="AM179">
            <v>0</v>
          </cell>
          <cell r="AN179">
            <v>0</v>
          </cell>
          <cell r="AP179">
            <v>0</v>
          </cell>
        </row>
        <row r="180">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D180">
            <v>0</v>
          </cell>
          <cell r="AE180">
            <v>0</v>
          </cell>
          <cell r="AF180">
            <v>0</v>
          </cell>
          <cell r="AG180">
            <v>0</v>
          </cell>
          <cell r="AH180">
            <v>0</v>
          </cell>
          <cell r="AI180">
            <v>0</v>
          </cell>
          <cell r="AJ180">
            <v>0</v>
          </cell>
          <cell r="AK180">
            <v>0</v>
          </cell>
          <cell r="AL180">
            <v>0</v>
          </cell>
          <cell r="AM180">
            <v>0</v>
          </cell>
          <cell r="AN180">
            <v>0</v>
          </cell>
          <cell r="AP180">
            <v>0</v>
          </cell>
        </row>
        <row r="181">
          <cell r="J181">
            <v>-22498.2</v>
          </cell>
          <cell r="K181">
            <v>0</v>
          </cell>
          <cell r="L181">
            <v>-1</v>
          </cell>
          <cell r="M181">
            <v>-238514.29</v>
          </cell>
          <cell r="N181">
            <v>-150</v>
          </cell>
          <cell r="O181">
            <v>-15514.25</v>
          </cell>
          <cell r="P181">
            <v>0</v>
          </cell>
          <cell r="Q181">
            <v>-25217.58</v>
          </cell>
          <cell r="R181">
            <v>0</v>
          </cell>
          <cell r="S181">
            <v>700</v>
          </cell>
          <cell r="T181">
            <v>-66561.7</v>
          </cell>
          <cell r="U181">
            <v>-122.58</v>
          </cell>
          <cell r="V181">
            <v>-2174.02</v>
          </cell>
          <cell r="W181">
            <v>-1191.17</v>
          </cell>
          <cell r="X181">
            <v>1884.54</v>
          </cell>
          <cell r="Y181">
            <v>-2199.7600000000002</v>
          </cell>
          <cell r="Z181">
            <v>-122.58</v>
          </cell>
          <cell r="AA181">
            <v>-122.58</v>
          </cell>
          <cell r="AD181">
            <v>-92668.21</v>
          </cell>
          <cell r="AE181">
            <v>-93718.942500000005</v>
          </cell>
          <cell r="AF181">
            <v>-93124.225833333345</v>
          </cell>
          <cell r="AG181">
            <v>-77636.033750000002</v>
          </cell>
          <cell r="AH181">
            <v>-46699.595833333333</v>
          </cell>
          <cell r="AI181">
            <v>-29809.7925</v>
          </cell>
          <cell r="AJ181">
            <v>-29012.583750000005</v>
          </cell>
          <cell r="AK181">
            <v>-28983.651666666668</v>
          </cell>
          <cell r="AL181">
            <v>-19058.648750000004</v>
          </cell>
          <cell r="AM181">
            <v>-9211.0674999999992</v>
          </cell>
          <cell r="AN181">
            <v>-8568.6054166666672</v>
          </cell>
          <cell r="AP181">
            <v>-7115.9225000000006</v>
          </cell>
        </row>
        <row r="182">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D182">
            <v>0</v>
          </cell>
          <cell r="AE182">
            <v>0</v>
          </cell>
          <cell r="AF182">
            <v>0</v>
          </cell>
          <cell r="AG182">
            <v>0</v>
          </cell>
          <cell r="AH182">
            <v>0</v>
          </cell>
          <cell r="AI182">
            <v>0</v>
          </cell>
          <cell r="AJ182">
            <v>0</v>
          </cell>
          <cell r="AK182">
            <v>0</v>
          </cell>
          <cell r="AL182">
            <v>0</v>
          </cell>
          <cell r="AM182">
            <v>0</v>
          </cell>
          <cell r="AN182">
            <v>0</v>
          </cell>
          <cell r="AP182">
            <v>0</v>
          </cell>
        </row>
        <row r="183">
          <cell r="J183">
            <v>-13169727.470000001</v>
          </cell>
          <cell r="K183">
            <v>-2731721.3</v>
          </cell>
          <cell r="L183">
            <v>-9337006.1099999994</v>
          </cell>
          <cell r="M183">
            <v>-3562056.18</v>
          </cell>
          <cell r="N183">
            <v>-7392633.3799999999</v>
          </cell>
          <cell r="O183">
            <v>-7903315.8700000001</v>
          </cell>
          <cell r="P183">
            <v>-12847838.710000001</v>
          </cell>
          <cell r="Q183">
            <v>-4844297.99</v>
          </cell>
          <cell r="R183">
            <v>-7362123.6600000001</v>
          </cell>
          <cell r="S183">
            <v>-9602777.1500000004</v>
          </cell>
          <cell r="T183">
            <v>-8491271.75</v>
          </cell>
          <cell r="U183">
            <v>-40978438.329999998</v>
          </cell>
          <cell r="V183">
            <v>-8111598.9199999999</v>
          </cell>
          <cell r="W183">
            <v>-4665052.9000000004</v>
          </cell>
          <cell r="X183">
            <v>-5701961.9699999997</v>
          </cell>
          <cell r="Y183">
            <v>-2378589.5299999998</v>
          </cell>
          <cell r="Z183">
            <v>-6471191.1500000004</v>
          </cell>
          <cell r="AA183">
            <v>-3788925.82</v>
          </cell>
          <cell r="AD183">
            <v>-11514276.170833334</v>
          </cell>
          <cell r="AE183">
            <v>-11242266.831249999</v>
          </cell>
          <cell r="AF183">
            <v>-11004162.525</v>
          </cell>
          <cell r="AG183">
            <v>-11116240.217499999</v>
          </cell>
          <cell r="AH183">
            <v>-10986674.680000002</v>
          </cell>
          <cell r="AI183">
            <v>-10474511.96875</v>
          </cell>
          <cell r="AJ183">
            <v>-10344312.095833333</v>
          </cell>
          <cell r="AK183">
            <v>-10273407.406666668</v>
          </cell>
          <cell r="AL183">
            <v>-10072636.123750001</v>
          </cell>
          <cell r="AM183">
            <v>-9984931.5870833341</v>
          </cell>
          <cell r="AN183">
            <v>-9775105.2420833353</v>
          </cell>
          <cell r="AP183">
            <v>-9421494.3574999999</v>
          </cell>
        </row>
        <row r="184">
          <cell r="J184">
            <v>-1884272.95</v>
          </cell>
          <cell r="K184">
            <v>-2028486.11</v>
          </cell>
          <cell r="L184">
            <v>-1971001.78</v>
          </cell>
          <cell r="M184">
            <v>-1850823.67</v>
          </cell>
          <cell r="N184">
            <v>-2425161.64</v>
          </cell>
          <cell r="O184">
            <v>-1710012.72</v>
          </cell>
          <cell r="P184">
            <v>-1461913.82</v>
          </cell>
          <cell r="Q184">
            <v>-1682464.29</v>
          </cell>
          <cell r="R184">
            <v>-1778337.11</v>
          </cell>
          <cell r="S184">
            <v>-1606203.38</v>
          </cell>
          <cell r="T184">
            <v>-1908299.73</v>
          </cell>
          <cell r="U184">
            <v>-1832689.89</v>
          </cell>
          <cell r="V184">
            <v>-2585167.89</v>
          </cell>
          <cell r="W184">
            <v>-2309232.1800000002</v>
          </cell>
          <cell r="X184">
            <v>-2129277.62</v>
          </cell>
          <cell r="Y184">
            <v>-2181062.44</v>
          </cell>
          <cell r="Z184">
            <v>-5768575.9199999999</v>
          </cell>
          <cell r="AA184">
            <v>-2530906.67</v>
          </cell>
          <cell r="AD184">
            <v>-1843830.1883333332</v>
          </cell>
          <cell r="AE184">
            <v>-1833529.8008333333</v>
          </cell>
          <cell r="AF184">
            <v>-1823835.2508333332</v>
          </cell>
          <cell r="AG184">
            <v>-1835307.6670833332</v>
          </cell>
          <cell r="AH184">
            <v>-1847187.8862499997</v>
          </cell>
          <cell r="AI184">
            <v>-1874176.2133333336</v>
          </cell>
          <cell r="AJ184">
            <v>-1915077.9220833331</v>
          </cell>
          <cell r="AK184">
            <v>-1933370.5016666667</v>
          </cell>
          <cell r="AL184">
            <v>-1953725.2770833336</v>
          </cell>
          <cell r="AM184">
            <v>-2106794.1541666673</v>
          </cell>
          <cell r="AN184">
            <v>-2280306.9970833338</v>
          </cell>
          <cell r="AP184">
            <v>-2374430.8883333332</v>
          </cell>
        </row>
        <row r="185">
          <cell r="J185">
            <v>0</v>
          </cell>
          <cell r="K185">
            <v>0</v>
          </cell>
          <cell r="L185">
            <v>-1430.62</v>
          </cell>
          <cell r="M185">
            <v>-80</v>
          </cell>
          <cell r="N185">
            <v>0</v>
          </cell>
          <cell r="O185">
            <v>-255</v>
          </cell>
          <cell r="P185">
            <v>0</v>
          </cell>
          <cell r="Q185">
            <v>0</v>
          </cell>
          <cell r="R185">
            <v>0</v>
          </cell>
          <cell r="S185">
            <v>0</v>
          </cell>
          <cell r="T185">
            <v>-250</v>
          </cell>
          <cell r="U185">
            <v>0</v>
          </cell>
          <cell r="V185">
            <v>0</v>
          </cell>
          <cell r="W185">
            <v>0</v>
          </cell>
          <cell r="X185">
            <v>-400</v>
          </cell>
          <cell r="Y185">
            <v>0</v>
          </cell>
          <cell r="Z185">
            <v>0</v>
          </cell>
          <cell r="AA185">
            <v>-122595.62</v>
          </cell>
          <cell r="AD185">
            <v>-176.96333333333334</v>
          </cell>
          <cell r="AE185">
            <v>-176.96333333333334</v>
          </cell>
          <cell r="AF185">
            <v>-176.96333333333334</v>
          </cell>
          <cell r="AG185">
            <v>-187.38</v>
          </cell>
          <cell r="AH185">
            <v>-182.88249999999996</v>
          </cell>
          <cell r="AI185">
            <v>-167.96833333333333</v>
          </cell>
          <cell r="AJ185">
            <v>-167.96833333333333</v>
          </cell>
          <cell r="AK185">
            <v>-125.02583333333332</v>
          </cell>
          <cell r="AL185">
            <v>-78.75</v>
          </cell>
          <cell r="AM185">
            <v>-75.416666666666671</v>
          </cell>
          <cell r="AN185">
            <v>-5172.9425000000001</v>
          </cell>
          <cell r="AP185">
            <v>-10331.59</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D186">
            <v>0</v>
          </cell>
          <cell r="AE186">
            <v>0</v>
          </cell>
          <cell r="AF186">
            <v>0</v>
          </cell>
          <cell r="AG186">
            <v>0</v>
          </cell>
          <cell r="AH186">
            <v>0</v>
          </cell>
          <cell r="AI186">
            <v>0</v>
          </cell>
          <cell r="AJ186">
            <v>0</v>
          </cell>
          <cell r="AK186">
            <v>0</v>
          </cell>
          <cell r="AL186">
            <v>0</v>
          </cell>
          <cell r="AM186">
            <v>0</v>
          </cell>
          <cell r="AN186">
            <v>0</v>
          </cell>
          <cell r="AP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D187">
            <v>0</v>
          </cell>
          <cell r="AE187">
            <v>0</v>
          </cell>
          <cell r="AF187">
            <v>0</v>
          </cell>
          <cell r="AG187">
            <v>0</v>
          </cell>
          <cell r="AH187">
            <v>0</v>
          </cell>
          <cell r="AI187">
            <v>0</v>
          </cell>
          <cell r="AJ187">
            <v>0</v>
          </cell>
          <cell r="AK187">
            <v>0</v>
          </cell>
          <cell r="AL187">
            <v>0</v>
          </cell>
          <cell r="AM187">
            <v>0</v>
          </cell>
          <cell r="AN187">
            <v>0</v>
          </cell>
          <cell r="AP187">
            <v>0</v>
          </cell>
        </row>
        <row r="188">
          <cell r="J188">
            <v>105025.22</v>
          </cell>
          <cell r="K188">
            <v>101814.62</v>
          </cell>
          <cell r="L188">
            <v>96805.3</v>
          </cell>
          <cell r="M188">
            <v>105960.31</v>
          </cell>
          <cell r="N188">
            <v>109886.25</v>
          </cell>
          <cell r="O188">
            <v>99589.06</v>
          </cell>
          <cell r="P188">
            <v>97060.46</v>
          </cell>
          <cell r="Q188">
            <v>68474.63</v>
          </cell>
          <cell r="R188">
            <v>124136.58</v>
          </cell>
          <cell r="S188">
            <v>145358.66</v>
          </cell>
          <cell r="T188">
            <v>90117.63</v>
          </cell>
          <cell r="U188">
            <v>118012.03</v>
          </cell>
          <cell r="V188">
            <v>118012.03</v>
          </cell>
          <cell r="W188">
            <v>118011.98</v>
          </cell>
          <cell r="X188">
            <v>118011.98</v>
          </cell>
          <cell r="Y188">
            <v>118011.98</v>
          </cell>
          <cell r="Z188">
            <v>118011.98</v>
          </cell>
          <cell r="AA188">
            <v>118011.98</v>
          </cell>
          <cell r="AD188">
            <v>87176.996666666673</v>
          </cell>
          <cell r="AE188">
            <v>89595.827499999999</v>
          </cell>
          <cell r="AF188">
            <v>96441.655833333323</v>
          </cell>
          <cell r="AG188">
            <v>102203.94833333332</v>
          </cell>
          <cell r="AH188">
            <v>104234.84083333332</v>
          </cell>
          <cell r="AI188">
            <v>105727.84625</v>
          </cell>
          <cell r="AJ188">
            <v>106943.85333333333</v>
          </cell>
          <cell r="AK188">
            <v>108502.355</v>
          </cell>
          <cell r="AL188">
            <v>109888.11958333333</v>
          </cell>
          <cell r="AM188">
            <v>110728.84458333334</v>
          </cell>
          <cell r="AN188">
            <v>111835.03833333334</v>
          </cell>
          <cell r="AP188">
            <v>116412.67625</v>
          </cell>
        </row>
        <row r="189">
          <cell r="J189">
            <v>2079462.68</v>
          </cell>
          <cell r="K189">
            <v>1246675.17</v>
          </cell>
          <cell r="L189">
            <v>1248724.19</v>
          </cell>
          <cell r="M189">
            <v>561071.68999999994</v>
          </cell>
          <cell r="N189">
            <v>580808.07999999996</v>
          </cell>
          <cell r="O189">
            <v>2215233.96</v>
          </cell>
          <cell r="P189">
            <v>1601072.66</v>
          </cell>
          <cell r="Q189">
            <v>2404910.3199999998</v>
          </cell>
          <cell r="R189">
            <v>4821528.66</v>
          </cell>
          <cell r="S189">
            <v>5232146.8899999997</v>
          </cell>
          <cell r="T189">
            <v>3071278.77</v>
          </cell>
          <cell r="U189">
            <v>2781730.36</v>
          </cell>
          <cell r="V189">
            <v>3342482.55</v>
          </cell>
          <cell r="W189">
            <v>2163288.59</v>
          </cell>
          <cell r="X189">
            <v>2636855.65</v>
          </cell>
          <cell r="Y189">
            <v>1765750.33</v>
          </cell>
          <cell r="Z189">
            <v>1953916.09</v>
          </cell>
          <cell r="AA189">
            <v>2700078.5</v>
          </cell>
          <cell r="AD189">
            <v>1733138.7629166665</v>
          </cell>
          <cell r="AE189">
            <v>1861772.1387499999</v>
          </cell>
          <cell r="AF189">
            <v>2051292.4316666666</v>
          </cell>
          <cell r="AG189">
            <v>2189563.7979166671</v>
          </cell>
          <cell r="AH189">
            <v>2283342.4662499996</v>
          </cell>
          <cell r="AI189">
            <v>2373012.7804166665</v>
          </cell>
          <cell r="AJ189">
            <v>2463830.8341666665</v>
          </cell>
          <cell r="AK189">
            <v>2559861.8708333331</v>
          </cell>
          <cell r="AL189">
            <v>2667895.625</v>
          </cell>
          <cell r="AM189">
            <v>2775303.4020833331</v>
          </cell>
          <cell r="AN189">
            <v>2852718.0916666668</v>
          </cell>
          <cell r="AP189">
            <v>2958298.9774999996</v>
          </cell>
        </row>
        <row r="190">
          <cell r="J190">
            <v>27467.65</v>
          </cell>
          <cell r="K190">
            <v>8551.4</v>
          </cell>
          <cell r="L190">
            <v>8578.7800000000007</v>
          </cell>
          <cell r="M190">
            <v>4642.58</v>
          </cell>
          <cell r="N190">
            <v>8287.57</v>
          </cell>
          <cell r="O190">
            <v>18029.32</v>
          </cell>
          <cell r="P190">
            <v>7453.09</v>
          </cell>
          <cell r="Q190">
            <v>3321.07</v>
          </cell>
          <cell r="R190">
            <v>1925.19</v>
          </cell>
          <cell r="S190">
            <v>479.17</v>
          </cell>
          <cell r="T190">
            <v>899.28</v>
          </cell>
          <cell r="U190">
            <v>290.12</v>
          </cell>
          <cell r="V190">
            <v>0</v>
          </cell>
          <cell r="W190">
            <v>0</v>
          </cell>
          <cell r="X190">
            <v>0</v>
          </cell>
          <cell r="Y190">
            <v>0</v>
          </cell>
          <cell r="Z190">
            <v>0</v>
          </cell>
          <cell r="AA190">
            <v>0</v>
          </cell>
          <cell r="AD190">
            <v>14283.116249999999</v>
          </cell>
          <cell r="AE190">
            <v>13143.379583333333</v>
          </cell>
          <cell r="AF190">
            <v>10808.3575</v>
          </cell>
          <cell r="AG190">
            <v>8769.7749999999996</v>
          </cell>
          <cell r="AH190">
            <v>7926.6345833333335</v>
          </cell>
          <cell r="AI190">
            <v>6349.282916666667</v>
          </cell>
          <cell r="AJ190">
            <v>4848.4891666666663</v>
          </cell>
          <cell r="AK190">
            <v>4134.7316666666666</v>
          </cell>
          <cell r="AL190">
            <v>3583.8416666666667</v>
          </cell>
          <cell r="AM190">
            <v>3045.0854166666663</v>
          </cell>
          <cell r="AN190">
            <v>1948.5483333333334</v>
          </cell>
          <cell r="AP190">
            <v>437.85791666666665</v>
          </cell>
        </row>
        <row r="191">
          <cell r="J191">
            <v>411582.32</v>
          </cell>
          <cell r="K191">
            <v>476051.81</v>
          </cell>
          <cell r="L191">
            <v>369756.68</v>
          </cell>
          <cell r="M191">
            <v>437441.38</v>
          </cell>
          <cell r="N191">
            <v>454039.26</v>
          </cell>
          <cell r="O191">
            <v>465710.97</v>
          </cell>
          <cell r="P191">
            <v>584936.07999999996</v>
          </cell>
          <cell r="Q191">
            <v>845666.45</v>
          </cell>
          <cell r="R191">
            <v>2124521.5499999998</v>
          </cell>
          <cell r="S191">
            <v>1043383.54</v>
          </cell>
          <cell r="T191">
            <v>810475.9</v>
          </cell>
          <cell r="U191">
            <v>722908.08</v>
          </cell>
          <cell r="V191">
            <v>655132.28</v>
          </cell>
          <cell r="W191">
            <v>529151.52</v>
          </cell>
          <cell r="X191">
            <v>538060.75</v>
          </cell>
          <cell r="Y191">
            <v>657953.23</v>
          </cell>
          <cell r="Z191">
            <v>467335.98</v>
          </cell>
          <cell r="AA191">
            <v>523721.71</v>
          </cell>
          <cell r="AD191">
            <v>617247.42333333322</v>
          </cell>
          <cell r="AE191">
            <v>649259.16958333331</v>
          </cell>
          <cell r="AF191">
            <v>683527.82</v>
          </cell>
          <cell r="AG191">
            <v>703826.1729166666</v>
          </cell>
          <cell r="AH191">
            <v>721153.11208333343</v>
          </cell>
          <cell r="AI191">
            <v>739020.75</v>
          </cell>
          <cell r="AJ191">
            <v>751381.1529166667</v>
          </cell>
          <cell r="AK191">
            <v>760606.31041666667</v>
          </cell>
          <cell r="AL191">
            <v>776806.97375</v>
          </cell>
          <cell r="AM191">
            <v>786548.99750000006</v>
          </cell>
          <cell r="AN191">
            <v>789520.14166666672</v>
          </cell>
          <cell r="AP191">
            <v>800395.78624999989</v>
          </cell>
        </row>
        <row r="192">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D192">
            <v>0</v>
          </cell>
          <cell r="AE192">
            <v>0</v>
          </cell>
          <cell r="AF192">
            <v>0</v>
          </cell>
          <cell r="AG192">
            <v>0</v>
          </cell>
          <cell r="AH192">
            <v>0</v>
          </cell>
          <cell r="AI192">
            <v>0</v>
          </cell>
          <cell r="AJ192">
            <v>0</v>
          </cell>
          <cell r="AK192">
            <v>0</v>
          </cell>
          <cell r="AL192">
            <v>0</v>
          </cell>
          <cell r="AM192">
            <v>0</v>
          </cell>
          <cell r="AN192">
            <v>0</v>
          </cell>
          <cell r="AP192">
            <v>0</v>
          </cell>
        </row>
        <row r="193">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D193">
            <v>0</v>
          </cell>
          <cell r="AE193">
            <v>0</v>
          </cell>
          <cell r="AF193">
            <v>0</v>
          </cell>
          <cell r="AG193">
            <v>0</v>
          </cell>
          <cell r="AH193">
            <v>0</v>
          </cell>
          <cell r="AI193">
            <v>0</v>
          </cell>
          <cell r="AJ193">
            <v>0</v>
          </cell>
          <cell r="AK193">
            <v>0</v>
          </cell>
          <cell r="AL193">
            <v>0</v>
          </cell>
          <cell r="AM193">
            <v>0</v>
          </cell>
          <cell r="AN193">
            <v>0</v>
          </cell>
          <cell r="AP193">
            <v>0</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D194">
            <v>0</v>
          </cell>
          <cell r="AE194">
            <v>0</v>
          </cell>
          <cell r="AF194">
            <v>0</v>
          </cell>
          <cell r="AG194">
            <v>0</v>
          </cell>
          <cell r="AH194">
            <v>0</v>
          </cell>
          <cell r="AI194">
            <v>0</v>
          </cell>
          <cell r="AJ194">
            <v>0</v>
          </cell>
          <cell r="AK194">
            <v>0</v>
          </cell>
          <cell r="AL194">
            <v>0</v>
          </cell>
          <cell r="AM194">
            <v>0</v>
          </cell>
          <cell r="AN194">
            <v>0</v>
          </cell>
          <cell r="AP194">
            <v>0</v>
          </cell>
        </row>
        <row r="195">
          <cell r="J195">
            <v>10910.15</v>
          </cell>
          <cell r="K195">
            <v>32116.51</v>
          </cell>
          <cell r="L195">
            <v>11111.38</v>
          </cell>
          <cell r="M195">
            <v>36722.589999999997</v>
          </cell>
          <cell r="N195">
            <v>9234.2800000000007</v>
          </cell>
          <cell r="O195">
            <v>17669.8</v>
          </cell>
          <cell r="P195">
            <v>2547670.1800000002</v>
          </cell>
          <cell r="Q195">
            <v>6303.69</v>
          </cell>
          <cell r="R195">
            <v>23972.84</v>
          </cell>
          <cell r="S195">
            <v>54780.33</v>
          </cell>
          <cell r="T195">
            <v>13764.44</v>
          </cell>
          <cell r="U195">
            <v>95127.53</v>
          </cell>
          <cell r="V195">
            <v>636364.85</v>
          </cell>
          <cell r="W195">
            <v>9673.4699999999993</v>
          </cell>
          <cell r="X195">
            <v>62165.7</v>
          </cell>
          <cell r="Y195">
            <v>792654.74</v>
          </cell>
          <cell r="Z195">
            <v>23793.06</v>
          </cell>
          <cell r="AA195">
            <v>18990.509999999998</v>
          </cell>
          <cell r="AD195">
            <v>239950.69208333336</v>
          </cell>
          <cell r="AE195">
            <v>238398.56416666668</v>
          </cell>
          <cell r="AF195">
            <v>235936.66124999998</v>
          </cell>
          <cell r="AG195">
            <v>233206.92041666666</v>
          </cell>
          <cell r="AH195">
            <v>235554.30333333334</v>
          </cell>
          <cell r="AI195">
            <v>264342.58916666667</v>
          </cell>
          <cell r="AJ195">
            <v>289468.07500000001</v>
          </cell>
          <cell r="AK195">
            <v>290660.21166666667</v>
          </cell>
          <cell r="AL195">
            <v>324284.6479166667</v>
          </cell>
          <cell r="AM195">
            <v>356388.4366666667</v>
          </cell>
          <cell r="AN195">
            <v>357050.08208333334</v>
          </cell>
          <cell r="AP195">
            <v>172036.81625</v>
          </cell>
        </row>
        <row r="196">
          <cell r="J196">
            <v>3866</v>
          </cell>
          <cell r="K196">
            <v>3866</v>
          </cell>
          <cell r="L196">
            <v>3866</v>
          </cell>
          <cell r="M196">
            <v>85881</v>
          </cell>
          <cell r="N196">
            <v>3866</v>
          </cell>
          <cell r="O196">
            <v>3866</v>
          </cell>
          <cell r="P196">
            <v>3866</v>
          </cell>
          <cell r="Q196">
            <v>3866</v>
          </cell>
          <cell r="R196">
            <v>3866</v>
          </cell>
          <cell r="S196">
            <v>3866</v>
          </cell>
          <cell r="T196">
            <v>3866</v>
          </cell>
          <cell r="U196">
            <v>3866</v>
          </cell>
          <cell r="V196">
            <v>3866</v>
          </cell>
          <cell r="W196">
            <v>3866</v>
          </cell>
          <cell r="X196">
            <v>3866</v>
          </cell>
          <cell r="Y196">
            <v>3866</v>
          </cell>
          <cell r="Z196">
            <v>3866</v>
          </cell>
          <cell r="AA196">
            <v>3866</v>
          </cell>
          <cell r="AD196">
            <v>10700.583333333334</v>
          </cell>
          <cell r="AE196">
            <v>10700.583333333334</v>
          </cell>
          <cell r="AF196">
            <v>10700.583333333334</v>
          </cell>
          <cell r="AG196">
            <v>10700.583333333334</v>
          </cell>
          <cell r="AH196">
            <v>10700.583333333334</v>
          </cell>
          <cell r="AI196">
            <v>10700.583333333334</v>
          </cell>
          <cell r="AJ196">
            <v>10700.583333333334</v>
          </cell>
          <cell r="AK196">
            <v>10700.583333333334</v>
          </cell>
          <cell r="AL196">
            <v>7283.291666666667</v>
          </cell>
          <cell r="AM196">
            <v>3866</v>
          </cell>
          <cell r="AN196">
            <v>3866</v>
          </cell>
          <cell r="AP196">
            <v>3866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D197">
            <v>0</v>
          </cell>
          <cell r="AE197">
            <v>0</v>
          </cell>
          <cell r="AF197">
            <v>0</v>
          </cell>
          <cell r="AG197">
            <v>0</v>
          </cell>
          <cell r="AH197">
            <v>0</v>
          </cell>
          <cell r="AI197">
            <v>0</v>
          </cell>
          <cell r="AJ197">
            <v>0</v>
          </cell>
          <cell r="AK197">
            <v>0</v>
          </cell>
          <cell r="AL197">
            <v>0</v>
          </cell>
          <cell r="AM197">
            <v>0</v>
          </cell>
          <cell r="AN197">
            <v>0</v>
          </cell>
          <cell r="AP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D198">
            <v>0</v>
          </cell>
          <cell r="AE198">
            <v>0</v>
          </cell>
          <cell r="AF198">
            <v>0</v>
          </cell>
          <cell r="AG198">
            <v>0</v>
          </cell>
          <cell r="AH198">
            <v>0</v>
          </cell>
          <cell r="AI198">
            <v>0</v>
          </cell>
          <cell r="AJ198">
            <v>0</v>
          </cell>
          <cell r="AK198">
            <v>0</v>
          </cell>
          <cell r="AL198">
            <v>0</v>
          </cell>
          <cell r="AM198">
            <v>0</v>
          </cell>
          <cell r="AN198">
            <v>0</v>
          </cell>
          <cell r="AP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D199">
            <v>0</v>
          </cell>
          <cell r="AE199">
            <v>0</v>
          </cell>
          <cell r="AF199">
            <v>0</v>
          </cell>
          <cell r="AG199">
            <v>0</v>
          </cell>
          <cell r="AH199">
            <v>0</v>
          </cell>
          <cell r="AI199">
            <v>0</v>
          </cell>
          <cell r="AJ199">
            <v>0</v>
          </cell>
          <cell r="AK199">
            <v>0</v>
          </cell>
          <cell r="AL199">
            <v>0</v>
          </cell>
          <cell r="AM199">
            <v>0</v>
          </cell>
          <cell r="AN199">
            <v>0</v>
          </cell>
          <cell r="AP199">
            <v>0</v>
          </cell>
        </row>
        <row r="200">
          <cell r="J200">
            <v>9861609.4000000004</v>
          </cell>
          <cell r="K200">
            <v>9861609.4000000004</v>
          </cell>
          <cell r="L200">
            <v>9861609.4000000004</v>
          </cell>
          <cell r="M200">
            <v>9861609.4000000004</v>
          </cell>
          <cell r="N200">
            <v>9861609.4000000004</v>
          </cell>
          <cell r="O200">
            <v>9861609.4000000004</v>
          </cell>
          <cell r="P200">
            <v>9861609.4000000004</v>
          </cell>
          <cell r="Q200">
            <v>9861609.4000000004</v>
          </cell>
          <cell r="R200">
            <v>9861609.4000000004</v>
          </cell>
          <cell r="S200">
            <v>9861609.4000000004</v>
          </cell>
          <cell r="T200">
            <v>9861609.4000000004</v>
          </cell>
          <cell r="U200">
            <v>9861609.4000000004</v>
          </cell>
          <cell r="V200">
            <v>9863109.4000000004</v>
          </cell>
          <cell r="W200">
            <v>9864609.4000000004</v>
          </cell>
          <cell r="X200">
            <v>9864609.4000000004</v>
          </cell>
          <cell r="Y200">
            <v>9864609.4000000004</v>
          </cell>
          <cell r="Z200">
            <v>9864609.4000000004</v>
          </cell>
          <cell r="AA200">
            <v>12914939.800000001</v>
          </cell>
          <cell r="AD200">
            <v>9861609.4000000022</v>
          </cell>
          <cell r="AE200">
            <v>9861609.4000000022</v>
          </cell>
          <cell r="AF200">
            <v>9861609.4000000022</v>
          </cell>
          <cell r="AG200">
            <v>9861609.4000000022</v>
          </cell>
          <cell r="AH200">
            <v>9861609.4000000022</v>
          </cell>
          <cell r="AI200">
            <v>9861671.9000000022</v>
          </cell>
          <cell r="AJ200">
            <v>9861859.4000000022</v>
          </cell>
          <cell r="AK200">
            <v>9862109.4000000022</v>
          </cell>
          <cell r="AL200">
            <v>9862359.4000000022</v>
          </cell>
          <cell r="AM200">
            <v>9862609.4000000022</v>
          </cell>
          <cell r="AN200">
            <v>9989956.5000000019</v>
          </cell>
          <cell r="AP200">
            <v>10498844.9</v>
          </cell>
        </row>
        <row r="201">
          <cell r="J201">
            <v>-9861609.4000000004</v>
          </cell>
          <cell r="K201">
            <v>-9861609.4000000004</v>
          </cell>
          <cell r="L201">
            <v>-9861609.4000000004</v>
          </cell>
          <cell r="M201">
            <v>-9861609.4000000004</v>
          </cell>
          <cell r="N201">
            <v>-9861609.4000000004</v>
          </cell>
          <cell r="O201">
            <v>-9861609.4000000004</v>
          </cell>
          <cell r="P201">
            <v>-9861609.4000000004</v>
          </cell>
          <cell r="Q201">
            <v>-9861609.4000000004</v>
          </cell>
          <cell r="R201">
            <v>-9861609.4000000004</v>
          </cell>
          <cell r="S201">
            <v>-9861609.4000000004</v>
          </cell>
          <cell r="T201">
            <v>-9861609.4000000004</v>
          </cell>
          <cell r="U201">
            <v>-9861609.4000000004</v>
          </cell>
          <cell r="V201">
            <v>-9863109.4000000004</v>
          </cell>
          <cell r="W201">
            <v>-9864609.4000000004</v>
          </cell>
          <cell r="X201">
            <v>-9864609.4000000004</v>
          </cell>
          <cell r="Y201">
            <v>-9864609.4000000004</v>
          </cell>
          <cell r="Z201">
            <v>-9864609.4000000004</v>
          </cell>
          <cell r="AA201">
            <v>-12914939.800000001</v>
          </cell>
          <cell r="AD201">
            <v>-9861609.4000000022</v>
          </cell>
          <cell r="AE201">
            <v>-9861609.4000000022</v>
          </cell>
          <cell r="AF201">
            <v>-9861609.4000000022</v>
          </cell>
          <cell r="AG201">
            <v>-9861609.4000000022</v>
          </cell>
          <cell r="AH201">
            <v>-9861609.4000000022</v>
          </cell>
          <cell r="AI201">
            <v>-9861671.9000000022</v>
          </cell>
          <cell r="AJ201">
            <v>-9861859.4000000022</v>
          </cell>
          <cell r="AK201">
            <v>-9862109.4000000022</v>
          </cell>
          <cell r="AL201">
            <v>-9862359.4000000022</v>
          </cell>
          <cell r="AM201">
            <v>-9862609.4000000022</v>
          </cell>
          <cell r="AN201">
            <v>-9989956.5000000019</v>
          </cell>
          <cell r="AP201">
            <v>-10498844.9</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D202">
            <v>0</v>
          </cell>
          <cell r="AE202">
            <v>0</v>
          </cell>
          <cell r="AF202">
            <v>0</v>
          </cell>
          <cell r="AG202">
            <v>0</v>
          </cell>
          <cell r="AH202">
            <v>0</v>
          </cell>
          <cell r="AI202">
            <v>0</v>
          </cell>
          <cell r="AJ202">
            <v>0</v>
          </cell>
          <cell r="AK202">
            <v>0</v>
          </cell>
          <cell r="AL202">
            <v>0</v>
          </cell>
          <cell r="AM202">
            <v>0</v>
          </cell>
          <cell r="AN202">
            <v>0</v>
          </cell>
          <cell r="AP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D203">
            <v>0</v>
          </cell>
          <cell r="AE203">
            <v>0</v>
          </cell>
          <cell r="AF203">
            <v>0</v>
          </cell>
          <cell r="AG203">
            <v>0</v>
          </cell>
          <cell r="AH203">
            <v>0</v>
          </cell>
          <cell r="AI203">
            <v>0</v>
          </cell>
          <cell r="AJ203">
            <v>0</v>
          </cell>
          <cell r="AK203">
            <v>0</v>
          </cell>
          <cell r="AL203">
            <v>0</v>
          </cell>
          <cell r="AM203">
            <v>0</v>
          </cell>
          <cell r="AN203">
            <v>0</v>
          </cell>
          <cell r="AP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D204">
            <v>0</v>
          </cell>
          <cell r="AE204">
            <v>0</v>
          </cell>
          <cell r="AF204">
            <v>0</v>
          </cell>
          <cell r="AG204">
            <v>0</v>
          </cell>
          <cell r="AH204">
            <v>0</v>
          </cell>
          <cell r="AI204">
            <v>0</v>
          </cell>
          <cell r="AJ204">
            <v>0</v>
          </cell>
          <cell r="AK204">
            <v>0</v>
          </cell>
          <cell r="AL204">
            <v>0</v>
          </cell>
          <cell r="AM204">
            <v>0</v>
          </cell>
          <cell r="AN204">
            <v>0</v>
          </cell>
          <cell r="AP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D205">
            <v>0</v>
          </cell>
          <cell r="AE205">
            <v>0</v>
          </cell>
          <cell r="AF205">
            <v>0</v>
          </cell>
          <cell r="AG205">
            <v>0</v>
          </cell>
          <cell r="AH205">
            <v>0</v>
          </cell>
          <cell r="AI205">
            <v>0</v>
          </cell>
          <cell r="AJ205">
            <v>0</v>
          </cell>
          <cell r="AK205">
            <v>0</v>
          </cell>
          <cell r="AL205">
            <v>0</v>
          </cell>
          <cell r="AM205">
            <v>0</v>
          </cell>
          <cell r="AN205">
            <v>0</v>
          </cell>
          <cell r="AP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D206">
            <v>0</v>
          </cell>
          <cell r="AE206">
            <v>0</v>
          </cell>
          <cell r="AF206">
            <v>0</v>
          </cell>
          <cell r="AG206">
            <v>0</v>
          </cell>
          <cell r="AH206">
            <v>0</v>
          </cell>
          <cell r="AI206">
            <v>0</v>
          </cell>
          <cell r="AJ206">
            <v>0</v>
          </cell>
          <cell r="AK206">
            <v>0</v>
          </cell>
          <cell r="AL206">
            <v>0</v>
          </cell>
          <cell r="AM206">
            <v>0</v>
          </cell>
          <cell r="AN206">
            <v>0</v>
          </cell>
          <cell r="AP206">
            <v>0</v>
          </cell>
        </row>
        <row r="207">
          <cell r="J207">
            <v>1237090.52</v>
          </cell>
          <cell r="K207">
            <v>1231823.46</v>
          </cell>
          <cell r="L207">
            <v>1699086.12</v>
          </cell>
          <cell r="M207">
            <v>1693632.33</v>
          </cell>
          <cell r="N207">
            <v>1688145.4</v>
          </cell>
          <cell r="O207">
            <v>1682606.52</v>
          </cell>
          <cell r="P207">
            <v>1677119.32</v>
          </cell>
          <cell r="Q207">
            <v>4847109.1399999997</v>
          </cell>
          <cell r="R207">
            <v>730926.38</v>
          </cell>
          <cell r="S207">
            <v>725165.75</v>
          </cell>
          <cell r="T207">
            <v>626686.6</v>
          </cell>
          <cell r="U207">
            <v>620498.18999999994</v>
          </cell>
          <cell r="V207">
            <v>487787.26</v>
          </cell>
          <cell r="W207">
            <v>456486.33</v>
          </cell>
          <cell r="X207">
            <v>450071.33</v>
          </cell>
          <cell r="Y207">
            <v>671122.32</v>
          </cell>
          <cell r="Z207">
            <v>665314.22</v>
          </cell>
          <cell r="AA207">
            <v>659003.1</v>
          </cell>
          <cell r="AD207">
            <v>1598116.3729166668</v>
          </cell>
          <cell r="AE207">
            <v>1720855.88</v>
          </cell>
          <cell r="AF207">
            <v>1671927.46875</v>
          </cell>
          <cell r="AG207">
            <v>1618707.0799999998</v>
          </cell>
          <cell r="AH207">
            <v>1564234.1183333332</v>
          </cell>
          <cell r="AI207">
            <v>1507103.175</v>
          </cell>
          <cell r="AJ207">
            <v>1443576.4920833332</v>
          </cell>
          <cell r="AK207">
            <v>1359228.4954166666</v>
          </cell>
          <cell r="AL207">
            <v>1264581.6287499999</v>
          </cell>
          <cell r="AM207">
            <v>1179359.0791666666</v>
          </cell>
          <cell r="AN207">
            <v>1094090.9708333334</v>
          </cell>
          <cell r="AP207">
            <v>779054.2270833333</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D208">
            <v>0</v>
          </cell>
          <cell r="AE208">
            <v>0</v>
          </cell>
          <cell r="AF208">
            <v>0</v>
          </cell>
          <cell r="AG208">
            <v>0</v>
          </cell>
          <cell r="AH208">
            <v>0</v>
          </cell>
          <cell r="AI208">
            <v>0</v>
          </cell>
          <cell r="AJ208">
            <v>0</v>
          </cell>
          <cell r="AK208">
            <v>0</v>
          </cell>
          <cell r="AL208">
            <v>0</v>
          </cell>
          <cell r="AM208">
            <v>0</v>
          </cell>
          <cell r="AN208">
            <v>0</v>
          </cell>
          <cell r="AP208">
            <v>0</v>
          </cell>
        </row>
        <row r="209">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D209">
            <v>0</v>
          </cell>
          <cell r="AE209">
            <v>0</v>
          </cell>
          <cell r="AF209">
            <v>0</v>
          </cell>
          <cell r="AG209">
            <v>0</v>
          </cell>
          <cell r="AH209">
            <v>0</v>
          </cell>
          <cell r="AI209">
            <v>0</v>
          </cell>
          <cell r="AJ209">
            <v>0</v>
          </cell>
          <cell r="AK209">
            <v>0</v>
          </cell>
          <cell r="AL209">
            <v>0</v>
          </cell>
          <cell r="AM209">
            <v>0</v>
          </cell>
          <cell r="AN209">
            <v>0</v>
          </cell>
          <cell r="AP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D210">
            <v>0</v>
          </cell>
          <cell r="AE210">
            <v>0</v>
          </cell>
          <cell r="AF210">
            <v>0</v>
          </cell>
          <cell r="AG210">
            <v>0</v>
          </cell>
          <cell r="AH210">
            <v>0</v>
          </cell>
          <cell r="AI210">
            <v>0</v>
          </cell>
          <cell r="AJ210">
            <v>0</v>
          </cell>
          <cell r="AK210">
            <v>0</v>
          </cell>
          <cell r="AL210">
            <v>0</v>
          </cell>
          <cell r="AM210">
            <v>0</v>
          </cell>
          <cell r="AN210">
            <v>0</v>
          </cell>
          <cell r="AP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D211">
            <v>0</v>
          </cell>
          <cell r="AE211">
            <v>0</v>
          </cell>
          <cell r="AF211">
            <v>0</v>
          </cell>
          <cell r="AG211">
            <v>0</v>
          </cell>
          <cell r="AH211">
            <v>0</v>
          </cell>
          <cell r="AI211">
            <v>0</v>
          </cell>
          <cell r="AJ211">
            <v>0</v>
          </cell>
          <cell r="AK211">
            <v>0</v>
          </cell>
          <cell r="AL211">
            <v>0</v>
          </cell>
          <cell r="AM211">
            <v>0</v>
          </cell>
          <cell r="AN211">
            <v>0</v>
          </cell>
          <cell r="AP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D212">
            <v>0</v>
          </cell>
          <cell r="AE212">
            <v>0</v>
          </cell>
          <cell r="AF212">
            <v>0</v>
          </cell>
          <cell r="AG212">
            <v>0</v>
          </cell>
          <cell r="AH212">
            <v>0</v>
          </cell>
          <cell r="AI212">
            <v>0</v>
          </cell>
          <cell r="AJ212">
            <v>0</v>
          </cell>
          <cell r="AK212">
            <v>0</v>
          </cell>
          <cell r="AL212">
            <v>0</v>
          </cell>
          <cell r="AM212">
            <v>0</v>
          </cell>
          <cell r="AN212">
            <v>0</v>
          </cell>
          <cell r="AP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D213">
            <v>0</v>
          </cell>
          <cell r="AE213">
            <v>0</v>
          </cell>
          <cell r="AF213">
            <v>0</v>
          </cell>
          <cell r="AG213">
            <v>0</v>
          </cell>
          <cell r="AH213">
            <v>0</v>
          </cell>
          <cell r="AI213">
            <v>0</v>
          </cell>
          <cell r="AJ213">
            <v>0</v>
          </cell>
          <cell r="AK213">
            <v>0</v>
          </cell>
          <cell r="AL213">
            <v>0</v>
          </cell>
          <cell r="AM213">
            <v>0</v>
          </cell>
          <cell r="AN213">
            <v>0</v>
          </cell>
          <cell r="AP213">
            <v>0</v>
          </cell>
        </row>
        <row r="214">
          <cell r="J214">
            <v>25000</v>
          </cell>
          <cell r="K214">
            <v>25000</v>
          </cell>
          <cell r="L214">
            <v>25000</v>
          </cell>
          <cell r="M214">
            <v>25000</v>
          </cell>
          <cell r="N214">
            <v>25000</v>
          </cell>
          <cell r="O214">
            <v>25000</v>
          </cell>
          <cell r="P214">
            <v>25000</v>
          </cell>
          <cell r="Q214">
            <v>25000</v>
          </cell>
          <cell r="R214">
            <v>25000</v>
          </cell>
          <cell r="S214">
            <v>25000</v>
          </cell>
          <cell r="T214">
            <v>25000</v>
          </cell>
          <cell r="U214">
            <v>25000</v>
          </cell>
          <cell r="V214">
            <v>25000</v>
          </cell>
          <cell r="W214">
            <v>25000</v>
          </cell>
          <cell r="X214">
            <v>25000</v>
          </cell>
          <cell r="Y214">
            <v>25000</v>
          </cell>
          <cell r="Z214">
            <v>25000</v>
          </cell>
          <cell r="AA214">
            <v>25000</v>
          </cell>
          <cell r="AD214">
            <v>25000</v>
          </cell>
          <cell r="AE214">
            <v>25000</v>
          </cell>
          <cell r="AF214">
            <v>25000</v>
          </cell>
          <cell r="AG214">
            <v>25000</v>
          </cell>
          <cell r="AH214">
            <v>25000</v>
          </cell>
          <cell r="AI214">
            <v>25000</v>
          </cell>
          <cell r="AJ214">
            <v>25000</v>
          </cell>
          <cell r="AK214">
            <v>25000</v>
          </cell>
          <cell r="AL214">
            <v>25000</v>
          </cell>
          <cell r="AM214">
            <v>25000</v>
          </cell>
          <cell r="AN214">
            <v>25000</v>
          </cell>
          <cell r="AP214">
            <v>25000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D215">
            <v>0</v>
          </cell>
          <cell r="AE215">
            <v>0</v>
          </cell>
          <cell r="AF215">
            <v>0</v>
          </cell>
          <cell r="AG215">
            <v>0</v>
          </cell>
          <cell r="AH215">
            <v>0</v>
          </cell>
          <cell r="AI215">
            <v>0</v>
          </cell>
          <cell r="AJ215">
            <v>0</v>
          </cell>
          <cell r="AK215">
            <v>0</v>
          </cell>
          <cell r="AL215">
            <v>0</v>
          </cell>
          <cell r="AM215">
            <v>0</v>
          </cell>
          <cell r="AN215">
            <v>0</v>
          </cell>
          <cell r="AP215">
            <v>0</v>
          </cell>
        </row>
        <row r="216">
          <cell r="J216">
            <v>414211.93</v>
          </cell>
          <cell r="K216">
            <v>414315.66</v>
          </cell>
          <cell r="L216">
            <v>414418.98</v>
          </cell>
          <cell r="M216">
            <v>414519.61</v>
          </cell>
          <cell r="N216">
            <v>414598.15</v>
          </cell>
          <cell r="O216">
            <v>414654.05</v>
          </cell>
          <cell r="P216">
            <v>414710.2</v>
          </cell>
          <cell r="Q216">
            <v>0</v>
          </cell>
          <cell r="R216">
            <v>0</v>
          </cell>
          <cell r="S216">
            <v>0</v>
          </cell>
          <cell r="T216">
            <v>0</v>
          </cell>
          <cell r="U216">
            <v>0</v>
          </cell>
          <cell r="V216">
            <v>0</v>
          </cell>
          <cell r="W216">
            <v>0</v>
          </cell>
          <cell r="X216">
            <v>0</v>
          </cell>
          <cell r="Y216">
            <v>0</v>
          </cell>
          <cell r="Z216">
            <v>0</v>
          </cell>
          <cell r="AA216">
            <v>0</v>
          </cell>
          <cell r="AD216">
            <v>397019.83124999999</v>
          </cell>
          <cell r="AE216">
            <v>362533.67624999996</v>
          </cell>
          <cell r="AF216">
            <v>328043.07374999998</v>
          </cell>
          <cell r="AG216">
            <v>293545.70958333329</v>
          </cell>
          <cell r="AH216">
            <v>259040.46708333329</v>
          </cell>
          <cell r="AI216">
            <v>224526.8845833333</v>
          </cell>
          <cell r="AJ216">
            <v>190004.90166666664</v>
          </cell>
          <cell r="AK216">
            <v>155474.29166666666</v>
          </cell>
          <cell r="AL216">
            <v>120935.18374999998</v>
          </cell>
          <cell r="AM216">
            <v>86388.610416666663</v>
          </cell>
          <cell r="AN216">
            <v>51836.435416666667</v>
          </cell>
          <cell r="AP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D217">
            <v>0</v>
          </cell>
          <cell r="AE217">
            <v>0</v>
          </cell>
          <cell r="AF217">
            <v>0</v>
          </cell>
          <cell r="AG217">
            <v>0</v>
          </cell>
          <cell r="AH217">
            <v>0</v>
          </cell>
          <cell r="AI217">
            <v>0</v>
          </cell>
          <cell r="AJ217">
            <v>0</v>
          </cell>
          <cell r="AK217">
            <v>0</v>
          </cell>
          <cell r="AL217">
            <v>0</v>
          </cell>
          <cell r="AM217">
            <v>0</v>
          </cell>
          <cell r="AN217">
            <v>0</v>
          </cell>
          <cell r="AP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D218">
            <v>0</v>
          </cell>
          <cell r="AE218">
            <v>0</v>
          </cell>
          <cell r="AF218">
            <v>0</v>
          </cell>
          <cell r="AG218">
            <v>0</v>
          </cell>
          <cell r="AH218">
            <v>0</v>
          </cell>
          <cell r="AI218">
            <v>0</v>
          </cell>
          <cell r="AJ218">
            <v>0</v>
          </cell>
          <cell r="AK218">
            <v>0</v>
          </cell>
          <cell r="AL218">
            <v>0</v>
          </cell>
          <cell r="AM218">
            <v>0</v>
          </cell>
          <cell r="AN218">
            <v>0</v>
          </cell>
          <cell r="AP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D219">
            <v>0</v>
          </cell>
          <cell r="AE219">
            <v>0</v>
          </cell>
          <cell r="AF219">
            <v>0</v>
          </cell>
          <cell r="AG219">
            <v>0</v>
          </cell>
          <cell r="AH219">
            <v>0</v>
          </cell>
          <cell r="AI219">
            <v>0</v>
          </cell>
          <cell r="AJ219">
            <v>0</v>
          </cell>
          <cell r="AK219">
            <v>0</v>
          </cell>
          <cell r="AL219">
            <v>0</v>
          </cell>
          <cell r="AM219">
            <v>0</v>
          </cell>
          <cell r="AN219">
            <v>0</v>
          </cell>
          <cell r="AP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D220">
            <v>0</v>
          </cell>
          <cell r="AE220">
            <v>0</v>
          </cell>
          <cell r="AF220">
            <v>0</v>
          </cell>
          <cell r="AG220">
            <v>0</v>
          </cell>
          <cell r="AH220">
            <v>0</v>
          </cell>
          <cell r="AI220">
            <v>0</v>
          </cell>
          <cell r="AJ220">
            <v>0</v>
          </cell>
          <cell r="AK220">
            <v>0</v>
          </cell>
          <cell r="AL220">
            <v>0</v>
          </cell>
          <cell r="AM220">
            <v>0</v>
          </cell>
          <cell r="AN220">
            <v>0</v>
          </cell>
          <cell r="AP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D221">
            <v>0</v>
          </cell>
          <cell r="AE221">
            <v>0</v>
          </cell>
          <cell r="AF221">
            <v>0</v>
          </cell>
          <cell r="AG221">
            <v>0</v>
          </cell>
          <cell r="AH221">
            <v>0</v>
          </cell>
          <cell r="AI221">
            <v>0</v>
          </cell>
          <cell r="AJ221">
            <v>0</v>
          </cell>
          <cell r="AK221">
            <v>0</v>
          </cell>
          <cell r="AL221">
            <v>0</v>
          </cell>
          <cell r="AM221">
            <v>0</v>
          </cell>
          <cell r="AN221">
            <v>0</v>
          </cell>
          <cell r="AP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D222">
            <v>0</v>
          </cell>
          <cell r="AE222">
            <v>0</v>
          </cell>
          <cell r="AF222">
            <v>0</v>
          </cell>
          <cell r="AG222">
            <v>0</v>
          </cell>
          <cell r="AH222">
            <v>0</v>
          </cell>
          <cell r="AI222">
            <v>0</v>
          </cell>
          <cell r="AJ222">
            <v>0</v>
          </cell>
          <cell r="AK222">
            <v>0</v>
          </cell>
          <cell r="AL222">
            <v>0</v>
          </cell>
          <cell r="AM222">
            <v>0</v>
          </cell>
          <cell r="AN222">
            <v>0</v>
          </cell>
          <cell r="AP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D223">
            <v>0</v>
          </cell>
          <cell r="AE223">
            <v>0</v>
          </cell>
          <cell r="AF223">
            <v>0</v>
          </cell>
          <cell r="AG223">
            <v>0</v>
          </cell>
          <cell r="AH223">
            <v>0</v>
          </cell>
          <cell r="AI223">
            <v>0</v>
          </cell>
          <cell r="AJ223">
            <v>0</v>
          </cell>
          <cell r="AK223">
            <v>0</v>
          </cell>
          <cell r="AL223">
            <v>0</v>
          </cell>
          <cell r="AM223">
            <v>0</v>
          </cell>
          <cell r="AN223">
            <v>0</v>
          </cell>
          <cell r="AP223">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D224">
            <v>0</v>
          </cell>
          <cell r="AE224">
            <v>0</v>
          </cell>
          <cell r="AF224">
            <v>0</v>
          </cell>
          <cell r="AG224">
            <v>0</v>
          </cell>
          <cell r="AH224">
            <v>0</v>
          </cell>
          <cell r="AI224">
            <v>0</v>
          </cell>
          <cell r="AJ224">
            <v>0</v>
          </cell>
          <cell r="AK224">
            <v>0</v>
          </cell>
          <cell r="AL224">
            <v>0</v>
          </cell>
          <cell r="AM224">
            <v>0</v>
          </cell>
          <cell r="AN224">
            <v>0</v>
          </cell>
          <cell r="AP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D225">
            <v>0</v>
          </cell>
          <cell r="AE225">
            <v>0</v>
          </cell>
          <cell r="AF225">
            <v>0</v>
          </cell>
          <cell r="AG225">
            <v>0</v>
          </cell>
          <cell r="AH225">
            <v>0</v>
          </cell>
          <cell r="AI225">
            <v>0</v>
          </cell>
          <cell r="AJ225">
            <v>0</v>
          </cell>
          <cell r="AK225">
            <v>0</v>
          </cell>
          <cell r="AL225">
            <v>0</v>
          </cell>
          <cell r="AM225">
            <v>0</v>
          </cell>
          <cell r="AN225">
            <v>0</v>
          </cell>
          <cell r="AP225">
            <v>0</v>
          </cell>
        </row>
        <row r="226">
          <cell r="J226">
            <v>52300</v>
          </cell>
          <cell r="K226">
            <v>52300</v>
          </cell>
          <cell r="L226">
            <v>52300</v>
          </cell>
          <cell r="M226">
            <v>52300</v>
          </cell>
          <cell r="N226">
            <v>52300</v>
          </cell>
          <cell r="O226">
            <v>52300</v>
          </cell>
          <cell r="P226">
            <v>52300</v>
          </cell>
          <cell r="Q226">
            <v>52300</v>
          </cell>
          <cell r="R226">
            <v>52300</v>
          </cell>
          <cell r="S226">
            <v>52300</v>
          </cell>
          <cell r="T226">
            <v>52300</v>
          </cell>
          <cell r="U226">
            <v>0</v>
          </cell>
          <cell r="V226">
            <v>0</v>
          </cell>
          <cell r="W226">
            <v>0</v>
          </cell>
          <cell r="X226">
            <v>0</v>
          </cell>
          <cell r="Y226">
            <v>0</v>
          </cell>
          <cell r="Z226">
            <v>0</v>
          </cell>
          <cell r="AA226">
            <v>0</v>
          </cell>
          <cell r="AD226">
            <v>52300</v>
          </cell>
          <cell r="AE226">
            <v>52300</v>
          </cell>
          <cell r="AF226">
            <v>52300</v>
          </cell>
          <cell r="AG226">
            <v>52300</v>
          </cell>
          <cell r="AH226">
            <v>50120.833333333336</v>
          </cell>
          <cell r="AI226">
            <v>45762.5</v>
          </cell>
          <cell r="AJ226">
            <v>41404.166666666664</v>
          </cell>
          <cell r="AK226">
            <v>37045.833333333336</v>
          </cell>
          <cell r="AL226">
            <v>32687.5</v>
          </cell>
          <cell r="AM226">
            <v>28329.166666666668</v>
          </cell>
          <cell r="AN226">
            <v>23970.833333333332</v>
          </cell>
          <cell r="AP226">
            <v>15254.166666666666</v>
          </cell>
        </row>
        <row r="227">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D227">
            <v>0</v>
          </cell>
          <cell r="AE227">
            <v>0</v>
          </cell>
          <cell r="AF227">
            <v>0</v>
          </cell>
          <cell r="AG227">
            <v>0</v>
          </cell>
          <cell r="AH227">
            <v>0</v>
          </cell>
          <cell r="AI227">
            <v>0</v>
          </cell>
          <cell r="AJ227">
            <v>0</v>
          </cell>
          <cell r="AK227">
            <v>0</v>
          </cell>
          <cell r="AL227">
            <v>0</v>
          </cell>
          <cell r="AM227">
            <v>0</v>
          </cell>
          <cell r="AN227">
            <v>0</v>
          </cell>
          <cell r="AP227">
            <v>0</v>
          </cell>
        </row>
        <row r="228">
          <cell r="J228">
            <v>449616</v>
          </cell>
          <cell r="K228">
            <v>449616</v>
          </cell>
          <cell r="L228">
            <v>449616</v>
          </cell>
          <cell r="M228">
            <v>449616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D228">
            <v>318478</v>
          </cell>
          <cell r="AE228">
            <v>281010</v>
          </cell>
          <cell r="AF228">
            <v>243542</v>
          </cell>
          <cell r="AG228">
            <v>206074</v>
          </cell>
          <cell r="AH228">
            <v>168606</v>
          </cell>
          <cell r="AI228">
            <v>131138</v>
          </cell>
          <cell r="AJ228">
            <v>93670</v>
          </cell>
          <cell r="AK228">
            <v>56202</v>
          </cell>
          <cell r="AL228">
            <v>18734</v>
          </cell>
          <cell r="AM228">
            <v>0</v>
          </cell>
          <cell r="AN228">
            <v>0</v>
          </cell>
          <cell r="AP228">
            <v>0</v>
          </cell>
        </row>
        <row r="229">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D229">
            <v>0</v>
          </cell>
          <cell r="AE229">
            <v>0</v>
          </cell>
          <cell r="AF229">
            <v>0</v>
          </cell>
          <cell r="AG229">
            <v>0</v>
          </cell>
          <cell r="AH229">
            <v>0</v>
          </cell>
          <cell r="AI229">
            <v>0</v>
          </cell>
          <cell r="AJ229">
            <v>0</v>
          </cell>
          <cell r="AK229">
            <v>0</v>
          </cell>
          <cell r="AL229">
            <v>0</v>
          </cell>
          <cell r="AM229">
            <v>0</v>
          </cell>
          <cell r="AN229">
            <v>0</v>
          </cell>
          <cell r="AP229">
            <v>0</v>
          </cell>
        </row>
        <row r="230">
          <cell r="J230">
            <v>78717</v>
          </cell>
          <cell r="K230">
            <v>610290</v>
          </cell>
          <cell r="L230">
            <v>610290</v>
          </cell>
          <cell r="M230">
            <v>583488</v>
          </cell>
          <cell r="N230">
            <v>556686</v>
          </cell>
          <cell r="O230">
            <v>534351</v>
          </cell>
          <cell r="P230">
            <v>534351</v>
          </cell>
          <cell r="Q230">
            <v>534351</v>
          </cell>
          <cell r="R230">
            <v>534351</v>
          </cell>
          <cell r="S230">
            <v>534351</v>
          </cell>
          <cell r="T230">
            <v>534351</v>
          </cell>
          <cell r="U230">
            <v>534351</v>
          </cell>
          <cell r="V230">
            <v>534351</v>
          </cell>
          <cell r="W230">
            <v>534351</v>
          </cell>
          <cell r="X230">
            <v>561153</v>
          </cell>
          <cell r="Y230">
            <v>504571</v>
          </cell>
          <cell r="Z230">
            <v>504571</v>
          </cell>
          <cell r="AA230">
            <v>504571</v>
          </cell>
          <cell r="AD230">
            <v>344131.25</v>
          </cell>
          <cell r="AE230">
            <v>382100.75</v>
          </cell>
          <cell r="AF230">
            <v>420070.25</v>
          </cell>
          <cell r="AG230">
            <v>458039.75</v>
          </cell>
          <cell r="AH230">
            <v>496009.25</v>
          </cell>
          <cell r="AI230">
            <v>533978.75</v>
          </cell>
          <cell r="AJ230">
            <v>549799.375</v>
          </cell>
          <cell r="AK230">
            <v>544587.875</v>
          </cell>
          <cell r="AL230">
            <v>539252.29166666663</v>
          </cell>
          <cell r="AM230">
            <v>533792.625</v>
          </cell>
          <cell r="AN230">
            <v>530380.33333333337</v>
          </cell>
          <cell r="AP230">
            <v>525417</v>
          </cell>
        </row>
        <row r="231">
          <cell r="J231">
            <v>121770</v>
          </cell>
          <cell r="K231">
            <v>121770</v>
          </cell>
          <cell r="L231">
            <v>121770</v>
          </cell>
          <cell r="M231">
            <v>121770</v>
          </cell>
          <cell r="N231">
            <v>121770</v>
          </cell>
          <cell r="O231">
            <v>121770</v>
          </cell>
          <cell r="P231">
            <v>121770</v>
          </cell>
          <cell r="Q231">
            <v>0</v>
          </cell>
          <cell r="R231">
            <v>0</v>
          </cell>
          <cell r="S231">
            <v>0</v>
          </cell>
          <cell r="T231">
            <v>0</v>
          </cell>
          <cell r="U231">
            <v>0</v>
          </cell>
          <cell r="V231">
            <v>0</v>
          </cell>
          <cell r="W231">
            <v>0</v>
          </cell>
          <cell r="X231">
            <v>0</v>
          </cell>
          <cell r="Y231">
            <v>0</v>
          </cell>
          <cell r="Z231">
            <v>0</v>
          </cell>
          <cell r="AA231">
            <v>0</v>
          </cell>
          <cell r="AD231">
            <v>126691.81541666666</v>
          </cell>
          <cell r="AE231">
            <v>112546.08958333333</v>
          </cell>
          <cell r="AF231">
            <v>98400.363333333342</v>
          </cell>
          <cell r="AG231">
            <v>86253.75</v>
          </cell>
          <cell r="AH231">
            <v>76106.25</v>
          </cell>
          <cell r="AI231">
            <v>65958.75</v>
          </cell>
          <cell r="AJ231">
            <v>55811.25</v>
          </cell>
          <cell r="AK231">
            <v>45663.75</v>
          </cell>
          <cell r="AL231">
            <v>35516.25</v>
          </cell>
          <cell r="AM231">
            <v>25368.75</v>
          </cell>
          <cell r="AN231">
            <v>15221.25</v>
          </cell>
          <cell r="AP231">
            <v>0</v>
          </cell>
        </row>
        <row r="232">
          <cell r="J232">
            <v>50253</v>
          </cell>
          <cell r="K232">
            <v>50253</v>
          </cell>
          <cell r="L232">
            <v>50253</v>
          </cell>
          <cell r="M232">
            <v>50253</v>
          </cell>
          <cell r="N232">
            <v>50253</v>
          </cell>
          <cell r="O232">
            <v>50253</v>
          </cell>
          <cell r="P232">
            <v>50253</v>
          </cell>
          <cell r="Q232">
            <v>0</v>
          </cell>
          <cell r="R232">
            <v>0</v>
          </cell>
          <cell r="S232">
            <v>0</v>
          </cell>
          <cell r="T232">
            <v>0</v>
          </cell>
          <cell r="U232">
            <v>0</v>
          </cell>
          <cell r="V232">
            <v>0</v>
          </cell>
          <cell r="W232">
            <v>0</v>
          </cell>
          <cell r="X232">
            <v>0</v>
          </cell>
          <cell r="Y232">
            <v>0</v>
          </cell>
          <cell r="Z232">
            <v>0</v>
          </cell>
          <cell r="AA232">
            <v>0</v>
          </cell>
          <cell r="AD232">
            <v>56985.397916666669</v>
          </cell>
          <cell r="AE232">
            <v>49267.138750000006</v>
          </cell>
          <cell r="AF232">
            <v>41548.879583333335</v>
          </cell>
          <cell r="AG232">
            <v>35595.875</v>
          </cell>
          <cell r="AH232">
            <v>31408.125</v>
          </cell>
          <cell r="AI232">
            <v>27220.375</v>
          </cell>
          <cell r="AJ232">
            <v>23032.625</v>
          </cell>
          <cell r="AK232">
            <v>18844.875</v>
          </cell>
          <cell r="AL232">
            <v>14657.125</v>
          </cell>
          <cell r="AM232">
            <v>10469.375</v>
          </cell>
          <cell r="AN232">
            <v>6281.625</v>
          </cell>
          <cell r="AP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D233">
            <v>0</v>
          </cell>
          <cell r="AE233">
            <v>0</v>
          </cell>
          <cell r="AF233">
            <v>0</v>
          </cell>
          <cell r="AG233">
            <v>0</v>
          </cell>
          <cell r="AH233">
            <v>0</v>
          </cell>
          <cell r="AI233">
            <v>0</v>
          </cell>
          <cell r="AJ233">
            <v>0</v>
          </cell>
          <cell r="AK233">
            <v>0</v>
          </cell>
          <cell r="AL233">
            <v>0</v>
          </cell>
          <cell r="AM233">
            <v>0</v>
          </cell>
          <cell r="AN233">
            <v>0</v>
          </cell>
          <cell r="AP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D234">
            <v>0</v>
          </cell>
          <cell r="AE234">
            <v>0</v>
          </cell>
          <cell r="AF234">
            <v>0</v>
          </cell>
          <cell r="AG234">
            <v>0</v>
          </cell>
          <cell r="AH234">
            <v>0</v>
          </cell>
          <cell r="AI234">
            <v>0</v>
          </cell>
          <cell r="AJ234">
            <v>0</v>
          </cell>
          <cell r="AK234">
            <v>0</v>
          </cell>
          <cell r="AL234">
            <v>0</v>
          </cell>
          <cell r="AM234">
            <v>0</v>
          </cell>
          <cell r="AN234">
            <v>0</v>
          </cell>
          <cell r="AP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D235">
            <v>0</v>
          </cell>
          <cell r="AE235">
            <v>0</v>
          </cell>
          <cell r="AF235">
            <v>0</v>
          </cell>
          <cell r="AG235">
            <v>0</v>
          </cell>
          <cell r="AH235">
            <v>0</v>
          </cell>
          <cell r="AI235">
            <v>0</v>
          </cell>
          <cell r="AJ235">
            <v>0</v>
          </cell>
          <cell r="AK235">
            <v>0</v>
          </cell>
          <cell r="AL235">
            <v>0</v>
          </cell>
          <cell r="AM235">
            <v>0</v>
          </cell>
          <cell r="AN235">
            <v>0</v>
          </cell>
          <cell r="AP235">
            <v>0</v>
          </cell>
        </row>
        <row r="236">
          <cell r="J236">
            <v>194700</v>
          </cell>
          <cell r="K236">
            <v>194700</v>
          </cell>
          <cell r="L236">
            <v>194700</v>
          </cell>
          <cell r="M236">
            <v>194700</v>
          </cell>
          <cell r="N236">
            <v>194700</v>
          </cell>
          <cell r="O236">
            <v>194700</v>
          </cell>
          <cell r="P236">
            <v>194700</v>
          </cell>
          <cell r="Q236">
            <v>194700</v>
          </cell>
          <cell r="R236">
            <v>194700</v>
          </cell>
          <cell r="S236">
            <v>194700</v>
          </cell>
          <cell r="T236">
            <v>194700</v>
          </cell>
          <cell r="U236">
            <v>194700</v>
          </cell>
          <cell r="V236">
            <v>194700</v>
          </cell>
          <cell r="W236">
            <v>194700</v>
          </cell>
          <cell r="X236">
            <v>194700</v>
          </cell>
          <cell r="Y236">
            <v>194700</v>
          </cell>
          <cell r="Z236">
            <v>194700</v>
          </cell>
          <cell r="AA236">
            <v>194700</v>
          </cell>
          <cell r="AD236">
            <v>194700</v>
          </cell>
          <cell r="AE236">
            <v>194700</v>
          </cell>
          <cell r="AF236">
            <v>194700</v>
          </cell>
          <cell r="AG236">
            <v>194700</v>
          </cell>
          <cell r="AH236">
            <v>194700</v>
          </cell>
          <cell r="AI236">
            <v>194700</v>
          </cell>
          <cell r="AJ236">
            <v>194700</v>
          </cell>
          <cell r="AK236">
            <v>194700</v>
          </cell>
          <cell r="AL236">
            <v>194700</v>
          </cell>
          <cell r="AM236">
            <v>194700</v>
          </cell>
          <cell r="AN236">
            <v>194700</v>
          </cell>
          <cell r="AP236">
            <v>194700</v>
          </cell>
        </row>
        <row r="237">
          <cell r="J237">
            <v>44370</v>
          </cell>
          <cell r="K237">
            <v>64370</v>
          </cell>
          <cell r="L237">
            <v>169370</v>
          </cell>
          <cell r="M237">
            <v>169370</v>
          </cell>
          <cell r="N237">
            <v>169370</v>
          </cell>
          <cell r="O237">
            <v>169370</v>
          </cell>
          <cell r="P237">
            <v>169370</v>
          </cell>
          <cell r="Q237">
            <v>94370</v>
          </cell>
          <cell r="R237">
            <v>94370</v>
          </cell>
          <cell r="S237">
            <v>94370</v>
          </cell>
          <cell r="T237">
            <v>94370</v>
          </cell>
          <cell r="U237">
            <v>74370</v>
          </cell>
          <cell r="V237">
            <v>44370</v>
          </cell>
          <cell r="W237">
            <v>74370</v>
          </cell>
          <cell r="X237">
            <v>30000</v>
          </cell>
          <cell r="Y237">
            <v>30000</v>
          </cell>
          <cell r="Z237">
            <v>30000</v>
          </cell>
          <cell r="AA237">
            <v>30000</v>
          </cell>
          <cell r="AD237">
            <v>100203.33333333333</v>
          </cell>
          <cell r="AE237">
            <v>104370</v>
          </cell>
          <cell r="AF237">
            <v>108536.66666666667</v>
          </cell>
          <cell r="AG237">
            <v>112703.33333333333</v>
          </cell>
          <cell r="AH237">
            <v>116036.66666666667</v>
          </cell>
          <cell r="AI237">
            <v>117286.66666666667</v>
          </cell>
          <cell r="AJ237">
            <v>117703.33333333333</v>
          </cell>
          <cell r="AK237">
            <v>112312.91666666667</v>
          </cell>
          <cell r="AL237">
            <v>100698.75</v>
          </cell>
          <cell r="AM237">
            <v>89084.583333333328</v>
          </cell>
          <cell r="AN237">
            <v>77470.416666666672</v>
          </cell>
          <cell r="AP237">
            <v>57367.083333333336</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D238">
            <v>0</v>
          </cell>
          <cell r="AE238">
            <v>0</v>
          </cell>
          <cell r="AF238">
            <v>0</v>
          </cell>
          <cell r="AG238">
            <v>0</v>
          </cell>
          <cell r="AH238">
            <v>0</v>
          </cell>
          <cell r="AI238">
            <v>0</v>
          </cell>
          <cell r="AJ238">
            <v>0</v>
          </cell>
          <cell r="AK238">
            <v>0</v>
          </cell>
          <cell r="AL238">
            <v>0</v>
          </cell>
          <cell r="AM238">
            <v>0</v>
          </cell>
          <cell r="AN238">
            <v>0</v>
          </cell>
          <cell r="AP238">
            <v>0</v>
          </cell>
        </row>
        <row r="239">
          <cell r="J239">
            <v>1195131.51</v>
          </cell>
          <cell r="K239">
            <v>1195232.73</v>
          </cell>
          <cell r="L239">
            <v>1520899.18</v>
          </cell>
          <cell r="M239">
            <v>1521027.99</v>
          </cell>
          <cell r="N239">
            <v>1521156.81</v>
          </cell>
          <cell r="O239">
            <v>1521281.48</v>
          </cell>
          <cell r="P239">
            <v>1521410.32</v>
          </cell>
          <cell r="Q239">
            <v>1521535.01</v>
          </cell>
          <cell r="R239">
            <v>1521663.87</v>
          </cell>
          <cell r="S239">
            <v>1752129.25</v>
          </cell>
          <cell r="T239">
            <v>1752254.21</v>
          </cell>
          <cell r="U239">
            <v>1752626.25</v>
          </cell>
          <cell r="V239">
            <v>1752986.36</v>
          </cell>
          <cell r="W239">
            <v>1753358.55</v>
          </cell>
          <cell r="X239">
            <v>1753841.32</v>
          </cell>
          <cell r="Y239">
            <v>1754437.14</v>
          </cell>
          <cell r="Z239">
            <v>1755033.17</v>
          </cell>
          <cell r="AA239">
            <v>1755610.17</v>
          </cell>
          <cell r="AD239">
            <v>1291068.4245833333</v>
          </cell>
          <cell r="AE239">
            <v>1343364.3720833333</v>
          </cell>
          <cell r="AF239">
            <v>1399112.6616666669</v>
          </cell>
          <cell r="AG239">
            <v>1455008.6925000001</v>
          </cell>
          <cell r="AH239">
            <v>1501462.6891666669</v>
          </cell>
          <cell r="AI239">
            <v>1547939.6695833334</v>
          </cell>
          <cell r="AJ239">
            <v>1594438.8641666668</v>
          </cell>
          <cell r="AK239">
            <v>1627400.0291666668</v>
          </cell>
          <cell r="AL239">
            <v>1646831.3329166668</v>
          </cell>
          <cell r="AM239">
            <v>1666301.5625</v>
          </cell>
          <cell r="AN239">
            <v>1685810.1062500002</v>
          </cell>
          <cell r="AP239">
            <v>1724892.4966666668</v>
          </cell>
        </row>
        <row r="240">
          <cell r="J240">
            <v>0</v>
          </cell>
          <cell r="K240">
            <v>0</v>
          </cell>
          <cell r="L240">
            <v>0</v>
          </cell>
          <cell r="M240">
            <v>0</v>
          </cell>
          <cell r="N240">
            <v>0</v>
          </cell>
          <cell r="O240">
            <v>0</v>
          </cell>
          <cell r="P240">
            <v>0</v>
          </cell>
          <cell r="Q240">
            <v>0</v>
          </cell>
          <cell r="R240">
            <v>0</v>
          </cell>
          <cell r="S240">
            <v>0</v>
          </cell>
          <cell r="T240">
            <v>721512</v>
          </cell>
          <cell r="U240">
            <v>47673.84</v>
          </cell>
          <cell r="V240">
            <v>115637.49</v>
          </cell>
          <cell r="W240">
            <v>529560.99</v>
          </cell>
          <cell r="X240">
            <v>182336</v>
          </cell>
          <cell r="Y240">
            <v>836185.5</v>
          </cell>
          <cell r="Z240">
            <v>1384062</v>
          </cell>
          <cell r="AA240">
            <v>1564302.75</v>
          </cell>
          <cell r="AD240">
            <v>0</v>
          </cell>
          <cell r="AE240">
            <v>0</v>
          </cell>
          <cell r="AF240">
            <v>0</v>
          </cell>
          <cell r="AG240">
            <v>30063</v>
          </cell>
          <cell r="AH240">
            <v>62112.41</v>
          </cell>
          <cell r="AI240">
            <v>68917.048750000002</v>
          </cell>
          <cell r="AJ240">
            <v>95800.318749999991</v>
          </cell>
          <cell r="AK240">
            <v>125462.69333333331</v>
          </cell>
          <cell r="AL240">
            <v>167901.08916666664</v>
          </cell>
          <cell r="AM240">
            <v>260411.40166666664</v>
          </cell>
          <cell r="AN240">
            <v>383259.93291666667</v>
          </cell>
          <cell r="AP240">
            <v>731994.58916666673</v>
          </cell>
        </row>
        <row r="241">
          <cell r="J241">
            <v>7534.56</v>
          </cell>
          <cell r="K241">
            <v>7534.56</v>
          </cell>
          <cell r="L241">
            <v>7534.56</v>
          </cell>
          <cell r="M241">
            <v>7534.56</v>
          </cell>
          <cell r="N241">
            <v>7534.56</v>
          </cell>
          <cell r="O241">
            <v>7534.56</v>
          </cell>
          <cell r="P241">
            <v>7534.56</v>
          </cell>
          <cell r="Q241">
            <v>7534.56</v>
          </cell>
          <cell r="R241">
            <v>7534.56</v>
          </cell>
          <cell r="S241">
            <v>7534.56</v>
          </cell>
          <cell r="T241">
            <v>7534.56</v>
          </cell>
          <cell r="U241">
            <v>7534.56</v>
          </cell>
          <cell r="V241">
            <v>7534.56</v>
          </cell>
          <cell r="W241">
            <v>7534.56</v>
          </cell>
          <cell r="X241">
            <v>7534.56</v>
          </cell>
          <cell r="Y241">
            <v>7534.56</v>
          </cell>
          <cell r="Z241">
            <v>7534.56</v>
          </cell>
          <cell r="AA241">
            <v>7534.56</v>
          </cell>
          <cell r="AD241">
            <v>7534.5599999999986</v>
          </cell>
          <cell r="AE241">
            <v>7534.5599999999986</v>
          </cell>
          <cell r="AF241">
            <v>7534.5599999999986</v>
          </cell>
          <cell r="AG241">
            <v>7534.5599999999986</v>
          </cell>
          <cell r="AH241">
            <v>7534.5599999999986</v>
          </cell>
          <cell r="AI241">
            <v>7534.5599999999986</v>
          </cell>
          <cell r="AJ241">
            <v>7534.5599999999986</v>
          </cell>
          <cell r="AK241">
            <v>7534.5599999999986</v>
          </cell>
          <cell r="AL241">
            <v>7534.5599999999986</v>
          </cell>
          <cell r="AM241">
            <v>7534.5599999999986</v>
          </cell>
          <cell r="AN241">
            <v>7534.5599999999986</v>
          </cell>
          <cell r="AP241">
            <v>7534.5599999999986</v>
          </cell>
        </row>
        <row r="242">
          <cell r="J242">
            <v>0</v>
          </cell>
          <cell r="K242">
            <v>103953.85</v>
          </cell>
          <cell r="L242">
            <v>0</v>
          </cell>
          <cell r="M242">
            <v>121146.16</v>
          </cell>
          <cell r="N242">
            <v>119451.35</v>
          </cell>
          <cell r="O242">
            <v>0</v>
          </cell>
          <cell r="P242">
            <v>140422.71</v>
          </cell>
          <cell r="Q242">
            <v>258594.59</v>
          </cell>
          <cell r="R242">
            <v>211027.04</v>
          </cell>
          <cell r="S242">
            <v>1408789.9</v>
          </cell>
          <cell r="T242">
            <v>1679925.04</v>
          </cell>
          <cell r="U242">
            <v>1347928.14</v>
          </cell>
          <cell r="V242">
            <v>1656560.22</v>
          </cell>
          <cell r="W242">
            <v>1422323.98</v>
          </cell>
          <cell r="X242">
            <v>1189903.5900000001</v>
          </cell>
          <cell r="Y242">
            <v>752527.25</v>
          </cell>
          <cell r="Z242">
            <v>266844.02</v>
          </cell>
          <cell r="AA242">
            <v>0</v>
          </cell>
          <cell r="AD242">
            <v>100845.78249999999</v>
          </cell>
          <cell r="AE242">
            <v>113312.38666666666</v>
          </cell>
          <cell r="AF242">
            <v>180804.75916666666</v>
          </cell>
          <cell r="AG242">
            <v>289958.83541666664</v>
          </cell>
          <cell r="AH242">
            <v>394841.61541666667</v>
          </cell>
          <cell r="AI242">
            <v>518293.24083333329</v>
          </cell>
          <cell r="AJ242">
            <v>642248.67208333325</v>
          </cell>
          <cell r="AK242">
            <v>746760.07708333328</v>
          </cell>
          <cell r="AL242">
            <v>822646.93874999986</v>
          </cell>
          <cell r="AM242">
            <v>855095.84541666659</v>
          </cell>
          <cell r="AN242">
            <v>861237.20666666655</v>
          </cell>
          <cell r="AP242">
            <v>841072.29124999989</v>
          </cell>
        </row>
        <row r="243">
          <cell r="J243">
            <v>73353</v>
          </cell>
          <cell r="K243">
            <v>73353</v>
          </cell>
          <cell r="L243">
            <v>73353</v>
          </cell>
          <cell r="M243">
            <v>73353</v>
          </cell>
          <cell r="N243">
            <v>73353</v>
          </cell>
          <cell r="O243">
            <v>73353</v>
          </cell>
          <cell r="P243">
            <v>73353</v>
          </cell>
          <cell r="Q243">
            <v>73353</v>
          </cell>
          <cell r="R243">
            <v>73353</v>
          </cell>
          <cell r="S243">
            <v>73353</v>
          </cell>
          <cell r="T243">
            <v>73353</v>
          </cell>
          <cell r="U243">
            <v>73353</v>
          </cell>
          <cell r="V243">
            <v>73353</v>
          </cell>
          <cell r="W243">
            <v>73353</v>
          </cell>
          <cell r="X243">
            <v>73353</v>
          </cell>
          <cell r="Y243">
            <v>73353</v>
          </cell>
          <cell r="Z243">
            <v>73353</v>
          </cell>
          <cell r="AA243">
            <v>73353</v>
          </cell>
          <cell r="AD243">
            <v>73353</v>
          </cell>
          <cell r="AE243">
            <v>73353</v>
          </cell>
          <cell r="AF243">
            <v>73353</v>
          </cell>
          <cell r="AG243">
            <v>73353</v>
          </cell>
          <cell r="AH243">
            <v>73353</v>
          </cell>
          <cell r="AI243">
            <v>73353</v>
          </cell>
          <cell r="AJ243">
            <v>73353</v>
          </cell>
          <cell r="AK243">
            <v>73353</v>
          </cell>
          <cell r="AL243">
            <v>73353</v>
          </cell>
          <cell r="AM243">
            <v>73353</v>
          </cell>
          <cell r="AN243">
            <v>73353</v>
          </cell>
          <cell r="AP243">
            <v>73353</v>
          </cell>
        </row>
        <row r="244">
          <cell r="J244">
            <v>1786010</v>
          </cell>
          <cell r="K244">
            <v>1786010</v>
          </cell>
          <cell r="L244">
            <v>1786010</v>
          </cell>
          <cell r="M244">
            <v>1786010</v>
          </cell>
          <cell r="N244">
            <v>1786010</v>
          </cell>
          <cell r="O244">
            <v>1786010</v>
          </cell>
          <cell r="P244">
            <v>1786010</v>
          </cell>
          <cell r="Q244">
            <v>1786010</v>
          </cell>
          <cell r="R244">
            <v>1389397</v>
          </cell>
          <cell r="S244">
            <v>1389397</v>
          </cell>
          <cell r="T244">
            <v>1389397</v>
          </cell>
          <cell r="U244">
            <v>1389397</v>
          </cell>
          <cell r="V244">
            <v>1389397</v>
          </cell>
          <cell r="W244">
            <v>1389397</v>
          </cell>
          <cell r="X244">
            <v>1389397</v>
          </cell>
          <cell r="Y244">
            <v>1389397</v>
          </cell>
          <cell r="Z244">
            <v>1389397</v>
          </cell>
          <cell r="AA244">
            <v>1389397</v>
          </cell>
          <cell r="AD244">
            <v>1792359.7083333333</v>
          </cell>
          <cell r="AE244">
            <v>1769484.4583333333</v>
          </cell>
          <cell r="AF244">
            <v>1736433.375</v>
          </cell>
          <cell r="AG244">
            <v>1703382.2916666667</v>
          </cell>
          <cell r="AH244">
            <v>1670331.2083333333</v>
          </cell>
          <cell r="AI244">
            <v>1637280.125</v>
          </cell>
          <cell r="AJ244">
            <v>1604229.0416666667</v>
          </cell>
          <cell r="AK244">
            <v>1571177.9583333333</v>
          </cell>
          <cell r="AL244">
            <v>1538126.875</v>
          </cell>
          <cell r="AM244">
            <v>1505075.7916666667</v>
          </cell>
          <cell r="AN244">
            <v>1472024.7083333333</v>
          </cell>
          <cell r="AP244">
            <v>1405922.5416666667</v>
          </cell>
        </row>
        <row r="245">
          <cell r="J245">
            <v>1818485</v>
          </cell>
          <cell r="K245">
            <v>1818485</v>
          </cell>
          <cell r="L245">
            <v>1818485</v>
          </cell>
          <cell r="M245">
            <v>1818485</v>
          </cell>
          <cell r="N245">
            <v>1818485</v>
          </cell>
          <cell r="O245">
            <v>1818485</v>
          </cell>
          <cell r="P245">
            <v>1818485</v>
          </cell>
          <cell r="Q245">
            <v>1818485</v>
          </cell>
          <cell r="R245">
            <v>1836506</v>
          </cell>
          <cell r="S245">
            <v>1836506</v>
          </cell>
          <cell r="T245">
            <v>1836506</v>
          </cell>
          <cell r="U245">
            <v>1836506</v>
          </cell>
          <cell r="V245">
            <v>1836506</v>
          </cell>
          <cell r="W245">
            <v>1836506</v>
          </cell>
          <cell r="X245">
            <v>1836506</v>
          </cell>
          <cell r="Y245">
            <v>1836506</v>
          </cell>
          <cell r="Z245">
            <v>1836506</v>
          </cell>
          <cell r="AA245">
            <v>1836506</v>
          </cell>
          <cell r="AD245">
            <v>1787444.1666666667</v>
          </cell>
          <cell r="AE245">
            <v>1819235.875</v>
          </cell>
          <cell r="AF245">
            <v>1820737.625</v>
          </cell>
          <cell r="AG245">
            <v>1822239.375</v>
          </cell>
          <cell r="AH245">
            <v>1823741.125</v>
          </cell>
          <cell r="AI245">
            <v>1825242.875</v>
          </cell>
          <cell r="AJ245">
            <v>1826744.625</v>
          </cell>
          <cell r="AK245">
            <v>1828246.375</v>
          </cell>
          <cell r="AL245">
            <v>1829748.125</v>
          </cell>
          <cell r="AM245">
            <v>1831249.875</v>
          </cell>
          <cell r="AN245">
            <v>1832751.625</v>
          </cell>
          <cell r="AP245">
            <v>1835755.125</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D246">
            <v>0</v>
          </cell>
          <cell r="AE246">
            <v>0</v>
          </cell>
          <cell r="AF246">
            <v>0</v>
          </cell>
          <cell r="AG246">
            <v>0</v>
          </cell>
          <cell r="AH246">
            <v>0</v>
          </cell>
          <cell r="AI246">
            <v>0</v>
          </cell>
          <cell r="AJ246">
            <v>0</v>
          </cell>
          <cell r="AK246">
            <v>0</v>
          </cell>
          <cell r="AL246">
            <v>0</v>
          </cell>
          <cell r="AM246">
            <v>0</v>
          </cell>
          <cell r="AN246">
            <v>0</v>
          </cell>
          <cell r="AP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D247">
            <v>0</v>
          </cell>
          <cell r="AE247">
            <v>0</v>
          </cell>
          <cell r="AF247">
            <v>0</v>
          </cell>
          <cell r="AG247">
            <v>0</v>
          </cell>
          <cell r="AH247">
            <v>0</v>
          </cell>
          <cell r="AI247">
            <v>0</v>
          </cell>
          <cell r="AJ247">
            <v>0</v>
          </cell>
          <cell r="AK247">
            <v>0</v>
          </cell>
          <cell r="AL247">
            <v>0</v>
          </cell>
          <cell r="AM247">
            <v>0</v>
          </cell>
          <cell r="AN247">
            <v>0</v>
          </cell>
          <cell r="AP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D248">
            <v>0</v>
          </cell>
          <cell r="AE248">
            <v>0</v>
          </cell>
          <cell r="AF248">
            <v>0</v>
          </cell>
          <cell r="AG248">
            <v>0</v>
          </cell>
          <cell r="AH248">
            <v>0</v>
          </cell>
          <cell r="AI248">
            <v>0</v>
          </cell>
          <cell r="AJ248">
            <v>0</v>
          </cell>
          <cell r="AK248">
            <v>0</v>
          </cell>
          <cell r="AL248">
            <v>0</v>
          </cell>
          <cell r="AM248">
            <v>0</v>
          </cell>
          <cell r="AN248">
            <v>0</v>
          </cell>
          <cell r="AP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D249">
            <v>0</v>
          </cell>
          <cell r="AE249">
            <v>0</v>
          </cell>
          <cell r="AF249">
            <v>0</v>
          </cell>
          <cell r="AG249">
            <v>0</v>
          </cell>
          <cell r="AH249">
            <v>0</v>
          </cell>
          <cell r="AI249">
            <v>0</v>
          </cell>
          <cell r="AJ249">
            <v>0</v>
          </cell>
          <cell r="AK249">
            <v>0</v>
          </cell>
          <cell r="AL249">
            <v>0</v>
          </cell>
          <cell r="AM249">
            <v>0</v>
          </cell>
          <cell r="AN249">
            <v>0</v>
          </cell>
          <cell r="AP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D250">
            <v>0</v>
          </cell>
          <cell r="AE250">
            <v>0</v>
          </cell>
          <cell r="AF250">
            <v>0</v>
          </cell>
          <cell r="AG250">
            <v>0</v>
          </cell>
          <cell r="AH250">
            <v>0</v>
          </cell>
          <cell r="AI250">
            <v>0</v>
          </cell>
          <cell r="AJ250">
            <v>0</v>
          </cell>
          <cell r="AK250">
            <v>0</v>
          </cell>
          <cell r="AL250">
            <v>0</v>
          </cell>
          <cell r="AM250">
            <v>0</v>
          </cell>
          <cell r="AN250">
            <v>0</v>
          </cell>
          <cell r="AP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D251">
            <v>0</v>
          </cell>
          <cell r="AE251">
            <v>0</v>
          </cell>
          <cell r="AF251">
            <v>0</v>
          </cell>
          <cell r="AG251">
            <v>0</v>
          </cell>
          <cell r="AH251">
            <v>0</v>
          </cell>
          <cell r="AI251">
            <v>0</v>
          </cell>
          <cell r="AJ251">
            <v>0</v>
          </cell>
          <cell r="AK251">
            <v>0</v>
          </cell>
          <cell r="AL251">
            <v>0</v>
          </cell>
          <cell r="AM251">
            <v>0</v>
          </cell>
          <cell r="AN251">
            <v>0</v>
          </cell>
          <cell r="AP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D252">
            <v>0</v>
          </cell>
          <cell r="AE252">
            <v>0</v>
          </cell>
          <cell r="AF252">
            <v>0</v>
          </cell>
          <cell r="AG252">
            <v>0</v>
          </cell>
          <cell r="AH252">
            <v>0</v>
          </cell>
          <cell r="AI252">
            <v>0</v>
          </cell>
          <cell r="AJ252">
            <v>0</v>
          </cell>
          <cell r="AK252">
            <v>0</v>
          </cell>
          <cell r="AL252">
            <v>0</v>
          </cell>
          <cell r="AM252">
            <v>0</v>
          </cell>
          <cell r="AN252">
            <v>0</v>
          </cell>
          <cell r="AP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D253">
            <v>0</v>
          </cell>
          <cell r="AE253">
            <v>0</v>
          </cell>
          <cell r="AF253">
            <v>0</v>
          </cell>
          <cell r="AG253">
            <v>0</v>
          </cell>
          <cell r="AH253">
            <v>0</v>
          </cell>
          <cell r="AI253">
            <v>0</v>
          </cell>
          <cell r="AJ253">
            <v>0</v>
          </cell>
          <cell r="AK253">
            <v>0</v>
          </cell>
          <cell r="AL253">
            <v>0</v>
          </cell>
          <cell r="AM253">
            <v>0</v>
          </cell>
          <cell r="AN253">
            <v>0</v>
          </cell>
          <cell r="AP253">
            <v>0</v>
          </cell>
        </row>
        <row r="254">
          <cell r="J254">
            <v>100000</v>
          </cell>
          <cell r="K254">
            <v>100000</v>
          </cell>
          <cell r="L254">
            <v>100000</v>
          </cell>
          <cell r="M254">
            <v>100000</v>
          </cell>
          <cell r="N254">
            <v>100000</v>
          </cell>
          <cell r="O254">
            <v>100000</v>
          </cell>
          <cell r="P254">
            <v>100000</v>
          </cell>
          <cell r="Q254">
            <v>100000</v>
          </cell>
          <cell r="R254">
            <v>100000</v>
          </cell>
          <cell r="S254">
            <v>100000</v>
          </cell>
          <cell r="T254">
            <v>100000</v>
          </cell>
          <cell r="U254">
            <v>100000</v>
          </cell>
          <cell r="V254">
            <v>100000</v>
          </cell>
          <cell r="W254">
            <v>100000</v>
          </cell>
          <cell r="X254">
            <v>100000</v>
          </cell>
          <cell r="Y254">
            <v>100000</v>
          </cell>
          <cell r="Z254">
            <v>100000</v>
          </cell>
          <cell r="AA254">
            <v>100000</v>
          </cell>
          <cell r="AD254">
            <v>100000</v>
          </cell>
          <cell r="AE254">
            <v>100000</v>
          </cell>
          <cell r="AF254">
            <v>100000</v>
          </cell>
          <cell r="AG254">
            <v>100000</v>
          </cell>
          <cell r="AH254">
            <v>100000</v>
          </cell>
          <cell r="AI254">
            <v>100000</v>
          </cell>
          <cell r="AJ254">
            <v>100000</v>
          </cell>
          <cell r="AK254">
            <v>100000</v>
          </cell>
          <cell r="AL254">
            <v>100000</v>
          </cell>
          <cell r="AM254">
            <v>100000</v>
          </cell>
          <cell r="AN254">
            <v>100000</v>
          </cell>
          <cell r="AP254">
            <v>100000</v>
          </cell>
        </row>
        <row r="255">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D255">
            <v>0</v>
          </cell>
          <cell r="AE255">
            <v>0</v>
          </cell>
          <cell r="AF255">
            <v>0</v>
          </cell>
          <cell r="AG255">
            <v>0</v>
          </cell>
          <cell r="AH255">
            <v>0</v>
          </cell>
          <cell r="AI255">
            <v>0</v>
          </cell>
          <cell r="AJ255">
            <v>0</v>
          </cell>
          <cell r="AK255">
            <v>0</v>
          </cell>
          <cell r="AL255">
            <v>0</v>
          </cell>
          <cell r="AM255">
            <v>0</v>
          </cell>
          <cell r="AN255">
            <v>0</v>
          </cell>
          <cell r="AP255">
            <v>0</v>
          </cell>
        </row>
        <row r="256">
          <cell r="J256">
            <v>577634.57999999996</v>
          </cell>
          <cell r="K256">
            <v>1748405.94</v>
          </cell>
          <cell r="L256">
            <v>432439.4</v>
          </cell>
          <cell r="M256">
            <v>591909.12</v>
          </cell>
          <cell r="N256">
            <v>560304.51</v>
          </cell>
          <cell r="O256">
            <v>545359.09</v>
          </cell>
          <cell r="P256">
            <v>1481712.13</v>
          </cell>
          <cell r="Q256">
            <v>1024146.3</v>
          </cell>
          <cell r="R256">
            <v>623136.14</v>
          </cell>
          <cell r="S256">
            <v>448591.58</v>
          </cell>
          <cell r="T256">
            <v>454038.83</v>
          </cell>
          <cell r="U256">
            <v>510424.74</v>
          </cell>
          <cell r="V256">
            <v>861896.53</v>
          </cell>
          <cell r="W256">
            <v>3495374.94</v>
          </cell>
          <cell r="X256">
            <v>1685117.08</v>
          </cell>
          <cell r="Y256">
            <v>891811.92</v>
          </cell>
          <cell r="Z256">
            <v>913748.67</v>
          </cell>
          <cell r="AA256">
            <v>597063.1</v>
          </cell>
          <cell r="AD256">
            <v>746786.58124999993</v>
          </cell>
          <cell r="AE256">
            <v>760378.71583333332</v>
          </cell>
          <cell r="AF256">
            <v>764360.24124999996</v>
          </cell>
          <cell r="AG256">
            <v>759018.24333333317</v>
          </cell>
          <cell r="AH256">
            <v>752824.60416666663</v>
          </cell>
          <cell r="AI256">
            <v>761686.11124999996</v>
          </cell>
          <cell r="AJ256">
            <v>846320.73416666675</v>
          </cell>
          <cell r="AK256">
            <v>971306.01250000007</v>
          </cell>
          <cell r="AL256">
            <v>1035996.8658333333</v>
          </cell>
          <cell r="AM256">
            <v>1063219.6558333333</v>
          </cell>
          <cell r="AN256">
            <v>1080100.8295833333</v>
          </cell>
          <cell r="AP256">
            <v>1002740.9341666666</v>
          </cell>
        </row>
        <row r="257">
          <cell r="J257">
            <v>0</v>
          </cell>
          <cell r="K257">
            <v>0</v>
          </cell>
          <cell r="L257">
            <v>0</v>
          </cell>
          <cell r="M257">
            <v>0</v>
          </cell>
          <cell r="N257">
            <v>0</v>
          </cell>
          <cell r="O257">
            <v>0</v>
          </cell>
          <cell r="P257">
            <v>0</v>
          </cell>
          <cell r="Q257">
            <v>0</v>
          </cell>
          <cell r="R257">
            <v>0</v>
          </cell>
          <cell r="S257">
            <v>0</v>
          </cell>
          <cell r="T257">
            <v>75000</v>
          </cell>
          <cell r="U257">
            <v>75000</v>
          </cell>
          <cell r="V257">
            <v>75000</v>
          </cell>
          <cell r="W257">
            <v>75000</v>
          </cell>
          <cell r="X257">
            <v>75000</v>
          </cell>
          <cell r="Y257">
            <v>75000</v>
          </cell>
          <cell r="Z257">
            <v>75000</v>
          </cell>
          <cell r="AA257">
            <v>75000</v>
          </cell>
          <cell r="AD257">
            <v>0</v>
          </cell>
          <cell r="AE257">
            <v>0</v>
          </cell>
          <cell r="AF257">
            <v>0</v>
          </cell>
          <cell r="AG257">
            <v>3125</v>
          </cell>
          <cell r="AH257">
            <v>9375</v>
          </cell>
          <cell r="AI257">
            <v>15625</v>
          </cell>
          <cell r="AJ257">
            <v>21875</v>
          </cell>
          <cell r="AK257">
            <v>28125</v>
          </cell>
          <cell r="AL257">
            <v>34375</v>
          </cell>
          <cell r="AM257">
            <v>40625</v>
          </cell>
          <cell r="AN257">
            <v>46875</v>
          </cell>
          <cell r="AP257">
            <v>59375</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D258">
            <v>0</v>
          </cell>
          <cell r="AE258">
            <v>0</v>
          </cell>
          <cell r="AF258">
            <v>0</v>
          </cell>
          <cell r="AG258">
            <v>0</v>
          </cell>
          <cell r="AH258">
            <v>0</v>
          </cell>
          <cell r="AI258">
            <v>0</v>
          </cell>
          <cell r="AJ258">
            <v>0</v>
          </cell>
          <cell r="AK258">
            <v>0</v>
          </cell>
          <cell r="AL258">
            <v>0</v>
          </cell>
          <cell r="AM258">
            <v>0</v>
          </cell>
          <cell r="AN258">
            <v>0</v>
          </cell>
          <cell r="AP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D259">
            <v>0</v>
          </cell>
          <cell r="AE259">
            <v>0</v>
          </cell>
          <cell r="AF259">
            <v>0</v>
          </cell>
          <cell r="AG259">
            <v>0</v>
          </cell>
          <cell r="AH259">
            <v>0</v>
          </cell>
          <cell r="AI259">
            <v>0</v>
          </cell>
          <cell r="AJ259">
            <v>0</v>
          </cell>
          <cell r="AK259">
            <v>0</v>
          </cell>
          <cell r="AL259">
            <v>0</v>
          </cell>
          <cell r="AM259">
            <v>0</v>
          </cell>
          <cell r="AN259">
            <v>0</v>
          </cell>
          <cell r="AP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D260">
            <v>0</v>
          </cell>
          <cell r="AE260">
            <v>0</v>
          </cell>
          <cell r="AF260">
            <v>0</v>
          </cell>
          <cell r="AG260">
            <v>0</v>
          </cell>
          <cell r="AH260">
            <v>0</v>
          </cell>
          <cell r="AI260">
            <v>0</v>
          </cell>
          <cell r="AJ260">
            <v>0</v>
          </cell>
          <cell r="AK260">
            <v>0</v>
          </cell>
          <cell r="AL260">
            <v>0</v>
          </cell>
          <cell r="AM260">
            <v>0</v>
          </cell>
          <cell r="AN260">
            <v>0</v>
          </cell>
          <cell r="AP260">
            <v>0</v>
          </cell>
        </row>
        <row r="261">
          <cell r="J261">
            <v>0</v>
          </cell>
          <cell r="K261">
            <v>0</v>
          </cell>
          <cell r="L261">
            <v>0</v>
          </cell>
          <cell r="M261">
            <v>0</v>
          </cell>
          <cell r="N261">
            <v>0</v>
          </cell>
          <cell r="O261">
            <v>0</v>
          </cell>
          <cell r="P261">
            <v>20000000</v>
          </cell>
          <cell r="Q261">
            <v>0</v>
          </cell>
          <cell r="R261">
            <v>0</v>
          </cell>
          <cell r="S261">
            <v>0</v>
          </cell>
          <cell r="T261">
            <v>0</v>
          </cell>
          <cell r="U261">
            <v>0</v>
          </cell>
          <cell r="V261">
            <v>0</v>
          </cell>
          <cell r="W261">
            <v>0</v>
          </cell>
          <cell r="X261">
            <v>0</v>
          </cell>
          <cell r="Y261">
            <v>0</v>
          </cell>
          <cell r="Z261">
            <v>0</v>
          </cell>
          <cell r="AA261">
            <v>0</v>
          </cell>
          <cell r="AD261">
            <v>3166666.6666666665</v>
          </cell>
          <cell r="AE261">
            <v>3166666.6666666665</v>
          </cell>
          <cell r="AF261">
            <v>3166666.6666666665</v>
          </cell>
          <cell r="AG261">
            <v>3166666.6666666665</v>
          </cell>
          <cell r="AH261">
            <v>2416666.6666666665</v>
          </cell>
          <cell r="AI261">
            <v>1666666.6666666667</v>
          </cell>
          <cell r="AJ261">
            <v>1666666.6666666667</v>
          </cell>
          <cell r="AK261">
            <v>1666666.6666666667</v>
          </cell>
          <cell r="AL261">
            <v>1666666.6666666667</v>
          </cell>
          <cell r="AM261">
            <v>1666666.6666666667</v>
          </cell>
          <cell r="AN261">
            <v>1666666.6666666667</v>
          </cell>
          <cell r="AP261">
            <v>0</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D262">
            <v>0</v>
          </cell>
          <cell r="AE262">
            <v>0</v>
          </cell>
          <cell r="AF262">
            <v>0</v>
          </cell>
          <cell r="AG262">
            <v>0</v>
          </cell>
          <cell r="AH262">
            <v>0</v>
          </cell>
          <cell r="AI262">
            <v>0</v>
          </cell>
          <cell r="AJ262">
            <v>0</v>
          </cell>
          <cell r="AK262">
            <v>0</v>
          </cell>
          <cell r="AL262">
            <v>0</v>
          </cell>
          <cell r="AM262">
            <v>0</v>
          </cell>
          <cell r="AN262">
            <v>0</v>
          </cell>
          <cell r="AP262">
            <v>0</v>
          </cell>
        </row>
        <row r="263">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D263">
            <v>0</v>
          </cell>
          <cell r="AE263">
            <v>0</v>
          </cell>
          <cell r="AF263">
            <v>0</v>
          </cell>
          <cell r="AG263">
            <v>0</v>
          </cell>
          <cell r="AH263">
            <v>0</v>
          </cell>
          <cell r="AI263">
            <v>0</v>
          </cell>
          <cell r="AJ263">
            <v>0</v>
          </cell>
          <cell r="AK263">
            <v>0</v>
          </cell>
          <cell r="AL263">
            <v>0</v>
          </cell>
          <cell r="AM263">
            <v>0</v>
          </cell>
          <cell r="AN263">
            <v>0</v>
          </cell>
          <cell r="AP263">
            <v>0</v>
          </cell>
        </row>
        <row r="264">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D264">
            <v>0</v>
          </cell>
          <cell r="AE264">
            <v>0</v>
          </cell>
          <cell r="AF264">
            <v>0</v>
          </cell>
          <cell r="AG264">
            <v>0</v>
          </cell>
          <cell r="AH264">
            <v>0</v>
          </cell>
          <cell r="AI264">
            <v>0</v>
          </cell>
          <cell r="AJ264">
            <v>0</v>
          </cell>
          <cell r="AK264">
            <v>0</v>
          </cell>
          <cell r="AL264">
            <v>0</v>
          </cell>
          <cell r="AM264">
            <v>0</v>
          </cell>
          <cell r="AN264">
            <v>0</v>
          </cell>
          <cell r="AP264">
            <v>0</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D265">
            <v>0</v>
          </cell>
          <cell r="AE265">
            <v>0</v>
          </cell>
          <cell r="AF265">
            <v>0</v>
          </cell>
          <cell r="AG265">
            <v>0</v>
          </cell>
          <cell r="AH265">
            <v>0</v>
          </cell>
          <cell r="AI265">
            <v>0</v>
          </cell>
          <cell r="AJ265">
            <v>0</v>
          </cell>
          <cell r="AK265">
            <v>0</v>
          </cell>
          <cell r="AL265">
            <v>0</v>
          </cell>
          <cell r="AM265">
            <v>0</v>
          </cell>
          <cell r="AN265">
            <v>0</v>
          </cell>
          <cell r="AP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D266">
            <v>0</v>
          </cell>
          <cell r="AE266">
            <v>0</v>
          </cell>
          <cell r="AF266">
            <v>0</v>
          </cell>
          <cell r="AG266">
            <v>0</v>
          </cell>
          <cell r="AH266">
            <v>0</v>
          </cell>
          <cell r="AI266">
            <v>0</v>
          </cell>
          <cell r="AJ266">
            <v>0</v>
          </cell>
          <cell r="AK266">
            <v>0</v>
          </cell>
          <cell r="AL266">
            <v>0</v>
          </cell>
          <cell r="AM266">
            <v>0</v>
          </cell>
          <cell r="AN266">
            <v>0</v>
          </cell>
          <cell r="AP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D267">
            <v>0</v>
          </cell>
          <cell r="AE267">
            <v>0</v>
          </cell>
          <cell r="AF267">
            <v>0</v>
          </cell>
          <cell r="AG267">
            <v>0</v>
          </cell>
          <cell r="AH267">
            <v>0</v>
          </cell>
          <cell r="AI267">
            <v>0</v>
          </cell>
          <cell r="AJ267">
            <v>0</v>
          </cell>
          <cell r="AK267">
            <v>0</v>
          </cell>
          <cell r="AL267">
            <v>0</v>
          </cell>
          <cell r="AM267">
            <v>0</v>
          </cell>
          <cell r="AN267">
            <v>0</v>
          </cell>
          <cell r="AP267">
            <v>0</v>
          </cell>
        </row>
        <row r="268">
          <cell r="J268">
            <v>3259692.33</v>
          </cell>
          <cell r="K268">
            <v>3259692.33</v>
          </cell>
          <cell r="L268">
            <v>3259692.33</v>
          </cell>
          <cell r="M268">
            <v>3259692.33</v>
          </cell>
          <cell r="N268">
            <v>3259692.33</v>
          </cell>
          <cell r="O268">
            <v>3213241.34</v>
          </cell>
          <cell r="P268">
            <v>3213241.34</v>
          </cell>
          <cell r="Q268">
            <v>3213241.34</v>
          </cell>
          <cell r="R268">
            <v>3213241.34</v>
          </cell>
          <cell r="S268">
            <v>3213241.34</v>
          </cell>
          <cell r="T268">
            <v>3213241.34</v>
          </cell>
          <cell r="U268">
            <v>3213241.34</v>
          </cell>
          <cell r="V268">
            <v>2619410.85</v>
          </cell>
          <cell r="W268">
            <v>2619410.85</v>
          </cell>
          <cell r="X268">
            <v>2619410.85</v>
          </cell>
          <cell r="Y268">
            <v>2619410.85</v>
          </cell>
          <cell r="Z268">
            <v>2619410.85</v>
          </cell>
          <cell r="AA268">
            <v>2619410.85</v>
          </cell>
          <cell r="AD268">
            <v>3264188.5916666663</v>
          </cell>
          <cell r="AE268">
            <v>3256106.018333334</v>
          </cell>
          <cell r="AF268">
            <v>3248250.3450000002</v>
          </cell>
          <cell r="AG268">
            <v>3240394.6716666669</v>
          </cell>
          <cell r="AH268">
            <v>3234531.3770833332</v>
          </cell>
          <cell r="AI268">
            <v>3205917.5241666674</v>
          </cell>
          <cell r="AJ268">
            <v>3152560.7341666669</v>
          </cell>
          <cell r="AK268">
            <v>3099203.9441666664</v>
          </cell>
          <cell r="AL268">
            <v>3045847.1541666673</v>
          </cell>
          <cell r="AM268">
            <v>2992490.3641666672</v>
          </cell>
          <cell r="AN268">
            <v>2941069.0320833339</v>
          </cell>
          <cell r="AP268">
            <v>2839907.2150000003</v>
          </cell>
        </row>
        <row r="269">
          <cell r="J269">
            <v>-498.1</v>
          </cell>
          <cell r="K269">
            <v>0</v>
          </cell>
          <cell r="L269">
            <v>-86.01</v>
          </cell>
          <cell r="M269">
            <v>0</v>
          </cell>
          <cell r="N269">
            <v>0</v>
          </cell>
          <cell r="O269">
            <v>0</v>
          </cell>
          <cell r="P269">
            <v>-41058.76</v>
          </cell>
          <cell r="Q269">
            <v>0</v>
          </cell>
          <cell r="R269">
            <v>-1057.3800000000001</v>
          </cell>
          <cell r="S269">
            <v>76.58</v>
          </cell>
          <cell r="T269">
            <v>0</v>
          </cell>
          <cell r="U269">
            <v>-30.21</v>
          </cell>
          <cell r="V269">
            <v>0</v>
          </cell>
          <cell r="W269">
            <v>-18.8</v>
          </cell>
          <cell r="X269">
            <v>-50.74</v>
          </cell>
          <cell r="Y269">
            <v>-514004.38</v>
          </cell>
          <cell r="Z269">
            <v>-7397.59</v>
          </cell>
          <cell r="AA269">
            <v>-1.52</v>
          </cell>
          <cell r="AD269">
            <v>-5702.0758333333333</v>
          </cell>
          <cell r="AE269">
            <v>-5746.1333333333341</v>
          </cell>
          <cell r="AF269">
            <v>-5787.0000000000009</v>
          </cell>
          <cell r="AG269">
            <v>-5783.8091666666669</v>
          </cell>
          <cell r="AH269">
            <v>-4669.1495833333329</v>
          </cell>
          <cell r="AI269">
            <v>-3533.7358333333336</v>
          </cell>
          <cell r="AJ269">
            <v>-3513.7649999999999</v>
          </cell>
          <cell r="AK269">
            <v>-3513.0787500000001</v>
          </cell>
          <cell r="AL269">
            <v>-24928.458333333332</v>
          </cell>
          <cell r="AM269">
            <v>-46653.540416666663</v>
          </cell>
          <cell r="AN269">
            <v>-46961.836666666662</v>
          </cell>
          <cell r="AP269">
            <v>-43579.856666666667</v>
          </cell>
        </row>
        <row r="270">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D270">
            <v>0</v>
          </cell>
          <cell r="AE270">
            <v>0</v>
          </cell>
          <cell r="AF270">
            <v>0</v>
          </cell>
          <cell r="AG270">
            <v>0</v>
          </cell>
          <cell r="AH270">
            <v>0</v>
          </cell>
          <cell r="AI270">
            <v>0</v>
          </cell>
          <cell r="AJ270">
            <v>0</v>
          </cell>
          <cell r="AK270">
            <v>0</v>
          </cell>
          <cell r="AL270">
            <v>0</v>
          </cell>
          <cell r="AM270">
            <v>0</v>
          </cell>
          <cell r="AN270">
            <v>0</v>
          </cell>
          <cell r="AP270">
            <v>0</v>
          </cell>
        </row>
        <row r="271">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D271">
            <v>0</v>
          </cell>
          <cell r="AE271">
            <v>0</v>
          </cell>
          <cell r="AF271">
            <v>0</v>
          </cell>
          <cell r="AG271">
            <v>0</v>
          </cell>
          <cell r="AH271">
            <v>0</v>
          </cell>
          <cell r="AI271">
            <v>0</v>
          </cell>
          <cell r="AJ271">
            <v>0</v>
          </cell>
          <cell r="AK271">
            <v>0</v>
          </cell>
          <cell r="AL271">
            <v>0</v>
          </cell>
          <cell r="AM271">
            <v>0</v>
          </cell>
          <cell r="AN271">
            <v>0</v>
          </cell>
          <cell r="AP271">
            <v>0</v>
          </cell>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D272">
            <v>0</v>
          </cell>
          <cell r="AE272">
            <v>0</v>
          </cell>
          <cell r="AF272">
            <v>0</v>
          </cell>
          <cell r="AG272">
            <v>0</v>
          </cell>
          <cell r="AH272">
            <v>0</v>
          </cell>
          <cell r="AI272">
            <v>0</v>
          </cell>
          <cell r="AJ272">
            <v>0</v>
          </cell>
          <cell r="AK272">
            <v>0</v>
          </cell>
          <cell r="AL272">
            <v>0</v>
          </cell>
          <cell r="AM272">
            <v>0</v>
          </cell>
          <cell r="AN272">
            <v>0</v>
          </cell>
          <cell r="AP272">
            <v>0</v>
          </cell>
        </row>
        <row r="273">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D273">
            <v>0</v>
          </cell>
          <cell r="AE273">
            <v>0</v>
          </cell>
          <cell r="AF273">
            <v>0</v>
          </cell>
          <cell r="AG273">
            <v>0</v>
          </cell>
          <cell r="AH273">
            <v>0</v>
          </cell>
          <cell r="AI273">
            <v>0</v>
          </cell>
          <cell r="AJ273">
            <v>0</v>
          </cell>
          <cell r="AK273">
            <v>0</v>
          </cell>
          <cell r="AL273">
            <v>0</v>
          </cell>
          <cell r="AM273">
            <v>0</v>
          </cell>
          <cell r="AN273">
            <v>0</v>
          </cell>
          <cell r="AP273">
            <v>0</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D274">
            <v>0</v>
          </cell>
          <cell r="AE274">
            <v>0</v>
          </cell>
          <cell r="AF274">
            <v>0</v>
          </cell>
          <cell r="AG274">
            <v>0</v>
          </cell>
          <cell r="AH274">
            <v>0</v>
          </cell>
          <cell r="AI274">
            <v>0</v>
          </cell>
          <cell r="AJ274">
            <v>0</v>
          </cell>
          <cell r="AK274">
            <v>0</v>
          </cell>
          <cell r="AL274">
            <v>0</v>
          </cell>
          <cell r="AM274">
            <v>0</v>
          </cell>
          <cell r="AN274">
            <v>0</v>
          </cell>
          <cell r="AP274">
            <v>0</v>
          </cell>
        </row>
        <row r="275">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D275">
            <v>0</v>
          </cell>
          <cell r="AE275">
            <v>0</v>
          </cell>
          <cell r="AF275">
            <v>0</v>
          </cell>
          <cell r="AG275">
            <v>0</v>
          </cell>
          <cell r="AH275">
            <v>0</v>
          </cell>
          <cell r="AI275">
            <v>0</v>
          </cell>
          <cell r="AJ275">
            <v>0</v>
          </cell>
          <cell r="AK275">
            <v>0</v>
          </cell>
          <cell r="AL275">
            <v>0</v>
          </cell>
          <cell r="AM275">
            <v>0</v>
          </cell>
          <cell r="AN275">
            <v>0</v>
          </cell>
          <cell r="AP275">
            <v>0</v>
          </cell>
        </row>
        <row r="276">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D276">
            <v>0</v>
          </cell>
          <cell r="AE276">
            <v>0</v>
          </cell>
          <cell r="AF276">
            <v>0</v>
          </cell>
          <cell r="AG276">
            <v>0</v>
          </cell>
          <cell r="AH276">
            <v>0</v>
          </cell>
          <cell r="AI276">
            <v>0</v>
          </cell>
          <cell r="AJ276">
            <v>0</v>
          </cell>
          <cell r="AK276">
            <v>0</v>
          </cell>
          <cell r="AL276">
            <v>0</v>
          </cell>
          <cell r="AM276">
            <v>0</v>
          </cell>
          <cell r="AN276">
            <v>0</v>
          </cell>
          <cell r="AP276">
            <v>0</v>
          </cell>
        </row>
        <row r="277">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D277">
            <v>0</v>
          </cell>
          <cell r="AE277">
            <v>0</v>
          </cell>
          <cell r="AF277">
            <v>0</v>
          </cell>
          <cell r="AG277">
            <v>0</v>
          </cell>
          <cell r="AH277">
            <v>0</v>
          </cell>
          <cell r="AI277">
            <v>0</v>
          </cell>
          <cell r="AJ277">
            <v>0</v>
          </cell>
          <cell r="AK277">
            <v>0</v>
          </cell>
          <cell r="AL277">
            <v>0</v>
          </cell>
          <cell r="AM277">
            <v>0</v>
          </cell>
          <cell r="AN277">
            <v>0</v>
          </cell>
          <cell r="AP277">
            <v>0</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D278">
            <v>0</v>
          </cell>
          <cell r="AE278">
            <v>0</v>
          </cell>
          <cell r="AF278">
            <v>0</v>
          </cell>
          <cell r="AG278">
            <v>0</v>
          </cell>
          <cell r="AH278">
            <v>0</v>
          </cell>
          <cell r="AI278">
            <v>0</v>
          </cell>
          <cell r="AJ278">
            <v>0</v>
          </cell>
          <cell r="AK278">
            <v>0</v>
          </cell>
          <cell r="AL278">
            <v>0</v>
          </cell>
          <cell r="AM278">
            <v>0</v>
          </cell>
          <cell r="AN278">
            <v>0</v>
          </cell>
          <cell r="AP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D279">
            <v>0</v>
          </cell>
          <cell r="AE279">
            <v>0</v>
          </cell>
          <cell r="AF279">
            <v>0</v>
          </cell>
          <cell r="AG279">
            <v>0</v>
          </cell>
          <cell r="AH279">
            <v>0</v>
          </cell>
          <cell r="AI279">
            <v>0</v>
          </cell>
          <cell r="AJ279">
            <v>0</v>
          </cell>
          <cell r="AK279">
            <v>0</v>
          </cell>
          <cell r="AL279">
            <v>0</v>
          </cell>
          <cell r="AM279">
            <v>0</v>
          </cell>
          <cell r="AN279">
            <v>0</v>
          </cell>
          <cell r="AP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D280">
            <v>0</v>
          </cell>
          <cell r="AE280">
            <v>0</v>
          </cell>
          <cell r="AF280">
            <v>0</v>
          </cell>
          <cell r="AG280">
            <v>0</v>
          </cell>
          <cell r="AH280">
            <v>0</v>
          </cell>
          <cell r="AI280">
            <v>0</v>
          </cell>
          <cell r="AJ280">
            <v>0</v>
          </cell>
          <cell r="AK280">
            <v>0</v>
          </cell>
          <cell r="AL280">
            <v>0</v>
          </cell>
          <cell r="AM280">
            <v>0</v>
          </cell>
          <cell r="AN280">
            <v>0</v>
          </cell>
          <cell r="AP280">
            <v>0</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D281">
            <v>0</v>
          </cell>
          <cell r="AE281">
            <v>0</v>
          </cell>
          <cell r="AF281">
            <v>0</v>
          </cell>
          <cell r="AG281">
            <v>0</v>
          </cell>
          <cell r="AH281">
            <v>0</v>
          </cell>
          <cell r="AI281">
            <v>0</v>
          </cell>
          <cell r="AJ281">
            <v>0</v>
          </cell>
          <cell r="AK281">
            <v>0</v>
          </cell>
          <cell r="AL281">
            <v>0</v>
          </cell>
          <cell r="AM281">
            <v>0</v>
          </cell>
          <cell r="AN281">
            <v>0</v>
          </cell>
          <cell r="AP281">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D282">
            <v>0</v>
          </cell>
          <cell r="AE282">
            <v>0</v>
          </cell>
          <cell r="AF282">
            <v>0</v>
          </cell>
          <cell r="AG282">
            <v>0</v>
          </cell>
          <cell r="AH282">
            <v>0</v>
          </cell>
          <cell r="AI282">
            <v>0</v>
          </cell>
          <cell r="AJ282">
            <v>0</v>
          </cell>
          <cell r="AK282">
            <v>0</v>
          </cell>
          <cell r="AL282">
            <v>0</v>
          </cell>
          <cell r="AM282">
            <v>0</v>
          </cell>
          <cell r="AN282">
            <v>0</v>
          </cell>
          <cell r="AP282">
            <v>0</v>
          </cell>
        </row>
        <row r="283">
          <cell r="J283">
            <v>139578542.46000001</v>
          </cell>
          <cell r="K283">
            <v>127497746.73</v>
          </cell>
          <cell r="L283">
            <v>126549697.84</v>
          </cell>
          <cell r="M283">
            <v>126413615.79000001</v>
          </cell>
          <cell r="N283">
            <v>124792908.56999999</v>
          </cell>
          <cell r="O283">
            <v>122267868.22</v>
          </cell>
          <cell r="P283">
            <v>129993514.09</v>
          </cell>
          <cell r="Q283">
            <v>154344784.28</v>
          </cell>
          <cell r="R283">
            <v>176828443.96000001</v>
          </cell>
          <cell r="S283">
            <v>181901040.08000001</v>
          </cell>
          <cell r="T283">
            <v>171088085.74000001</v>
          </cell>
          <cell r="U283">
            <v>164013256.38</v>
          </cell>
          <cell r="V283">
            <v>143901451.84999999</v>
          </cell>
          <cell r="W283">
            <v>131481065.43000001</v>
          </cell>
          <cell r="X283">
            <v>129219129.45</v>
          </cell>
          <cell r="Y283">
            <v>117234741.06</v>
          </cell>
          <cell r="Z283">
            <v>119036161.18000001</v>
          </cell>
          <cell r="AA283">
            <v>112190372.06</v>
          </cell>
          <cell r="AD283">
            <v>147486335.19291666</v>
          </cell>
          <cell r="AE283">
            <v>146026202.94541666</v>
          </cell>
          <cell r="AF283">
            <v>144848849.83541664</v>
          </cell>
          <cell r="AG283">
            <v>144642072.10333335</v>
          </cell>
          <cell r="AH283">
            <v>145131231.43583333</v>
          </cell>
          <cell r="AI283">
            <v>145619246.56958333</v>
          </cell>
          <cell r="AJ283">
            <v>145965339.40666664</v>
          </cell>
          <cell r="AK283">
            <v>146242537.33625001</v>
          </cell>
          <cell r="AL283">
            <v>145971310.53958336</v>
          </cell>
          <cell r="AM283">
            <v>145348992.95124999</v>
          </cell>
          <cell r="AN283">
            <v>144689232.80333337</v>
          </cell>
          <cell r="AP283">
            <v>144918434.98833334</v>
          </cell>
        </row>
        <row r="284">
          <cell r="J284">
            <v>46485918.270000003</v>
          </cell>
          <cell r="K284">
            <v>39321951.539999999</v>
          </cell>
          <cell r="L284">
            <v>34575858.350000001</v>
          </cell>
          <cell r="M284">
            <v>28394913.32</v>
          </cell>
          <cell r="N284">
            <v>26210949.149999999</v>
          </cell>
          <cell r="O284">
            <v>33538120.84</v>
          </cell>
          <cell r="P284">
            <v>44983711.369999997</v>
          </cell>
          <cell r="Q284">
            <v>80251159.819999993</v>
          </cell>
          <cell r="R284">
            <v>108935475.36</v>
          </cell>
          <cell r="S284">
            <v>104297507.75</v>
          </cell>
          <cell r="T284">
            <v>96548207.510000005</v>
          </cell>
          <cell r="U284">
            <v>84182999</v>
          </cell>
          <cell r="V284">
            <v>63757156.729999997</v>
          </cell>
          <cell r="W284">
            <v>43023842.689999998</v>
          </cell>
          <cell r="X284">
            <v>33425372.440000001</v>
          </cell>
          <cell r="Y284">
            <v>23850699.43</v>
          </cell>
          <cell r="Z284">
            <v>22668182.82</v>
          </cell>
          <cell r="AA284">
            <v>32208658.550000001</v>
          </cell>
          <cell r="AD284">
            <v>55459855.253333338</v>
          </cell>
          <cell r="AE284">
            <v>55660479.802083336</v>
          </cell>
          <cell r="AF284">
            <v>56471062.005416662</v>
          </cell>
          <cell r="AG284">
            <v>57842207.719999999</v>
          </cell>
          <cell r="AH284">
            <v>59671444.360416658</v>
          </cell>
          <cell r="AI284">
            <v>61363532.625833333</v>
          </cell>
          <cell r="AJ284">
            <v>62237413.026250005</v>
          </cell>
          <cell r="AK284">
            <v>62343721.577916659</v>
          </cell>
          <cell r="AL284">
            <v>62106442.419583343</v>
          </cell>
          <cell r="AM284">
            <v>61769484.910416663</v>
          </cell>
          <cell r="AN284">
            <v>61566475.384583347</v>
          </cell>
          <cell r="AP284">
            <v>62671200.494166665</v>
          </cell>
        </row>
        <row r="285">
          <cell r="J285">
            <v>-2502077.64</v>
          </cell>
          <cell r="K285">
            <v>-2268987.19</v>
          </cell>
          <cell r="L285">
            <v>-2083991.48</v>
          </cell>
          <cell r="M285">
            <v>-1950553.71</v>
          </cell>
          <cell r="N285">
            <v>-1693831.28</v>
          </cell>
          <cell r="O285">
            <v>-1793790.95</v>
          </cell>
          <cell r="P285">
            <v>-1760131.43</v>
          </cell>
          <cell r="Q285">
            <v>-1713517.01</v>
          </cell>
          <cell r="R285">
            <v>-1877350.29</v>
          </cell>
          <cell r="S285">
            <v>-1815388.72</v>
          </cell>
          <cell r="T285">
            <v>-1661162.62</v>
          </cell>
          <cell r="U285">
            <v>-1536265.25</v>
          </cell>
          <cell r="V285">
            <v>-1523833.06</v>
          </cell>
          <cell r="W285">
            <v>-1513733.67</v>
          </cell>
          <cell r="X285">
            <v>-1499522.09</v>
          </cell>
          <cell r="Y285">
            <v>-1463691.06</v>
          </cell>
          <cell r="Z285">
            <v>-1456467.41</v>
          </cell>
          <cell r="AA285">
            <v>-1440366.63</v>
          </cell>
          <cell r="AD285">
            <v>-2592766.3437500005</v>
          </cell>
          <cell r="AE285">
            <v>-2345591.9129166668</v>
          </cell>
          <cell r="AF285">
            <v>-2176038.2541666669</v>
          </cell>
          <cell r="AG285">
            <v>-2045941.1070833334</v>
          </cell>
          <cell r="AH285">
            <v>-1937923.792083333</v>
          </cell>
          <cell r="AI285">
            <v>-1847327.1066666667</v>
          </cell>
          <cell r="AJ285">
            <v>-1775098.0191666663</v>
          </cell>
          <cell r="AK285">
            <v>-1719276.2312500002</v>
          </cell>
          <cell r="AL285">
            <v>-1674637.3962500002</v>
          </cell>
          <cell r="AM285">
            <v>-1644461.2912499998</v>
          </cell>
          <cell r="AN285">
            <v>-1619845.1166666665</v>
          </cell>
          <cell r="AP285">
            <v>-1559798.9495833332</v>
          </cell>
        </row>
        <row r="286">
          <cell r="J286">
            <v>-24678.54</v>
          </cell>
          <cell r="K286">
            <v>-14930.4</v>
          </cell>
          <cell r="L286">
            <v>-38292.080000000002</v>
          </cell>
          <cell r="M286">
            <v>-21494.36</v>
          </cell>
          <cell r="N286">
            <v>-33422.14</v>
          </cell>
          <cell r="O286">
            <v>-9472.43</v>
          </cell>
          <cell r="P286">
            <v>-14326.43</v>
          </cell>
          <cell r="Q286">
            <v>-26171.78</v>
          </cell>
          <cell r="R286">
            <v>-42030.52</v>
          </cell>
          <cell r="S286">
            <v>-7588.7</v>
          </cell>
          <cell r="T286">
            <v>-13601.67</v>
          </cell>
          <cell r="U286">
            <v>-7360.09</v>
          </cell>
          <cell r="V286">
            <v>13447.48</v>
          </cell>
          <cell r="W286">
            <v>-7730.2</v>
          </cell>
          <cell r="X286">
            <v>-2265.75</v>
          </cell>
          <cell r="Y286">
            <v>-5041.3</v>
          </cell>
          <cell r="Z286">
            <v>-7724.46</v>
          </cell>
          <cell r="AA286">
            <v>-6195.71</v>
          </cell>
          <cell r="AD286">
            <v>-24271.282916666663</v>
          </cell>
          <cell r="AE286">
            <v>-24939.302083333328</v>
          </cell>
          <cell r="AF286">
            <v>-25063.037499999995</v>
          </cell>
          <cell r="AG286">
            <v>-24199.073749999996</v>
          </cell>
          <cell r="AH286">
            <v>-22391.696250000005</v>
          </cell>
          <cell r="AI286">
            <v>-19525.510833333334</v>
          </cell>
          <cell r="AJ286">
            <v>-17636.918333333331</v>
          </cell>
          <cell r="AK286">
            <v>-15835.812916666669</v>
          </cell>
          <cell r="AL286">
            <v>-13649.171666666667</v>
          </cell>
          <cell r="AM286">
            <v>-11892.890833333333</v>
          </cell>
          <cell r="AN286">
            <v>-10685.624166666666</v>
          </cell>
          <cell r="AP286">
            <v>-9152.4975000000013</v>
          </cell>
        </row>
        <row r="287">
          <cell r="J287">
            <v>21822.79</v>
          </cell>
          <cell r="K287">
            <v>22222.79</v>
          </cell>
          <cell r="L287">
            <v>22222.79</v>
          </cell>
          <cell r="M287">
            <v>22222.79</v>
          </cell>
          <cell r="N287">
            <v>22974.29</v>
          </cell>
          <cell r="O287">
            <v>24041.09</v>
          </cell>
          <cell r="P287">
            <v>24041.09</v>
          </cell>
          <cell r="Q287">
            <v>24041.09</v>
          </cell>
          <cell r="R287">
            <v>25041.09</v>
          </cell>
          <cell r="S287">
            <v>24334.81</v>
          </cell>
          <cell r="T287">
            <v>26225.09</v>
          </cell>
          <cell r="U287">
            <v>24318.95</v>
          </cell>
          <cell r="V287">
            <v>24384.45</v>
          </cell>
          <cell r="W287">
            <v>24025.09</v>
          </cell>
          <cell r="X287">
            <v>24025.09</v>
          </cell>
          <cell r="Y287">
            <v>24125.09</v>
          </cell>
          <cell r="Z287">
            <v>21806.79</v>
          </cell>
          <cell r="AA287">
            <v>21897.87</v>
          </cell>
          <cell r="AD287">
            <v>22758.791666666668</v>
          </cell>
          <cell r="AE287">
            <v>22917.857500000002</v>
          </cell>
          <cell r="AF287">
            <v>23077.145</v>
          </cell>
          <cell r="AG287">
            <v>23352.558333333334</v>
          </cell>
          <cell r="AH287">
            <v>23580.854583333334</v>
          </cell>
          <cell r="AI287">
            <v>23732.4575</v>
          </cell>
          <cell r="AJ287">
            <v>23914.289166666666</v>
          </cell>
          <cell r="AK287">
            <v>24064.480833333335</v>
          </cell>
          <cell r="AL287">
            <v>24218.839166666668</v>
          </cell>
          <cell r="AM287">
            <v>24249.455833333337</v>
          </cell>
          <cell r="AN287">
            <v>24111.509166666667</v>
          </cell>
          <cell r="AP287">
            <v>23742.920833333337</v>
          </cell>
        </row>
        <row r="288">
          <cell r="J288">
            <v>0</v>
          </cell>
          <cell r="K288">
            <v>0</v>
          </cell>
          <cell r="L288">
            <v>0</v>
          </cell>
          <cell r="M288">
            <v>0</v>
          </cell>
          <cell r="N288">
            <v>0</v>
          </cell>
          <cell r="O288">
            <v>0</v>
          </cell>
          <cell r="P288">
            <v>0</v>
          </cell>
          <cell r="Q288">
            <v>0</v>
          </cell>
          <cell r="R288">
            <v>0</v>
          </cell>
          <cell r="S288">
            <v>11220879.99</v>
          </cell>
          <cell r="T288">
            <v>0</v>
          </cell>
          <cell r="U288">
            <v>0</v>
          </cell>
          <cell r="V288">
            <v>0</v>
          </cell>
          <cell r="W288">
            <v>0</v>
          </cell>
          <cell r="X288">
            <v>0</v>
          </cell>
          <cell r="Y288">
            <v>0</v>
          </cell>
          <cell r="Z288">
            <v>0</v>
          </cell>
          <cell r="AA288">
            <v>0</v>
          </cell>
          <cell r="AD288">
            <v>0</v>
          </cell>
          <cell r="AE288">
            <v>0</v>
          </cell>
          <cell r="AF288">
            <v>467536.66625000001</v>
          </cell>
          <cell r="AG288">
            <v>935073.33250000002</v>
          </cell>
          <cell r="AH288">
            <v>935073.33250000002</v>
          </cell>
          <cell r="AI288">
            <v>935073.33250000002</v>
          </cell>
          <cell r="AJ288">
            <v>935073.33250000002</v>
          </cell>
          <cell r="AK288">
            <v>935073.33250000002</v>
          </cell>
          <cell r="AL288">
            <v>935073.33250000002</v>
          </cell>
          <cell r="AM288">
            <v>935073.33250000002</v>
          </cell>
          <cell r="AN288">
            <v>935073.33250000002</v>
          </cell>
          <cell r="AP288">
            <v>935073.33250000002</v>
          </cell>
        </row>
        <row r="289">
          <cell r="J289">
            <v>0</v>
          </cell>
          <cell r="K289">
            <v>0</v>
          </cell>
          <cell r="L289">
            <v>0</v>
          </cell>
          <cell r="M289">
            <v>0</v>
          </cell>
          <cell r="N289">
            <v>0</v>
          </cell>
          <cell r="O289">
            <v>0</v>
          </cell>
          <cell r="P289">
            <v>0</v>
          </cell>
          <cell r="Q289">
            <v>0</v>
          </cell>
          <cell r="R289">
            <v>0</v>
          </cell>
          <cell r="S289">
            <v>7189286.8600000003</v>
          </cell>
          <cell r="T289">
            <v>0</v>
          </cell>
          <cell r="U289">
            <v>0</v>
          </cell>
          <cell r="V289">
            <v>0</v>
          </cell>
          <cell r="W289">
            <v>0</v>
          </cell>
          <cell r="X289">
            <v>0</v>
          </cell>
          <cell r="Y289">
            <v>0</v>
          </cell>
          <cell r="Z289">
            <v>0</v>
          </cell>
          <cell r="AA289">
            <v>0</v>
          </cell>
          <cell r="AD289">
            <v>-127139.87</v>
          </cell>
          <cell r="AE289">
            <v>-127139.87</v>
          </cell>
          <cell r="AF289">
            <v>235983.68416666667</v>
          </cell>
          <cell r="AG289">
            <v>599107.2383333334</v>
          </cell>
          <cell r="AH289">
            <v>599107.2383333334</v>
          </cell>
          <cell r="AI289">
            <v>599107.2383333334</v>
          </cell>
          <cell r="AJ289">
            <v>599107.2383333334</v>
          </cell>
          <cell r="AK289">
            <v>599107.2383333334</v>
          </cell>
          <cell r="AL289">
            <v>599107.2383333334</v>
          </cell>
          <cell r="AM289">
            <v>599107.2383333334</v>
          </cell>
          <cell r="AN289">
            <v>599107.2383333334</v>
          </cell>
          <cell r="AP289">
            <v>599107.2383333334</v>
          </cell>
        </row>
        <row r="290">
          <cell r="J290">
            <v>-8044.29</v>
          </cell>
          <cell r="K290">
            <v>-51031.07</v>
          </cell>
          <cell r="L290">
            <v>-22336.720000000001</v>
          </cell>
          <cell r="M290">
            <v>-24175.38</v>
          </cell>
          <cell r="N290">
            <v>-30833.82</v>
          </cell>
          <cell r="O290">
            <v>-23287.68</v>
          </cell>
          <cell r="P290">
            <v>-10765.25</v>
          </cell>
          <cell r="Q290">
            <v>-73895.48</v>
          </cell>
          <cell r="R290">
            <v>-29686.69</v>
          </cell>
          <cell r="S290">
            <v>-1336606.52</v>
          </cell>
          <cell r="T290">
            <v>-767158.69</v>
          </cell>
          <cell r="U290">
            <v>-7411.06</v>
          </cell>
          <cell r="V290">
            <v>-249362.66</v>
          </cell>
          <cell r="W290">
            <v>-23212.81</v>
          </cell>
          <cell r="X290">
            <v>-1945.91</v>
          </cell>
          <cell r="Y290">
            <v>-41500.949999999997</v>
          </cell>
          <cell r="Z290">
            <v>-79279.97</v>
          </cell>
          <cell r="AA290">
            <v>-12065.94</v>
          </cell>
          <cell r="AD290">
            <v>-45020.13208333333</v>
          </cell>
          <cell r="AE290">
            <v>-47187.550416666665</v>
          </cell>
          <cell r="AF290">
            <v>-93801.511249999996</v>
          </cell>
          <cell r="AG290">
            <v>-171260.95541666666</v>
          </cell>
          <cell r="AH290">
            <v>-200531.21541666667</v>
          </cell>
          <cell r="AI290">
            <v>-208824.31958333333</v>
          </cell>
          <cell r="AJ290">
            <v>-217720.1575</v>
          </cell>
          <cell r="AK290">
            <v>-215711.44625000001</v>
          </cell>
          <cell r="AL290">
            <v>-215583.72791666668</v>
          </cell>
          <cell r="AM290">
            <v>-218324.21625000006</v>
          </cell>
          <cell r="AN290">
            <v>-219875.2333333334</v>
          </cell>
          <cell r="AP290">
            <v>-237092.52208333337</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D291">
            <v>0</v>
          </cell>
          <cell r="AE291">
            <v>0</v>
          </cell>
          <cell r="AF291">
            <v>0</v>
          </cell>
          <cell r="AG291">
            <v>0</v>
          </cell>
          <cell r="AH291">
            <v>0</v>
          </cell>
          <cell r="AI291">
            <v>0</v>
          </cell>
          <cell r="AJ291">
            <v>0</v>
          </cell>
          <cell r="AK291">
            <v>0</v>
          </cell>
          <cell r="AL291">
            <v>0</v>
          </cell>
          <cell r="AM291">
            <v>0</v>
          </cell>
          <cell r="AN291">
            <v>0</v>
          </cell>
          <cell r="AP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D292">
            <v>0</v>
          </cell>
          <cell r="AE292">
            <v>0</v>
          </cell>
          <cell r="AF292">
            <v>0</v>
          </cell>
          <cell r="AG292">
            <v>0</v>
          </cell>
          <cell r="AH292">
            <v>0</v>
          </cell>
          <cell r="AI292">
            <v>0</v>
          </cell>
          <cell r="AJ292">
            <v>0</v>
          </cell>
          <cell r="AK292">
            <v>0</v>
          </cell>
          <cell r="AL292">
            <v>0</v>
          </cell>
          <cell r="AM292">
            <v>0</v>
          </cell>
          <cell r="AN292">
            <v>0</v>
          </cell>
          <cell r="AP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D293">
            <v>0</v>
          </cell>
          <cell r="AE293">
            <v>0</v>
          </cell>
          <cell r="AF293">
            <v>0</v>
          </cell>
          <cell r="AG293">
            <v>0</v>
          </cell>
          <cell r="AH293">
            <v>0</v>
          </cell>
          <cell r="AI293">
            <v>0</v>
          </cell>
          <cell r="AJ293">
            <v>0</v>
          </cell>
          <cell r="AK293">
            <v>0</v>
          </cell>
          <cell r="AL293">
            <v>0</v>
          </cell>
          <cell r="AM293">
            <v>0</v>
          </cell>
          <cell r="AN293">
            <v>0</v>
          </cell>
          <cell r="AP293">
            <v>0</v>
          </cell>
        </row>
        <row r="294">
          <cell r="J294">
            <v>6876923.5199999996</v>
          </cell>
          <cell r="K294">
            <v>9412008.4199999999</v>
          </cell>
          <cell r="L294">
            <v>14117956.48</v>
          </cell>
          <cell r="M294">
            <v>13941694.91</v>
          </cell>
          <cell r="N294">
            <v>12437518.189999999</v>
          </cell>
          <cell r="O294">
            <v>10058039.199999999</v>
          </cell>
          <cell r="P294">
            <v>13502118.34</v>
          </cell>
          <cell r="Q294">
            <v>11722674.4</v>
          </cell>
          <cell r="R294">
            <v>9448585.6500000004</v>
          </cell>
          <cell r="S294">
            <v>12994027.359999999</v>
          </cell>
          <cell r="T294">
            <v>9734359.0800000001</v>
          </cell>
          <cell r="U294">
            <v>10852298.039999999</v>
          </cell>
          <cell r="V294">
            <v>9891841.8499999996</v>
          </cell>
          <cell r="W294">
            <v>11890594.01</v>
          </cell>
          <cell r="X294">
            <v>15636501.890000001</v>
          </cell>
          <cell r="Y294">
            <v>9632754.4199999999</v>
          </cell>
          <cell r="Z294">
            <v>8981579.1400000006</v>
          </cell>
          <cell r="AA294">
            <v>8829406.5899999999</v>
          </cell>
          <cell r="AD294">
            <v>9713090.0595833343</v>
          </cell>
          <cell r="AE294">
            <v>10082430.555833334</v>
          </cell>
          <cell r="AF294">
            <v>10375916.422083333</v>
          </cell>
          <cell r="AG294">
            <v>10751313.331250001</v>
          </cell>
          <cell r="AH294">
            <v>11120970.261666669</v>
          </cell>
          <cell r="AI294">
            <v>11383805.229583336</v>
          </cell>
          <cell r="AJ294">
            <v>11612701.22625</v>
          </cell>
          <cell r="AK294">
            <v>11779248.351249998</v>
          </cell>
          <cell r="AL294">
            <v>11662981.889583332</v>
          </cell>
          <cell r="AM294">
            <v>11339445.242083333</v>
          </cell>
          <cell r="AN294">
            <v>11144254.75625</v>
          </cell>
          <cell r="AP294">
            <v>11290609.799166666</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D295">
            <v>0</v>
          </cell>
          <cell r="AE295">
            <v>0</v>
          </cell>
          <cell r="AF295">
            <v>0</v>
          </cell>
          <cell r="AG295">
            <v>0</v>
          </cell>
          <cell r="AH295">
            <v>0</v>
          </cell>
          <cell r="AI295">
            <v>0</v>
          </cell>
          <cell r="AJ295">
            <v>0</v>
          </cell>
          <cell r="AK295">
            <v>0</v>
          </cell>
          <cell r="AL295">
            <v>0</v>
          </cell>
          <cell r="AM295">
            <v>0</v>
          </cell>
          <cell r="AN295">
            <v>0</v>
          </cell>
          <cell r="AP295">
            <v>0</v>
          </cell>
        </row>
        <row r="296">
          <cell r="J296">
            <v>194026.61</v>
          </cell>
          <cell r="K296">
            <v>156560.04999999999</v>
          </cell>
          <cell r="L296">
            <v>148966.76</v>
          </cell>
          <cell r="M296">
            <v>251208.28</v>
          </cell>
          <cell r="N296">
            <v>293102.89</v>
          </cell>
          <cell r="O296">
            <v>242501.31</v>
          </cell>
          <cell r="P296">
            <v>146827.87</v>
          </cell>
          <cell r="Q296">
            <v>402937.51</v>
          </cell>
          <cell r="R296">
            <v>189707.24</v>
          </cell>
          <cell r="S296">
            <v>346800.46</v>
          </cell>
          <cell r="T296">
            <v>193286.32</v>
          </cell>
          <cell r="U296">
            <v>455251.86</v>
          </cell>
          <cell r="V296">
            <v>415473.8</v>
          </cell>
          <cell r="W296">
            <v>299269.52</v>
          </cell>
          <cell r="X296">
            <v>62790.49</v>
          </cell>
          <cell r="Y296">
            <v>129875.63</v>
          </cell>
          <cell r="Z296">
            <v>362463.93</v>
          </cell>
          <cell r="AA296">
            <v>296983.90000000002</v>
          </cell>
          <cell r="AD296">
            <v>225679.95083333334</v>
          </cell>
          <cell r="AE296">
            <v>226394.58</v>
          </cell>
          <cell r="AF296">
            <v>233846.84791666668</v>
          </cell>
          <cell r="AG296">
            <v>240384.71583333341</v>
          </cell>
          <cell r="AH296">
            <v>246658.57916666663</v>
          </cell>
          <cell r="AI296">
            <v>260991.72958333333</v>
          </cell>
          <cell r="AJ296">
            <v>276164.92374999996</v>
          </cell>
          <cell r="AK296">
            <v>278520.47374999995</v>
          </cell>
          <cell r="AL296">
            <v>269874.26874999999</v>
          </cell>
          <cell r="AM296">
            <v>267708.78499999997</v>
          </cell>
          <cell r="AN296">
            <v>272868.93625000003</v>
          </cell>
          <cell r="AP296">
            <v>317523.70124999998</v>
          </cell>
        </row>
        <row r="297">
          <cell r="J297">
            <v>200745.52</v>
          </cell>
          <cell r="K297">
            <v>198537.38</v>
          </cell>
          <cell r="L297">
            <v>197790.87</v>
          </cell>
          <cell r="M297">
            <v>186486.63</v>
          </cell>
          <cell r="N297">
            <v>181039.89</v>
          </cell>
          <cell r="O297">
            <v>175184.09</v>
          </cell>
          <cell r="P297">
            <v>175460.17</v>
          </cell>
          <cell r="Q297">
            <v>177208.88</v>
          </cell>
          <cell r="R297">
            <v>165200.01</v>
          </cell>
          <cell r="S297">
            <v>157800.44</v>
          </cell>
          <cell r="T297">
            <v>158647.81</v>
          </cell>
          <cell r="U297">
            <v>185868.24</v>
          </cell>
          <cell r="V297">
            <v>1496.25</v>
          </cell>
          <cell r="W297">
            <v>1496.25</v>
          </cell>
          <cell r="X297">
            <v>1496.25</v>
          </cell>
          <cell r="Y297">
            <v>1496.25</v>
          </cell>
          <cell r="Z297">
            <v>1496.25</v>
          </cell>
          <cell r="AA297">
            <v>1496.25</v>
          </cell>
          <cell r="AD297">
            <v>191773.06625000003</v>
          </cell>
          <cell r="AE297">
            <v>189399.13833333334</v>
          </cell>
          <cell r="AF297">
            <v>186221.48500000002</v>
          </cell>
          <cell r="AG297">
            <v>182835.19958333333</v>
          </cell>
          <cell r="AH297">
            <v>180577.54833333334</v>
          </cell>
          <cell r="AI297">
            <v>171695.44125</v>
          </cell>
          <cell r="AJ297">
            <v>155183.34125</v>
          </cell>
          <cell r="AK297">
            <v>138794.35166666665</v>
          </cell>
          <cell r="AL297">
            <v>122907.47666666667</v>
          </cell>
          <cell r="AM297">
            <v>107718.55916666669</v>
          </cell>
          <cell r="AN297">
            <v>93000.580833333326</v>
          </cell>
          <cell r="AP297">
            <v>72812.93541666666</v>
          </cell>
        </row>
        <row r="298">
          <cell r="J298">
            <v>194026.5</v>
          </cell>
          <cell r="K298">
            <v>156559.64000000001</v>
          </cell>
          <cell r="L298">
            <v>305526.18</v>
          </cell>
          <cell r="M298">
            <v>251207.69</v>
          </cell>
          <cell r="N298">
            <v>293102.59999999998</v>
          </cell>
          <cell r="O298">
            <v>535603.68999999994</v>
          </cell>
          <cell r="P298">
            <v>146827.74</v>
          </cell>
          <cell r="Q298">
            <v>402936.94</v>
          </cell>
          <cell r="R298">
            <v>189707.28</v>
          </cell>
          <cell r="S298">
            <v>346800.53</v>
          </cell>
          <cell r="T298">
            <v>193286.38</v>
          </cell>
          <cell r="U298">
            <v>455251.93</v>
          </cell>
          <cell r="V298">
            <v>415473.66</v>
          </cell>
          <cell r="W298">
            <v>299269.32</v>
          </cell>
          <cell r="X298">
            <v>62790.559999999998</v>
          </cell>
          <cell r="Y298">
            <v>129875.6</v>
          </cell>
          <cell r="Z298">
            <v>492339.66</v>
          </cell>
          <cell r="AA298">
            <v>296983.78000000003</v>
          </cell>
          <cell r="AD298">
            <v>299464.61166666663</v>
          </cell>
          <cell r="AE298">
            <v>282022.6966666666</v>
          </cell>
          <cell r="AF298">
            <v>271318.4516666666</v>
          </cell>
          <cell r="AG298">
            <v>277856.34458333335</v>
          </cell>
          <cell r="AH298">
            <v>284130.23499999999</v>
          </cell>
          <cell r="AI298">
            <v>298463.39</v>
          </cell>
          <cell r="AJ298">
            <v>313636.59166666662</v>
          </cell>
          <cell r="AK298">
            <v>309468.84416666668</v>
          </cell>
          <cell r="AL298">
            <v>294299.35625000001</v>
          </cell>
          <cell r="AM298">
            <v>297545.39666666667</v>
          </cell>
          <cell r="AN298">
            <v>295904.44458333333</v>
          </cell>
          <cell r="AP298">
            <v>311793.17708333331</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D299">
            <v>0</v>
          </cell>
          <cell r="AE299">
            <v>0</v>
          </cell>
          <cell r="AF299">
            <v>0</v>
          </cell>
          <cell r="AG299">
            <v>0</v>
          </cell>
          <cell r="AH299">
            <v>0</v>
          </cell>
          <cell r="AI299">
            <v>0</v>
          </cell>
          <cell r="AJ299">
            <v>0</v>
          </cell>
          <cell r="AK299">
            <v>0</v>
          </cell>
          <cell r="AL299">
            <v>0</v>
          </cell>
          <cell r="AM299">
            <v>0</v>
          </cell>
          <cell r="AN299">
            <v>0</v>
          </cell>
          <cell r="AP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D300">
            <v>0</v>
          </cell>
          <cell r="AE300">
            <v>0</v>
          </cell>
          <cell r="AF300">
            <v>0</v>
          </cell>
          <cell r="AG300">
            <v>0</v>
          </cell>
          <cell r="AH300">
            <v>0</v>
          </cell>
          <cell r="AI300">
            <v>0</v>
          </cell>
          <cell r="AJ300">
            <v>0</v>
          </cell>
          <cell r="AK300">
            <v>0</v>
          </cell>
          <cell r="AL300">
            <v>0</v>
          </cell>
          <cell r="AM300">
            <v>0</v>
          </cell>
          <cell r="AN300">
            <v>0</v>
          </cell>
          <cell r="AP300">
            <v>0</v>
          </cell>
        </row>
        <row r="301">
          <cell r="J301">
            <v>11239858.25</v>
          </cell>
          <cell r="K301">
            <v>14642115.699999999</v>
          </cell>
          <cell r="L301">
            <v>18854116.870000001</v>
          </cell>
          <cell r="M301">
            <v>21807000.57</v>
          </cell>
          <cell r="N301">
            <v>20329715.18</v>
          </cell>
          <cell r="O301">
            <v>18089609.960000001</v>
          </cell>
          <cell r="P301">
            <v>15910485.02</v>
          </cell>
          <cell r="Q301">
            <v>16095067.43</v>
          </cell>
          <cell r="R301">
            <v>14962378.699999999</v>
          </cell>
          <cell r="S301">
            <v>14499166.699999999</v>
          </cell>
          <cell r="T301">
            <v>15460873.67</v>
          </cell>
          <cell r="U301">
            <v>15693540.58</v>
          </cell>
          <cell r="V301">
            <v>18039271.359999999</v>
          </cell>
          <cell r="W301">
            <v>16075301.109999999</v>
          </cell>
          <cell r="X301">
            <v>13351314.59</v>
          </cell>
          <cell r="Y301">
            <v>11961814.26</v>
          </cell>
          <cell r="Z301">
            <v>12634115.470000001</v>
          </cell>
          <cell r="AA301">
            <v>8795856.7599999998</v>
          </cell>
          <cell r="AD301">
            <v>15244818.332083335</v>
          </cell>
          <cell r="AE301">
            <v>15556425.83291667</v>
          </cell>
          <cell r="AF301">
            <v>15841452.240833336</v>
          </cell>
          <cell r="AG301">
            <v>16012443.60708333</v>
          </cell>
          <cell r="AH301">
            <v>16278700.190416664</v>
          </cell>
          <cell r="AI301">
            <v>16748636.265416665</v>
          </cell>
          <cell r="AJ301">
            <v>17091661.203750003</v>
          </cell>
          <cell r="AK301">
            <v>16922093.834166668</v>
          </cell>
          <cell r="AL301">
            <v>16282594.309583336</v>
          </cell>
          <cell r="AM301">
            <v>15551728.225416666</v>
          </cell>
          <cell r="AN301">
            <v>14843838.520833334</v>
          </cell>
          <cell r="AP301">
            <v>14186566.611249998</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D302">
            <v>0</v>
          </cell>
          <cell r="AE302">
            <v>0</v>
          </cell>
          <cell r="AF302">
            <v>0</v>
          </cell>
          <cell r="AG302">
            <v>0</v>
          </cell>
          <cell r="AH302">
            <v>0</v>
          </cell>
          <cell r="AI302">
            <v>0</v>
          </cell>
          <cell r="AJ302">
            <v>0</v>
          </cell>
          <cell r="AK302">
            <v>0</v>
          </cell>
          <cell r="AL302">
            <v>0</v>
          </cell>
          <cell r="AM302">
            <v>0</v>
          </cell>
          <cell r="AN302">
            <v>0</v>
          </cell>
          <cell r="AP302">
            <v>0</v>
          </cell>
        </row>
        <row r="303">
          <cell r="J303">
            <v>1170480.3600000001</v>
          </cell>
          <cell r="K303">
            <v>827752.33</v>
          </cell>
          <cell r="L303">
            <v>1003550.01</v>
          </cell>
          <cell r="M303">
            <v>1131481.26</v>
          </cell>
          <cell r="N303">
            <v>816810.64</v>
          </cell>
          <cell r="O303">
            <v>861979.49</v>
          </cell>
          <cell r="P303">
            <v>1075945.99</v>
          </cell>
          <cell r="Q303">
            <v>2178960.42</v>
          </cell>
          <cell r="R303">
            <v>1370019.64</v>
          </cell>
          <cell r="S303">
            <v>1221487.42</v>
          </cell>
          <cell r="T303">
            <v>1159039.98</v>
          </cell>
          <cell r="U303">
            <v>1203805.45</v>
          </cell>
          <cell r="V303">
            <v>1150131.58</v>
          </cell>
          <cell r="W303">
            <v>1365596.83</v>
          </cell>
          <cell r="X303">
            <v>1132378.53</v>
          </cell>
          <cell r="Y303">
            <v>1080367.18</v>
          </cell>
          <cell r="Z303">
            <v>1520196.19</v>
          </cell>
          <cell r="AA303">
            <v>1091570.3500000001</v>
          </cell>
          <cell r="AD303">
            <v>1130128.7429166667</v>
          </cell>
          <cell r="AE303">
            <v>1155323.4708333334</v>
          </cell>
          <cell r="AF303">
            <v>1159945.9258333333</v>
          </cell>
          <cell r="AG303">
            <v>1162168.4741666669</v>
          </cell>
          <cell r="AH303">
            <v>1164834.7620833335</v>
          </cell>
          <cell r="AI303">
            <v>1167594.8833333333</v>
          </cell>
          <cell r="AJ303">
            <v>1189157.2050000001</v>
          </cell>
          <cell r="AK303">
            <v>1216935.2474999998</v>
          </cell>
          <cell r="AL303">
            <v>1220173.3491666666</v>
          </cell>
          <cell r="AM303">
            <v>1247351.3270833332</v>
          </cell>
          <cell r="AN303">
            <v>1286225.3441666665</v>
          </cell>
          <cell r="AP303">
            <v>1262888.8054166667</v>
          </cell>
        </row>
        <row r="304">
          <cell r="J304">
            <v>11024968.380000001</v>
          </cell>
          <cell r="K304">
            <v>9378630.8599999994</v>
          </cell>
          <cell r="L304">
            <v>8782161.3699999992</v>
          </cell>
          <cell r="M304">
            <v>8955161.1300000008</v>
          </cell>
          <cell r="N304">
            <v>8841801.1099999994</v>
          </cell>
          <cell r="O304">
            <v>8874934.4399999995</v>
          </cell>
          <cell r="P304">
            <v>10122832.08</v>
          </cell>
          <cell r="Q304">
            <v>13115849.41</v>
          </cell>
          <cell r="R304">
            <v>15745277.189999999</v>
          </cell>
          <cell r="S304">
            <v>15735573.880000001</v>
          </cell>
          <cell r="T304">
            <v>14395268.34</v>
          </cell>
          <cell r="U304">
            <v>12852158.779999999</v>
          </cell>
          <cell r="V304">
            <v>11024968.380000001</v>
          </cell>
          <cell r="W304">
            <v>9378630.8699999992</v>
          </cell>
          <cell r="X304">
            <v>8782161.3900000006</v>
          </cell>
          <cell r="Y304">
            <v>8955161.1300000008</v>
          </cell>
          <cell r="Z304">
            <v>8841801.1099999994</v>
          </cell>
          <cell r="AA304">
            <v>9457597.6999999993</v>
          </cell>
          <cell r="AD304">
            <v>11485384.744999999</v>
          </cell>
          <cell r="AE304">
            <v>11485384.744999999</v>
          </cell>
          <cell r="AF304">
            <v>11485384.744999999</v>
          </cell>
          <cell r="AG304">
            <v>11485384.745416665</v>
          </cell>
          <cell r="AH304">
            <v>11485384.746666668</v>
          </cell>
          <cell r="AI304">
            <v>11485384.747500001</v>
          </cell>
          <cell r="AJ304">
            <v>11485384.747916667</v>
          </cell>
          <cell r="AK304">
            <v>11485384.749166667</v>
          </cell>
          <cell r="AL304">
            <v>11485384.75</v>
          </cell>
          <cell r="AM304">
            <v>11485384.75</v>
          </cell>
          <cell r="AN304">
            <v>11509662.385833332</v>
          </cell>
          <cell r="AP304">
            <v>11675370.096249999</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D305">
            <v>0</v>
          </cell>
          <cell r="AE305">
            <v>0</v>
          </cell>
          <cell r="AF305">
            <v>0</v>
          </cell>
          <cell r="AG305">
            <v>0</v>
          </cell>
          <cell r="AH305">
            <v>0</v>
          </cell>
          <cell r="AI305">
            <v>0</v>
          </cell>
          <cell r="AJ305">
            <v>0</v>
          </cell>
          <cell r="AK305">
            <v>0</v>
          </cell>
          <cell r="AL305">
            <v>0</v>
          </cell>
          <cell r="AM305">
            <v>0</v>
          </cell>
          <cell r="AN305">
            <v>0</v>
          </cell>
          <cell r="AP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D306">
            <v>0</v>
          </cell>
          <cell r="AE306">
            <v>0</v>
          </cell>
          <cell r="AF306">
            <v>0</v>
          </cell>
          <cell r="AG306">
            <v>0</v>
          </cell>
          <cell r="AH306">
            <v>0</v>
          </cell>
          <cell r="AI306">
            <v>0</v>
          </cell>
          <cell r="AJ306">
            <v>0</v>
          </cell>
          <cell r="AK306">
            <v>0</v>
          </cell>
          <cell r="AL306">
            <v>0</v>
          </cell>
          <cell r="AM306">
            <v>0</v>
          </cell>
          <cell r="AN306">
            <v>0</v>
          </cell>
          <cell r="AP306">
            <v>0</v>
          </cell>
        </row>
        <row r="307">
          <cell r="J307">
            <v>0</v>
          </cell>
          <cell r="K307">
            <v>0</v>
          </cell>
          <cell r="L307">
            <v>0</v>
          </cell>
          <cell r="M307">
            <v>0</v>
          </cell>
          <cell r="N307">
            <v>0</v>
          </cell>
          <cell r="O307">
            <v>0</v>
          </cell>
          <cell r="P307">
            <v>538.08000000000004</v>
          </cell>
          <cell r="Q307">
            <v>0</v>
          </cell>
          <cell r="R307">
            <v>0</v>
          </cell>
          <cell r="S307">
            <v>0</v>
          </cell>
          <cell r="T307">
            <v>0</v>
          </cell>
          <cell r="U307">
            <v>0</v>
          </cell>
          <cell r="V307">
            <v>0</v>
          </cell>
          <cell r="W307">
            <v>0</v>
          </cell>
          <cell r="X307">
            <v>0</v>
          </cell>
          <cell r="Y307">
            <v>0</v>
          </cell>
          <cell r="Z307">
            <v>0</v>
          </cell>
          <cell r="AA307">
            <v>0</v>
          </cell>
          <cell r="AD307">
            <v>521.67666666666662</v>
          </cell>
          <cell r="AE307">
            <v>521.67666666666662</v>
          </cell>
          <cell r="AF307">
            <v>521.67666666666662</v>
          </cell>
          <cell r="AG307">
            <v>521.67666666666662</v>
          </cell>
          <cell r="AH307">
            <v>283.25833333333333</v>
          </cell>
          <cell r="AI307">
            <v>44.84</v>
          </cell>
          <cell r="AJ307">
            <v>44.84</v>
          </cell>
          <cell r="AK307">
            <v>44.84</v>
          </cell>
          <cell r="AL307">
            <v>44.84</v>
          </cell>
          <cell r="AM307">
            <v>44.84</v>
          </cell>
          <cell r="AN307">
            <v>44.84</v>
          </cell>
          <cell r="AP307">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D308">
            <v>0</v>
          </cell>
          <cell r="AE308">
            <v>0</v>
          </cell>
          <cell r="AF308">
            <v>0</v>
          </cell>
          <cell r="AG308">
            <v>0</v>
          </cell>
          <cell r="AH308">
            <v>0</v>
          </cell>
          <cell r="AI308">
            <v>0</v>
          </cell>
          <cell r="AJ308">
            <v>0</v>
          </cell>
          <cell r="AK308">
            <v>0</v>
          </cell>
          <cell r="AL308">
            <v>0</v>
          </cell>
          <cell r="AM308">
            <v>0</v>
          </cell>
          <cell r="AN308">
            <v>0</v>
          </cell>
          <cell r="AP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D309">
            <v>0</v>
          </cell>
          <cell r="AE309">
            <v>0</v>
          </cell>
          <cell r="AF309">
            <v>0</v>
          </cell>
          <cell r="AG309">
            <v>0</v>
          </cell>
          <cell r="AH309">
            <v>0</v>
          </cell>
          <cell r="AI309">
            <v>0</v>
          </cell>
          <cell r="AJ309">
            <v>0</v>
          </cell>
          <cell r="AK309">
            <v>0</v>
          </cell>
          <cell r="AL309">
            <v>0</v>
          </cell>
          <cell r="AM309">
            <v>0</v>
          </cell>
          <cell r="AN309">
            <v>0</v>
          </cell>
          <cell r="AP309">
            <v>0</v>
          </cell>
        </row>
        <row r="310">
          <cell r="J310">
            <v>126769.45</v>
          </cell>
          <cell r="K310">
            <v>135769.45000000001</v>
          </cell>
          <cell r="L310">
            <v>150019.45000000001</v>
          </cell>
          <cell r="M310">
            <v>150019.45000000001</v>
          </cell>
          <cell r="N310">
            <v>150019.45000000001</v>
          </cell>
          <cell r="O310">
            <v>177019.45</v>
          </cell>
          <cell r="P310">
            <v>177019.45</v>
          </cell>
          <cell r="Q310">
            <v>177019.45</v>
          </cell>
          <cell r="R310">
            <v>177019.45</v>
          </cell>
          <cell r="S310">
            <v>106519.45</v>
          </cell>
          <cell r="T310">
            <v>106519.45</v>
          </cell>
          <cell r="U310">
            <v>106519.45</v>
          </cell>
          <cell r="V310">
            <v>106519.45</v>
          </cell>
          <cell r="W310">
            <v>177769.45</v>
          </cell>
          <cell r="X310">
            <v>180769.45</v>
          </cell>
          <cell r="Y310">
            <v>180769.45</v>
          </cell>
          <cell r="Z310">
            <v>180769.45</v>
          </cell>
          <cell r="AA310">
            <v>180769.45</v>
          </cell>
          <cell r="AD310">
            <v>130485.76874999999</v>
          </cell>
          <cell r="AE310">
            <v>140174.88958333331</v>
          </cell>
          <cell r="AF310">
            <v>145019.44999999998</v>
          </cell>
          <cell r="AG310">
            <v>145019.44999999998</v>
          </cell>
          <cell r="AH310">
            <v>145019.44999999998</v>
          </cell>
          <cell r="AI310">
            <v>144175.69999999998</v>
          </cell>
          <cell r="AJ310">
            <v>145081.94999999998</v>
          </cell>
          <cell r="AK310">
            <v>148113.19999999998</v>
          </cell>
          <cell r="AL310">
            <v>150675.69999999998</v>
          </cell>
          <cell r="AM310">
            <v>153238.19999999998</v>
          </cell>
          <cell r="AN310">
            <v>154675.69999999998</v>
          </cell>
          <cell r="AP310">
            <v>155300.69999999998</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D311">
            <v>0</v>
          </cell>
          <cell r="AE311">
            <v>0</v>
          </cell>
          <cell r="AF311">
            <v>0</v>
          </cell>
          <cell r="AG311">
            <v>0</v>
          </cell>
          <cell r="AH311">
            <v>0</v>
          </cell>
          <cell r="AI311">
            <v>0</v>
          </cell>
          <cell r="AJ311">
            <v>0</v>
          </cell>
          <cell r="AK311">
            <v>0</v>
          </cell>
          <cell r="AL311">
            <v>0</v>
          </cell>
          <cell r="AM311">
            <v>0</v>
          </cell>
          <cell r="AN311">
            <v>0</v>
          </cell>
          <cell r="AP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D312">
            <v>0</v>
          </cell>
          <cell r="AE312">
            <v>0</v>
          </cell>
          <cell r="AF312">
            <v>0</v>
          </cell>
          <cell r="AG312">
            <v>0</v>
          </cell>
          <cell r="AH312">
            <v>0</v>
          </cell>
          <cell r="AI312">
            <v>0</v>
          </cell>
          <cell r="AJ312">
            <v>0</v>
          </cell>
          <cell r="AK312">
            <v>0</v>
          </cell>
          <cell r="AL312">
            <v>0</v>
          </cell>
          <cell r="AM312">
            <v>0</v>
          </cell>
          <cell r="AN312">
            <v>0</v>
          </cell>
          <cell r="AP312">
            <v>65419.973333333335</v>
          </cell>
        </row>
        <row r="313">
          <cell r="J313">
            <v>4274951.8</v>
          </cell>
          <cell r="K313">
            <v>4262550.42</v>
          </cell>
          <cell r="L313">
            <v>4250460.26</v>
          </cell>
          <cell r="M313">
            <v>4238305.5999999996</v>
          </cell>
          <cell r="N313">
            <v>4225797.22</v>
          </cell>
          <cell r="O313">
            <v>4213596.0999999996</v>
          </cell>
          <cell r="P313">
            <v>4201041.5</v>
          </cell>
          <cell r="Q313">
            <v>4188711.38</v>
          </cell>
          <cell r="R313">
            <v>4176398.26</v>
          </cell>
          <cell r="S313">
            <v>4163165.15</v>
          </cell>
          <cell r="T313">
            <v>4150723.03</v>
          </cell>
          <cell r="U313">
            <v>4138010.76</v>
          </cell>
          <cell r="V313">
            <v>4125518.24</v>
          </cell>
          <cell r="W313">
            <v>4112682.46</v>
          </cell>
          <cell r="X313">
            <v>4100138.92</v>
          </cell>
          <cell r="Y313">
            <v>4087530.88</v>
          </cell>
          <cell r="Z313">
            <v>4074582.61</v>
          </cell>
          <cell r="AA313">
            <v>4059923.71</v>
          </cell>
          <cell r="AD313">
            <v>4262518.8804166662</v>
          </cell>
          <cell r="AE313">
            <v>4250253.9683333328</v>
          </cell>
          <cell r="AF313">
            <v>4237941.2749999994</v>
          </cell>
          <cell r="AG313">
            <v>4225580.8004166661</v>
          </cell>
          <cell r="AH313">
            <v>4213183.6262499997</v>
          </cell>
          <cell r="AI313">
            <v>4200749.5583333336</v>
          </cell>
          <cell r="AJ313">
            <v>4188278.6616666666</v>
          </cell>
          <cell r="AK313">
            <v>4175770.7741666674</v>
          </cell>
          <cell r="AL313">
            <v>4163225.1050000004</v>
          </cell>
          <cell r="AM313">
            <v>4150642.2162500005</v>
          </cell>
          <cell r="AN313">
            <v>4137938.5912500005</v>
          </cell>
          <cell r="AP313">
            <v>4112545.0550000002</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D314">
            <v>0</v>
          </cell>
          <cell r="AE314">
            <v>0</v>
          </cell>
          <cell r="AF314">
            <v>0</v>
          </cell>
          <cell r="AG314">
            <v>0</v>
          </cell>
          <cell r="AH314">
            <v>0</v>
          </cell>
          <cell r="AI314">
            <v>0</v>
          </cell>
          <cell r="AJ314">
            <v>0</v>
          </cell>
          <cell r="AK314">
            <v>0</v>
          </cell>
          <cell r="AL314">
            <v>0</v>
          </cell>
          <cell r="AM314">
            <v>0</v>
          </cell>
          <cell r="AN314">
            <v>0</v>
          </cell>
          <cell r="AP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D315">
            <v>0</v>
          </cell>
          <cell r="AE315">
            <v>0</v>
          </cell>
          <cell r="AF315">
            <v>0</v>
          </cell>
          <cell r="AG315">
            <v>0</v>
          </cell>
          <cell r="AH315">
            <v>0</v>
          </cell>
          <cell r="AI315">
            <v>0</v>
          </cell>
          <cell r="AJ315">
            <v>0</v>
          </cell>
          <cell r="AK315">
            <v>0</v>
          </cell>
          <cell r="AL315">
            <v>0</v>
          </cell>
          <cell r="AM315">
            <v>0</v>
          </cell>
          <cell r="AN315">
            <v>0</v>
          </cell>
          <cell r="AP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D316">
            <v>0</v>
          </cell>
          <cell r="AE316">
            <v>0</v>
          </cell>
          <cell r="AF316">
            <v>0</v>
          </cell>
          <cell r="AG316">
            <v>0</v>
          </cell>
          <cell r="AH316">
            <v>0</v>
          </cell>
          <cell r="AI316">
            <v>0</v>
          </cell>
          <cell r="AJ316">
            <v>0</v>
          </cell>
          <cell r="AK316">
            <v>0</v>
          </cell>
          <cell r="AL316">
            <v>0</v>
          </cell>
          <cell r="AM316">
            <v>0</v>
          </cell>
          <cell r="AN316">
            <v>0</v>
          </cell>
          <cell r="AP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D317">
            <v>0</v>
          </cell>
          <cell r="AE317">
            <v>0</v>
          </cell>
          <cell r="AF317">
            <v>0</v>
          </cell>
          <cell r="AG317">
            <v>0</v>
          </cell>
          <cell r="AH317">
            <v>0</v>
          </cell>
          <cell r="AI317">
            <v>0</v>
          </cell>
          <cell r="AJ317">
            <v>0</v>
          </cell>
          <cell r="AK317">
            <v>0</v>
          </cell>
          <cell r="AL317">
            <v>0</v>
          </cell>
          <cell r="AM317">
            <v>0</v>
          </cell>
          <cell r="AN317">
            <v>0</v>
          </cell>
          <cell r="AP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D318">
            <v>0</v>
          </cell>
          <cell r="AE318">
            <v>0</v>
          </cell>
          <cell r="AF318">
            <v>0</v>
          </cell>
          <cell r="AG318">
            <v>0</v>
          </cell>
          <cell r="AH318">
            <v>0</v>
          </cell>
          <cell r="AI318">
            <v>0</v>
          </cell>
          <cell r="AJ318">
            <v>0</v>
          </cell>
          <cell r="AK318">
            <v>0</v>
          </cell>
          <cell r="AL318">
            <v>0</v>
          </cell>
          <cell r="AM318">
            <v>0</v>
          </cell>
          <cell r="AN318">
            <v>0</v>
          </cell>
          <cell r="AP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D319">
            <v>0</v>
          </cell>
          <cell r="AE319">
            <v>0</v>
          </cell>
          <cell r="AF319">
            <v>0</v>
          </cell>
          <cell r="AG319">
            <v>0</v>
          </cell>
          <cell r="AH319">
            <v>0</v>
          </cell>
          <cell r="AI319">
            <v>0</v>
          </cell>
          <cell r="AJ319">
            <v>0</v>
          </cell>
          <cell r="AK319">
            <v>0</v>
          </cell>
          <cell r="AL319">
            <v>0</v>
          </cell>
          <cell r="AM319">
            <v>0</v>
          </cell>
          <cell r="AN319">
            <v>0</v>
          </cell>
          <cell r="AP319">
            <v>0</v>
          </cell>
        </row>
        <row r="320">
          <cell r="J320">
            <v>0</v>
          </cell>
          <cell r="K320">
            <v>1009.34</v>
          </cell>
          <cell r="L320">
            <v>504.66</v>
          </cell>
          <cell r="M320">
            <v>0</v>
          </cell>
          <cell r="N320">
            <v>0</v>
          </cell>
          <cell r="O320">
            <v>0</v>
          </cell>
          <cell r="P320">
            <v>0</v>
          </cell>
          <cell r="Q320">
            <v>0</v>
          </cell>
          <cell r="R320">
            <v>90.84</v>
          </cell>
          <cell r="S320">
            <v>1295.22</v>
          </cell>
          <cell r="T320">
            <v>-91.58</v>
          </cell>
          <cell r="U320">
            <v>414.99</v>
          </cell>
          <cell r="V320">
            <v>138.35</v>
          </cell>
          <cell r="W320">
            <v>0</v>
          </cell>
          <cell r="X320">
            <v>0</v>
          </cell>
          <cell r="Y320">
            <v>4495.09</v>
          </cell>
          <cell r="Z320">
            <v>4495.09</v>
          </cell>
          <cell r="AA320">
            <v>4495.09</v>
          </cell>
          <cell r="AD320">
            <v>123.70166666666667</v>
          </cell>
          <cell r="AE320">
            <v>127.48666666666668</v>
          </cell>
          <cell r="AF320">
            <v>186.47166666666666</v>
          </cell>
          <cell r="AG320">
            <v>237.85583333333332</v>
          </cell>
          <cell r="AH320">
            <v>251.33124999999998</v>
          </cell>
          <cell r="AI320">
            <v>274.38708333333335</v>
          </cell>
          <cell r="AJ320">
            <v>238.09583333333333</v>
          </cell>
          <cell r="AK320">
            <v>175.01250000000002</v>
          </cell>
          <cell r="AL320">
            <v>341.28041666666667</v>
          </cell>
          <cell r="AM320">
            <v>715.87125000000003</v>
          </cell>
          <cell r="AN320">
            <v>1090.4620833333333</v>
          </cell>
          <cell r="AP320">
            <v>1879.1695833333333</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D321">
            <v>0</v>
          </cell>
          <cell r="AE321">
            <v>0</v>
          </cell>
          <cell r="AF321">
            <v>0</v>
          </cell>
          <cell r="AG321">
            <v>0</v>
          </cell>
          <cell r="AH321">
            <v>0</v>
          </cell>
          <cell r="AI321">
            <v>0</v>
          </cell>
          <cell r="AJ321">
            <v>0</v>
          </cell>
          <cell r="AK321">
            <v>0</v>
          </cell>
          <cell r="AL321">
            <v>0</v>
          </cell>
          <cell r="AM321">
            <v>0</v>
          </cell>
          <cell r="AN321">
            <v>0</v>
          </cell>
          <cell r="AP321">
            <v>0</v>
          </cell>
        </row>
        <row r="322">
          <cell r="J322">
            <v>44211.33</v>
          </cell>
          <cell r="K322">
            <v>44002.76</v>
          </cell>
          <cell r="L322">
            <v>41760.51</v>
          </cell>
          <cell r="M322">
            <v>41507.410000000003</v>
          </cell>
          <cell r="N322">
            <v>41298.839999999997</v>
          </cell>
          <cell r="O322">
            <v>39215.870000000003</v>
          </cell>
          <cell r="P322">
            <v>39007.300000000003</v>
          </cell>
          <cell r="Q322">
            <v>38798.730000000003</v>
          </cell>
          <cell r="R322">
            <v>38545.629999999997</v>
          </cell>
          <cell r="S322">
            <v>38337.06</v>
          </cell>
          <cell r="T322">
            <v>36846.33</v>
          </cell>
          <cell r="U322">
            <v>35747.08</v>
          </cell>
          <cell r="V322">
            <v>35627.57</v>
          </cell>
          <cell r="W322">
            <v>35508.06</v>
          </cell>
          <cell r="X322">
            <v>33660.230000000003</v>
          </cell>
          <cell r="Y322">
            <v>31497.360000000001</v>
          </cell>
          <cell r="Z322">
            <v>31377.85</v>
          </cell>
          <cell r="AA322">
            <v>31258.34</v>
          </cell>
          <cell r="AD322">
            <v>42862.38041666666</v>
          </cell>
          <cell r="AE322">
            <v>42240.853749999995</v>
          </cell>
          <cell r="AF322">
            <v>41609.672916666663</v>
          </cell>
          <cell r="AG322">
            <v>40973.907083333332</v>
          </cell>
          <cell r="AH322">
            <v>40297.560833333337</v>
          </cell>
          <cell r="AI322">
            <v>39582.247500000005</v>
          </cell>
          <cell r="AJ322">
            <v>38870.644999999997</v>
          </cell>
          <cell r="AK322">
            <v>38179.1875</v>
          </cell>
          <cell r="AL322">
            <v>37424.590416666666</v>
          </cell>
          <cell r="AM322">
            <v>36594.130416666674</v>
          </cell>
          <cell r="AN322">
            <v>35849.192083333328</v>
          </cell>
          <cell r="AP322">
            <v>34537.780416666668</v>
          </cell>
        </row>
        <row r="323">
          <cell r="J323">
            <v>0</v>
          </cell>
          <cell r="K323">
            <v>141.01</v>
          </cell>
          <cell r="L323">
            <v>0</v>
          </cell>
          <cell r="M323">
            <v>0</v>
          </cell>
          <cell r="N323">
            <v>0</v>
          </cell>
          <cell r="O323">
            <v>352149.38</v>
          </cell>
          <cell r="P323">
            <v>546199.29</v>
          </cell>
          <cell r="Q323">
            <v>677792.63</v>
          </cell>
          <cell r="R323">
            <v>130066.43</v>
          </cell>
          <cell r="S323">
            <v>290805.8</v>
          </cell>
          <cell r="T323">
            <v>76284.58</v>
          </cell>
          <cell r="U323">
            <v>806992.85</v>
          </cell>
          <cell r="V323">
            <v>214323.03</v>
          </cell>
          <cell r="W323">
            <v>246711.22</v>
          </cell>
          <cell r="X323">
            <v>936855.03</v>
          </cell>
          <cell r="Y323">
            <v>728259.29</v>
          </cell>
          <cell r="Z323">
            <v>1614549.63</v>
          </cell>
          <cell r="AA323">
            <v>1023557.5</v>
          </cell>
          <cell r="AD323">
            <v>105375.80958333332</v>
          </cell>
          <cell r="AE323">
            <v>138905.78</v>
          </cell>
          <cell r="AF323">
            <v>155921.63791666666</v>
          </cell>
          <cell r="AG323">
            <v>170226.18375</v>
          </cell>
          <cell r="AH323">
            <v>206452.05000000002</v>
          </cell>
          <cell r="AI323">
            <v>248966.12375000003</v>
          </cell>
          <cell r="AJ323">
            <v>268170.00874999998</v>
          </cell>
          <cell r="AK323">
            <v>317479.39374999999</v>
          </cell>
          <cell r="AL323">
            <v>386859.1570833333</v>
          </cell>
          <cell r="AM323">
            <v>484476.19541666674</v>
          </cell>
          <cell r="AN323">
            <v>579724.43500000006</v>
          </cell>
          <cell r="AP323">
            <v>658049.92374999996</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D324">
            <v>0</v>
          </cell>
          <cell r="AE324">
            <v>0</v>
          </cell>
          <cell r="AF324">
            <v>0</v>
          </cell>
          <cell r="AG324">
            <v>0</v>
          </cell>
          <cell r="AH324">
            <v>0</v>
          </cell>
          <cell r="AI324">
            <v>0</v>
          </cell>
          <cell r="AJ324">
            <v>0</v>
          </cell>
          <cell r="AK324">
            <v>0</v>
          </cell>
          <cell r="AL324">
            <v>0</v>
          </cell>
          <cell r="AM324">
            <v>0</v>
          </cell>
          <cell r="AN324">
            <v>0</v>
          </cell>
          <cell r="AP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D325">
            <v>0</v>
          </cell>
          <cell r="AE325">
            <v>0</v>
          </cell>
          <cell r="AF325">
            <v>0</v>
          </cell>
          <cell r="AG325">
            <v>0</v>
          </cell>
          <cell r="AH325">
            <v>0</v>
          </cell>
          <cell r="AI325">
            <v>0</v>
          </cell>
          <cell r="AJ325">
            <v>0</v>
          </cell>
          <cell r="AK325">
            <v>0</v>
          </cell>
          <cell r="AL325">
            <v>0</v>
          </cell>
          <cell r="AM325">
            <v>0</v>
          </cell>
          <cell r="AN325">
            <v>0</v>
          </cell>
          <cell r="AP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D326">
            <v>0</v>
          </cell>
          <cell r="AE326">
            <v>0</v>
          </cell>
          <cell r="AF326">
            <v>0</v>
          </cell>
          <cell r="AG326">
            <v>0</v>
          </cell>
          <cell r="AH326">
            <v>0</v>
          </cell>
          <cell r="AI326">
            <v>0</v>
          </cell>
          <cell r="AJ326">
            <v>0</v>
          </cell>
          <cell r="AK326">
            <v>0</v>
          </cell>
          <cell r="AL326">
            <v>0</v>
          </cell>
          <cell r="AM326">
            <v>0</v>
          </cell>
          <cell r="AN326">
            <v>0</v>
          </cell>
          <cell r="AP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D327">
            <v>0</v>
          </cell>
          <cell r="AE327">
            <v>0</v>
          </cell>
          <cell r="AF327">
            <v>0</v>
          </cell>
          <cell r="AG327">
            <v>0</v>
          </cell>
          <cell r="AH327">
            <v>0</v>
          </cell>
          <cell r="AI327">
            <v>0</v>
          </cell>
          <cell r="AJ327">
            <v>0</v>
          </cell>
          <cell r="AK327">
            <v>0</v>
          </cell>
          <cell r="AL327">
            <v>0</v>
          </cell>
          <cell r="AM327">
            <v>0</v>
          </cell>
          <cell r="AN327">
            <v>0</v>
          </cell>
          <cell r="AP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D328">
            <v>0</v>
          </cell>
          <cell r="AE328">
            <v>0</v>
          </cell>
          <cell r="AF328">
            <v>0</v>
          </cell>
          <cell r="AG328">
            <v>0</v>
          </cell>
          <cell r="AH328">
            <v>0</v>
          </cell>
          <cell r="AI328">
            <v>0</v>
          </cell>
          <cell r="AJ328">
            <v>0</v>
          </cell>
          <cell r="AK328">
            <v>0</v>
          </cell>
          <cell r="AL328">
            <v>0</v>
          </cell>
          <cell r="AM328">
            <v>0</v>
          </cell>
          <cell r="AN328">
            <v>0</v>
          </cell>
          <cell r="AP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D329">
            <v>0</v>
          </cell>
          <cell r="AE329">
            <v>0</v>
          </cell>
          <cell r="AF329">
            <v>0</v>
          </cell>
          <cell r="AG329">
            <v>0</v>
          </cell>
          <cell r="AH329">
            <v>0</v>
          </cell>
          <cell r="AI329">
            <v>0</v>
          </cell>
          <cell r="AJ329">
            <v>0</v>
          </cell>
          <cell r="AK329">
            <v>0</v>
          </cell>
          <cell r="AL329">
            <v>0</v>
          </cell>
          <cell r="AM329">
            <v>0</v>
          </cell>
          <cell r="AN329">
            <v>0</v>
          </cell>
          <cell r="AP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D330">
            <v>0</v>
          </cell>
          <cell r="AE330">
            <v>0</v>
          </cell>
          <cell r="AF330">
            <v>0</v>
          </cell>
          <cell r="AG330">
            <v>0</v>
          </cell>
          <cell r="AH330">
            <v>0</v>
          </cell>
          <cell r="AI330">
            <v>0</v>
          </cell>
          <cell r="AJ330">
            <v>0</v>
          </cell>
          <cell r="AK330">
            <v>0</v>
          </cell>
          <cell r="AL330">
            <v>0</v>
          </cell>
          <cell r="AM330">
            <v>0</v>
          </cell>
          <cell r="AN330">
            <v>0</v>
          </cell>
          <cell r="AP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D331">
            <v>0</v>
          </cell>
          <cell r="AE331">
            <v>0</v>
          </cell>
          <cell r="AF331">
            <v>0</v>
          </cell>
          <cell r="AG331">
            <v>0</v>
          </cell>
          <cell r="AH331">
            <v>0</v>
          </cell>
          <cell r="AI331">
            <v>0</v>
          </cell>
          <cell r="AJ331">
            <v>0</v>
          </cell>
          <cell r="AK331">
            <v>0</v>
          </cell>
          <cell r="AL331">
            <v>0</v>
          </cell>
          <cell r="AM331">
            <v>0</v>
          </cell>
          <cell r="AN331">
            <v>0</v>
          </cell>
          <cell r="AP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D332">
            <v>0</v>
          </cell>
          <cell r="AE332">
            <v>0</v>
          </cell>
          <cell r="AF332">
            <v>0</v>
          </cell>
          <cell r="AG332">
            <v>0</v>
          </cell>
          <cell r="AH332">
            <v>0</v>
          </cell>
          <cell r="AI332">
            <v>0</v>
          </cell>
          <cell r="AJ332">
            <v>0</v>
          </cell>
          <cell r="AK332">
            <v>0</v>
          </cell>
          <cell r="AL332">
            <v>0</v>
          </cell>
          <cell r="AM332">
            <v>0</v>
          </cell>
          <cell r="AN332">
            <v>0</v>
          </cell>
          <cell r="AP332">
            <v>0</v>
          </cell>
        </row>
        <row r="333">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D333">
            <v>0</v>
          </cell>
          <cell r="AE333">
            <v>0</v>
          </cell>
          <cell r="AF333">
            <v>0</v>
          </cell>
          <cell r="AG333">
            <v>0</v>
          </cell>
          <cell r="AH333">
            <v>0</v>
          </cell>
          <cell r="AI333">
            <v>0</v>
          </cell>
          <cell r="AJ333">
            <v>0</v>
          </cell>
          <cell r="AK333">
            <v>0</v>
          </cell>
          <cell r="AL333">
            <v>0</v>
          </cell>
          <cell r="AM333">
            <v>0</v>
          </cell>
          <cell r="AN333">
            <v>0</v>
          </cell>
          <cell r="AP333">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D334">
            <v>0</v>
          </cell>
          <cell r="AE334">
            <v>0</v>
          </cell>
          <cell r="AF334">
            <v>0</v>
          </cell>
          <cell r="AG334">
            <v>0</v>
          </cell>
          <cell r="AH334">
            <v>0</v>
          </cell>
          <cell r="AI334">
            <v>0</v>
          </cell>
          <cell r="AJ334">
            <v>0</v>
          </cell>
          <cell r="AK334">
            <v>0</v>
          </cell>
          <cell r="AL334">
            <v>0</v>
          </cell>
          <cell r="AM334">
            <v>0</v>
          </cell>
          <cell r="AN334">
            <v>0</v>
          </cell>
          <cell r="AP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D335">
            <v>0</v>
          </cell>
          <cell r="AE335">
            <v>0</v>
          </cell>
          <cell r="AF335">
            <v>0</v>
          </cell>
          <cell r="AG335">
            <v>0</v>
          </cell>
          <cell r="AH335">
            <v>0</v>
          </cell>
          <cell r="AI335">
            <v>0</v>
          </cell>
          <cell r="AJ335">
            <v>0</v>
          </cell>
          <cell r="AK335">
            <v>0</v>
          </cell>
          <cell r="AL335">
            <v>0</v>
          </cell>
          <cell r="AM335">
            <v>0</v>
          </cell>
          <cell r="AN335">
            <v>0</v>
          </cell>
          <cell r="AP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D336">
            <v>0</v>
          </cell>
          <cell r="AE336">
            <v>0</v>
          </cell>
          <cell r="AF336">
            <v>0</v>
          </cell>
          <cell r="AG336">
            <v>0</v>
          </cell>
          <cell r="AH336">
            <v>0</v>
          </cell>
          <cell r="AI336">
            <v>0</v>
          </cell>
          <cell r="AJ336">
            <v>0</v>
          </cell>
          <cell r="AK336">
            <v>0</v>
          </cell>
          <cell r="AL336">
            <v>0</v>
          </cell>
          <cell r="AM336">
            <v>0</v>
          </cell>
          <cell r="AN336">
            <v>0</v>
          </cell>
          <cell r="AP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D337">
            <v>0</v>
          </cell>
          <cell r="AE337">
            <v>0</v>
          </cell>
          <cell r="AF337">
            <v>0</v>
          </cell>
          <cell r="AG337">
            <v>0</v>
          </cell>
          <cell r="AH337">
            <v>0</v>
          </cell>
          <cell r="AI337">
            <v>0</v>
          </cell>
          <cell r="AJ337">
            <v>0</v>
          </cell>
          <cell r="AK337">
            <v>0</v>
          </cell>
          <cell r="AL337">
            <v>0</v>
          </cell>
          <cell r="AM337">
            <v>0</v>
          </cell>
          <cell r="AN337">
            <v>0</v>
          </cell>
          <cell r="AP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D338">
            <v>0</v>
          </cell>
          <cell r="AE338">
            <v>0</v>
          </cell>
          <cell r="AF338">
            <v>0</v>
          </cell>
          <cell r="AG338">
            <v>0</v>
          </cell>
          <cell r="AH338">
            <v>0</v>
          </cell>
          <cell r="AI338">
            <v>0</v>
          </cell>
          <cell r="AJ338">
            <v>0</v>
          </cell>
          <cell r="AK338">
            <v>0</v>
          </cell>
          <cell r="AL338">
            <v>0</v>
          </cell>
          <cell r="AM338">
            <v>0</v>
          </cell>
          <cell r="AN338">
            <v>0</v>
          </cell>
          <cell r="AP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D339">
            <v>0</v>
          </cell>
          <cell r="AE339">
            <v>0</v>
          </cell>
          <cell r="AF339">
            <v>0</v>
          </cell>
          <cell r="AG339">
            <v>0</v>
          </cell>
          <cell r="AH339">
            <v>0</v>
          </cell>
          <cell r="AI339">
            <v>0</v>
          </cell>
          <cell r="AJ339">
            <v>0</v>
          </cell>
          <cell r="AK339">
            <v>0</v>
          </cell>
          <cell r="AL339">
            <v>0</v>
          </cell>
          <cell r="AM339">
            <v>0</v>
          </cell>
          <cell r="AN339">
            <v>0</v>
          </cell>
          <cell r="AP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D340">
            <v>0</v>
          </cell>
          <cell r="AE340">
            <v>0</v>
          </cell>
          <cell r="AF340">
            <v>0</v>
          </cell>
          <cell r="AG340">
            <v>0</v>
          </cell>
          <cell r="AH340">
            <v>0</v>
          </cell>
          <cell r="AI340">
            <v>0</v>
          </cell>
          <cell r="AJ340">
            <v>0</v>
          </cell>
          <cell r="AK340">
            <v>0</v>
          </cell>
          <cell r="AL340">
            <v>0</v>
          </cell>
          <cell r="AM340">
            <v>0</v>
          </cell>
          <cell r="AN340">
            <v>0</v>
          </cell>
          <cell r="AP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D341">
            <v>0</v>
          </cell>
          <cell r="AE341">
            <v>0</v>
          </cell>
          <cell r="AF341">
            <v>0</v>
          </cell>
          <cell r="AG341">
            <v>0</v>
          </cell>
          <cell r="AH341">
            <v>0</v>
          </cell>
          <cell r="AI341">
            <v>0</v>
          </cell>
          <cell r="AJ341">
            <v>0</v>
          </cell>
          <cell r="AK341">
            <v>0</v>
          </cell>
          <cell r="AL341">
            <v>0</v>
          </cell>
          <cell r="AM341">
            <v>0</v>
          </cell>
          <cell r="AN341">
            <v>0</v>
          </cell>
          <cell r="AP341">
            <v>0</v>
          </cell>
        </row>
        <row r="342">
          <cell r="J342">
            <v>10088896.119999999</v>
          </cell>
          <cell r="K342">
            <v>8813233.3699999992</v>
          </cell>
          <cell r="L342">
            <v>9470650.6300000008</v>
          </cell>
          <cell r="M342">
            <v>10821058.189999999</v>
          </cell>
          <cell r="N342">
            <v>8825317.7100000009</v>
          </cell>
          <cell r="O342">
            <v>9467749.9800000004</v>
          </cell>
          <cell r="P342">
            <v>11055565.779999999</v>
          </cell>
          <cell r="Q342">
            <v>17816965.710000001</v>
          </cell>
          <cell r="R342">
            <v>20887829.280000001</v>
          </cell>
          <cell r="S342">
            <v>18360779.010000002</v>
          </cell>
          <cell r="T342">
            <v>16522663.640000001</v>
          </cell>
          <cell r="U342">
            <v>17887804.460000001</v>
          </cell>
          <cell r="V342">
            <v>13905991.050000001</v>
          </cell>
          <cell r="W342">
            <v>15485625.41</v>
          </cell>
          <cell r="X342">
            <v>14486237.939999999</v>
          </cell>
          <cell r="Y342">
            <v>15837276.07</v>
          </cell>
          <cell r="Z342">
            <v>15835258.48</v>
          </cell>
          <cell r="AA342">
            <v>14434330.15</v>
          </cell>
          <cell r="AD342">
            <v>10961036.536666667</v>
          </cell>
          <cell r="AE342">
            <v>11595895.663749998</v>
          </cell>
          <cell r="AF342">
            <v>12170440.711250002</v>
          </cell>
          <cell r="AG342">
            <v>12541045.52083333</v>
          </cell>
          <cell r="AH342">
            <v>13036855.950833336</v>
          </cell>
          <cell r="AI342">
            <v>13493921.778750002</v>
          </cell>
          <cell r="AJ342">
            <v>13930983.735833338</v>
          </cell>
          <cell r="AK342">
            <v>14417982.875416668</v>
          </cell>
          <cell r="AL342">
            <v>14835974.758333335</v>
          </cell>
          <cell r="AM342">
            <v>15337064.702083334</v>
          </cell>
          <cell r="AN342">
            <v>15836086.407916665</v>
          </cell>
          <cell r="AP342">
            <v>16692406.623749999</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D343">
            <v>0</v>
          </cell>
          <cell r="AE343">
            <v>0</v>
          </cell>
          <cell r="AF343">
            <v>0</v>
          </cell>
          <cell r="AG343">
            <v>0</v>
          </cell>
          <cell r="AH343">
            <v>0</v>
          </cell>
          <cell r="AI343">
            <v>0</v>
          </cell>
          <cell r="AJ343">
            <v>0</v>
          </cell>
          <cell r="AK343">
            <v>0</v>
          </cell>
          <cell r="AL343">
            <v>0</v>
          </cell>
          <cell r="AM343">
            <v>0</v>
          </cell>
          <cell r="AN343">
            <v>0</v>
          </cell>
          <cell r="AP343">
            <v>45651.246249999997</v>
          </cell>
        </row>
        <row r="344">
          <cell r="J344">
            <v>32842.47</v>
          </cell>
          <cell r="K344">
            <v>31515.47</v>
          </cell>
          <cell r="L344">
            <v>31717.15</v>
          </cell>
          <cell r="M344">
            <v>31526.25</v>
          </cell>
          <cell r="N344">
            <v>31627.95</v>
          </cell>
          <cell r="O344">
            <v>31627.95</v>
          </cell>
          <cell r="P344">
            <v>31526.25</v>
          </cell>
          <cell r="Q344">
            <v>44009.77</v>
          </cell>
          <cell r="R344">
            <v>42315.74</v>
          </cell>
          <cell r="S344">
            <v>42315.74</v>
          </cell>
          <cell r="T344">
            <v>43908.66</v>
          </cell>
          <cell r="U344">
            <v>52077.9</v>
          </cell>
          <cell r="V344">
            <v>51513.8</v>
          </cell>
          <cell r="W344">
            <v>52891.97</v>
          </cell>
          <cell r="X344">
            <v>52856.17</v>
          </cell>
          <cell r="Y344">
            <v>56697.32</v>
          </cell>
          <cell r="Z344">
            <v>62159.040000000001</v>
          </cell>
          <cell r="AA344">
            <v>63235.32</v>
          </cell>
          <cell r="AD344">
            <v>31232.941250000003</v>
          </cell>
          <cell r="AE344">
            <v>32423.268750000003</v>
          </cell>
          <cell r="AF344">
            <v>33563.181666666671</v>
          </cell>
          <cell r="AG344">
            <v>34755.735000000001</v>
          </cell>
          <cell r="AH344">
            <v>36318.069583333338</v>
          </cell>
          <cell r="AI344">
            <v>38028.91375</v>
          </cell>
          <cell r="AJ344">
            <v>39697.573333333334</v>
          </cell>
          <cell r="AK344">
            <v>41469.053333333337</v>
          </cell>
          <cell r="AL344">
            <v>43398.640416666662</v>
          </cell>
          <cell r="AM344">
            <v>45719.563750000001</v>
          </cell>
          <cell r="AN344">
            <v>48308.666250000002</v>
          </cell>
          <cell r="AP344">
            <v>53893.797083333338</v>
          </cell>
        </row>
        <row r="345">
          <cell r="J345">
            <v>45716.15</v>
          </cell>
          <cell r="K345">
            <v>109106.42</v>
          </cell>
          <cell r="L345">
            <v>110346.42</v>
          </cell>
          <cell r="M345">
            <v>112066.31</v>
          </cell>
          <cell r="N345">
            <v>114118.86</v>
          </cell>
          <cell r="O345">
            <v>115783.82</v>
          </cell>
          <cell r="P345">
            <v>142065.60000000001</v>
          </cell>
          <cell r="Q345">
            <v>194632.69</v>
          </cell>
          <cell r="R345">
            <v>189832.25</v>
          </cell>
          <cell r="S345">
            <v>193750.63</v>
          </cell>
          <cell r="T345">
            <v>229992.67</v>
          </cell>
          <cell r="U345">
            <v>343088.3</v>
          </cell>
          <cell r="V345">
            <v>323296.73</v>
          </cell>
          <cell r="W345">
            <v>603813.82999999996</v>
          </cell>
          <cell r="X345">
            <v>797059.77</v>
          </cell>
          <cell r="Y345">
            <v>1260859.46</v>
          </cell>
          <cell r="Z345">
            <v>1288654.67</v>
          </cell>
          <cell r="AA345">
            <v>1314498.55</v>
          </cell>
          <cell r="AD345">
            <v>70543.327083333323</v>
          </cell>
          <cell r="AE345">
            <v>86562.699583333335</v>
          </cell>
          <cell r="AF345">
            <v>102545.31958333333</v>
          </cell>
          <cell r="AG345">
            <v>120201.29041666666</v>
          </cell>
          <cell r="AH345">
            <v>144079.66416666665</v>
          </cell>
          <cell r="AI345">
            <v>169940.86749999999</v>
          </cell>
          <cell r="AJ345">
            <v>202119.53375000003</v>
          </cell>
          <cell r="AK345">
            <v>251345.39875000002</v>
          </cell>
          <cell r="AL345">
            <v>327824.83624999999</v>
          </cell>
          <cell r="AM345">
            <v>424630.20958333329</v>
          </cell>
          <cell r="AN345">
            <v>523515.64874999999</v>
          </cell>
          <cell r="AP345">
            <v>722367.35958333348</v>
          </cell>
        </row>
        <row r="346">
          <cell r="J346">
            <v>13114718.550000001</v>
          </cell>
          <cell r="K346">
            <v>13120349.98</v>
          </cell>
          <cell r="L346">
            <v>13065957.949999999</v>
          </cell>
          <cell r="M346">
            <v>13158930.699999999</v>
          </cell>
          <cell r="N346">
            <v>13064354.27</v>
          </cell>
          <cell r="O346">
            <v>12654433.25</v>
          </cell>
          <cell r="P346">
            <v>12105606.33</v>
          </cell>
          <cell r="Q346">
            <v>12428203.26</v>
          </cell>
          <cell r="R346">
            <v>12416347.189999999</v>
          </cell>
          <cell r="S346">
            <v>12196773.01</v>
          </cell>
          <cell r="T346">
            <v>11933212.449999999</v>
          </cell>
          <cell r="U346">
            <v>12029153.99</v>
          </cell>
          <cell r="V346">
            <v>12298799.99</v>
          </cell>
          <cell r="W346">
            <v>11588570.27</v>
          </cell>
          <cell r="X346">
            <v>12231871.300000001</v>
          </cell>
          <cell r="Y346">
            <v>12807224.710000001</v>
          </cell>
          <cell r="Z346">
            <v>12534078.92</v>
          </cell>
          <cell r="AA346">
            <v>12454017.51</v>
          </cell>
          <cell r="AD346">
            <v>12861319.131250001</v>
          </cell>
          <cell r="AE346">
            <v>12854484.672500001</v>
          </cell>
          <cell r="AF346">
            <v>12815674.615000002</v>
          </cell>
          <cell r="AG346">
            <v>12738808.136666669</v>
          </cell>
          <cell r="AH346">
            <v>12652080.237083333</v>
          </cell>
          <cell r="AI346">
            <v>12573340.137500001</v>
          </cell>
          <cell r="AJ346">
            <v>12475519.376250001</v>
          </cell>
          <cell r="AK346">
            <v>12376941.61125</v>
          </cell>
          <cell r="AL346">
            <v>12327533.584583335</v>
          </cell>
          <cell r="AM346">
            <v>12290784.362083331</v>
          </cell>
          <cell r="AN346">
            <v>12260338.899999997</v>
          </cell>
          <cell r="AP346">
            <v>12183296.621250002</v>
          </cell>
        </row>
        <row r="347">
          <cell r="J347">
            <v>528473.42000000004</v>
          </cell>
          <cell r="K347">
            <v>600215.04000000004</v>
          </cell>
          <cell r="L347">
            <v>637442.65</v>
          </cell>
          <cell r="M347">
            <v>671608.66</v>
          </cell>
          <cell r="N347">
            <v>658887.15</v>
          </cell>
          <cell r="O347">
            <v>639868.46</v>
          </cell>
          <cell r="P347">
            <v>671066.91</v>
          </cell>
          <cell r="Q347">
            <v>647672.49</v>
          </cell>
          <cell r="R347">
            <v>741579.2</v>
          </cell>
          <cell r="S347">
            <v>738675</v>
          </cell>
          <cell r="T347">
            <v>686228.07</v>
          </cell>
          <cell r="U347">
            <v>662181.78</v>
          </cell>
          <cell r="V347">
            <v>633043.69999999995</v>
          </cell>
          <cell r="W347">
            <v>586217.18999999994</v>
          </cell>
          <cell r="X347">
            <v>538449.98</v>
          </cell>
          <cell r="Y347">
            <v>654994.91</v>
          </cell>
          <cell r="Z347">
            <v>683660.42</v>
          </cell>
          <cell r="AA347">
            <v>638866.16</v>
          </cell>
          <cell r="AD347">
            <v>626047.06375000009</v>
          </cell>
          <cell r="AE347">
            <v>633070.96750000003</v>
          </cell>
          <cell r="AF347">
            <v>643404.7120833334</v>
          </cell>
          <cell r="AG347">
            <v>650715.32874999999</v>
          </cell>
          <cell r="AH347">
            <v>655349.43500000006</v>
          </cell>
          <cell r="AI347">
            <v>661348.66416666668</v>
          </cell>
          <cell r="AJ347">
            <v>665122.51541666675</v>
          </cell>
          <cell r="AK347">
            <v>660414.5770833334</v>
          </cell>
          <cell r="AL347">
            <v>655597.64291666681</v>
          </cell>
          <cell r="AM347">
            <v>655937.62291666679</v>
          </cell>
          <cell r="AN347">
            <v>656928.08000000007</v>
          </cell>
          <cell r="AP347">
            <v>626584.68750000012</v>
          </cell>
        </row>
        <row r="348">
          <cell r="J348">
            <v>1512997.8</v>
          </cell>
          <cell r="K348">
            <v>1797398.88</v>
          </cell>
          <cell r="L348">
            <v>2219920.42</v>
          </cell>
          <cell r="M348">
            <v>2638317.38</v>
          </cell>
          <cell r="N348">
            <v>3968732.73</v>
          </cell>
          <cell r="O348">
            <v>3802128.48</v>
          </cell>
          <cell r="P348">
            <v>4228272.5199999996</v>
          </cell>
          <cell r="Q348">
            <v>-148625.81</v>
          </cell>
          <cell r="R348">
            <v>-225257.04</v>
          </cell>
          <cell r="S348">
            <v>58730.81</v>
          </cell>
          <cell r="T348">
            <v>358413.85</v>
          </cell>
          <cell r="U348">
            <v>-5104697.03</v>
          </cell>
          <cell r="V348">
            <v>885037.23</v>
          </cell>
          <cell r="W348">
            <v>1775001.01</v>
          </cell>
          <cell r="X348">
            <v>1450914.73</v>
          </cell>
          <cell r="Y348">
            <v>2149511.87</v>
          </cell>
          <cell r="Z348">
            <v>2341196.81</v>
          </cell>
          <cell r="AA348">
            <v>2600435.37</v>
          </cell>
          <cell r="AD348">
            <v>1871010.0766666669</v>
          </cell>
          <cell r="AE348">
            <v>1876042.5341666667</v>
          </cell>
          <cell r="AF348">
            <v>1833159.2045833336</v>
          </cell>
          <cell r="AG348">
            <v>1786798.7595833335</v>
          </cell>
          <cell r="AH348">
            <v>1513820.8912500003</v>
          </cell>
          <cell r="AI348">
            <v>1232696.0587500001</v>
          </cell>
          <cell r="AJ348">
            <v>1205597.790416667</v>
          </cell>
          <cell r="AK348">
            <v>1172622.6420833333</v>
          </cell>
          <cell r="AL348">
            <v>1120213.8420833333</v>
          </cell>
          <cell r="AM348">
            <v>1032032.9491666667</v>
          </cell>
          <cell r="AN348">
            <v>914148.40625</v>
          </cell>
          <cell r="AP348">
            <v>618950.49083333334</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D349">
            <v>0</v>
          </cell>
          <cell r="AE349">
            <v>0</v>
          </cell>
          <cell r="AF349">
            <v>0</v>
          </cell>
          <cell r="AG349">
            <v>0</v>
          </cell>
          <cell r="AH349">
            <v>0</v>
          </cell>
          <cell r="AI349">
            <v>0</v>
          </cell>
          <cell r="AJ349">
            <v>0</v>
          </cell>
          <cell r="AK349">
            <v>0</v>
          </cell>
          <cell r="AL349">
            <v>0</v>
          </cell>
          <cell r="AM349">
            <v>0</v>
          </cell>
          <cell r="AN349">
            <v>0</v>
          </cell>
          <cell r="AP349">
            <v>0</v>
          </cell>
        </row>
        <row r="350">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D350">
            <v>0</v>
          </cell>
          <cell r="AE350">
            <v>0</v>
          </cell>
          <cell r="AF350">
            <v>0</v>
          </cell>
          <cell r="AG350">
            <v>0</v>
          </cell>
          <cell r="AH350">
            <v>0</v>
          </cell>
          <cell r="AI350">
            <v>0</v>
          </cell>
          <cell r="AJ350">
            <v>0</v>
          </cell>
          <cell r="AK350">
            <v>0</v>
          </cell>
          <cell r="AL350">
            <v>0</v>
          </cell>
          <cell r="AM350">
            <v>0</v>
          </cell>
          <cell r="AN350">
            <v>0</v>
          </cell>
          <cell r="AP350">
            <v>0</v>
          </cell>
        </row>
        <row r="351">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D351">
            <v>-18.050833333333333</v>
          </cell>
          <cell r="AE351">
            <v>-18.050833333333333</v>
          </cell>
          <cell r="AF351">
            <v>-18.050833333333333</v>
          </cell>
          <cell r="AG351">
            <v>-18.050833333333333</v>
          </cell>
          <cell r="AH351">
            <v>-9.0254166666666666</v>
          </cell>
          <cell r="AI351">
            <v>0</v>
          </cell>
          <cell r="AJ351">
            <v>0</v>
          </cell>
          <cell r="AK351">
            <v>0</v>
          </cell>
          <cell r="AL351">
            <v>0</v>
          </cell>
          <cell r="AM351">
            <v>0</v>
          </cell>
          <cell r="AN351">
            <v>0</v>
          </cell>
          <cell r="AP351">
            <v>0</v>
          </cell>
        </row>
        <row r="352">
          <cell r="J352">
            <v>690893.36</v>
          </cell>
          <cell r="K352">
            <v>690893.36</v>
          </cell>
          <cell r="L352">
            <v>690893.36</v>
          </cell>
          <cell r="M352">
            <v>690893.36</v>
          </cell>
          <cell r="N352">
            <v>690893.36</v>
          </cell>
          <cell r="O352">
            <v>690893.36</v>
          </cell>
          <cell r="P352">
            <v>690893.36</v>
          </cell>
          <cell r="Q352">
            <v>730267.37</v>
          </cell>
          <cell r="R352">
            <v>730267.37</v>
          </cell>
          <cell r="S352">
            <v>730267.37</v>
          </cell>
          <cell r="T352">
            <v>730267.37</v>
          </cell>
          <cell r="U352">
            <v>730267.37</v>
          </cell>
          <cell r="V352">
            <v>730267.37</v>
          </cell>
          <cell r="W352">
            <v>730267.37</v>
          </cell>
          <cell r="X352">
            <v>730267.37</v>
          </cell>
          <cell r="Y352">
            <v>730267.37</v>
          </cell>
          <cell r="Z352">
            <v>730267.37</v>
          </cell>
          <cell r="AA352">
            <v>730267.37</v>
          </cell>
          <cell r="AD352">
            <v>692533.94375000009</v>
          </cell>
          <cell r="AE352">
            <v>695815.11125000007</v>
          </cell>
          <cell r="AF352">
            <v>699096.27875000006</v>
          </cell>
          <cell r="AG352">
            <v>702377.44625000004</v>
          </cell>
          <cell r="AH352">
            <v>705658.61375000002</v>
          </cell>
          <cell r="AI352">
            <v>708939.78125</v>
          </cell>
          <cell r="AJ352">
            <v>712220.94874999998</v>
          </cell>
          <cell r="AK352">
            <v>715502.11624999996</v>
          </cell>
          <cell r="AL352">
            <v>718783.28375000006</v>
          </cell>
          <cell r="AM352">
            <v>722064.45125000004</v>
          </cell>
          <cell r="AN352">
            <v>725345.61875000002</v>
          </cell>
          <cell r="AP352">
            <v>732603.61708333343</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D353">
            <v>0</v>
          </cell>
          <cell r="AE353">
            <v>0</v>
          </cell>
          <cell r="AF353">
            <v>0</v>
          </cell>
          <cell r="AG353">
            <v>0</v>
          </cell>
          <cell r="AH353">
            <v>0</v>
          </cell>
          <cell r="AI353">
            <v>0</v>
          </cell>
          <cell r="AJ353">
            <v>0</v>
          </cell>
          <cell r="AK353">
            <v>0</v>
          </cell>
          <cell r="AL353">
            <v>0</v>
          </cell>
          <cell r="AM353">
            <v>0</v>
          </cell>
          <cell r="AN353">
            <v>0</v>
          </cell>
          <cell r="AP353">
            <v>0</v>
          </cell>
        </row>
        <row r="354">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D354">
            <v>0</v>
          </cell>
          <cell r="AE354">
            <v>0</v>
          </cell>
          <cell r="AF354">
            <v>0</v>
          </cell>
          <cell r="AG354">
            <v>0</v>
          </cell>
          <cell r="AH354">
            <v>0</v>
          </cell>
          <cell r="AI354">
            <v>0</v>
          </cell>
          <cell r="AJ354">
            <v>0</v>
          </cell>
          <cell r="AK354">
            <v>0</v>
          </cell>
          <cell r="AL354">
            <v>0</v>
          </cell>
          <cell r="AM354">
            <v>0</v>
          </cell>
          <cell r="AN354">
            <v>0</v>
          </cell>
          <cell r="AP354">
            <v>0</v>
          </cell>
        </row>
        <row r="355">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D355">
            <v>0</v>
          </cell>
          <cell r="AE355">
            <v>0</v>
          </cell>
          <cell r="AF355">
            <v>0</v>
          </cell>
          <cell r="AG355">
            <v>0</v>
          </cell>
          <cell r="AH355">
            <v>0</v>
          </cell>
          <cell r="AI355">
            <v>0</v>
          </cell>
          <cell r="AJ355">
            <v>0</v>
          </cell>
          <cell r="AK355">
            <v>0</v>
          </cell>
          <cell r="AL355">
            <v>0</v>
          </cell>
          <cell r="AM355">
            <v>0</v>
          </cell>
          <cell r="AN355">
            <v>0</v>
          </cell>
          <cell r="AP355">
            <v>0</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D356">
            <v>0</v>
          </cell>
          <cell r="AE356">
            <v>0</v>
          </cell>
          <cell r="AF356">
            <v>0</v>
          </cell>
          <cell r="AG356">
            <v>0</v>
          </cell>
          <cell r="AH356">
            <v>0</v>
          </cell>
          <cell r="AI356">
            <v>0</v>
          </cell>
          <cell r="AJ356">
            <v>0</v>
          </cell>
          <cell r="AK356">
            <v>0</v>
          </cell>
          <cell r="AL356">
            <v>0</v>
          </cell>
          <cell r="AM356">
            <v>0</v>
          </cell>
          <cell r="AN356">
            <v>0</v>
          </cell>
          <cell r="AP356">
            <v>0</v>
          </cell>
        </row>
        <row r="357">
          <cell r="J357">
            <v>2271444.19</v>
          </cell>
          <cell r="K357">
            <v>2323151.7400000002</v>
          </cell>
          <cell r="L357">
            <v>3229510.32</v>
          </cell>
          <cell r="M357">
            <v>3463925.92</v>
          </cell>
          <cell r="N357">
            <v>4564889.6100000003</v>
          </cell>
          <cell r="O357">
            <v>4489277.54</v>
          </cell>
          <cell r="P357">
            <v>4502966.76</v>
          </cell>
          <cell r="Q357">
            <v>5740099.4299999997</v>
          </cell>
          <cell r="R357">
            <v>6921241.71</v>
          </cell>
          <cell r="S357">
            <v>8185971.25</v>
          </cell>
          <cell r="T357">
            <v>6186848.5300000003</v>
          </cell>
          <cell r="U357">
            <v>5009111.5999999996</v>
          </cell>
          <cell r="V357">
            <v>5165896.47</v>
          </cell>
          <cell r="W357">
            <v>4757417.79</v>
          </cell>
          <cell r="X357">
            <v>3795097.58</v>
          </cell>
          <cell r="Y357">
            <v>2980875.1</v>
          </cell>
          <cell r="Z357">
            <v>2942641.4</v>
          </cell>
          <cell r="AA357">
            <v>2809040.37</v>
          </cell>
          <cell r="AD357">
            <v>3597005.762083333</v>
          </cell>
          <cell r="AE357">
            <v>3799794.1020833333</v>
          </cell>
          <cell r="AF357">
            <v>4116848.1208333336</v>
          </cell>
          <cell r="AG357">
            <v>4440314.3775000004</v>
          </cell>
          <cell r="AH357">
            <v>4644301.2370833335</v>
          </cell>
          <cell r="AI357">
            <v>4861305.3950000005</v>
          </cell>
          <cell r="AJ357">
            <v>5083335.3254166665</v>
          </cell>
          <cell r="AK357">
            <v>5208329.2133333338</v>
          </cell>
          <cell r="AL357">
            <v>5211768.2316666665</v>
          </cell>
          <cell r="AM357">
            <v>5124047.4387499997</v>
          </cell>
          <cell r="AN357">
            <v>4986443.8812499996</v>
          </cell>
          <cell r="AP357">
            <v>4742285.1379166665</v>
          </cell>
        </row>
        <row r="358">
          <cell r="J358">
            <v>88464.76</v>
          </cell>
          <cell r="K358">
            <v>205485.27</v>
          </cell>
          <cell r="L358">
            <v>192855.11</v>
          </cell>
          <cell r="M358">
            <v>261720.97</v>
          </cell>
          <cell r="N358">
            <v>340050.87</v>
          </cell>
          <cell r="O358">
            <v>291299.46000000002</v>
          </cell>
          <cell r="P358">
            <v>303768.58</v>
          </cell>
          <cell r="Q358">
            <v>300090.90000000002</v>
          </cell>
          <cell r="R358">
            <v>356619.91</v>
          </cell>
          <cell r="S358">
            <v>321077.26</v>
          </cell>
          <cell r="T358">
            <v>364660.75</v>
          </cell>
          <cell r="U358">
            <v>364660.75</v>
          </cell>
          <cell r="V358">
            <v>421895.98</v>
          </cell>
          <cell r="W358">
            <v>364660.75</v>
          </cell>
          <cell r="X358">
            <v>364660.75</v>
          </cell>
          <cell r="Y358">
            <v>364660.75</v>
          </cell>
          <cell r="Z358">
            <v>364660.75</v>
          </cell>
          <cell r="AA358">
            <v>364660.75</v>
          </cell>
          <cell r="AD358">
            <v>181698.54125000001</v>
          </cell>
          <cell r="AE358">
            <v>206055.6333333333</v>
          </cell>
          <cell r="AF358">
            <v>229785.33</v>
          </cell>
          <cell r="AG358">
            <v>249691.06333333332</v>
          </cell>
          <cell r="AH358">
            <v>271054.71625</v>
          </cell>
          <cell r="AI358">
            <v>296455.85000000003</v>
          </cell>
          <cell r="AJ358">
            <v>316981.12916666665</v>
          </cell>
          <cell r="AK358">
            <v>330772.00916666671</v>
          </cell>
          <cell r="AL358">
            <v>342219.73499999999</v>
          </cell>
          <cell r="AM358">
            <v>347534.3041666667</v>
          </cell>
          <cell r="AN358">
            <v>351616.43624999997</v>
          </cell>
          <cell r="AP358">
            <v>362437.9145833333</v>
          </cell>
        </row>
        <row r="359">
          <cell r="J359">
            <v>532</v>
          </cell>
          <cell r="K359">
            <v>385</v>
          </cell>
          <cell r="L359">
            <v>385</v>
          </cell>
          <cell r="M359">
            <v>385</v>
          </cell>
          <cell r="N359">
            <v>385</v>
          </cell>
          <cell r="O359">
            <v>385</v>
          </cell>
          <cell r="P359">
            <v>385</v>
          </cell>
          <cell r="Q359">
            <v>385</v>
          </cell>
          <cell r="R359">
            <v>385</v>
          </cell>
          <cell r="S359">
            <v>385</v>
          </cell>
          <cell r="T359">
            <v>-385</v>
          </cell>
          <cell r="U359">
            <v>385</v>
          </cell>
          <cell r="V359">
            <v>385</v>
          </cell>
          <cell r="W359">
            <v>385</v>
          </cell>
          <cell r="X359">
            <v>385</v>
          </cell>
          <cell r="Y359">
            <v>385</v>
          </cell>
          <cell r="Z359">
            <v>385</v>
          </cell>
          <cell r="AA359">
            <v>0</v>
          </cell>
          <cell r="AD359">
            <v>1254.825</v>
          </cell>
          <cell r="AE359">
            <v>707.60833333333323</v>
          </cell>
          <cell r="AF359">
            <v>427.875</v>
          </cell>
          <cell r="AG359">
            <v>383.54166666666669</v>
          </cell>
          <cell r="AH359">
            <v>339.20833333333331</v>
          </cell>
          <cell r="AI359">
            <v>326.95833333333331</v>
          </cell>
          <cell r="AJ359">
            <v>320.83333333333331</v>
          </cell>
          <cell r="AK359">
            <v>320.83333333333331</v>
          </cell>
          <cell r="AL359">
            <v>320.83333333333331</v>
          </cell>
          <cell r="AM359">
            <v>320.83333333333331</v>
          </cell>
          <cell r="AN359">
            <v>304.79166666666669</v>
          </cell>
          <cell r="AP359">
            <v>240.625</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D360">
            <v>0</v>
          </cell>
          <cell r="AE360">
            <v>0</v>
          </cell>
          <cell r="AF360">
            <v>0</v>
          </cell>
          <cell r="AG360">
            <v>0</v>
          </cell>
          <cell r="AH360">
            <v>0</v>
          </cell>
          <cell r="AI360">
            <v>0</v>
          </cell>
          <cell r="AJ360">
            <v>0</v>
          </cell>
          <cell r="AK360">
            <v>0</v>
          </cell>
          <cell r="AL360">
            <v>0</v>
          </cell>
          <cell r="AM360">
            <v>0</v>
          </cell>
          <cell r="AN360">
            <v>0</v>
          </cell>
          <cell r="AP360">
            <v>0</v>
          </cell>
        </row>
        <row r="361">
          <cell r="J361">
            <v>2035010.14</v>
          </cell>
          <cell r="K361">
            <v>2564669.2400000002</v>
          </cell>
          <cell r="L361">
            <v>2780399.26</v>
          </cell>
          <cell r="M361">
            <v>2739692.76</v>
          </cell>
          <cell r="N361">
            <v>2662149.1800000002</v>
          </cell>
          <cell r="O361">
            <v>2795123.53</v>
          </cell>
          <cell r="P361">
            <v>3448678.26</v>
          </cell>
          <cell r="Q361">
            <v>2804157.9</v>
          </cell>
          <cell r="R361">
            <v>2743150.26</v>
          </cell>
          <cell r="S361">
            <v>2111717.96</v>
          </cell>
          <cell r="T361">
            <v>2776240.54</v>
          </cell>
          <cell r="U361">
            <v>2749961.07</v>
          </cell>
          <cell r="V361">
            <v>3131598.51</v>
          </cell>
          <cell r="W361">
            <v>3607468.93</v>
          </cell>
          <cell r="X361">
            <v>3568718.29</v>
          </cell>
          <cell r="Y361">
            <v>3661302.24</v>
          </cell>
          <cell r="Z361">
            <v>3582349.39</v>
          </cell>
          <cell r="AA361">
            <v>4062879.7</v>
          </cell>
          <cell r="AD361">
            <v>2463330.8820833336</v>
          </cell>
          <cell r="AE361">
            <v>2589279.6304166666</v>
          </cell>
          <cell r="AF361">
            <v>2632495.7470833329</v>
          </cell>
          <cell r="AG361">
            <v>2618752.3570833332</v>
          </cell>
          <cell r="AH361">
            <v>2653342.1608333327</v>
          </cell>
          <cell r="AI361">
            <v>2729937.0237499992</v>
          </cell>
          <cell r="AJ361">
            <v>2819078.1929166666</v>
          </cell>
          <cell r="AK361">
            <v>2895374.8062499999</v>
          </cell>
          <cell r="AL361">
            <v>2966621.8275000001</v>
          </cell>
          <cell r="AM361">
            <v>3043363.8979166672</v>
          </cell>
          <cell r="AN361">
            <v>3134528.7470833338</v>
          </cell>
          <cell r="AP361">
            <v>3254667.1954166661</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D362">
            <v>0</v>
          </cell>
          <cell r="AE362">
            <v>0</v>
          </cell>
          <cell r="AF362">
            <v>0</v>
          </cell>
          <cell r="AG362">
            <v>0</v>
          </cell>
          <cell r="AH362">
            <v>0</v>
          </cell>
          <cell r="AI362">
            <v>0</v>
          </cell>
          <cell r="AJ362">
            <v>0</v>
          </cell>
          <cell r="AK362">
            <v>0</v>
          </cell>
          <cell r="AL362">
            <v>0</v>
          </cell>
          <cell r="AM362">
            <v>0</v>
          </cell>
          <cell r="AN362">
            <v>0</v>
          </cell>
          <cell r="AP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D363">
            <v>0</v>
          </cell>
          <cell r="AE363">
            <v>0</v>
          </cell>
          <cell r="AF363">
            <v>0</v>
          </cell>
          <cell r="AG363">
            <v>0</v>
          </cell>
          <cell r="AH363">
            <v>0</v>
          </cell>
          <cell r="AI363">
            <v>0</v>
          </cell>
          <cell r="AJ363">
            <v>0</v>
          </cell>
          <cell r="AK363">
            <v>0</v>
          </cell>
          <cell r="AL363">
            <v>0</v>
          </cell>
          <cell r="AM363">
            <v>0</v>
          </cell>
          <cell r="AN363">
            <v>0</v>
          </cell>
          <cell r="AP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D364">
            <v>0</v>
          </cell>
          <cell r="AE364">
            <v>0</v>
          </cell>
          <cell r="AF364">
            <v>0</v>
          </cell>
          <cell r="AG364">
            <v>0</v>
          </cell>
          <cell r="AH364">
            <v>0</v>
          </cell>
          <cell r="AI364">
            <v>0</v>
          </cell>
          <cell r="AJ364">
            <v>0</v>
          </cell>
          <cell r="AK364">
            <v>0</v>
          </cell>
          <cell r="AL364">
            <v>0</v>
          </cell>
          <cell r="AM364">
            <v>0</v>
          </cell>
          <cell r="AN364">
            <v>0</v>
          </cell>
          <cell r="AP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D365">
            <v>0</v>
          </cell>
          <cell r="AE365">
            <v>0</v>
          </cell>
          <cell r="AF365">
            <v>0</v>
          </cell>
          <cell r="AG365">
            <v>0</v>
          </cell>
          <cell r="AH365">
            <v>0</v>
          </cell>
          <cell r="AI365">
            <v>0</v>
          </cell>
          <cell r="AJ365">
            <v>0</v>
          </cell>
          <cell r="AK365">
            <v>0</v>
          </cell>
          <cell r="AL365">
            <v>0</v>
          </cell>
          <cell r="AM365">
            <v>0</v>
          </cell>
          <cell r="AN365">
            <v>0</v>
          </cell>
          <cell r="AP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D366">
            <v>0</v>
          </cell>
          <cell r="AE366">
            <v>0</v>
          </cell>
          <cell r="AF366">
            <v>0</v>
          </cell>
          <cell r="AG366">
            <v>0</v>
          </cell>
          <cell r="AH366">
            <v>0</v>
          </cell>
          <cell r="AI366">
            <v>0</v>
          </cell>
          <cell r="AJ366">
            <v>0</v>
          </cell>
          <cell r="AK366">
            <v>0</v>
          </cell>
          <cell r="AL366">
            <v>0</v>
          </cell>
          <cell r="AM366">
            <v>0</v>
          </cell>
          <cell r="AN366">
            <v>0</v>
          </cell>
          <cell r="AP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D367">
            <v>0</v>
          </cell>
          <cell r="AE367">
            <v>0</v>
          </cell>
          <cell r="AF367">
            <v>0</v>
          </cell>
          <cell r="AG367">
            <v>0</v>
          </cell>
          <cell r="AH367">
            <v>0</v>
          </cell>
          <cell r="AI367">
            <v>0</v>
          </cell>
          <cell r="AJ367">
            <v>0</v>
          </cell>
          <cell r="AK367">
            <v>0</v>
          </cell>
          <cell r="AL367">
            <v>0</v>
          </cell>
          <cell r="AM367">
            <v>0</v>
          </cell>
          <cell r="AN367">
            <v>0</v>
          </cell>
          <cell r="AP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D368">
            <v>0</v>
          </cell>
          <cell r="AE368">
            <v>0</v>
          </cell>
          <cell r="AF368">
            <v>0</v>
          </cell>
          <cell r="AG368">
            <v>0</v>
          </cell>
          <cell r="AH368">
            <v>0</v>
          </cell>
          <cell r="AI368">
            <v>0</v>
          </cell>
          <cell r="AJ368">
            <v>0</v>
          </cell>
          <cell r="AK368">
            <v>0</v>
          </cell>
          <cell r="AL368">
            <v>0</v>
          </cell>
          <cell r="AM368">
            <v>0</v>
          </cell>
          <cell r="AN368">
            <v>0</v>
          </cell>
          <cell r="AP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D369">
            <v>0</v>
          </cell>
          <cell r="AE369">
            <v>0</v>
          </cell>
          <cell r="AF369">
            <v>0</v>
          </cell>
          <cell r="AG369">
            <v>0</v>
          </cell>
          <cell r="AH369">
            <v>0</v>
          </cell>
          <cell r="AI369">
            <v>0</v>
          </cell>
          <cell r="AJ369">
            <v>0</v>
          </cell>
          <cell r="AK369">
            <v>0</v>
          </cell>
          <cell r="AL369">
            <v>0</v>
          </cell>
          <cell r="AM369">
            <v>0</v>
          </cell>
          <cell r="AN369">
            <v>0</v>
          </cell>
          <cell r="AP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D370">
            <v>0</v>
          </cell>
          <cell r="AE370">
            <v>0</v>
          </cell>
          <cell r="AF370">
            <v>0</v>
          </cell>
          <cell r="AG370">
            <v>0</v>
          </cell>
          <cell r="AH370">
            <v>0</v>
          </cell>
          <cell r="AI370">
            <v>0</v>
          </cell>
          <cell r="AJ370">
            <v>0</v>
          </cell>
          <cell r="AK370">
            <v>0</v>
          </cell>
          <cell r="AL370">
            <v>0</v>
          </cell>
          <cell r="AM370">
            <v>0</v>
          </cell>
          <cell r="AN370">
            <v>0</v>
          </cell>
          <cell r="AP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D371">
            <v>0</v>
          </cell>
          <cell r="AE371">
            <v>0</v>
          </cell>
          <cell r="AF371">
            <v>0</v>
          </cell>
          <cell r="AG371">
            <v>0</v>
          </cell>
          <cell r="AH371">
            <v>0</v>
          </cell>
          <cell r="AI371">
            <v>0</v>
          </cell>
          <cell r="AJ371">
            <v>0</v>
          </cell>
          <cell r="AK371">
            <v>0</v>
          </cell>
          <cell r="AL371">
            <v>0</v>
          </cell>
          <cell r="AM371">
            <v>0</v>
          </cell>
          <cell r="AN371">
            <v>0</v>
          </cell>
          <cell r="AP371">
            <v>0</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D372">
            <v>0</v>
          </cell>
          <cell r="AE372">
            <v>0</v>
          </cell>
          <cell r="AF372">
            <v>0</v>
          </cell>
          <cell r="AG372">
            <v>0</v>
          </cell>
          <cell r="AH372">
            <v>0</v>
          </cell>
          <cell r="AI372">
            <v>0</v>
          </cell>
          <cell r="AJ372">
            <v>0</v>
          </cell>
          <cell r="AK372">
            <v>0</v>
          </cell>
          <cell r="AL372">
            <v>0</v>
          </cell>
          <cell r="AM372">
            <v>0</v>
          </cell>
          <cell r="AN372">
            <v>0</v>
          </cell>
          <cell r="AP372">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D373">
            <v>0</v>
          </cell>
          <cell r="AE373">
            <v>0</v>
          </cell>
          <cell r="AF373">
            <v>0</v>
          </cell>
          <cell r="AG373">
            <v>0</v>
          </cell>
          <cell r="AH373">
            <v>0</v>
          </cell>
          <cell r="AI373">
            <v>0</v>
          </cell>
          <cell r="AJ373">
            <v>0</v>
          </cell>
          <cell r="AK373">
            <v>0</v>
          </cell>
          <cell r="AL373">
            <v>0</v>
          </cell>
          <cell r="AM373">
            <v>0</v>
          </cell>
          <cell r="AN373">
            <v>0</v>
          </cell>
          <cell r="AP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D374">
            <v>0</v>
          </cell>
          <cell r="AE374">
            <v>0</v>
          </cell>
          <cell r="AF374">
            <v>0</v>
          </cell>
          <cell r="AG374">
            <v>0</v>
          </cell>
          <cell r="AH374">
            <v>0</v>
          </cell>
          <cell r="AI374">
            <v>0</v>
          </cell>
          <cell r="AJ374">
            <v>0</v>
          </cell>
          <cell r="AK374">
            <v>0</v>
          </cell>
          <cell r="AL374">
            <v>0</v>
          </cell>
          <cell r="AM374">
            <v>0</v>
          </cell>
          <cell r="AN374">
            <v>0</v>
          </cell>
          <cell r="AP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D375">
            <v>0</v>
          </cell>
          <cell r="AE375">
            <v>0</v>
          </cell>
          <cell r="AF375">
            <v>0</v>
          </cell>
          <cell r="AG375">
            <v>0</v>
          </cell>
          <cell r="AH375">
            <v>0</v>
          </cell>
          <cell r="AI375">
            <v>0</v>
          </cell>
          <cell r="AJ375">
            <v>0</v>
          </cell>
          <cell r="AK375">
            <v>0</v>
          </cell>
          <cell r="AL375">
            <v>0</v>
          </cell>
          <cell r="AM375">
            <v>0</v>
          </cell>
          <cell r="AN375">
            <v>0</v>
          </cell>
          <cell r="AP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D376">
            <v>0</v>
          </cell>
          <cell r="AE376">
            <v>0</v>
          </cell>
          <cell r="AF376">
            <v>0</v>
          </cell>
          <cell r="AG376">
            <v>0</v>
          </cell>
          <cell r="AH376">
            <v>0</v>
          </cell>
          <cell r="AI376">
            <v>0</v>
          </cell>
          <cell r="AJ376">
            <v>0</v>
          </cell>
          <cell r="AK376">
            <v>0</v>
          </cell>
          <cell r="AL376">
            <v>0</v>
          </cell>
          <cell r="AM376">
            <v>0</v>
          </cell>
          <cell r="AN376">
            <v>0</v>
          </cell>
          <cell r="AP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D377">
            <v>0</v>
          </cell>
          <cell r="AE377">
            <v>0</v>
          </cell>
          <cell r="AF377">
            <v>0</v>
          </cell>
          <cell r="AG377">
            <v>0</v>
          </cell>
          <cell r="AH377">
            <v>0</v>
          </cell>
          <cell r="AI377">
            <v>0</v>
          </cell>
          <cell r="AJ377">
            <v>0</v>
          </cell>
          <cell r="AK377">
            <v>0</v>
          </cell>
          <cell r="AL377">
            <v>0</v>
          </cell>
          <cell r="AM377">
            <v>0</v>
          </cell>
          <cell r="AN377">
            <v>0</v>
          </cell>
          <cell r="AP377">
            <v>0</v>
          </cell>
        </row>
        <row r="378">
          <cell r="J378">
            <v>-5687139.2400000002</v>
          </cell>
          <cell r="K378">
            <v>-5464339.6600000001</v>
          </cell>
          <cell r="L378">
            <v>-5396717.3200000003</v>
          </cell>
          <cell r="M378">
            <v>-5324914.38</v>
          </cell>
          <cell r="N378">
            <v>-5682556.8200000003</v>
          </cell>
          <cell r="O378">
            <v>-5511808.9699999997</v>
          </cell>
          <cell r="P378">
            <v>-5472217.7800000003</v>
          </cell>
          <cell r="Q378">
            <v>-6085121.5199999996</v>
          </cell>
          <cell r="R378">
            <v>-6002605.6900000004</v>
          </cell>
          <cell r="S378">
            <v>-6455907.5300000003</v>
          </cell>
          <cell r="T378">
            <v>-6534462.5800000001</v>
          </cell>
          <cell r="U378">
            <v>-7055497.6500000004</v>
          </cell>
          <cell r="V378">
            <v>-6248379</v>
          </cell>
          <cell r="W378">
            <v>-5998723.21</v>
          </cell>
          <cell r="X378">
            <v>-5031840.03</v>
          </cell>
          <cell r="Y378">
            <v>-4397170.97</v>
          </cell>
          <cell r="Z378">
            <v>-3394298.52</v>
          </cell>
          <cell r="AA378">
            <v>-2327047.5099999998</v>
          </cell>
          <cell r="AD378">
            <v>-5540865.5579166664</v>
          </cell>
          <cell r="AE378">
            <v>-5529036.6012499994</v>
          </cell>
          <cell r="AF378">
            <v>-5539658.6933333324</v>
          </cell>
          <cell r="AG378">
            <v>-5651083.2662499994</v>
          </cell>
          <cell r="AH378">
            <v>-5809572.1258333325</v>
          </cell>
          <cell r="AI378">
            <v>-5912825.751666666</v>
          </cell>
          <cell r="AJ378">
            <v>-5958476.7229166664</v>
          </cell>
          <cell r="AK378">
            <v>-5965539.4837499997</v>
          </cell>
          <cell r="AL378">
            <v>-5911680.2879166668</v>
          </cell>
          <cell r="AM378">
            <v>-5777680.2166666659</v>
          </cell>
          <cell r="AN378">
            <v>-5549637.7266666675</v>
          </cell>
          <cell r="AP378">
            <v>-4993935.3929166673</v>
          </cell>
        </row>
        <row r="379">
          <cell r="J379">
            <v>-1584671.08</v>
          </cell>
          <cell r="K379">
            <v>-1506329.89</v>
          </cell>
          <cell r="L379">
            <v>-1400826.14</v>
          </cell>
          <cell r="M379">
            <v>-1593005.83</v>
          </cell>
          <cell r="N379">
            <v>-1540368.86</v>
          </cell>
          <cell r="O379">
            <v>-1421109.91</v>
          </cell>
          <cell r="P379">
            <v>-1354135.32</v>
          </cell>
          <cell r="Q379">
            <v>-1629651.94</v>
          </cell>
          <cell r="R379">
            <v>-1689703.5</v>
          </cell>
          <cell r="S379">
            <v>-2210319.06</v>
          </cell>
          <cell r="T379">
            <v>-2377962.5499999998</v>
          </cell>
          <cell r="U379">
            <v>-2351405.4300000002</v>
          </cell>
          <cell r="V379">
            <v>-2379157.2999999998</v>
          </cell>
          <cell r="W379">
            <v>-2103643.04</v>
          </cell>
          <cell r="X379">
            <v>-1359623.52</v>
          </cell>
          <cell r="Y379">
            <v>-1082063.17</v>
          </cell>
          <cell r="Z379">
            <v>-845713.31</v>
          </cell>
          <cell r="AA379">
            <v>-643850.13</v>
          </cell>
          <cell r="AD379">
            <v>-1506342.3483333336</v>
          </cell>
          <cell r="AE379">
            <v>-1501627.0266666666</v>
          </cell>
          <cell r="AF379">
            <v>-1521304.8924999998</v>
          </cell>
          <cell r="AG379">
            <v>-1593583.0970833332</v>
          </cell>
          <cell r="AH379">
            <v>-1681102.0570833331</v>
          </cell>
          <cell r="AI379">
            <v>-1754727.7183333335</v>
          </cell>
          <cell r="AJ379">
            <v>-1812719.3587499999</v>
          </cell>
          <cell r="AK379">
            <v>-1835890.6308333334</v>
          </cell>
          <cell r="AL379">
            <v>-1812884.5774999999</v>
          </cell>
          <cell r="AM379">
            <v>-1762651.3187500003</v>
          </cell>
          <cell r="AN379">
            <v>-1701321.513333333</v>
          </cell>
          <cell r="AP379">
            <v>-1579815.5091666663</v>
          </cell>
        </row>
        <row r="380">
          <cell r="J380">
            <v>-139486.87</v>
          </cell>
          <cell r="K380">
            <v>-350626.33</v>
          </cell>
          <cell r="L380">
            <v>-350666.32</v>
          </cell>
          <cell r="M380">
            <v>-341654.05</v>
          </cell>
          <cell r="N380">
            <v>-16071.59</v>
          </cell>
          <cell r="O380">
            <v>-662368.51</v>
          </cell>
          <cell r="P380">
            <v>-662571</v>
          </cell>
          <cell r="Q380">
            <v>158986.63</v>
          </cell>
          <cell r="R380">
            <v>152056.60999999999</v>
          </cell>
          <cell r="S380">
            <v>159004.49</v>
          </cell>
          <cell r="T380">
            <v>159004.49</v>
          </cell>
          <cell r="U380">
            <v>159004.49</v>
          </cell>
          <cell r="V380">
            <v>159004.5</v>
          </cell>
          <cell r="W380">
            <v>158791.99</v>
          </cell>
          <cell r="X380">
            <v>158614.17000000001</v>
          </cell>
          <cell r="Y380">
            <v>159004.49</v>
          </cell>
          <cell r="Z380">
            <v>159004.49</v>
          </cell>
          <cell r="AA380">
            <v>-1433147.98</v>
          </cell>
          <cell r="AD380">
            <v>-256341.41458333333</v>
          </cell>
          <cell r="AE380">
            <v>-231443.70041666672</v>
          </cell>
          <cell r="AF380">
            <v>-206837.39291666669</v>
          </cell>
          <cell r="AG380">
            <v>-181982.31500000003</v>
          </cell>
          <cell r="AH380">
            <v>-157078.99791666667</v>
          </cell>
          <cell r="AI380">
            <v>-132178.52291666667</v>
          </cell>
          <cell r="AJ380">
            <v>-98515.619166666656</v>
          </cell>
          <cell r="AK380">
            <v>-56069.835416666676</v>
          </cell>
          <cell r="AL380">
            <v>-13989.04250000002</v>
          </cell>
          <cell r="AM380">
            <v>14166.566666666671</v>
          </cell>
          <cell r="AN380">
            <v>-10654.407916666669</v>
          </cell>
          <cell r="AP380">
            <v>-233879.11250000002</v>
          </cell>
        </row>
        <row r="381">
          <cell r="J381">
            <v>0</v>
          </cell>
          <cell r="K381">
            <v>0</v>
          </cell>
          <cell r="L381">
            <v>0</v>
          </cell>
          <cell r="M381">
            <v>190.9</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D381">
            <v>191.15041666666664</v>
          </cell>
          <cell r="AE381">
            <v>4.12</v>
          </cell>
          <cell r="AF381">
            <v>15.908333333333333</v>
          </cell>
          <cell r="AG381">
            <v>15.908333333333333</v>
          </cell>
          <cell r="AH381">
            <v>15.908333333333333</v>
          </cell>
          <cell r="AI381">
            <v>15.908333333333333</v>
          </cell>
          <cell r="AJ381">
            <v>15.908333333333333</v>
          </cell>
          <cell r="AK381">
            <v>15.908333333333333</v>
          </cell>
          <cell r="AL381">
            <v>7.9541666666666666</v>
          </cell>
          <cell r="AM381">
            <v>0</v>
          </cell>
          <cell r="AN381">
            <v>0</v>
          </cell>
          <cell r="AP381">
            <v>0</v>
          </cell>
        </row>
        <row r="382">
          <cell r="J382">
            <v>0</v>
          </cell>
          <cell r="K382">
            <v>0</v>
          </cell>
          <cell r="L382">
            <v>0</v>
          </cell>
          <cell r="M382">
            <v>0</v>
          </cell>
          <cell r="N382">
            <v>0</v>
          </cell>
          <cell r="O382">
            <v>0</v>
          </cell>
          <cell r="P382">
            <v>0</v>
          </cell>
          <cell r="Q382">
            <v>-144.72999999999999</v>
          </cell>
          <cell r="R382">
            <v>0</v>
          </cell>
          <cell r="S382">
            <v>0</v>
          </cell>
          <cell r="T382">
            <v>0</v>
          </cell>
          <cell r="U382">
            <v>0</v>
          </cell>
          <cell r="V382">
            <v>0</v>
          </cell>
          <cell r="W382">
            <v>0</v>
          </cell>
          <cell r="X382">
            <v>0</v>
          </cell>
          <cell r="Y382">
            <v>0</v>
          </cell>
          <cell r="Z382">
            <v>0</v>
          </cell>
          <cell r="AA382">
            <v>0</v>
          </cell>
          <cell r="AD382">
            <v>-6.0304166666666665</v>
          </cell>
          <cell r="AE382">
            <v>-12.060833333333333</v>
          </cell>
          <cell r="AF382">
            <v>-12.060833333333333</v>
          </cell>
          <cell r="AG382">
            <v>-12.060833333333333</v>
          </cell>
          <cell r="AH382">
            <v>-12.060833333333333</v>
          </cell>
          <cell r="AI382">
            <v>-12.060833333333333</v>
          </cell>
          <cell r="AJ382">
            <v>-12.060833333333333</v>
          </cell>
          <cell r="AK382">
            <v>-12.060833333333333</v>
          </cell>
          <cell r="AL382">
            <v>-12.060833333333333</v>
          </cell>
          <cell r="AM382">
            <v>-12.060833333333333</v>
          </cell>
          <cell r="AN382">
            <v>-12.060833333333333</v>
          </cell>
          <cell r="AP382">
            <v>-6.0304166666666665</v>
          </cell>
        </row>
        <row r="383">
          <cell r="J383">
            <v>-1679948.17</v>
          </cell>
          <cell r="K383">
            <v>-1724214.74</v>
          </cell>
          <cell r="L383">
            <v>-1682280.2</v>
          </cell>
          <cell r="M383">
            <v>-1682424.44</v>
          </cell>
          <cell r="N383">
            <v>-1675325.23</v>
          </cell>
          <cell r="O383">
            <v>-1682804.43</v>
          </cell>
          <cell r="P383">
            <v>-1669417.29</v>
          </cell>
          <cell r="Q383">
            <v>-1596206.11</v>
          </cell>
          <cell r="R383">
            <v>-1634531.15</v>
          </cell>
          <cell r="S383">
            <v>-1615972.54</v>
          </cell>
          <cell r="T383">
            <v>-1496364.47</v>
          </cell>
          <cell r="U383">
            <v>-1466956.28</v>
          </cell>
          <cell r="V383">
            <v>-1488664.22</v>
          </cell>
          <cell r="W383">
            <v>-1448959.73</v>
          </cell>
          <cell r="X383">
            <v>-1419676.35</v>
          </cell>
          <cell r="Y383">
            <v>-1369595.78</v>
          </cell>
          <cell r="Z383">
            <v>-1325009.1200000001</v>
          </cell>
          <cell r="AA383">
            <v>-1292488.5900000001</v>
          </cell>
          <cell r="AD383">
            <v>-1659159.0491666666</v>
          </cell>
          <cell r="AE383">
            <v>-1662449.2141666666</v>
          </cell>
          <cell r="AF383">
            <v>-1662170.4474999998</v>
          </cell>
          <cell r="AG383">
            <v>-1655344.64</v>
          </cell>
          <cell r="AH383">
            <v>-1641939.4770833335</v>
          </cell>
          <cell r="AI383">
            <v>-1625900.2562499999</v>
          </cell>
          <cell r="AJ383">
            <v>-1606461.1329166666</v>
          </cell>
          <cell r="AK383">
            <v>-1584050.3470833332</v>
          </cell>
          <cell r="AL383">
            <v>-1560073.9924999999</v>
          </cell>
          <cell r="AM383">
            <v>-1532442.9604166669</v>
          </cell>
          <cell r="AN383">
            <v>-1501583.2958333334</v>
          </cell>
          <cell r="AP383">
            <v>-1429440.9137500001</v>
          </cell>
        </row>
        <row r="384">
          <cell r="J384">
            <v>-526486.04</v>
          </cell>
          <cell r="K384">
            <v>-598227.66</v>
          </cell>
          <cell r="L384">
            <v>-635455.27</v>
          </cell>
          <cell r="M384">
            <v>-669621.28</v>
          </cell>
          <cell r="N384">
            <v>-656899.77</v>
          </cell>
          <cell r="O384">
            <v>-637881.07999999996</v>
          </cell>
          <cell r="P384">
            <v>-669079.53</v>
          </cell>
          <cell r="Q384">
            <v>-645685.11</v>
          </cell>
          <cell r="R384">
            <v>-739591.82</v>
          </cell>
          <cell r="S384">
            <v>-736687.62</v>
          </cell>
          <cell r="T384">
            <v>-684240.69</v>
          </cell>
          <cell r="U384">
            <v>-660194.4</v>
          </cell>
          <cell r="V384">
            <v>-631056.31999999995</v>
          </cell>
          <cell r="W384">
            <v>-584229.81000000006</v>
          </cell>
          <cell r="X384">
            <v>-536462.6</v>
          </cell>
          <cell r="Y384">
            <v>-653007.53</v>
          </cell>
          <cell r="Z384">
            <v>-681673.04</v>
          </cell>
          <cell r="AA384">
            <v>-636878.78</v>
          </cell>
          <cell r="AD384">
            <v>-624639.33625000017</v>
          </cell>
          <cell r="AE384">
            <v>-631497.62500000012</v>
          </cell>
          <cell r="AF384">
            <v>-641665.75458333339</v>
          </cell>
          <cell r="AG384">
            <v>-648810.75625000009</v>
          </cell>
          <cell r="AH384">
            <v>-653362.05500000005</v>
          </cell>
          <cell r="AI384">
            <v>-659361.2841666668</v>
          </cell>
          <cell r="AJ384">
            <v>-663135.13541666674</v>
          </cell>
          <cell r="AK384">
            <v>-658427.19708333351</v>
          </cell>
          <cell r="AL384">
            <v>-653610.26291666669</v>
          </cell>
          <cell r="AM384">
            <v>-653950.24291666679</v>
          </cell>
          <cell r="AN384">
            <v>-654940.70000000007</v>
          </cell>
          <cell r="AP384">
            <v>-624597.3075</v>
          </cell>
        </row>
        <row r="385">
          <cell r="J385">
            <v>877289.17</v>
          </cell>
          <cell r="K385">
            <v>441003.02</v>
          </cell>
          <cell r="L385">
            <v>463027.16</v>
          </cell>
          <cell r="M385">
            <v>513393.05</v>
          </cell>
          <cell r="N385">
            <v>382341.64</v>
          </cell>
          <cell r="O385">
            <v>514828.24</v>
          </cell>
          <cell r="P385">
            <v>637282.06999999995</v>
          </cell>
          <cell r="Q385">
            <v>16144492.560000001</v>
          </cell>
          <cell r="R385">
            <v>19606089.170000002</v>
          </cell>
          <cell r="S385">
            <v>22725689.789999999</v>
          </cell>
          <cell r="T385">
            <v>24556928.420000002</v>
          </cell>
          <cell r="U385">
            <v>27850428.260000002</v>
          </cell>
          <cell r="V385">
            <v>19832962.420000002</v>
          </cell>
          <cell r="W385">
            <v>7168529.2699999996</v>
          </cell>
          <cell r="X385">
            <v>9557904.8900000006</v>
          </cell>
          <cell r="Y385">
            <v>7530353.5999999996</v>
          </cell>
          <cell r="Z385">
            <v>5103065.8499999996</v>
          </cell>
          <cell r="AA385">
            <v>4650975.4000000004</v>
          </cell>
          <cell r="AD385">
            <v>1245216.4670833333</v>
          </cell>
          <cell r="AE385">
            <v>2693242.8112500003</v>
          </cell>
          <cell r="AF385">
            <v>4404198.0629166663</v>
          </cell>
          <cell r="AG385">
            <v>6313495.9787500007</v>
          </cell>
          <cell r="AH385">
            <v>8432866.0058333334</v>
          </cell>
          <cell r="AI385">
            <v>10349219.097916668</v>
          </cell>
          <cell r="AJ385">
            <v>11419352.410416668</v>
          </cell>
          <cell r="AK385">
            <v>12078619.242916668</v>
          </cell>
          <cell r="AL385">
            <v>12749945.837916667</v>
          </cell>
          <cell r="AM385">
            <v>13239016.036250003</v>
          </cell>
          <cell r="AN385">
            <v>13608052.343333334</v>
          </cell>
          <cell r="AP385">
            <v>14131943.478749998</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D386">
            <v>0</v>
          </cell>
          <cell r="AE386">
            <v>0</v>
          </cell>
          <cell r="AF386">
            <v>0</v>
          </cell>
          <cell r="AG386">
            <v>0</v>
          </cell>
          <cell r="AH386">
            <v>0</v>
          </cell>
          <cell r="AI386">
            <v>0</v>
          </cell>
          <cell r="AJ386">
            <v>0</v>
          </cell>
          <cell r="AK386">
            <v>0</v>
          </cell>
          <cell r="AL386">
            <v>0</v>
          </cell>
          <cell r="AM386">
            <v>0</v>
          </cell>
          <cell r="AN386">
            <v>0</v>
          </cell>
          <cell r="AP386">
            <v>0</v>
          </cell>
        </row>
        <row r="387">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D387">
            <v>0</v>
          </cell>
          <cell r="AE387">
            <v>0</v>
          </cell>
          <cell r="AF387">
            <v>0</v>
          </cell>
          <cell r="AG387">
            <v>0</v>
          </cell>
          <cell r="AH387">
            <v>0</v>
          </cell>
          <cell r="AI387">
            <v>0</v>
          </cell>
          <cell r="AJ387">
            <v>0</v>
          </cell>
          <cell r="AK387">
            <v>0</v>
          </cell>
          <cell r="AL387">
            <v>0</v>
          </cell>
          <cell r="AM387">
            <v>0</v>
          </cell>
          <cell r="AN387">
            <v>0</v>
          </cell>
          <cell r="AP387">
            <v>-44306.765000000007</v>
          </cell>
        </row>
        <row r="388">
          <cell r="J388">
            <v>5286845.1900000004</v>
          </cell>
          <cell r="K388">
            <v>4904812.13</v>
          </cell>
          <cell r="L388">
            <v>4569979.46</v>
          </cell>
          <cell r="M388">
            <v>3313366.08</v>
          </cell>
          <cell r="N388">
            <v>2959985.46</v>
          </cell>
          <cell r="O388">
            <v>3179065.13</v>
          </cell>
          <cell r="P388">
            <v>3326158.67</v>
          </cell>
          <cell r="Q388">
            <v>3508309.42</v>
          </cell>
          <cell r="R388">
            <v>3729807.89</v>
          </cell>
          <cell r="S388">
            <v>3863395.63</v>
          </cell>
          <cell r="T388">
            <v>3021766.64</v>
          </cell>
          <cell r="U388">
            <v>3244687.92</v>
          </cell>
          <cell r="V388">
            <v>4145584.39</v>
          </cell>
          <cell r="W388">
            <v>4193103.74</v>
          </cell>
          <cell r="X388">
            <v>4040013.69</v>
          </cell>
          <cell r="Y388">
            <v>3323452.02</v>
          </cell>
          <cell r="Z388">
            <v>2651297.38</v>
          </cell>
          <cell r="AA388">
            <v>2735281.87</v>
          </cell>
          <cell r="AD388">
            <v>3686851.7162500005</v>
          </cell>
          <cell r="AE388">
            <v>3735313.9891666672</v>
          </cell>
          <cell r="AF388">
            <v>3813729.3254166669</v>
          </cell>
          <cell r="AG388">
            <v>3851481.2829166669</v>
          </cell>
          <cell r="AH388">
            <v>3791112.4712499999</v>
          </cell>
          <cell r="AI388">
            <v>3694795.7683333331</v>
          </cell>
          <cell r="AJ388">
            <v>3617588.71875</v>
          </cell>
          <cell r="AK388">
            <v>3565852.2954166667</v>
          </cell>
          <cell r="AL388">
            <v>3544190.6358333328</v>
          </cell>
          <cell r="AM388">
            <v>3531748.8800000004</v>
          </cell>
          <cell r="AN388">
            <v>3500395.9075000007</v>
          </cell>
          <cell r="AP388">
            <v>3484567.4395833337</v>
          </cell>
        </row>
        <row r="389">
          <cell r="J389">
            <v>5805124.7300000004</v>
          </cell>
          <cell r="K389">
            <v>3996811.2</v>
          </cell>
          <cell r="L389">
            <v>4819831.9400000004</v>
          </cell>
          <cell r="M389">
            <v>4509920.46</v>
          </cell>
          <cell r="N389">
            <v>3915677.25</v>
          </cell>
          <cell r="O389">
            <v>3511502.09</v>
          </cell>
          <cell r="P389">
            <v>3057824.34</v>
          </cell>
          <cell r="Q389">
            <v>2528055.84</v>
          </cell>
          <cell r="R389">
            <v>2642571.9500000002</v>
          </cell>
          <cell r="S389">
            <v>2706166.93</v>
          </cell>
          <cell r="T389">
            <v>2920906.25</v>
          </cell>
          <cell r="U389">
            <v>3087091.11</v>
          </cell>
          <cell r="V389">
            <v>3217748.28</v>
          </cell>
          <cell r="W389">
            <v>3530637.62</v>
          </cell>
          <cell r="X389">
            <v>3908707.58</v>
          </cell>
          <cell r="Y389">
            <v>3803371.43</v>
          </cell>
          <cell r="Z389">
            <v>3285725.93</v>
          </cell>
          <cell r="AA389">
            <v>3372271.35</v>
          </cell>
          <cell r="AD389">
            <v>3688614.9783333335</v>
          </cell>
          <cell r="AE389">
            <v>3658145.5554166674</v>
          </cell>
          <cell r="AF389">
            <v>3654674.6470833332</v>
          </cell>
          <cell r="AG389">
            <v>3646053.9962500003</v>
          </cell>
          <cell r="AH389">
            <v>3632320.7320833337</v>
          </cell>
          <cell r="AI389">
            <v>3517316.3220833335</v>
          </cell>
          <cell r="AJ389">
            <v>3390085.0708333328</v>
          </cell>
          <cell r="AK389">
            <v>3332697.6566666663</v>
          </cell>
          <cell r="AL389">
            <v>3265294.5987500004</v>
          </cell>
          <cell r="AM389">
            <v>3209607.084166667</v>
          </cell>
          <cell r="AN389">
            <v>3177557.831666667</v>
          </cell>
          <cell r="AP389">
            <v>3172970.773333333</v>
          </cell>
        </row>
        <row r="390">
          <cell r="J390">
            <v>213977.93</v>
          </cell>
          <cell r="K390">
            <v>157106.93</v>
          </cell>
          <cell r="L390">
            <v>212271.93</v>
          </cell>
          <cell r="M390">
            <v>215026.13</v>
          </cell>
          <cell r="N390">
            <v>256529.03</v>
          </cell>
          <cell r="O390">
            <v>228979.95</v>
          </cell>
          <cell r="P390">
            <v>232243.55</v>
          </cell>
          <cell r="Q390">
            <v>209908.49</v>
          </cell>
          <cell r="R390">
            <v>184501.71</v>
          </cell>
          <cell r="S390">
            <v>210355.5</v>
          </cell>
          <cell r="T390">
            <v>282337.19</v>
          </cell>
          <cell r="U390">
            <v>214860.89</v>
          </cell>
          <cell r="V390">
            <v>265545.8</v>
          </cell>
          <cell r="W390">
            <v>170779.28</v>
          </cell>
          <cell r="X390">
            <v>197090.07</v>
          </cell>
          <cell r="Y390">
            <v>270636.90000000002</v>
          </cell>
          <cell r="Z390">
            <v>208586.93</v>
          </cell>
          <cell r="AA390">
            <v>297987.12</v>
          </cell>
          <cell r="AD390">
            <v>228482.90666666662</v>
          </cell>
          <cell r="AE390">
            <v>224161.83749999994</v>
          </cell>
          <cell r="AF390">
            <v>220430.18541666665</v>
          </cell>
          <cell r="AG390">
            <v>220155.97</v>
          </cell>
          <cell r="AH390">
            <v>219469.72916666666</v>
          </cell>
          <cell r="AI390">
            <v>220323.59708333333</v>
          </cell>
          <cell r="AJ390">
            <v>223041.93958333333</v>
          </cell>
          <cell r="AK390">
            <v>222979.04333333331</v>
          </cell>
          <cell r="AL390">
            <v>224663.58125000002</v>
          </cell>
          <cell r="AM390">
            <v>224983.10916666663</v>
          </cell>
          <cell r="AN390">
            <v>225860.82041666671</v>
          </cell>
          <cell r="AP390">
            <v>230599.14708333332</v>
          </cell>
        </row>
        <row r="391">
          <cell r="J391">
            <v>22029.03</v>
          </cell>
          <cell r="K391">
            <v>22029.03</v>
          </cell>
          <cell r="L391">
            <v>22029.03</v>
          </cell>
          <cell r="M391">
            <v>22029.03</v>
          </cell>
          <cell r="N391">
            <v>15647.02</v>
          </cell>
          <cell r="O391">
            <v>26382.53</v>
          </cell>
          <cell r="P391">
            <v>25811.8</v>
          </cell>
          <cell r="Q391">
            <v>31725.24</v>
          </cell>
          <cell r="R391">
            <v>28234.66</v>
          </cell>
          <cell r="S391">
            <v>23510.84</v>
          </cell>
          <cell r="T391">
            <v>22770.36</v>
          </cell>
          <cell r="U391">
            <v>22770.36</v>
          </cell>
          <cell r="V391">
            <v>22620.71</v>
          </cell>
          <cell r="W391">
            <v>21472.080000000002</v>
          </cell>
          <cell r="X391">
            <v>21472.080000000002</v>
          </cell>
          <cell r="Y391">
            <v>21133.91</v>
          </cell>
          <cell r="Z391">
            <v>20171.86</v>
          </cell>
          <cell r="AA391">
            <v>36556.42</v>
          </cell>
          <cell r="AD391">
            <v>24574.308749999997</v>
          </cell>
          <cell r="AE391">
            <v>24232.645416666663</v>
          </cell>
          <cell r="AF391">
            <v>24014.140416666662</v>
          </cell>
          <cell r="AG391">
            <v>23918.78458333333</v>
          </cell>
          <cell r="AH391">
            <v>23801.545416666664</v>
          </cell>
          <cell r="AI391">
            <v>23772.064166666663</v>
          </cell>
          <cell r="AJ391">
            <v>23773.51125</v>
          </cell>
          <cell r="AK391">
            <v>23727.098749999994</v>
          </cell>
          <cell r="AL391">
            <v>23666.595833333336</v>
          </cell>
          <cell r="AM391">
            <v>23817.834166666664</v>
          </cell>
          <cell r="AN391">
            <v>24430.28125</v>
          </cell>
          <cell r="AP391">
            <v>25419.704583333336</v>
          </cell>
        </row>
        <row r="392">
          <cell r="J392">
            <v>1524021.41</v>
          </cell>
          <cell r="K392">
            <v>1524021.41</v>
          </cell>
          <cell r="L392">
            <v>1517615.45</v>
          </cell>
          <cell r="M392">
            <v>1515451.56</v>
          </cell>
          <cell r="N392">
            <v>1511539.67</v>
          </cell>
          <cell r="O392">
            <v>1511539.67</v>
          </cell>
          <cell r="P392">
            <v>1579266.59</v>
          </cell>
          <cell r="Q392">
            <v>1566977.47</v>
          </cell>
          <cell r="R392">
            <v>1553092.53</v>
          </cell>
          <cell r="S392">
            <v>1418670.36</v>
          </cell>
          <cell r="T392">
            <v>1407962.41</v>
          </cell>
          <cell r="U392">
            <v>1400720.46</v>
          </cell>
          <cell r="V392">
            <v>1394079.56</v>
          </cell>
          <cell r="W392">
            <v>1391939.23</v>
          </cell>
          <cell r="X392">
            <v>1391939.23</v>
          </cell>
          <cell r="Y392">
            <v>1227240.3400000001</v>
          </cell>
          <cell r="Z392">
            <v>1224720.95</v>
          </cell>
          <cell r="AA392">
            <v>1224720.95</v>
          </cell>
          <cell r="AD392">
            <v>1530852.875</v>
          </cell>
          <cell r="AE392">
            <v>1531567.1120833333</v>
          </cell>
          <cell r="AF392">
            <v>1527233.9270833333</v>
          </cell>
          <cell r="AG392">
            <v>1517791.5541666665</v>
          </cell>
          <cell r="AH392">
            <v>1507710.7887500001</v>
          </cell>
          <cell r="AI392">
            <v>1497159.0054166664</v>
          </cell>
          <cell r="AJ392">
            <v>1486241.3374999997</v>
          </cell>
          <cell r="AK392">
            <v>1475501.4041666668</v>
          </cell>
          <cell r="AL392">
            <v>1458256.094166667</v>
          </cell>
          <cell r="AM392">
            <v>1434296.5133333334</v>
          </cell>
          <cell r="AN392">
            <v>1410394.9533333334</v>
          </cell>
          <cell r="AP392">
            <v>1407064.8724999998</v>
          </cell>
        </row>
        <row r="393">
          <cell r="J393">
            <v>1779873.66</v>
          </cell>
          <cell r="K393">
            <v>1779873.66</v>
          </cell>
          <cell r="L393">
            <v>1779873.66</v>
          </cell>
          <cell r="M393">
            <v>1779873.66</v>
          </cell>
          <cell r="N393">
            <v>1779873.66</v>
          </cell>
          <cell r="O393">
            <v>1779873.66</v>
          </cell>
          <cell r="P393">
            <v>1779873.66</v>
          </cell>
          <cell r="Q393">
            <v>1779873.66</v>
          </cell>
          <cell r="R393">
            <v>1776295.2</v>
          </cell>
          <cell r="S393">
            <v>1765787.66</v>
          </cell>
          <cell r="T393">
            <v>1765787.66</v>
          </cell>
          <cell r="U393">
            <v>1765787.66</v>
          </cell>
          <cell r="V393">
            <v>1765787.66</v>
          </cell>
          <cell r="W393">
            <v>1755675.93</v>
          </cell>
          <cell r="X393">
            <v>1755675.93</v>
          </cell>
          <cell r="Y393">
            <v>1755675.93</v>
          </cell>
          <cell r="Z393">
            <v>1755675.93</v>
          </cell>
          <cell r="AA393">
            <v>1749874.46</v>
          </cell>
          <cell r="AD393">
            <v>1779879.7933333332</v>
          </cell>
          <cell r="AE393">
            <v>1779724.5574999999</v>
          </cell>
          <cell r="AF393">
            <v>1778988.5383333331</v>
          </cell>
          <cell r="AG393">
            <v>1777814.7050000001</v>
          </cell>
          <cell r="AH393">
            <v>1776640.8716666664</v>
          </cell>
          <cell r="AI393">
            <v>1775467.0383333331</v>
          </cell>
          <cell r="AJ393">
            <v>1773871.8829166666</v>
          </cell>
          <cell r="AK393">
            <v>1771855.4054166663</v>
          </cell>
          <cell r="AL393">
            <v>1769838.9279166665</v>
          </cell>
          <cell r="AM393">
            <v>1767822.4504166667</v>
          </cell>
          <cell r="AN393">
            <v>1765564.2449999999</v>
          </cell>
          <cell r="AP393">
            <v>1763677.8783333332</v>
          </cell>
        </row>
        <row r="394">
          <cell r="J394">
            <v>4320236.93</v>
          </cell>
          <cell r="K394">
            <v>4320236.93</v>
          </cell>
          <cell r="L394">
            <v>4320236.93</v>
          </cell>
          <cell r="M394">
            <v>4320236.93</v>
          </cell>
          <cell r="N394">
            <v>4320236.93</v>
          </cell>
          <cell r="O394">
            <v>4315507.03</v>
          </cell>
          <cell r="P394">
            <v>4332472.6399999997</v>
          </cell>
          <cell r="Q394">
            <v>4297943.74</v>
          </cell>
          <cell r="R394">
            <v>4151059.36</v>
          </cell>
          <cell r="S394">
            <v>3997461.19</v>
          </cell>
          <cell r="T394">
            <v>3983714.6</v>
          </cell>
          <cell r="U394">
            <v>3983714.6</v>
          </cell>
          <cell r="V394">
            <v>3983714.6</v>
          </cell>
          <cell r="W394">
            <v>3966524.87</v>
          </cell>
          <cell r="X394">
            <v>3966524.87</v>
          </cell>
          <cell r="Y394">
            <v>3956531.78</v>
          </cell>
          <cell r="Z394">
            <v>3956531.78</v>
          </cell>
          <cell r="AA394">
            <v>3937281.35</v>
          </cell>
          <cell r="AD394">
            <v>4339152.8708333336</v>
          </cell>
          <cell r="AE394">
            <v>4319054.1654166663</v>
          </cell>
          <cell r="AF394">
            <v>4292371.6325000003</v>
          </cell>
          <cell r="AG394">
            <v>4263986.7754166666</v>
          </cell>
          <cell r="AH394">
            <v>4235943.2479166668</v>
          </cell>
          <cell r="AI394">
            <v>4207899.7204166669</v>
          </cell>
          <cell r="AJ394">
            <v>4179139.9541666671</v>
          </cell>
          <cell r="AK394">
            <v>4149663.9491666667</v>
          </cell>
          <cell r="AL394">
            <v>4119771.5654166662</v>
          </cell>
          <cell r="AM394">
            <v>4089462.8029166665</v>
          </cell>
          <cell r="AN394">
            <v>4058549.018333334</v>
          </cell>
          <cell r="AP394">
            <v>4049657.1166666672</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D395">
            <v>0</v>
          </cell>
          <cell r="AE395">
            <v>0</v>
          </cell>
          <cell r="AF395">
            <v>0</v>
          </cell>
          <cell r="AG395">
            <v>0</v>
          </cell>
          <cell r="AH395">
            <v>0</v>
          </cell>
          <cell r="AI395">
            <v>0</v>
          </cell>
          <cell r="AJ395">
            <v>0</v>
          </cell>
          <cell r="AK395">
            <v>0</v>
          </cell>
          <cell r="AL395">
            <v>0</v>
          </cell>
          <cell r="AM395">
            <v>0</v>
          </cell>
          <cell r="AN395">
            <v>0</v>
          </cell>
          <cell r="AP395">
            <v>0</v>
          </cell>
        </row>
        <row r="396">
          <cell r="J396">
            <v>296599.96000000002</v>
          </cell>
          <cell r="K396">
            <v>296599.96000000002</v>
          </cell>
          <cell r="L396">
            <v>296599.96000000002</v>
          </cell>
          <cell r="M396">
            <v>296344.58</v>
          </cell>
          <cell r="N396">
            <v>296344.58</v>
          </cell>
          <cell r="O396">
            <v>296344.58</v>
          </cell>
          <cell r="P396">
            <v>296344.58</v>
          </cell>
          <cell r="Q396">
            <v>296344.58</v>
          </cell>
          <cell r="R396">
            <v>296344.58</v>
          </cell>
          <cell r="S396">
            <v>296344.58</v>
          </cell>
          <cell r="T396">
            <v>296344.58</v>
          </cell>
          <cell r="U396">
            <v>296344.58</v>
          </cell>
          <cell r="V396">
            <v>296344.58</v>
          </cell>
          <cell r="W396">
            <v>296344.58</v>
          </cell>
          <cell r="X396">
            <v>296344.58</v>
          </cell>
          <cell r="Y396">
            <v>296344.58</v>
          </cell>
          <cell r="Z396">
            <v>296344.58</v>
          </cell>
          <cell r="AA396">
            <v>296344.58</v>
          </cell>
          <cell r="AD396">
            <v>296504.1925</v>
          </cell>
          <cell r="AE396">
            <v>296482.91083333333</v>
          </cell>
          <cell r="AF396">
            <v>296461.62916666671</v>
          </cell>
          <cell r="AG396">
            <v>296440.34750000003</v>
          </cell>
          <cell r="AH396">
            <v>296419.06583333336</v>
          </cell>
          <cell r="AI396">
            <v>296397.78416666674</v>
          </cell>
          <cell r="AJ396">
            <v>296376.50250000006</v>
          </cell>
          <cell r="AK396">
            <v>296355.22083333338</v>
          </cell>
          <cell r="AL396">
            <v>296344.58</v>
          </cell>
          <cell r="AM396">
            <v>296344.58</v>
          </cell>
          <cell r="AN396">
            <v>296344.58</v>
          </cell>
          <cell r="AP396">
            <v>296344.58</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D397">
            <v>0</v>
          </cell>
          <cell r="AE397">
            <v>0</v>
          </cell>
          <cell r="AF397">
            <v>0</v>
          </cell>
          <cell r="AG397">
            <v>0</v>
          </cell>
          <cell r="AH397">
            <v>0</v>
          </cell>
          <cell r="AI397">
            <v>0</v>
          </cell>
          <cell r="AJ397">
            <v>0</v>
          </cell>
          <cell r="AK397">
            <v>0</v>
          </cell>
          <cell r="AL397">
            <v>0</v>
          </cell>
          <cell r="AM397">
            <v>0</v>
          </cell>
          <cell r="AN397">
            <v>0</v>
          </cell>
          <cell r="AP397">
            <v>0</v>
          </cell>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D398">
            <v>0</v>
          </cell>
          <cell r="AE398">
            <v>0</v>
          </cell>
          <cell r="AF398">
            <v>0</v>
          </cell>
          <cell r="AG398">
            <v>0</v>
          </cell>
          <cell r="AH398">
            <v>0</v>
          </cell>
          <cell r="AI398">
            <v>0</v>
          </cell>
          <cell r="AJ398">
            <v>0</v>
          </cell>
          <cell r="AK398">
            <v>0</v>
          </cell>
          <cell r="AL398">
            <v>0</v>
          </cell>
          <cell r="AM398">
            <v>0</v>
          </cell>
          <cell r="AN398">
            <v>0</v>
          </cell>
          <cell r="AP398">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D399">
            <v>0</v>
          </cell>
          <cell r="AE399">
            <v>0</v>
          </cell>
          <cell r="AF399">
            <v>0</v>
          </cell>
          <cell r="AG399">
            <v>0</v>
          </cell>
          <cell r="AH399">
            <v>0</v>
          </cell>
          <cell r="AI399">
            <v>0</v>
          </cell>
          <cell r="AJ399">
            <v>0</v>
          </cell>
          <cell r="AK399">
            <v>0</v>
          </cell>
          <cell r="AL399">
            <v>0</v>
          </cell>
          <cell r="AM399">
            <v>0</v>
          </cell>
          <cell r="AN399">
            <v>0</v>
          </cell>
          <cell r="AP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D400">
            <v>0</v>
          </cell>
          <cell r="AE400">
            <v>0</v>
          </cell>
          <cell r="AF400">
            <v>0</v>
          </cell>
          <cell r="AG400">
            <v>0</v>
          </cell>
          <cell r="AH400">
            <v>0</v>
          </cell>
          <cell r="AI400">
            <v>0</v>
          </cell>
          <cell r="AJ400">
            <v>0</v>
          </cell>
          <cell r="AK400">
            <v>0</v>
          </cell>
          <cell r="AL400">
            <v>0</v>
          </cell>
          <cell r="AM400">
            <v>0</v>
          </cell>
          <cell r="AN400">
            <v>0</v>
          </cell>
          <cell r="AP400">
            <v>0</v>
          </cell>
        </row>
        <row r="401">
          <cell r="J401">
            <v>131670.10999999999</v>
          </cell>
          <cell r="K401">
            <v>54702.11</v>
          </cell>
          <cell r="L401">
            <v>73467.11</v>
          </cell>
          <cell r="M401">
            <v>57227.23</v>
          </cell>
          <cell r="N401">
            <v>73516.11</v>
          </cell>
          <cell r="O401">
            <v>73516.11</v>
          </cell>
          <cell r="P401">
            <v>80634.03</v>
          </cell>
          <cell r="Q401">
            <v>77832.289999999994</v>
          </cell>
          <cell r="R401">
            <v>103609.85</v>
          </cell>
          <cell r="S401">
            <v>103610.11</v>
          </cell>
          <cell r="T401">
            <v>119722.1</v>
          </cell>
          <cell r="U401">
            <v>87273.05</v>
          </cell>
          <cell r="V401">
            <v>129646.55</v>
          </cell>
          <cell r="W401">
            <v>96119.29</v>
          </cell>
          <cell r="X401">
            <v>76118.25</v>
          </cell>
          <cell r="Y401">
            <v>110295.97</v>
          </cell>
          <cell r="Z401">
            <v>114984.22</v>
          </cell>
          <cell r="AA401">
            <v>117502.15</v>
          </cell>
          <cell r="AD401">
            <v>77056.454166666663</v>
          </cell>
          <cell r="AE401">
            <v>77629.367500000008</v>
          </cell>
          <cell r="AF401">
            <v>80074.398333333331</v>
          </cell>
          <cell r="AG401">
            <v>83882.606249999997</v>
          </cell>
          <cell r="AH401">
            <v>86060.353333333318</v>
          </cell>
          <cell r="AI401">
            <v>86314.035833333328</v>
          </cell>
          <cell r="AJ401">
            <v>87955.436666666661</v>
          </cell>
          <cell r="AK401">
            <v>89791.616666666683</v>
          </cell>
          <cell r="AL401">
            <v>92113.278333333335</v>
          </cell>
          <cell r="AM401">
            <v>96052.313750000016</v>
          </cell>
          <cell r="AN401">
            <v>99612.903333333365</v>
          </cell>
          <cell r="AP401">
            <v>107797.66249999999</v>
          </cell>
        </row>
        <row r="402">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D402">
            <v>0</v>
          </cell>
          <cell r="AE402">
            <v>0</v>
          </cell>
          <cell r="AF402">
            <v>0</v>
          </cell>
          <cell r="AG402">
            <v>0</v>
          </cell>
          <cell r="AH402">
            <v>0</v>
          </cell>
          <cell r="AI402">
            <v>0</v>
          </cell>
          <cell r="AJ402">
            <v>0</v>
          </cell>
          <cell r="AK402">
            <v>0</v>
          </cell>
          <cell r="AL402">
            <v>0</v>
          </cell>
          <cell r="AM402">
            <v>0</v>
          </cell>
          <cell r="AN402">
            <v>0</v>
          </cell>
          <cell r="AP402">
            <v>0</v>
          </cell>
        </row>
        <row r="403">
          <cell r="J403">
            <v>-92958.8</v>
          </cell>
          <cell r="K403">
            <v>-10873.81</v>
          </cell>
          <cell r="L403">
            <v>-12074.87</v>
          </cell>
          <cell r="M403">
            <v>52667.29</v>
          </cell>
          <cell r="N403">
            <v>-34530.199999999997</v>
          </cell>
          <cell r="O403">
            <v>162044.76</v>
          </cell>
          <cell r="P403">
            <v>19041.79</v>
          </cell>
          <cell r="Q403">
            <v>746488.73</v>
          </cell>
          <cell r="R403">
            <v>196518.81</v>
          </cell>
          <cell r="S403">
            <v>116449.28</v>
          </cell>
          <cell r="T403">
            <v>218392.62</v>
          </cell>
          <cell r="U403">
            <v>330715.18</v>
          </cell>
          <cell r="V403">
            <v>396830.35</v>
          </cell>
          <cell r="W403">
            <v>328991</v>
          </cell>
          <cell r="X403">
            <v>341561.7</v>
          </cell>
          <cell r="Y403">
            <v>372572</v>
          </cell>
          <cell r="Z403">
            <v>311861.53000000003</v>
          </cell>
          <cell r="AA403">
            <v>314396.78999999998</v>
          </cell>
          <cell r="AD403">
            <v>33296.288333333338</v>
          </cell>
          <cell r="AE403">
            <v>67197.258333333331</v>
          </cell>
          <cell r="AF403">
            <v>75187.400000000009</v>
          </cell>
          <cell r="AG403">
            <v>95318.631666666668</v>
          </cell>
          <cell r="AH403">
            <v>125293.61958333333</v>
          </cell>
          <cell r="AI403">
            <v>161397.94624999998</v>
          </cell>
          <cell r="AJ403">
            <v>195966.86124999999</v>
          </cell>
          <cell r="AK403">
            <v>224862.75208333333</v>
          </cell>
          <cell r="AL403">
            <v>252926.97208333333</v>
          </cell>
          <cell r="AM403">
            <v>280689.32375000004</v>
          </cell>
          <cell r="AN403">
            <v>301470.31375000003</v>
          </cell>
          <cell r="AP403">
            <v>320468.32166666666</v>
          </cell>
        </row>
        <row r="404">
          <cell r="J404">
            <v>350388.41</v>
          </cell>
          <cell r="K404">
            <v>275234.95</v>
          </cell>
          <cell r="L404">
            <v>810219.15</v>
          </cell>
          <cell r="M404">
            <v>1140498.52</v>
          </cell>
          <cell r="N404">
            <v>1503420.54</v>
          </cell>
          <cell r="O404">
            <v>1405457.96</v>
          </cell>
          <cell r="P404">
            <v>1394635.63</v>
          </cell>
          <cell r="Q404">
            <v>1617900.85</v>
          </cell>
          <cell r="R404">
            <v>802210.93</v>
          </cell>
          <cell r="S404">
            <v>247410.78</v>
          </cell>
          <cell r="T404">
            <v>271333.34999999998</v>
          </cell>
          <cell r="U404">
            <v>221012.42</v>
          </cell>
          <cell r="V404">
            <v>1159336.33</v>
          </cell>
          <cell r="W404">
            <v>1064256.04</v>
          </cell>
          <cell r="X404">
            <v>589812.71</v>
          </cell>
          <cell r="Y404">
            <v>1224496.67</v>
          </cell>
          <cell r="Z404">
            <v>1408459.13</v>
          </cell>
          <cell r="AA404">
            <v>1024227.51</v>
          </cell>
          <cell r="AD404">
            <v>889023.77291666658</v>
          </cell>
          <cell r="AE404">
            <v>905379.45374999987</v>
          </cell>
          <cell r="AF404">
            <v>864562.86083333322</v>
          </cell>
          <cell r="AG404">
            <v>842303.39958333317</v>
          </cell>
          <cell r="AH404">
            <v>837420.66249999998</v>
          </cell>
          <cell r="AI404">
            <v>870349.78749999974</v>
          </cell>
          <cell r="AJ404">
            <v>936931.82958333322</v>
          </cell>
          <cell r="AK404">
            <v>960624.1066666668</v>
          </cell>
          <cell r="AL404">
            <v>954940.42791666661</v>
          </cell>
          <cell r="AM404">
            <v>954483.62541666662</v>
          </cell>
          <cell r="AN404">
            <v>934642.2979166666</v>
          </cell>
          <cell r="AP404">
            <v>833475.4029166667</v>
          </cell>
        </row>
        <row r="405">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D405">
            <v>0</v>
          </cell>
          <cell r="AE405">
            <v>0</v>
          </cell>
          <cell r="AF405">
            <v>0</v>
          </cell>
          <cell r="AG405">
            <v>0</v>
          </cell>
          <cell r="AH405">
            <v>0</v>
          </cell>
          <cell r="AI405">
            <v>0</v>
          </cell>
          <cell r="AJ405">
            <v>0</v>
          </cell>
          <cell r="AK405">
            <v>0</v>
          </cell>
          <cell r="AL405">
            <v>0</v>
          </cell>
          <cell r="AM405">
            <v>0</v>
          </cell>
          <cell r="AN405">
            <v>0</v>
          </cell>
          <cell r="AP405">
            <v>0</v>
          </cell>
        </row>
        <row r="406">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D406">
            <v>0</v>
          </cell>
          <cell r="AE406">
            <v>0</v>
          </cell>
          <cell r="AF406">
            <v>0</v>
          </cell>
          <cell r="AG406">
            <v>0</v>
          </cell>
          <cell r="AH406">
            <v>0</v>
          </cell>
          <cell r="AI406">
            <v>0</v>
          </cell>
          <cell r="AJ406">
            <v>0</v>
          </cell>
          <cell r="AK406">
            <v>0</v>
          </cell>
          <cell r="AL406">
            <v>0</v>
          </cell>
          <cell r="AM406">
            <v>0</v>
          </cell>
          <cell r="AN406">
            <v>0</v>
          </cell>
          <cell r="AP406">
            <v>0</v>
          </cell>
        </row>
        <row r="407">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D407">
            <v>0</v>
          </cell>
          <cell r="AE407">
            <v>0</v>
          </cell>
          <cell r="AF407">
            <v>0</v>
          </cell>
          <cell r="AG407">
            <v>0</v>
          </cell>
          <cell r="AH407">
            <v>0</v>
          </cell>
          <cell r="AI407">
            <v>0</v>
          </cell>
          <cell r="AJ407">
            <v>0</v>
          </cell>
          <cell r="AK407">
            <v>0</v>
          </cell>
          <cell r="AL407">
            <v>0</v>
          </cell>
          <cell r="AM407">
            <v>0</v>
          </cell>
          <cell r="AN407">
            <v>0</v>
          </cell>
          <cell r="AP407">
            <v>0</v>
          </cell>
        </row>
        <row r="408">
          <cell r="J408">
            <v>2796687.21</v>
          </cell>
          <cell r="K408">
            <v>2795461.96</v>
          </cell>
          <cell r="L408">
            <v>2792065.71</v>
          </cell>
          <cell r="M408">
            <v>2790804.33</v>
          </cell>
          <cell r="N408">
            <v>2790369.75</v>
          </cell>
          <cell r="O408">
            <v>2790369.75</v>
          </cell>
          <cell r="P408">
            <v>2788433.37</v>
          </cell>
          <cell r="Q408">
            <v>2781951.69</v>
          </cell>
          <cell r="R408">
            <v>2780928.27</v>
          </cell>
          <cell r="S408">
            <v>2780785.32</v>
          </cell>
          <cell r="T408">
            <v>2780785.32</v>
          </cell>
          <cell r="U408">
            <v>2780785.32</v>
          </cell>
          <cell r="V408">
            <v>2780785.32</v>
          </cell>
          <cell r="W408">
            <v>2780785.32</v>
          </cell>
          <cell r="X408">
            <v>2776142.55</v>
          </cell>
          <cell r="Y408">
            <v>2775954.11</v>
          </cell>
          <cell r="Z408">
            <v>2775954.11</v>
          </cell>
          <cell r="AA408">
            <v>2775902.13</v>
          </cell>
          <cell r="AD408">
            <v>2794743.1870833337</v>
          </cell>
          <cell r="AE408">
            <v>2792516.0012500007</v>
          </cell>
          <cell r="AF408">
            <v>2790765.2270833338</v>
          </cell>
          <cell r="AG408">
            <v>2789440.0695833336</v>
          </cell>
          <cell r="AH408">
            <v>2788114.9120833338</v>
          </cell>
          <cell r="AI408">
            <v>2786789.7545833336</v>
          </cell>
          <cell r="AJ408">
            <v>2785515.6491666669</v>
          </cell>
          <cell r="AK408">
            <v>2784240.6574999997</v>
          </cell>
          <cell r="AL408">
            <v>2782958.4333333331</v>
          </cell>
          <cell r="AM408">
            <v>2781739.0225</v>
          </cell>
          <cell r="AN408">
            <v>2780535.5533333332</v>
          </cell>
          <cell r="AP408">
            <v>2778636.4008333334</v>
          </cell>
        </row>
        <row r="409">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D409">
            <v>0</v>
          </cell>
          <cell r="AE409">
            <v>0</v>
          </cell>
          <cell r="AF409">
            <v>0</v>
          </cell>
          <cell r="AG409">
            <v>0</v>
          </cell>
          <cell r="AH409">
            <v>0</v>
          </cell>
          <cell r="AI409">
            <v>0</v>
          </cell>
          <cell r="AJ409">
            <v>0</v>
          </cell>
          <cell r="AK409">
            <v>0</v>
          </cell>
          <cell r="AL409">
            <v>0</v>
          </cell>
          <cell r="AM409">
            <v>0</v>
          </cell>
          <cell r="AN409">
            <v>0</v>
          </cell>
          <cell r="AP409">
            <v>0</v>
          </cell>
        </row>
        <row r="410">
          <cell r="J410">
            <v>392523.81</v>
          </cell>
          <cell r="K410">
            <v>392523.81</v>
          </cell>
          <cell r="L410">
            <v>392523.81</v>
          </cell>
          <cell r="M410">
            <v>392523.81</v>
          </cell>
          <cell r="N410">
            <v>392523.81</v>
          </cell>
          <cell r="O410">
            <v>392523.81</v>
          </cell>
          <cell r="P410">
            <v>392523.81</v>
          </cell>
          <cell r="Q410">
            <v>392070.41</v>
          </cell>
          <cell r="R410">
            <v>392070.41</v>
          </cell>
          <cell r="S410">
            <v>392070.41</v>
          </cell>
          <cell r="T410">
            <v>392070.41</v>
          </cell>
          <cell r="U410">
            <v>392070.41</v>
          </cell>
          <cell r="V410">
            <v>392070.41</v>
          </cell>
          <cell r="W410">
            <v>392070.41</v>
          </cell>
          <cell r="X410">
            <v>392070.41</v>
          </cell>
          <cell r="Y410">
            <v>392070.41</v>
          </cell>
          <cell r="Z410">
            <v>392070.41</v>
          </cell>
          <cell r="AA410">
            <v>392070.41</v>
          </cell>
          <cell r="AD410">
            <v>392504.91833333339</v>
          </cell>
          <cell r="AE410">
            <v>392467.13500000001</v>
          </cell>
          <cell r="AF410">
            <v>392429.35166666674</v>
          </cell>
          <cell r="AG410">
            <v>392391.56833333336</v>
          </cell>
          <cell r="AH410">
            <v>392353.78500000009</v>
          </cell>
          <cell r="AI410">
            <v>392316.00166666671</v>
          </cell>
          <cell r="AJ410">
            <v>392278.21833333344</v>
          </cell>
          <cell r="AK410">
            <v>392240.43500000006</v>
          </cell>
          <cell r="AL410">
            <v>392202.65166666667</v>
          </cell>
          <cell r="AM410">
            <v>392164.8683333334</v>
          </cell>
          <cell r="AN410">
            <v>392127.08500000002</v>
          </cell>
          <cell r="AP410">
            <v>392070.41000000009</v>
          </cell>
        </row>
        <row r="411">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D411">
            <v>0</v>
          </cell>
          <cell r="AE411">
            <v>0</v>
          </cell>
          <cell r="AF411">
            <v>0</v>
          </cell>
          <cell r="AG411">
            <v>0</v>
          </cell>
          <cell r="AH411">
            <v>0</v>
          </cell>
          <cell r="AI411">
            <v>0</v>
          </cell>
          <cell r="AJ411">
            <v>0</v>
          </cell>
          <cell r="AK411">
            <v>0</v>
          </cell>
          <cell r="AL411">
            <v>0</v>
          </cell>
          <cell r="AM411">
            <v>0</v>
          </cell>
          <cell r="AN411">
            <v>0</v>
          </cell>
          <cell r="AP411">
            <v>0</v>
          </cell>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D412">
            <v>0</v>
          </cell>
          <cell r="AE412">
            <v>0</v>
          </cell>
          <cell r="AF412">
            <v>0</v>
          </cell>
          <cell r="AG412">
            <v>0</v>
          </cell>
          <cell r="AH412">
            <v>0</v>
          </cell>
          <cell r="AI412">
            <v>0</v>
          </cell>
          <cell r="AJ412">
            <v>0</v>
          </cell>
          <cell r="AK412">
            <v>0</v>
          </cell>
          <cell r="AL412">
            <v>0</v>
          </cell>
          <cell r="AM412">
            <v>0</v>
          </cell>
          <cell r="AN412">
            <v>0</v>
          </cell>
          <cell r="AP412">
            <v>0</v>
          </cell>
        </row>
        <row r="413">
          <cell r="J413">
            <v>242754.92</v>
          </cell>
          <cell r="K413">
            <v>242642.92</v>
          </cell>
          <cell r="L413">
            <v>242642.92</v>
          </cell>
          <cell r="M413">
            <v>242642.92</v>
          </cell>
          <cell r="N413">
            <v>242642.92</v>
          </cell>
          <cell r="O413">
            <v>242642.92</v>
          </cell>
          <cell r="P413">
            <v>242642.92</v>
          </cell>
          <cell r="Q413">
            <v>242138.92</v>
          </cell>
          <cell r="R413">
            <v>237249.56</v>
          </cell>
          <cell r="S413">
            <v>235520.84</v>
          </cell>
          <cell r="T413">
            <v>235520.84</v>
          </cell>
          <cell r="U413">
            <v>235520.84</v>
          </cell>
          <cell r="V413">
            <v>235531.68</v>
          </cell>
          <cell r="W413">
            <v>235531.68</v>
          </cell>
          <cell r="X413">
            <v>235220.82</v>
          </cell>
          <cell r="Y413">
            <v>235220.82</v>
          </cell>
          <cell r="Z413">
            <v>235220.82</v>
          </cell>
          <cell r="AA413">
            <v>235220.82</v>
          </cell>
          <cell r="AD413">
            <v>243031.34999999998</v>
          </cell>
          <cell r="AE413">
            <v>242622.29333333333</v>
          </cell>
          <cell r="AF413">
            <v>242017.47</v>
          </cell>
          <cell r="AG413">
            <v>241362.59666666665</v>
          </cell>
          <cell r="AH413">
            <v>240707.7233333333</v>
          </cell>
          <cell r="AI413">
            <v>240079.31833333327</v>
          </cell>
          <cell r="AJ413">
            <v>239482.04833333334</v>
          </cell>
          <cell r="AK413">
            <v>238876.49250000005</v>
          </cell>
          <cell r="AL413">
            <v>238257.98416666672</v>
          </cell>
          <cell r="AM413">
            <v>237639.47583333333</v>
          </cell>
          <cell r="AN413">
            <v>237020.9675</v>
          </cell>
          <cell r="AP413">
            <v>235804.95083333331</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D414">
            <v>0</v>
          </cell>
          <cell r="AE414">
            <v>0</v>
          </cell>
          <cell r="AF414">
            <v>0</v>
          </cell>
          <cell r="AG414">
            <v>0</v>
          </cell>
          <cell r="AH414">
            <v>0</v>
          </cell>
          <cell r="AI414">
            <v>0</v>
          </cell>
          <cell r="AJ414">
            <v>0</v>
          </cell>
          <cell r="AK414">
            <v>0</v>
          </cell>
          <cell r="AL414">
            <v>0</v>
          </cell>
          <cell r="AM414">
            <v>0</v>
          </cell>
          <cell r="AN414">
            <v>0</v>
          </cell>
          <cell r="AP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D415">
            <v>0</v>
          </cell>
          <cell r="AE415">
            <v>0</v>
          </cell>
          <cell r="AF415">
            <v>0</v>
          </cell>
          <cell r="AG415">
            <v>0</v>
          </cell>
          <cell r="AH415">
            <v>0</v>
          </cell>
          <cell r="AI415">
            <v>0</v>
          </cell>
          <cell r="AJ415">
            <v>0</v>
          </cell>
          <cell r="AK415">
            <v>0</v>
          </cell>
          <cell r="AL415">
            <v>0</v>
          </cell>
          <cell r="AM415">
            <v>0</v>
          </cell>
          <cell r="AN415">
            <v>0</v>
          </cell>
          <cell r="AP415">
            <v>0</v>
          </cell>
        </row>
        <row r="416">
          <cell r="J416">
            <v>10648854.279999999</v>
          </cell>
          <cell r="K416">
            <v>11285148.9</v>
          </cell>
          <cell r="L416">
            <v>10994059.810000001</v>
          </cell>
          <cell r="M416">
            <v>11551673.529999999</v>
          </cell>
          <cell r="N416">
            <v>11336141.960000001</v>
          </cell>
          <cell r="O416">
            <v>11608089.52</v>
          </cell>
          <cell r="P416">
            <v>11255828.41</v>
          </cell>
          <cell r="Q416">
            <v>11742468.33</v>
          </cell>
          <cell r="R416">
            <v>12347090.810000001</v>
          </cell>
          <cell r="S416">
            <v>13699237.92</v>
          </cell>
          <cell r="T416">
            <v>13373708.93</v>
          </cell>
          <cell r="U416">
            <v>13452808.529999999</v>
          </cell>
          <cell r="V416">
            <v>13132024.49</v>
          </cell>
          <cell r="W416">
            <v>12883307.710000001</v>
          </cell>
          <cell r="X416">
            <v>13134599.74</v>
          </cell>
          <cell r="Y416">
            <v>12244941.859999999</v>
          </cell>
          <cell r="Z416">
            <v>12754775.029999999</v>
          </cell>
          <cell r="AA416">
            <v>12783446.24</v>
          </cell>
          <cell r="AD416">
            <v>10952550.039583331</v>
          </cell>
          <cell r="AE416">
            <v>11101643.658333333</v>
          </cell>
          <cell r="AF416">
            <v>11330690.248749999</v>
          </cell>
          <cell r="AG416">
            <v>11568017.571249999</v>
          </cell>
          <cell r="AH416">
            <v>11806096.215416668</v>
          </cell>
          <cell r="AI416">
            <v>12044724.669583334</v>
          </cell>
          <cell r="AJ416">
            <v>12214780.045416668</v>
          </cell>
          <cell r="AK416">
            <v>12370559.159583332</v>
          </cell>
          <cell r="AL416">
            <v>12488634.503749998</v>
          </cell>
          <cell r="AM416">
            <v>12576630.395416668</v>
          </cell>
          <cell r="AN416">
            <v>12684713.303333333</v>
          </cell>
          <cell r="AP416">
            <v>12932143.998333333</v>
          </cell>
        </row>
        <row r="417">
          <cell r="J417">
            <v>5758062.54</v>
          </cell>
          <cell r="K417">
            <v>5890975.54</v>
          </cell>
          <cell r="L417">
            <v>5957928.54</v>
          </cell>
          <cell r="M417">
            <v>6006375.46</v>
          </cell>
          <cell r="N417">
            <v>5952793.04</v>
          </cell>
          <cell r="O417">
            <v>5928834.6200000001</v>
          </cell>
          <cell r="P417">
            <v>5931227.2999999998</v>
          </cell>
          <cell r="Q417">
            <v>5842707.2599999998</v>
          </cell>
          <cell r="R417">
            <v>5865347.7599999998</v>
          </cell>
          <cell r="S417">
            <v>5927631.2800000003</v>
          </cell>
          <cell r="T417">
            <v>5930310</v>
          </cell>
          <cell r="U417">
            <v>5892645.0999999996</v>
          </cell>
          <cell r="V417">
            <v>5815652.2800000003</v>
          </cell>
          <cell r="W417">
            <v>5821525.9199999999</v>
          </cell>
          <cell r="X417">
            <v>5968241.4000000004</v>
          </cell>
          <cell r="Y417">
            <v>6076522.3600000003</v>
          </cell>
          <cell r="Z417">
            <v>6075881.2199999997</v>
          </cell>
          <cell r="AA417">
            <v>6088140.5599999996</v>
          </cell>
          <cell r="AD417">
            <v>5870492.9249999998</v>
          </cell>
          <cell r="AE417">
            <v>5881130.0058333324</v>
          </cell>
          <cell r="AF417">
            <v>5891745.0874999985</v>
          </cell>
          <cell r="AG417">
            <v>5903467.0958333323</v>
          </cell>
          <cell r="AH417">
            <v>5908445.8049999997</v>
          </cell>
          <cell r="AI417">
            <v>5909469.4424999999</v>
          </cell>
          <cell r="AJ417">
            <v>5908975.2808333337</v>
          </cell>
          <cell r="AK417">
            <v>5906511.2491666675</v>
          </cell>
          <cell r="AL417">
            <v>5909863.7391666668</v>
          </cell>
          <cell r="AM417">
            <v>5917915.2008333327</v>
          </cell>
          <cell r="AN417">
            <v>5929681.6224999996</v>
          </cell>
          <cell r="AP417">
            <v>5965207.3504166678</v>
          </cell>
        </row>
        <row r="418">
          <cell r="J418">
            <v>-10642949.439999999</v>
          </cell>
          <cell r="K418">
            <v>-11285345.67</v>
          </cell>
          <cell r="L418">
            <v>-10994187.609999999</v>
          </cell>
          <cell r="M418">
            <v>-11551721.35</v>
          </cell>
          <cell r="N418">
            <v>-11336169.33</v>
          </cell>
          <cell r="O418">
            <v>-11608152.640000001</v>
          </cell>
          <cell r="P418">
            <v>-11256051.539999999</v>
          </cell>
          <cell r="Q418">
            <v>-11744087.65</v>
          </cell>
          <cell r="R418">
            <v>-12347090.810000001</v>
          </cell>
          <cell r="S418">
            <v>-13699393.210000001</v>
          </cell>
          <cell r="T418">
            <v>-13378668.550000001</v>
          </cell>
          <cell r="U418">
            <v>-13461923.24</v>
          </cell>
          <cell r="V418">
            <v>-13142191.83</v>
          </cell>
          <cell r="W418">
            <v>-12899510.41</v>
          </cell>
          <cell r="X418">
            <v>-13177099.74</v>
          </cell>
          <cell r="Y418">
            <v>-12288763.720000001</v>
          </cell>
          <cell r="Z418">
            <v>-12756142.59</v>
          </cell>
          <cell r="AA418">
            <v>-12787352.550000001</v>
          </cell>
          <cell r="AD418">
            <v>-10952222.599166667</v>
          </cell>
          <cell r="AE418">
            <v>-11101377.722083334</v>
          </cell>
          <cell r="AF418">
            <v>-11330427.79916667</v>
          </cell>
          <cell r="AG418">
            <v>-11567959.258749999</v>
          </cell>
          <cell r="AH418">
            <v>-11806608.813749999</v>
          </cell>
          <cell r="AI418">
            <v>-12046280.186249999</v>
          </cell>
          <cell r="AJ418">
            <v>-12217672.15</v>
          </cell>
          <cell r="AK418">
            <v>-12375883.686250001</v>
          </cell>
          <cell r="AL418">
            <v>-12497548.457083331</v>
          </cell>
          <cell r="AM418">
            <v>-12587424.108333334</v>
          </cell>
          <cell r="AN418">
            <v>-12695722.990416666</v>
          </cell>
          <cell r="AP418">
            <v>-12943945.991666667</v>
          </cell>
        </row>
        <row r="419">
          <cell r="J419">
            <v>4318569.03</v>
          </cell>
          <cell r="K419">
            <v>4418254.03</v>
          </cell>
          <cell r="L419">
            <v>4468442.03</v>
          </cell>
          <cell r="M419">
            <v>4504779.1500000004</v>
          </cell>
          <cell r="N419">
            <v>4464592.57</v>
          </cell>
          <cell r="O419">
            <v>4446625.93</v>
          </cell>
          <cell r="P419">
            <v>4448421.5599999996</v>
          </cell>
          <cell r="Q419">
            <v>4382034.68</v>
          </cell>
          <cell r="R419">
            <v>4399015.6100000003</v>
          </cell>
          <cell r="S419">
            <v>4445730.05</v>
          </cell>
          <cell r="T419">
            <v>4447740.4800000004</v>
          </cell>
          <cell r="U419">
            <v>4419494.2</v>
          </cell>
          <cell r="V419">
            <v>4361753.7</v>
          </cell>
          <cell r="W419">
            <v>4366160.1100000003</v>
          </cell>
          <cell r="X419">
            <v>4476197.0599999996</v>
          </cell>
          <cell r="Y419">
            <v>4557409.43</v>
          </cell>
          <cell r="Z419">
            <v>4556929.42</v>
          </cell>
          <cell r="AA419">
            <v>4566125.8</v>
          </cell>
          <cell r="AD419">
            <v>4402880.4395833341</v>
          </cell>
          <cell r="AE419">
            <v>4410857.0325000007</v>
          </cell>
          <cell r="AF419">
            <v>4418817.1825000001</v>
          </cell>
          <cell r="AG419">
            <v>4427607.6187500004</v>
          </cell>
          <cell r="AH419">
            <v>4431340.6862500003</v>
          </cell>
          <cell r="AI419">
            <v>4432107.6379166674</v>
          </cell>
          <cell r="AJ419">
            <v>4431736.4191666674</v>
          </cell>
          <cell r="AK419">
            <v>4429888.9654166671</v>
          </cell>
          <cell r="AL419">
            <v>4432405.0200000005</v>
          </cell>
          <cell r="AM419">
            <v>4438445.3170833336</v>
          </cell>
          <cell r="AN419">
            <v>4447271.8470833339</v>
          </cell>
          <cell r="AP419">
            <v>4473919.5475000003</v>
          </cell>
        </row>
        <row r="420">
          <cell r="J420">
            <v>18964261.010000002</v>
          </cell>
          <cell r="K420">
            <v>16868308.75</v>
          </cell>
          <cell r="L420">
            <v>16859994.289999999</v>
          </cell>
          <cell r="M420">
            <v>28062756.050000001</v>
          </cell>
          <cell r="N420">
            <v>27353815.210000001</v>
          </cell>
          <cell r="O420">
            <v>27581357.489999998</v>
          </cell>
          <cell r="P420">
            <v>27697664.629999999</v>
          </cell>
          <cell r="Q420">
            <v>27661333.489999998</v>
          </cell>
          <cell r="R420">
            <v>28580584.789999999</v>
          </cell>
          <cell r="S420">
            <v>28870952.190000001</v>
          </cell>
          <cell r="T420">
            <v>29281669.239999998</v>
          </cell>
          <cell r="U420">
            <v>29086115.82</v>
          </cell>
          <cell r="V420">
            <v>26568010.41</v>
          </cell>
          <cell r="W420">
            <v>25581591.059999999</v>
          </cell>
          <cell r="X420">
            <v>25681280.309999999</v>
          </cell>
          <cell r="Y420">
            <v>25744337.989999998</v>
          </cell>
          <cell r="Z420">
            <v>25912082.079999998</v>
          </cell>
          <cell r="AA420">
            <v>25863287.699999999</v>
          </cell>
          <cell r="AD420">
            <v>22092775.459166668</v>
          </cell>
          <cell r="AE420">
            <v>22879802.05125</v>
          </cell>
          <cell r="AF420">
            <v>23669315.837916669</v>
          </cell>
          <cell r="AG420">
            <v>24459241.647916671</v>
          </cell>
          <cell r="AH420">
            <v>25212466.077083334</v>
          </cell>
          <cell r="AI420">
            <v>25889223.971666668</v>
          </cell>
          <cell r="AJ420">
            <v>26569100.292916667</v>
          </cell>
          <cell r="AK420">
            <v>27299707.306666669</v>
          </cell>
          <cell r="AL420">
            <v>27570660.138333332</v>
          </cell>
          <cell r="AM420">
            <v>27413987.172083333</v>
          </cell>
          <cell r="AN420">
            <v>27282328.717083335</v>
          </cell>
          <cell r="AP420">
            <v>27054195.19875</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D421">
            <v>0</v>
          </cell>
          <cell r="AE421">
            <v>0</v>
          </cell>
          <cell r="AF421">
            <v>0</v>
          </cell>
          <cell r="AG421">
            <v>0</v>
          </cell>
          <cell r="AH421">
            <v>0</v>
          </cell>
          <cell r="AI421">
            <v>0</v>
          </cell>
          <cell r="AJ421">
            <v>0</v>
          </cell>
          <cell r="AK421">
            <v>0</v>
          </cell>
          <cell r="AL421">
            <v>0</v>
          </cell>
          <cell r="AM421">
            <v>0</v>
          </cell>
          <cell r="AN421">
            <v>0</v>
          </cell>
          <cell r="AP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D422">
            <v>0</v>
          </cell>
          <cell r="AE422">
            <v>0</v>
          </cell>
          <cell r="AF422">
            <v>0</v>
          </cell>
          <cell r="AG422">
            <v>0</v>
          </cell>
          <cell r="AH422">
            <v>0</v>
          </cell>
          <cell r="AI422">
            <v>0</v>
          </cell>
          <cell r="AJ422">
            <v>0</v>
          </cell>
          <cell r="AK422">
            <v>0</v>
          </cell>
          <cell r="AL422">
            <v>0</v>
          </cell>
          <cell r="AM422">
            <v>0</v>
          </cell>
          <cell r="AN422">
            <v>0</v>
          </cell>
          <cell r="AP422">
            <v>0</v>
          </cell>
        </row>
        <row r="423">
          <cell r="J423">
            <v>27508884.859999999</v>
          </cell>
          <cell r="K423">
            <v>26935767.82</v>
          </cell>
          <cell r="L423">
            <v>27480060.539999999</v>
          </cell>
          <cell r="M423">
            <v>30598624.57</v>
          </cell>
          <cell r="N423">
            <v>29434086.620000001</v>
          </cell>
          <cell r="O423">
            <v>29737177.84</v>
          </cell>
          <cell r="P423">
            <v>30432028.739999998</v>
          </cell>
          <cell r="Q423">
            <v>30655260.75</v>
          </cell>
          <cell r="R423">
            <v>31209138.68</v>
          </cell>
          <cell r="S423">
            <v>30548308.59</v>
          </cell>
          <cell r="T423">
            <v>29346227.879999999</v>
          </cell>
          <cell r="U423">
            <v>32024198.43</v>
          </cell>
          <cell r="V423">
            <v>32513611.649999999</v>
          </cell>
          <cell r="W423">
            <v>33897057.649999999</v>
          </cell>
          <cell r="X423">
            <v>37952345.240000002</v>
          </cell>
          <cell r="Y423">
            <v>40526303.43</v>
          </cell>
          <cell r="Z423">
            <v>41908075.920000002</v>
          </cell>
          <cell r="AA423">
            <v>39885861.009999998</v>
          </cell>
          <cell r="AD423">
            <v>28680234.071250003</v>
          </cell>
          <cell r="AE423">
            <v>28887117.995833337</v>
          </cell>
          <cell r="AF423">
            <v>29114552.0425</v>
          </cell>
          <cell r="AG423">
            <v>29284195.17958333</v>
          </cell>
          <cell r="AH423">
            <v>29503430.180416662</v>
          </cell>
          <cell r="AI423">
            <v>29867677.392916668</v>
          </cell>
          <cell r="AJ423">
            <v>30366261.418750003</v>
          </cell>
          <cell r="AK423">
            <v>31092660.357499991</v>
          </cell>
          <cell r="AL423">
            <v>31942658.839166667</v>
          </cell>
          <cell r="AM423">
            <v>32876061.679166663</v>
          </cell>
          <cell r="AN423">
            <v>33818673.03208334</v>
          </cell>
          <cell r="AP423">
            <v>35433137.955833331</v>
          </cell>
        </row>
        <row r="424">
          <cell r="J424">
            <v>5466156.9299999997</v>
          </cell>
          <cell r="K424">
            <v>5928864.4800000004</v>
          </cell>
          <cell r="L424">
            <v>5999293.8499999996</v>
          </cell>
          <cell r="M424">
            <v>5795716.25</v>
          </cell>
          <cell r="N424">
            <v>5646393.0700000003</v>
          </cell>
          <cell r="O424">
            <v>6012317</v>
          </cell>
          <cell r="P424">
            <v>5996104.6100000003</v>
          </cell>
          <cell r="Q424">
            <v>6272491.5499999998</v>
          </cell>
          <cell r="R424">
            <v>6194369.6699999999</v>
          </cell>
          <cell r="S424">
            <v>6279476.9500000002</v>
          </cell>
          <cell r="T424">
            <v>6165893.1100000003</v>
          </cell>
          <cell r="U424">
            <v>6423508.8300000001</v>
          </cell>
          <cell r="V424">
            <v>6434648.5099999998</v>
          </cell>
          <cell r="W424">
            <v>6766713.5599999996</v>
          </cell>
          <cell r="X424">
            <v>6963992.9400000004</v>
          </cell>
          <cell r="Y424">
            <v>7600829.6799999997</v>
          </cell>
          <cell r="Z424">
            <v>7743333.79</v>
          </cell>
          <cell r="AA424">
            <v>8222289.8300000001</v>
          </cell>
          <cell r="AD424">
            <v>5825230.0129166665</v>
          </cell>
          <cell r="AE424">
            <v>5849115.0362499999</v>
          </cell>
          <cell r="AF424">
            <v>5887588.3612499991</v>
          </cell>
          <cell r="AG424">
            <v>5928423.9804166667</v>
          </cell>
          <cell r="AH424">
            <v>5980082.8995833332</v>
          </cell>
          <cell r="AI424">
            <v>6055402.6741666673</v>
          </cell>
          <cell r="AJ424">
            <v>6130666.8683333332</v>
          </cell>
          <cell r="AK424">
            <v>6205773.0420833332</v>
          </cell>
          <cell r="AL424">
            <v>6321181.8970833337</v>
          </cell>
          <cell r="AM424">
            <v>6483767.4866666673</v>
          </cell>
          <cell r="AN424">
            <v>6663222.2179166675</v>
          </cell>
          <cell r="AP424">
            <v>7055120.1020833338</v>
          </cell>
        </row>
        <row r="425">
          <cell r="J425">
            <v>29907904.82</v>
          </cell>
          <cell r="K425">
            <v>29780862.489999998</v>
          </cell>
          <cell r="L425">
            <v>29765822.489999998</v>
          </cell>
          <cell r="M425">
            <v>27956199.989999998</v>
          </cell>
          <cell r="N425">
            <v>27274882.510000002</v>
          </cell>
          <cell r="O425">
            <v>26951041.059999999</v>
          </cell>
          <cell r="P425">
            <v>26955564.149999999</v>
          </cell>
          <cell r="Q425">
            <v>24958070.16</v>
          </cell>
          <cell r="R425">
            <v>25015951.25</v>
          </cell>
          <cell r="S425">
            <v>25093173.41</v>
          </cell>
          <cell r="T425">
            <v>22341934.739999998</v>
          </cell>
          <cell r="U425">
            <v>22352517.199999999</v>
          </cell>
          <cell r="V425">
            <v>22387711.379999999</v>
          </cell>
          <cell r="W425">
            <v>20785731.469999999</v>
          </cell>
          <cell r="X425">
            <v>19867113.84</v>
          </cell>
          <cell r="Y425">
            <v>19812061.359999999</v>
          </cell>
          <cell r="Z425">
            <v>19748380.5</v>
          </cell>
          <cell r="AA425">
            <v>19566241.02</v>
          </cell>
          <cell r="AD425">
            <v>24576652.844583336</v>
          </cell>
          <cell r="AE425">
            <v>25973469.789583337</v>
          </cell>
          <cell r="AF425">
            <v>27189743.421666667</v>
          </cell>
          <cell r="AG425">
            <v>27415798.616666663</v>
          </cell>
          <cell r="AH425">
            <v>26830057.681250002</v>
          </cell>
          <cell r="AI425">
            <v>26216152.295833334</v>
          </cell>
          <cell r="AJ425">
            <v>25528013.776666667</v>
          </cell>
          <cell r="AK425">
            <v>24740770.457083333</v>
          </cell>
          <cell r="AL425">
            <v>23988985.153749999</v>
          </cell>
          <cell r="AM425">
            <v>23336041.793749999</v>
          </cell>
          <cell r="AN425">
            <v>22714737.541666668</v>
          </cell>
          <cell r="AP425">
            <v>21570702.558333334</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D426">
            <v>0</v>
          </cell>
          <cell r="AE426">
            <v>0</v>
          </cell>
          <cell r="AF426">
            <v>0</v>
          </cell>
          <cell r="AG426">
            <v>0</v>
          </cell>
          <cell r="AH426">
            <v>0</v>
          </cell>
          <cell r="AI426">
            <v>0</v>
          </cell>
          <cell r="AJ426">
            <v>0</v>
          </cell>
          <cell r="AK426">
            <v>0</v>
          </cell>
          <cell r="AL426">
            <v>0</v>
          </cell>
          <cell r="AM426">
            <v>0</v>
          </cell>
          <cell r="AN426">
            <v>0</v>
          </cell>
          <cell r="AP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D427">
            <v>0</v>
          </cell>
          <cell r="AE427">
            <v>0</v>
          </cell>
          <cell r="AF427">
            <v>0</v>
          </cell>
          <cell r="AG427">
            <v>0</v>
          </cell>
          <cell r="AH427">
            <v>0</v>
          </cell>
          <cell r="AI427">
            <v>0</v>
          </cell>
          <cell r="AJ427">
            <v>0</v>
          </cell>
          <cell r="AK427">
            <v>0</v>
          </cell>
          <cell r="AL427">
            <v>0</v>
          </cell>
          <cell r="AM427">
            <v>0</v>
          </cell>
          <cell r="AN427">
            <v>0</v>
          </cell>
          <cell r="AP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D428">
            <v>0</v>
          </cell>
          <cell r="AE428">
            <v>0</v>
          </cell>
          <cell r="AF428">
            <v>0</v>
          </cell>
          <cell r="AG428">
            <v>0</v>
          </cell>
          <cell r="AH428">
            <v>0</v>
          </cell>
          <cell r="AI428">
            <v>0</v>
          </cell>
          <cell r="AJ428">
            <v>0</v>
          </cell>
          <cell r="AK428">
            <v>0</v>
          </cell>
          <cell r="AL428">
            <v>0</v>
          </cell>
          <cell r="AM428">
            <v>0</v>
          </cell>
          <cell r="AN428">
            <v>0</v>
          </cell>
          <cell r="AP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D429">
            <v>0</v>
          </cell>
          <cell r="AE429">
            <v>0</v>
          </cell>
          <cell r="AF429">
            <v>0</v>
          </cell>
          <cell r="AG429">
            <v>0</v>
          </cell>
          <cell r="AH429">
            <v>0</v>
          </cell>
          <cell r="AI429">
            <v>0</v>
          </cell>
          <cell r="AJ429">
            <v>0</v>
          </cell>
          <cell r="AK429">
            <v>0</v>
          </cell>
          <cell r="AL429">
            <v>0</v>
          </cell>
          <cell r="AM429">
            <v>0</v>
          </cell>
          <cell r="AN429">
            <v>0</v>
          </cell>
          <cell r="AP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D430">
            <v>0</v>
          </cell>
          <cell r="AE430">
            <v>0</v>
          </cell>
          <cell r="AF430">
            <v>0</v>
          </cell>
          <cell r="AG430">
            <v>0</v>
          </cell>
          <cell r="AH430">
            <v>0</v>
          </cell>
          <cell r="AI430">
            <v>0</v>
          </cell>
          <cell r="AJ430">
            <v>0</v>
          </cell>
          <cell r="AK430">
            <v>0</v>
          </cell>
          <cell r="AL430">
            <v>0</v>
          </cell>
          <cell r="AM430">
            <v>0</v>
          </cell>
          <cell r="AN430">
            <v>0</v>
          </cell>
          <cell r="AP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D431">
            <v>0</v>
          </cell>
          <cell r="AE431">
            <v>0</v>
          </cell>
          <cell r="AF431">
            <v>0</v>
          </cell>
          <cell r="AG431">
            <v>0</v>
          </cell>
          <cell r="AH431">
            <v>0</v>
          </cell>
          <cell r="AI431">
            <v>0</v>
          </cell>
          <cell r="AJ431">
            <v>0</v>
          </cell>
          <cell r="AK431">
            <v>0</v>
          </cell>
          <cell r="AL431">
            <v>0</v>
          </cell>
          <cell r="AM431">
            <v>0</v>
          </cell>
          <cell r="AN431">
            <v>0</v>
          </cell>
          <cell r="AP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D432">
            <v>0</v>
          </cell>
          <cell r="AE432">
            <v>0</v>
          </cell>
          <cell r="AF432">
            <v>0</v>
          </cell>
          <cell r="AG432">
            <v>0</v>
          </cell>
          <cell r="AH432">
            <v>0</v>
          </cell>
          <cell r="AI432">
            <v>0</v>
          </cell>
          <cell r="AJ432">
            <v>0</v>
          </cell>
          <cell r="AK432">
            <v>0</v>
          </cell>
          <cell r="AL432">
            <v>0</v>
          </cell>
          <cell r="AM432">
            <v>0</v>
          </cell>
          <cell r="AN432">
            <v>0</v>
          </cell>
          <cell r="AP432">
            <v>0</v>
          </cell>
        </row>
        <row r="433">
          <cell r="J433">
            <v>3818021.44</v>
          </cell>
          <cell r="K433">
            <v>3814574.02</v>
          </cell>
          <cell r="L433">
            <v>3834536.23</v>
          </cell>
          <cell r="M433">
            <v>3893593.11</v>
          </cell>
          <cell r="N433">
            <v>3922727.38</v>
          </cell>
          <cell r="O433">
            <v>3928661.28</v>
          </cell>
          <cell r="P433">
            <v>3924619.38</v>
          </cell>
          <cell r="Q433">
            <v>4739521.45</v>
          </cell>
          <cell r="R433">
            <v>4966603.79</v>
          </cell>
          <cell r="S433">
            <v>4982813.4000000004</v>
          </cell>
          <cell r="T433">
            <v>5347711.0199999996</v>
          </cell>
          <cell r="U433">
            <v>5372208.4100000001</v>
          </cell>
          <cell r="V433">
            <v>5119646.7</v>
          </cell>
          <cell r="W433">
            <v>3647983.83</v>
          </cell>
          <cell r="X433">
            <v>3454939.92</v>
          </cell>
          <cell r="Y433">
            <v>2634380.5</v>
          </cell>
          <cell r="Z433">
            <v>2634797.2799999998</v>
          </cell>
          <cell r="AA433">
            <v>2635734.64</v>
          </cell>
          <cell r="AD433">
            <v>3858242.4829166667</v>
          </cell>
          <cell r="AE433">
            <v>3984347.7395833335</v>
          </cell>
          <cell r="AF433">
            <v>4078633.0554166664</v>
          </cell>
          <cell r="AG433">
            <v>4187898.6912499997</v>
          </cell>
          <cell r="AH433">
            <v>4314352.8849999998</v>
          </cell>
          <cell r="AI433">
            <v>4433033.6283333329</v>
          </cell>
          <cell r="AJ433">
            <v>4480326.7562499987</v>
          </cell>
          <cell r="AK433">
            <v>4457568.9854166666</v>
          </cell>
          <cell r="AL433">
            <v>4389285.2804166665</v>
          </cell>
          <cell r="AM433">
            <v>4283154.3341666665</v>
          </cell>
          <cell r="AN433">
            <v>4175618.6366666672</v>
          </cell>
          <cell r="AP433">
            <v>3926556.8974999995</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D434">
            <v>0</v>
          </cell>
          <cell r="AE434">
            <v>0</v>
          </cell>
          <cell r="AF434">
            <v>0</v>
          </cell>
          <cell r="AG434">
            <v>0</v>
          </cell>
          <cell r="AH434">
            <v>0</v>
          </cell>
          <cell r="AI434">
            <v>0</v>
          </cell>
          <cell r="AJ434">
            <v>0</v>
          </cell>
          <cell r="AK434">
            <v>0</v>
          </cell>
          <cell r="AL434">
            <v>0</v>
          </cell>
          <cell r="AM434">
            <v>0</v>
          </cell>
          <cell r="AN434">
            <v>0</v>
          </cell>
          <cell r="AP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D435">
            <v>0</v>
          </cell>
          <cell r="AE435">
            <v>0</v>
          </cell>
          <cell r="AF435">
            <v>0</v>
          </cell>
          <cell r="AG435">
            <v>0</v>
          </cell>
          <cell r="AH435">
            <v>0</v>
          </cell>
          <cell r="AI435">
            <v>0</v>
          </cell>
          <cell r="AJ435">
            <v>0</v>
          </cell>
          <cell r="AK435">
            <v>0</v>
          </cell>
          <cell r="AL435">
            <v>0</v>
          </cell>
          <cell r="AM435">
            <v>0</v>
          </cell>
          <cell r="AN435">
            <v>0</v>
          </cell>
          <cell r="AP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D436">
            <v>0</v>
          </cell>
          <cell r="AE436">
            <v>0</v>
          </cell>
          <cell r="AF436">
            <v>0</v>
          </cell>
          <cell r="AG436">
            <v>0</v>
          </cell>
          <cell r="AH436">
            <v>0</v>
          </cell>
          <cell r="AI436">
            <v>0</v>
          </cell>
          <cell r="AJ436">
            <v>0</v>
          </cell>
          <cell r="AK436">
            <v>0</v>
          </cell>
          <cell r="AL436">
            <v>0</v>
          </cell>
          <cell r="AM436">
            <v>0</v>
          </cell>
          <cell r="AN436">
            <v>0</v>
          </cell>
          <cell r="AP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D437">
            <v>0</v>
          </cell>
          <cell r="AE437">
            <v>0</v>
          </cell>
          <cell r="AF437">
            <v>0</v>
          </cell>
          <cell r="AG437">
            <v>0</v>
          </cell>
          <cell r="AH437">
            <v>0</v>
          </cell>
          <cell r="AI437">
            <v>0</v>
          </cell>
          <cell r="AJ437">
            <v>0</v>
          </cell>
          <cell r="AK437">
            <v>0</v>
          </cell>
          <cell r="AL437">
            <v>0</v>
          </cell>
          <cell r="AM437">
            <v>0</v>
          </cell>
          <cell r="AN437">
            <v>0</v>
          </cell>
          <cell r="AP437">
            <v>0</v>
          </cell>
        </row>
        <row r="438">
          <cell r="J438">
            <v>424429.3</v>
          </cell>
          <cell r="K438">
            <v>396856.21</v>
          </cell>
          <cell r="L438">
            <v>259383.27</v>
          </cell>
          <cell r="M438">
            <v>259383.27</v>
          </cell>
          <cell r="N438">
            <v>149552.1</v>
          </cell>
          <cell r="O438">
            <v>241934.74</v>
          </cell>
          <cell r="P438">
            <v>28705.55</v>
          </cell>
          <cell r="Q438">
            <v>205467.95</v>
          </cell>
          <cell r="R438">
            <v>224168.35</v>
          </cell>
          <cell r="S438">
            <v>238787.07</v>
          </cell>
          <cell r="T438">
            <v>261582.98</v>
          </cell>
          <cell r="U438">
            <v>367457.41</v>
          </cell>
          <cell r="V438">
            <v>241714.41</v>
          </cell>
          <cell r="W438">
            <v>186907.14</v>
          </cell>
          <cell r="X438">
            <v>159874.69</v>
          </cell>
          <cell r="Y438">
            <v>190781.1</v>
          </cell>
          <cell r="Z438">
            <v>270944.03000000003</v>
          </cell>
          <cell r="AA438">
            <v>246307.12</v>
          </cell>
          <cell r="AD438">
            <v>221776.66958333334</v>
          </cell>
          <cell r="AE438">
            <v>217436.63958333331</v>
          </cell>
          <cell r="AF438">
            <v>217658.00083333335</v>
          </cell>
          <cell r="AG438">
            <v>226808.34791666665</v>
          </cell>
          <cell r="AH438">
            <v>244855.02499999999</v>
          </cell>
          <cell r="AI438">
            <v>247195.89625000002</v>
          </cell>
          <cell r="AJ438">
            <v>230834.8979166667</v>
          </cell>
          <cell r="AK438">
            <v>217940.82916666669</v>
          </cell>
          <cell r="AL438">
            <v>210936.21458333332</v>
          </cell>
          <cell r="AM438">
            <v>213135.78791666662</v>
          </cell>
          <cell r="AN438">
            <v>218375.9675</v>
          </cell>
          <cell r="AP438">
            <v>233886.87541666665</v>
          </cell>
        </row>
        <row r="439">
          <cell r="J439">
            <v>4082.8</v>
          </cell>
          <cell r="K439">
            <v>4082.8</v>
          </cell>
          <cell r="L439">
            <v>4082.8</v>
          </cell>
          <cell r="M439">
            <v>4082.8</v>
          </cell>
          <cell r="N439">
            <v>4082.8</v>
          </cell>
          <cell r="O439">
            <v>4082.8</v>
          </cell>
          <cell r="P439">
            <v>4082.8</v>
          </cell>
          <cell r="Q439">
            <v>4082.8</v>
          </cell>
          <cell r="R439">
            <v>4082.8</v>
          </cell>
          <cell r="S439">
            <v>4082.8</v>
          </cell>
          <cell r="T439">
            <v>4082.8</v>
          </cell>
          <cell r="U439">
            <v>4082.8</v>
          </cell>
          <cell r="V439">
            <v>4082.8</v>
          </cell>
          <cell r="W439">
            <v>4082.8</v>
          </cell>
          <cell r="X439">
            <v>4082.8</v>
          </cell>
          <cell r="Y439">
            <v>4082.8</v>
          </cell>
          <cell r="Z439">
            <v>4082.8</v>
          </cell>
          <cell r="AA439">
            <v>34502.800000000003</v>
          </cell>
          <cell r="AD439">
            <v>4082.8000000000006</v>
          </cell>
          <cell r="AE439">
            <v>4082.8000000000006</v>
          </cell>
          <cell r="AF439">
            <v>4082.8000000000006</v>
          </cell>
          <cell r="AG439">
            <v>4082.8000000000006</v>
          </cell>
          <cell r="AH439">
            <v>4082.8000000000006</v>
          </cell>
          <cell r="AI439">
            <v>4082.8000000000006</v>
          </cell>
          <cell r="AJ439">
            <v>4082.8000000000006</v>
          </cell>
          <cell r="AK439">
            <v>4082.8000000000006</v>
          </cell>
          <cell r="AL439">
            <v>4082.8000000000006</v>
          </cell>
          <cell r="AM439">
            <v>4082.8000000000006</v>
          </cell>
          <cell r="AN439">
            <v>5350.3</v>
          </cell>
          <cell r="AP439">
            <v>10133.833333333334</v>
          </cell>
        </row>
        <row r="440">
          <cell r="J440">
            <v>3182036.59</v>
          </cell>
          <cell r="K440">
            <v>2719552.74</v>
          </cell>
          <cell r="L440">
            <v>2546078.09</v>
          </cell>
          <cell r="M440">
            <v>2200898.2999999998</v>
          </cell>
          <cell r="N440">
            <v>2188609.62</v>
          </cell>
          <cell r="O440">
            <v>1931924.81</v>
          </cell>
          <cell r="P440">
            <v>1752046.93</v>
          </cell>
          <cell r="Q440">
            <v>1423510.24</v>
          </cell>
          <cell r="R440">
            <v>950628.09</v>
          </cell>
          <cell r="S440">
            <v>609941.99</v>
          </cell>
          <cell r="T440">
            <v>-218001.93</v>
          </cell>
          <cell r="U440">
            <v>-300510.8</v>
          </cell>
          <cell r="V440">
            <v>-748818.06</v>
          </cell>
          <cell r="W440">
            <v>-734489.39</v>
          </cell>
          <cell r="X440">
            <v>-766982.69</v>
          </cell>
          <cell r="Y440">
            <v>-322250.38</v>
          </cell>
          <cell r="Z440">
            <v>-219442.88</v>
          </cell>
          <cell r="AA440">
            <v>-228895.65</v>
          </cell>
          <cell r="AD440">
            <v>2767150.7070833337</v>
          </cell>
          <cell r="AE440">
            <v>2556532.73</v>
          </cell>
          <cell r="AF440">
            <v>2318236.8454166665</v>
          </cell>
          <cell r="AG440">
            <v>2038940.6629166661</v>
          </cell>
          <cell r="AH440">
            <v>1733124.6733333331</v>
          </cell>
          <cell r="AI440">
            <v>1418440.6120833333</v>
          </cell>
          <cell r="AJ440">
            <v>1110736.5795833333</v>
          </cell>
          <cell r="AK440">
            <v>828773.95833333314</v>
          </cell>
          <cell r="AL440">
            <v>585598.56416666671</v>
          </cell>
          <cell r="AM440">
            <v>380131.84833333344</v>
          </cell>
          <cell r="AN440">
            <v>189762.14166666672</v>
          </cell>
          <cell r="AP440">
            <v>-114921.52624999998</v>
          </cell>
        </row>
        <row r="441">
          <cell r="J441">
            <v>485395.85</v>
          </cell>
          <cell r="K441">
            <v>476726.42</v>
          </cell>
          <cell r="L441">
            <v>503132.15999999997</v>
          </cell>
          <cell r="M441">
            <v>442437.17</v>
          </cell>
          <cell r="N441">
            <v>450319.46</v>
          </cell>
          <cell r="O441">
            <v>418814.52</v>
          </cell>
          <cell r="P441">
            <v>437865.26</v>
          </cell>
          <cell r="Q441">
            <v>440922</v>
          </cell>
          <cell r="R441">
            <v>458136.89</v>
          </cell>
          <cell r="S441">
            <v>447964.61</v>
          </cell>
          <cell r="T441">
            <v>431003.03</v>
          </cell>
          <cell r="U441">
            <v>463588.28</v>
          </cell>
          <cell r="V441">
            <v>504777.13</v>
          </cell>
          <cell r="W441">
            <v>651920.73</v>
          </cell>
          <cell r="X441">
            <v>832046.01</v>
          </cell>
          <cell r="Y441">
            <v>616920.34</v>
          </cell>
          <cell r="Z441">
            <v>451298.45</v>
          </cell>
          <cell r="AA441">
            <v>149464.49</v>
          </cell>
          <cell r="AD441">
            <v>464118.96416666661</v>
          </cell>
          <cell r="AE441">
            <v>463620.1358333333</v>
          </cell>
          <cell r="AF441">
            <v>462197.88874999993</v>
          </cell>
          <cell r="AG441">
            <v>458616.60999999993</v>
          </cell>
          <cell r="AH441">
            <v>455600.78625000006</v>
          </cell>
          <cell r="AI441">
            <v>455499.69083333341</v>
          </cell>
          <cell r="AJ441">
            <v>463607.00708333339</v>
          </cell>
          <cell r="AK441">
            <v>484611.51374999998</v>
          </cell>
          <cell r="AL441">
            <v>505586.38958333334</v>
          </cell>
          <cell r="AM441">
            <v>512897.31291666656</v>
          </cell>
          <cell r="AN441">
            <v>501715.18625000003</v>
          </cell>
          <cell r="AP441">
            <v>429887.81291666668</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D442">
            <v>0</v>
          </cell>
          <cell r="AE442">
            <v>0</v>
          </cell>
          <cell r="AF442">
            <v>0</v>
          </cell>
          <cell r="AG442">
            <v>0</v>
          </cell>
          <cell r="AH442">
            <v>0</v>
          </cell>
          <cell r="AI442">
            <v>0</v>
          </cell>
          <cell r="AJ442">
            <v>0</v>
          </cell>
          <cell r="AK442">
            <v>0</v>
          </cell>
          <cell r="AL442">
            <v>0</v>
          </cell>
          <cell r="AM442">
            <v>0</v>
          </cell>
          <cell r="AN442">
            <v>0</v>
          </cell>
          <cell r="AP442">
            <v>0</v>
          </cell>
        </row>
        <row r="443">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D443">
            <v>0</v>
          </cell>
          <cell r="AE443">
            <v>0</v>
          </cell>
          <cell r="AF443">
            <v>0</v>
          </cell>
          <cell r="AG443">
            <v>0</v>
          </cell>
          <cell r="AH443">
            <v>0</v>
          </cell>
          <cell r="AI443">
            <v>0</v>
          </cell>
          <cell r="AJ443">
            <v>0</v>
          </cell>
          <cell r="AK443">
            <v>0</v>
          </cell>
          <cell r="AL443">
            <v>0</v>
          </cell>
          <cell r="AM443">
            <v>0</v>
          </cell>
          <cell r="AN443">
            <v>0</v>
          </cell>
          <cell r="AP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D444">
            <v>0</v>
          </cell>
          <cell r="AE444">
            <v>0</v>
          </cell>
          <cell r="AF444">
            <v>0</v>
          </cell>
          <cell r="AG444">
            <v>0</v>
          </cell>
          <cell r="AH444">
            <v>0</v>
          </cell>
          <cell r="AI444">
            <v>0</v>
          </cell>
          <cell r="AJ444">
            <v>0</v>
          </cell>
          <cell r="AK444">
            <v>0</v>
          </cell>
          <cell r="AL444">
            <v>0</v>
          </cell>
          <cell r="AM444">
            <v>0</v>
          </cell>
          <cell r="AN444">
            <v>0</v>
          </cell>
          <cell r="AP444">
            <v>0</v>
          </cell>
        </row>
        <row r="445">
          <cell r="J445">
            <v>11013138.880000001</v>
          </cell>
          <cell r="K445">
            <v>11557265.4</v>
          </cell>
          <cell r="L445">
            <v>12854339.800000001</v>
          </cell>
          <cell r="M445">
            <v>15017947.77</v>
          </cell>
          <cell r="N445">
            <v>17331874.140000001</v>
          </cell>
          <cell r="O445">
            <v>17200668.120000001</v>
          </cell>
          <cell r="P445">
            <v>16862866.530000001</v>
          </cell>
          <cell r="Q445">
            <v>18088957</v>
          </cell>
          <cell r="R445">
            <v>16112255.279999999</v>
          </cell>
          <cell r="S445">
            <v>7980641.4400000004</v>
          </cell>
          <cell r="T445">
            <v>8538189</v>
          </cell>
          <cell r="U445">
            <v>10560621.460000001</v>
          </cell>
          <cell r="V445">
            <v>11564402.060000001</v>
          </cell>
          <cell r="W445">
            <v>13657508.529999999</v>
          </cell>
          <cell r="X445">
            <v>13973248.130000001</v>
          </cell>
          <cell r="Y445">
            <v>15652036.08</v>
          </cell>
          <cell r="Z445">
            <v>18419895.16</v>
          </cell>
          <cell r="AA445">
            <v>16798742.579999998</v>
          </cell>
          <cell r="AD445">
            <v>13610142.6425</v>
          </cell>
          <cell r="AE445">
            <v>13616064.401249999</v>
          </cell>
          <cell r="AF445">
            <v>13516040.412916668</v>
          </cell>
          <cell r="AG445">
            <v>13409639.759583332</v>
          </cell>
          <cell r="AH445">
            <v>13500027.536249997</v>
          </cell>
          <cell r="AI445">
            <v>13616199.700833336</v>
          </cell>
          <cell r="AJ445">
            <v>13726679.130416667</v>
          </cell>
          <cell r="AK445">
            <v>13860810.441250002</v>
          </cell>
          <cell r="AL445">
            <v>13933851.967916667</v>
          </cell>
          <cell r="AM445">
            <v>14005606.523333335</v>
          </cell>
          <cell r="AN445">
            <v>14034193.835000001</v>
          </cell>
          <cell r="AP445">
            <v>14043371.29125</v>
          </cell>
        </row>
        <row r="446">
          <cell r="J446">
            <v>2742409.9</v>
          </cell>
          <cell r="K446">
            <v>2669367.54</v>
          </cell>
          <cell r="L446">
            <v>2659534.96</v>
          </cell>
          <cell r="M446">
            <v>2659534.96</v>
          </cell>
          <cell r="N446">
            <v>2659534.96</v>
          </cell>
          <cell r="O446">
            <v>2659534.96</v>
          </cell>
          <cell r="P446">
            <v>2659534.96</v>
          </cell>
          <cell r="Q446">
            <v>2673510.5299999998</v>
          </cell>
          <cell r="R446">
            <v>2673510.5299999998</v>
          </cell>
          <cell r="S446">
            <v>2661533.69</v>
          </cell>
          <cell r="T446">
            <v>0</v>
          </cell>
          <cell r="U446">
            <v>0</v>
          </cell>
          <cell r="V446">
            <v>2967635.32</v>
          </cell>
          <cell r="W446">
            <v>2913940.17</v>
          </cell>
          <cell r="X446">
            <v>2913940.17</v>
          </cell>
          <cell r="Y446">
            <v>2800621.3</v>
          </cell>
          <cell r="Z446">
            <v>2676898.2200000002</v>
          </cell>
          <cell r="AA446">
            <v>2713822.09</v>
          </cell>
          <cell r="AD446">
            <v>2877503.3425000007</v>
          </cell>
          <cell r="AE446">
            <v>2824120.9350000005</v>
          </cell>
          <cell r="AF446">
            <v>2770519.9137500008</v>
          </cell>
          <cell r="AG446">
            <v>2609057.4458333342</v>
          </cell>
          <cell r="AH446">
            <v>2350543.4808333339</v>
          </cell>
          <cell r="AI446">
            <v>2235884.9750000001</v>
          </cell>
          <cell r="AJ446">
            <v>2255459.8937500003</v>
          </cell>
          <cell r="AK446">
            <v>2276250.6370833335</v>
          </cell>
          <cell r="AL446">
            <v>2292729.4516666667</v>
          </cell>
          <cell r="AM446">
            <v>2299331.5183333331</v>
          </cell>
          <cell r="AN446">
            <v>2302316.9512499995</v>
          </cell>
          <cell r="AP446">
            <v>2312338.4916666667</v>
          </cell>
        </row>
        <row r="447">
          <cell r="J447">
            <v>16345638.359999999</v>
          </cell>
          <cell r="K447">
            <v>16936258.68</v>
          </cell>
          <cell r="L447">
            <v>18303665.870000001</v>
          </cell>
          <cell r="M447">
            <v>18633773.309999999</v>
          </cell>
          <cell r="N447">
            <v>20357050.239999998</v>
          </cell>
          <cell r="O447">
            <v>20923722.48</v>
          </cell>
          <cell r="P447">
            <v>21336979.289999999</v>
          </cell>
          <cell r="Q447">
            <v>15743581.57</v>
          </cell>
          <cell r="R447">
            <v>10570503.4</v>
          </cell>
          <cell r="S447">
            <v>9089872.0999999996</v>
          </cell>
          <cell r="T447">
            <v>10923061.689999999</v>
          </cell>
          <cell r="U447">
            <v>12622143.369999999</v>
          </cell>
          <cell r="V447">
            <v>15190139.25</v>
          </cell>
          <cell r="W447">
            <v>17357754.82</v>
          </cell>
          <cell r="X447">
            <v>17327603.18</v>
          </cell>
          <cell r="Y447">
            <v>18483624.710000001</v>
          </cell>
          <cell r="Z447">
            <v>19561444.949999999</v>
          </cell>
          <cell r="AA447">
            <v>19693275.899999999</v>
          </cell>
          <cell r="AD447">
            <v>16929963.927083332</v>
          </cell>
          <cell r="AE447">
            <v>16693669.747083331</v>
          </cell>
          <cell r="AF447">
            <v>16403172.252499999</v>
          </cell>
          <cell r="AG447">
            <v>16218031.690416666</v>
          </cell>
          <cell r="AH447">
            <v>16056248.047083331</v>
          </cell>
          <cell r="AI447">
            <v>15934041.733750001</v>
          </cell>
          <cell r="AJ447">
            <v>15903458.276666665</v>
          </cell>
          <cell r="AK447">
            <v>15880351.337083332</v>
          </cell>
          <cell r="AL447">
            <v>15833425.866666665</v>
          </cell>
          <cell r="AM447">
            <v>15794019.454583334</v>
          </cell>
          <cell r="AN447">
            <v>15709600.626666667</v>
          </cell>
          <cell r="AP447">
            <v>15070418.203749999</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D448">
            <v>0</v>
          </cell>
          <cell r="AE448">
            <v>0</v>
          </cell>
          <cell r="AF448">
            <v>0</v>
          </cell>
          <cell r="AG448">
            <v>0</v>
          </cell>
          <cell r="AH448">
            <v>0</v>
          </cell>
          <cell r="AI448">
            <v>0</v>
          </cell>
          <cell r="AJ448">
            <v>0</v>
          </cell>
          <cell r="AK448">
            <v>0</v>
          </cell>
          <cell r="AL448">
            <v>0</v>
          </cell>
          <cell r="AM448">
            <v>0</v>
          </cell>
          <cell r="AN448">
            <v>0</v>
          </cell>
          <cell r="AP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D449">
            <v>0</v>
          </cell>
          <cell r="AE449">
            <v>0</v>
          </cell>
          <cell r="AF449">
            <v>0</v>
          </cell>
          <cell r="AG449">
            <v>0</v>
          </cell>
          <cell r="AH449">
            <v>0</v>
          </cell>
          <cell r="AI449">
            <v>0</v>
          </cell>
          <cell r="AJ449">
            <v>0</v>
          </cell>
          <cell r="AK449">
            <v>0</v>
          </cell>
          <cell r="AL449">
            <v>0</v>
          </cell>
          <cell r="AM449">
            <v>0</v>
          </cell>
          <cell r="AN449">
            <v>0</v>
          </cell>
          <cell r="AP449">
            <v>0</v>
          </cell>
        </row>
        <row r="450">
          <cell r="J450">
            <v>45176.84</v>
          </cell>
          <cell r="K450">
            <v>39435.56</v>
          </cell>
          <cell r="L450">
            <v>34283.47</v>
          </cell>
          <cell r="M450">
            <v>27254.9</v>
          </cell>
          <cell r="N450">
            <v>23991.279999999999</v>
          </cell>
          <cell r="O450">
            <v>26078.35</v>
          </cell>
          <cell r="P450">
            <v>62566.71</v>
          </cell>
          <cell r="Q450">
            <v>61729.599999999999</v>
          </cell>
          <cell r="R450">
            <v>82020.92</v>
          </cell>
          <cell r="S450">
            <v>74023.759999999995</v>
          </cell>
          <cell r="T450">
            <v>63063.92</v>
          </cell>
          <cell r="U450">
            <v>53685.1</v>
          </cell>
          <cell r="V450">
            <v>44104.1</v>
          </cell>
          <cell r="W450">
            <v>37421.32</v>
          </cell>
          <cell r="X450">
            <v>30683.18</v>
          </cell>
          <cell r="Y450">
            <v>50110.03</v>
          </cell>
          <cell r="Z450">
            <v>73314.69</v>
          </cell>
          <cell r="AA450">
            <v>79767.490000000005</v>
          </cell>
          <cell r="AD450">
            <v>42529.18208333334</v>
          </cell>
          <cell r="AE450">
            <v>44834.090416666666</v>
          </cell>
          <cell r="AF450">
            <v>47885.317499999997</v>
          </cell>
          <cell r="AG450">
            <v>49197.678749999999</v>
          </cell>
          <cell r="AH450">
            <v>49407.454583333332</v>
          </cell>
          <cell r="AI450">
            <v>49397.836666666662</v>
          </cell>
          <cell r="AJ450">
            <v>49269.212500000001</v>
          </cell>
          <cell r="AK450">
            <v>49035.273749999993</v>
          </cell>
          <cell r="AL450">
            <v>49837.558749999997</v>
          </cell>
          <cell r="AM450">
            <v>52844.997916666667</v>
          </cell>
          <cell r="AN450">
            <v>57137.187499999993</v>
          </cell>
          <cell r="AP450">
            <v>60601.980833333335</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D451">
            <v>0</v>
          </cell>
          <cell r="AE451">
            <v>0</v>
          </cell>
          <cell r="AF451">
            <v>0</v>
          </cell>
          <cell r="AG451">
            <v>0</v>
          </cell>
          <cell r="AH451">
            <v>0</v>
          </cell>
          <cell r="AI451">
            <v>0</v>
          </cell>
          <cell r="AJ451">
            <v>0</v>
          </cell>
          <cell r="AK451">
            <v>0</v>
          </cell>
          <cell r="AL451">
            <v>0</v>
          </cell>
          <cell r="AM451">
            <v>0</v>
          </cell>
          <cell r="AN451">
            <v>0</v>
          </cell>
          <cell r="AP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D452">
            <v>0</v>
          </cell>
          <cell r="AE452">
            <v>0</v>
          </cell>
          <cell r="AF452">
            <v>0</v>
          </cell>
          <cell r="AG452">
            <v>0</v>
          </cell>
          <cell r="AH452">
            <v>0</v>
          </cell>
          <cell r="AI452">
            <v>0</v>
          </cell>
          <cell r="AJ452">
            <v>0</v>
          </cell>
          <cell r="AK452">
            <v>0</v>
          </cell>
          <cell r="AL452">
            <v>0</v>
          </cell>
          <cell r="AM452">
            <v>0</v>
          </cell>
          <cell r="AN452">
            <v>0</v>
          </cell>
          <cell r="AP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D453">
            <v>0</v>
          </cell>
          <cell r="AE453">
            <v>0</v>
          </cell>
          <cell r="AF453">
            <v>0</v>
          </cell>
          <cell r="AG453">
            <v>0</v>
          </cell>
          <cell r="AH453">
            <v>0</v>
          </cell>
          <cell r="AI453">
            <v>0</v>
          </cell>
          <cell r="AJ453">
            <v>0</v>
          </cell>
          <cell r="AK453">
            <v>0</v>
          </cell>
          <cell r="AL453">
            <v>0</v>
          </cell>
          <cell r="AM453">
            <v>0</v>
          </cell>
          <cell r="AN453">
            <v>0</v>
          </cell>
          <cell r="AP453">
            <v>0</v>
          </cell>
        </row>
        <row r="454">
          <cell r="J454">
            <v>2220280.0499999998</v>
          </cell>
          <cell r="K454">
            <v>1850233.38</v>
          </cell>
          <cell r="L454">
            <v>1480186.71</v>
          </cell>
          <cell r="M454">
            <v>1110140.04</v>
          </cell>
          <cell r="N454">
            <v>740093.37</v>
          </cell>
          <cell r="O454">
            <v>370046.7</v>
          </cell>
          <cell r="P454">
            <v>0</v>
          </cell>
          <cell r="Q454">
            <v>4155031.45</v>
          </cell>
          <cell r="R454">
            <v>3777301.32</v>
          </cell>
          <cell r="S454">
            <v>3399571.19</v>
          </cell>
          <cell r="T454">
            <v>3021841.06</v>
          </cell>
          <cell r="U454">
            <v>2644110.9300000002</v>
          </cell>
          <cell r="V454">
            <v>2266380.7999999998</v>
          </cell>
          <cell r="W454">
            <v>1888650.67</v>
          </cell>
          <cell r="X454">
            <v>1510920.54</v>
          </cell>
          <cell r="Y454">
            <v>1133190.4099999999</v>
          </cell>
          <cell r="Z454">
            <v>755460.28</v>
          </cell>
          <cell r="AA454">
            <v>377730.15</v>
          </cell>
          <cell r="AD454">
            <v>2031528.7979166666</v>
          </cell>
          <cell r="AE454">
            <v>2038251.824583333</v>
          </cell>
          <cell r="AF454">
            <v>2044334.5629166665</v>
          </cell>
          <cell r="AG454">
            <v>2053401.7629166667</v>
          </cell>
          <cell r="AH454">
            <v>2061828.6745833333</v>
          </cell>
          <cell r="AI454">
            <v>2065990.5479166666</v>
          </cell>
          <cell r="AJ454">
            <v>2069512.1329166666</v>
          </cell>
          <cell r="AK454">
            <v>2072393.4295833334</v>
          </cell>
          <cell r="AL454">
            <v>2074634.437916667</v>
          </cell>
          <cell r="AM454">
            <v>2076235.1579166669</v>
          </cell>
          <cell r="AN454">
            <v>2077195.5895833336</v>
          </cell>
          <cell r="AP454">
            <v>2080102.5679166664</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D455">
            <v>0</v>
          </cell>
          <cell r="AE455">
            <v>0</v>
          </cell>
          <cell r="AF455">
            <v>0</v>
          </cell>
          <cell r="AG455">
            <v>0</v>
          </cell>
          <cell r="AH455">
            <v>0</v>
          </cell>
          <cell r="AI455">
            <v>0</v>
          </cell>
          <cell r="AJ455">
            <v>0</v>
          </cell>
          <cell r="AK455">
            <v>0</v>
          </cell>
          <cell r="AL455">
            <v>0</v>
          </cell>
          <cell r="AM455">
            <v>0</v>
          </cell>
          <cell r="AN455">
            <v>0</v>
          </cell>
          <cell r="AP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114750</v>
          </cell>
          <cell r="Z456">
            <v>105187.5</v>
          </cell>
          <cell r="AA456">
            <v>95625</v>
          </cell>
          <cell r="AD456">
            <v>0</v>
          </cell>
          <cell r="AE456">
            <v>0</v>
          </cell>
          <cell r="AF456">
            <v>0</v>
          </cell>
          <cell r="AG456">
            <v>0</v>
          </cell>
          <cell r="AH456">
            <v>0</v>
          </cell>
          <cell r="AI456">
            <v>0</v>
          </cell>
          <cell r="AJ456">
            <v>0</v>
          </cell>
          <cell r="AK456">
            <v>0</v>
          </cell>
          <cell r="AL456">
            <v>4781.25</v>
          </cell>
          <cell r="AM456">
            <v>13945.3125</v>
          </cell>
          <cell r="AN456">
            <v>22312.5</v>
          </cell>
          <cell r="AP456">
            <v>36656.25</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D457">
            <v>0</v>
          </cell>
          <cell r="AE457">
            <v>0</v>
          </cell>
          <cell r="AF457">
            <v>0</v>
          </cell>
          <cell r="AG457">
            <v>0</v>
          </cell>
          <cell r="AH457">
            <v>0</v>
          </cell>
          <cell r="AI457">
            <v>0</v>
          </cell>
          <cell r="AJ457">
            <v>0</v>
          </cell>
          <cell r="AK457">
            <v>0</v>
          </cell>
          <cell r="AL457">
            <v>0</v>
          </cell>
          <cell r="AM457">
            <v>0</v>
          </cell>
          <cell r="AN457">
            <v>0</v>
          </cell>
          <cell r="AP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D458">
            <v>0</v>
          </cell>
          <cell r="AE458">
            <v>0</v>
          </cell>
          <cell r="AF458">
            <v>0</v>
          </cell>
          <cell r="AG458">
            <v>0</v>
          </cell>
          <cell r="AH458">
            <v>0</v>
          </cell>
          <cell r="AI458">
            <v>0</v>
          </cell>
          <cell r="AJ458">
            <v>0</v>
          </cell>
          <cell r="AK458">
            <v>0</v>
          </cell>
          <cell r="AL458">
            <v>0</v>
          </cell>
          <cell r="AM458">
            <v>0</v>
          </cell>
          <cell r="AN458">
            <v>0</v>
          </cell>
          <cell r="AP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D459">
            <v>0</v>
          </cell>
          <cell r="AE459">
            <v>0</v>
          </cell>
          <cell r="AF459">
            <v>0</v>
          </cell>
          <cell r="AG459">
            <v>0</v>
          </cell>
          <cell r="AH459">
            <v>0</v>
          </cell>
          <cell r="AI459">
            <v>0</v>
          </cell>
          <cell r="AJ459">
            <v>0</v>
          </cell>
          <cell r="AK459">
            <v>0</v>
          </cell>
          <cell r="AL459">
            <v>0</v>
          </cell>
          <cell r="AM459">
            <v>0</v>
          </cell>
          <cell r="AN459">
            <v>0</v>
          </cell>
          <cell r="AP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D460">
            <v>0</v>
          </cell>
          <cell r="AE460">
            <v>0</v>
          </cell>
          <cell r="AF460">
            <v>0</v>
          </cell>
          <cell r="AG460">
            <v>0</v>
          </cell>
          <cell r="AH460">
            <v>0</v>
          </cell>
          <cell r="AI460">
            <v>0</v>
          </cell>
          <cell r="AJ460">
            <v>0</v>
          </cell>
          <cell r="AK460">
            <v>0</v>
          </cell>
          <cell r="AL460">
            <v>0</v>
          </cell>
          <cell r="AM460">
            <v>0</v>
          </cell>
          <cell r="AN460">
            <v>0</v>
          </cell>
          <cell r="AP460">
            <v>0</v>
          </cell>
        </row>
        <row r="461">
          <cell r="J461">
            <v>224921.02</v>
          </cell>
          <cell r="K461">
            <v>187434.19</v>
          </cell>
          <cell r="L461">
            <v>149947.35999999999</v>
          </cell>
          <cell r="M461">
            <v>112460.53</v>
          </cell>
          <cell r="N461">
            <v>74973.7</v>
          </cell>
          <cell r="O461">
            <v>37486.870000000003</v>
          </cell>
          <cell r="P461">
            <v>0</v>
          </cell>
          <cell r="Q461">
            <v>305482.43</v>
          </cell>
          <cell r="R461">
            <v>277711.3</v>
          </cell>
          <cell r="S461">
            <v>249940.17</v>
          </cell>
          <cell r="T461">
            <v>222169.04</v>
          </cell>
          <cell r="U461">
            <v>194397.91</v>
          </cell>
          <cell r="V461">
            <v>166626.78</v>
          </cell>
          <cell r="W461">
            <v>138855.65</v>
          </cell>
          <cell r="X461">
            <v>111084.52</v>
          </cell>
          <cell r="Y461">
            <v>83313.39</v>
          </cell>
          <cell r="Z461">
            <v>55542.26</v>
          </cell>
          <cell r="AA461">
            <v>27771.13</v>
          </cell>
          <cell r="AD461">
            <v>201724.5708333333</v>
          </cell>
          <cell r="AE461">
            <v>193223.33</v>
          </cell>
          <cell r="AF461">
            <v>185531.73083333333</v>
          </cell>
          <cell r="AG461">
            <v>178649.77333333332</v>
          </cell>
          <cell r="AH461">
            <v>172577.45749999999</v>
          </cell>
          <cell r="AI461">
            <v>167314.7833333333</v>
          </cell>
          <cell r="AJ461">
            <v>162861.75083333332</v>
          </cell>
          <cell r="AK461">
            <v>159218.35999999999</v>
          </cell>
          <cell r="AL461">
            <v>156384.61083333331</v>
          </cell>
          <cell r="AM461">
            <v>154360.50333333333</v>
          </cell>
          <cell r="AN461">
            <v>153146.03749999998</v>
          </cell>
          <cell r="AP461">
            <v>153463.23541666663</v>
          </cell>
        </row>
        <row r="462">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D462">
            <v>0</v>
          </cell>
          <cell r="AE462">
            <v>0</v>
          </cell>
          <cell r="AF462">
            <v>0</v>
          </cell>
          <cell r="AG462">
            <v>0</v>
          </cell>
          <cell r="AH462">
            <v>0</v>
          </cell>
          <cell r="AI462">
            <v>0</v>
          </cell>
          <cell r="AJ462">
            <v>0</v>
          </cell>
          <cell r="AK462">
            <v>0</v>
          </cell>
          <cell r="AL462">
            <v>0</v>
          </cell>
          <cell r="AM462">
            <v>0</v>
          </cell>
          <cell r="AN462">
            <v>0</v>
          </cell>
          <cell r="AP462">
            <v>0</v>
          </cell>
        </row>
        <row r="463">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D463">
            <v>0</v>
          </cell>
          <cell r="AE463">
            <v>0</v>
          </cell>
          <cell r="AF463">
            <v>0</v>
          </cell>
          <cell r="AG463">
            <v>0</v>
          </cell>
          <cell r="AH463">
            <v>0</v>
          </cell>
          <cell r="AI463">
            <v>0</v>
          </cell>
          <cell r="AJ463">
            <v>0</v>
          </cell>
          <cell r="AK463">
            <v>0</v>
          </cell>
          <cell r="AL463">
            <v>0</v>
          </cell>
          <cell r="AM463">
            <v>0</v>
          </cell>
          <cell r="AN463">
            <v>0</v>
          </cell>
          <cell r="AP463">
            <v>0</v>
          </cell>
        </row>
        <row r="464">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D464">
            <v>0</v>
          </cell>
          <cell r="AE464">
            <v>0</v>
          </cell>
          <cell r="AF464">
            <v>0</v>
          </cell>
          <cell r="AG464">
            <v>0</v>
          </cell>
          <cell r="AH464">
            <v>0</v>
          </cell>
          <cell r="AI464">
            <v>0</v>
          </cell>
          <cell r="AJ464">
            <v>0</v>
          </cell>
          <cell r="AK464">
            <v>0</v>
          </cell>
          <cell r="AL464">
            <v>0</v>
          </cell>
          <cell r="AM464">
            <v>0</v>
          </cell>
          <cell r="AN464">
            <v>0</v>
          </cell>
          <cell r="AP464">
            <v>41592.88958333333</v>
          </cell>
        </row>
        <row r="465">
          <cell r="J465">
            <v>2928207.5</v>
          </cell>
          <cell r="K465">
            <v>2635386.75</v>
          </cell>
          <cell r="L465">
            <v>2342566</v>
          </cell>
          <cell r="M465">
            <v>2049745.25</v>
          </cell>
          <cell r="N465">
            <v>1756924.5</v>
          </cell>
          <cell r="O465">
            <v>1464103.75</v>
          </cell>
          <cell r="P465">
            <v>1171283</v>
          </cell>
          <cell r="Q465">
            <v>878462.25</v>
          </cell>
          <cell r="R465">
            <v>585641.5</v>
          </cell>
          <cell r="S465">
            <v>292820.75</v>
          </cell>
          <cell r="T465">
            <v>0</v>
          </cell>
          <cell r="U465">
            <v>2997096.59</v>
          </cell>
          <cell r="V465">
            <v>2724633.32</v>
          </cell>
          <cell r="W465">
            <v>2452169.98</v>
          </cell>
          <cell r="X465">
            <v>2179706.64</v>
          </cell>
          <cell r="Y465">
            <v>1907243.3</v>
          </cell>
          <cell r="Z465">
            <v>1634779.96</v>
          </cell>
          <cell r="AA465">
            <v>1362316.62</v>
          </cell>
          <cell r="AD465">
            <v>1615382.28125</v>
          </cell>
          <cell r="AE465">
            <v>1612677.75</v>
          </cell>
          <cell r="AF465">
            <v>1611055.03125</v>
          </cell>
          <cell r="AG465">
            <v>1610514.125</v>
          </cell>
          <cell r="AH465">
            <v>1601183.6391666669</v>
          </cell>
          <cell r="AI465">
            <v>1583370.8958333333</v>
          </cell>
          <cell r="AJ465">
            <v>1567254.60625</v>
          </cell>
          <cell r="AK465">
            <v>1552834.7675000001</v>
          </cell>
          <cell r="AL465">
            <v>1540111.3795833334</v>
          </cell>
          <cell r="AM465">
            <v>1529084.4425000001</v>
          </cell>
          <cell r="AN465">
            <v>1519753.95625</v>
          </cell>
          <cell r="AP465">
            <v>1506182.3362500004</v>
          </cell>
        </row>
        <row r="466">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D466">
            <v>0</v>
          </cell>
          <cell r="AE466">
            <v>0</v>
          </cell>
          <cell r="AF466">
            <v>0</v>
          </cell>
          <cell r="AG466">
            <v>0</v>
          </cell>
          <cell r="AH466">
            <v>0</v>
          </cell>
          <cell r="AI466">
            <v>0</v>
          </cell>
          <cell r="AJ466">
            <v>0</v>
          </cell>
          <cell r="AK466">
            <v>0</v>
          </cell>
          <cell r="AL466">
            <v>0</v>
          </cell>
          <cell r="AM466">
            <v>0</v>
          </cell>
          <cell r="AN466">
            <v>0</v>
          </cell>
          <cell r="AP466">
            <v>10517.44875</v>
          </cell>
        </row>
        <row r="467">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D467">
            <v>0</v>
          </cell>
          <cell r="AE467">
            <v>0</v>
          </cell>
          <cell r="AF467">
            <v>0</v>
          </cell>
          <cell r="AG467">
            <v>0</v>
          </cell>
          <cell r="AH467">
            <v>0</v>
          </cell>
          <cell r="AI467">
            <v>0</v>
          </cell>
          <cell r="AJ467">
            <v>0</v>
          </cell>
          <cell r="AK467">
            <v>0</v>
          </cell>
          <cell r="AL467">
            <v>0</v>
          </cell>
          <cell r="AM467">
            <v>0</v>
          </cell>
          <cell r="AN467">
            <v>0</v>
          </cell>
          <cell r="AP467">
            <v>0</v>
          </cell>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D468">
            <v>0</v>
          </cell>
          <cell r="AE468">
            <v>0</v>
          </cell>
          <cell r="AF468">
            <v>0</v>
          </cell>
          <cell r="AG468">
            <v>0</v>
          </cell>
          <cell r="AH468">
            <v>0</v>
          </cell>
          <cell r="AI468">
            <v>0</v>
          </cell>
          <cell r="AJ468">
            <v>0</v>
          </cell>
          <cell r="AK468">
            <v>0</v>
          </cell>
          <cell r="AL468">
            <v>0</v>
          </cell>
          <cell r="AM468">
            <v>0</v>
          </cell>
          <cell r="AN468">
            <v>0</v>
          </cell>
          <cell r="AP468">
            <v>731.67833333333328</v>
          </cell>
        </row>
        <row r="469">
          <cell r="J469">
            <v>20000</v>
          </cell>
          <cell r="K469">
            <v>0</v>
          </cell>
          <cell r="L469">
            <v>-20000</v>
          </cell>
          <cell r="M469">
            <v>-40000</v>
          </cell>
          <cell r="N469">
            <v>60000</v>
          </cell>
          <cell r="O469">
            <v>40000</v>
          </cell>
          <cell r="P469">
            <v>20000</v>
          </cell>
          <cell r="Q469">
            <v>0</v>
          </cell>
          <cell r="R469">
            <v>40000</v>
          </cell>
          <cell r="S469">
            <v>20000</v>
          </cell>
          <cell r="T469">
            <v>0</v>
          </cell>
          <cell r="U469">
            <v>-20000</v>
          </cell>
          <cell r="V469">
            <v>20000</v>
          </cell>
          <cell r="W469">
            <v>60000</v>
          </cell>
          <cell r="X469">
            <v>40000</v>
          </cell>
          <cell r="Y469">
            <v>20000</v>
          </cell>
          <cell r="Z469">
            <v>60000</v>
          </cell>
          <cell r="AA469">
            <v>40000</v>
          </cell>
          <cell r="AD469">
            <v>16666.666666666668</v>
          </cell>
          <cell r="AE469">
            <v>18333.333333333332</v>
          </cell>
          <cell r="AF469">
            <v>20000</v>
          </cell>
          <cell r="AG469">
            <v>17500</v>
          </cell>
          <cell r="AH469">
            <v>12500</v>
          </cell>
          <cell r="AI469">
            <v>10000</v>
          </cell>
          <cell r="AJ469">
            <v>12500</v>
          </cell>
          <cell r="AK469">
            <v>17500</v>
          </cell>
          <cell r="AL469">
            <v>22500</v>
          </cell>
          <cell r="AM469">
            <v>25000</v>
          </cell>
          <cell r="AN469">
            <v>25000</v>
          </cell>
          <cell r="AP469">
            <v>25000</v>
          </cell>
        </row>
        <row r="470">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D470">
            <v>0</v>
          </cell>
          <cell r="AE470">
            <v>0</v>
          </cell>
          <cell r="AF470">
            <v>0</v>
          </cell>
          <cell r="AG470">
            <v>0</v>
          </cell>
          <cell r="AH470">
            <v>0</v>
          </cell>
          <cell r="AI470">
            <v>0</v>
          </cell>
          <cell r="AJ470">
            <v>0</v>
          </cell>
          <cell r="AK470">
            <v>0</v>
          </cell>
          <cell r="AL470">
            <v>0</v>
          </cell>
          <cell r="AM470">
            <v>0</v>
          </cell>
          <cell r="AN470">
            <v>0</v>
          </cell>
          <cell r="AP470">
            <v>0</v>
          </cell>
        </row>
        <row r="471">
          <cell r="J471">
            <v>0</v>
          </cell>
          <cell r="K471">
            <v>0</v>
          </cell>
          <cell r="L471">
            <v>0</v>
          </cell>
          <cell r="M471">
            <v>0</v>
          </cell>
          <cell r="N471">
            <v>0</v>
          </cell>
          <cell r="O471">
            <v>0</v>
          </cell>
          <cell r="P471">
            <v>0</v>
          </cell>
          <cell r="Q471">
            <v>0</v>
          </cell>
          <cell r="R471">
            <v>1210358.42</v>
          </cell>
          <cell r="S471">
            <v>1100325.8400000001</v>
          </cell>
          <cell r="T471">
            <v>990293.26</v>
          </cell>
          <cell r="U471">
            <v>880260.68</v>
          </cell>
          <cell r="V471">
            <v>770228.1</v>
          </cell>
          <cell r="W471">
            <v>660195.52</v>
          </cell>
          <cell r="X471">
            <v>550162.93999999994</v>
          </cell>
          <cell r="Y471">
            <v>440130.36</v>
          </cell>
          <cell r="Z471">
            <v>0</v>
          </cell>
          <cell r="AA471">
            <v>0</v>
          </cell>
          <cell r="AD471">
            <v>99585.416666666672</v>
          </cell>
          <cell r="AE471">
            <v>50431.60083333333</v>
          </cell>
          <cell r="AF471">
            <v>146710.11166666666</v>
          </cell>
          <cell r="AG471">
            <v>233819.24083333332</v>
          </cell>
          <cell r="AH471">
            <v>311758.98833333328</v>
          </cell>
          <cell r="AI471">
            <v>380529.35416666669</v>
          </cell>
          <cell r="AJ471">
            <v>440130.33833333332</v>
          </cell>
          <cell r="AK471">
            <v>490561.94083333336</v>
          </cell>
          <cell r="AL471">
            <v>531824.16166666662</v>
          </cell>
          <cell r="AM471">
            <v>550162.92666666664</v>
          </cell>
          <cell r="AN471">
            <v>550162.92666666664</v>
          </cell>
          <cell r="AP471">
            <v>550162.92666666664</v>
          </cell>
        </row>
        <row r="472">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D472">
            <v>0</v>
          </cell>
          <cell r="AE472">
            <v>0</v>
          </cell>
          <cell r="AF472">
            <v>0</v>
          </cell>
          <cell r="AG472">
            <v>0</v>
          </cell>
          <cell r="AH472">
            <v>0</v>
          </cell>
          <cell r="AI472">
            <v>0</v>
          </cell>
          <cell r="AJ472">
            <v>0</v>
          </cell>
          <cell r="AK472">
            <v>0</v>
          </cell>
          <cell r="AL472">
            <v>0</v>
          </cell>
          <cell r="AM472">
            <v>0</v>
          </cell>
          <cell r="AN472">
            <v>0</v>
          </cell>
          <cell r="AP472">
            <v>0</v>
          </cell>
        </row>
        <row r="473">
          <cell r="J473">
            <v>529010.06999999995</v>
          </cell>
          <cell r="K473">
            <v>480918.24</v>
          </cell>
          <cell r="L473">
            <v>432826.41</v>
          </cell>
          <cell r="M473">
            <v>384734.58</v>
          </cell>
          <cell r="N473">
            <v>336642.75</v>
          </cell>
          <cell r="O473">
            <v>288550.92</v>
          </cell>
          <cell r="P473">
            <v>240459.09</v>
          </cell>
          <cell r="Q473">
            <v>192367.26</v>
          </cell>
          <cell r="R473">
            <v>144275.43</v>
          </cell>
          <cell r="S473">
            <v>96183.6</v>
          </cell>
          <cell r="T473">
            <v>48091.77</v>
          </cell>
          <cell r="U473">
            <v>0</v>
          </cell>
          <cell r="V473">
            <v>301679.40999999997</v>
          </cell>
          <cell r="W473">
            <v>274254.01</v>
          </cell>
          <cell r="X473">
            <v>361121.29</v>
          </cell>
          <cell r="Y473">
            <v>320996.7</v>
          </cell>
          <cell r="Z473">
            <v>280872.11</v>
          </cell>
          <cell r="AA473">
            <v>240747.51999999999</v>
          </cell>
          <cell r="AD473">
            <v>264941.92166666663</v>
          </cell>
          <cell r="AE473">
            <v>264750.77458333329</v>
          </cell>
          <cell r="AF473">
            <v>264614.24</v>
          </cell>
          <cell r="AG473">
            <v>264532.31791666662</v>
          </cell>
          <cell r="AH473">
            <v>264505.00999999995</v>
          </cell>
          <cell r="AI473">
            <v>255032.89916666667</v>
          </cell>
          <cell r="AJ473">
            <v>236949.77875000003</v>
          </cell>
          <cell r="AK473">
            <v>225351.05583333338</v>
          </cell>
          <cell r="AL473">
            <v>219707.5975</v>
          </cell>
          <cell r="AM473">
            <v>214728.07583333334</v>
          </cell>
          <cell r="AN473">
            <v>210412.49083333332</v>
          </cell>
          <cell r="AP473">
            <v>203773.13083333333</v>
          </cell>
        </row>
        <row r="474">
          <cell r="J474">
            <v>127321.93</v>
          </cell>
          <cell r="K474">
            <v>117439.14</v>
          </cell>
          <cell r="L474">
            <v>107556.35</v>
          </cell>
          <cell r="M474">
            <v>97673.56</v>
          </cell>
          <cell r="N474">
            <v>87790.77</v>
          </cell>
          <cell r="O474">
            <v>77907.98</v>
          </cell>
          <cell r="P474">
            <v>58527.17</v>
          </cell>
          <cell r="Q474">
            <v>43895.37</v>
          </cell>
          <cell r="R474">
            <v>29263.57</v>
          </cell>
          <cell r="S474">
            <v>14631.77</v>
          </cell>
          <cell r="T474">
            <v>0</v>
          </cell>
          <cell r="U474">
            <v>168661.92</v>
          </cell>
          <cell r="V474">
            <v>153329.01999999999</v>
          </cell>
          <cell r="W474">
            <v>137996.12</v>
          </cell>
          <cell r="X474">
            <v>122663.22</v>
          </cell>
          <cell r="Y474">
            <v>107330.32</v>
          </cell>
          <cell r="Z474">
            <v>91997.42</v>
          </cell>
          <cell r="AA474">
            <v>76664.52</v>
          </cell>
          <cell r="AD474">
            <v>70271.007916666669</v>
          </cell>
          <cell r="AE474">
            <v>73319.297083333338</v>
          </cell>
          <cell r="AF474">
            <v>75148.269583333327</v>
          </cell>
          <cell r="AG474">
            <v>75757.926666666666</v>
          </cell>
          <cell r="AH474">
            <v>76656.860416666663</v>
          </cell>
          <cell r="AI474">
            <v>78639.422916666663</v>
          </cell>
          <cell r="AJ474">
            <v>80579.592499999999</v>
          </cell>
          <cell r="AK474">
            <v>82065.586250000008</v>
          </cell>
          <cell r="AL474">
            <v>83097.404166666674</v>
          </cell>
          <cell r="AM474">
            <v>83675.046249999999</v>
          </cell>
          <cell r="AN474">
            <v>83798.512499999997</v>
          </cell>
          <cell r="AP474">
            <v>84068.045416666675</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D475">
            <v>0</v>
          </cell>
          <cell r="AE475">
            <v>0</v>
          </cell>
          <cell r="AF475">
            <v>0</v>
          </cell>
          <cell r="AG475">
            <v>0</v>
          </cell>
          <cell r="AH475">
            <v>0</v>
          </cell>
          <cell r="AI475">
            <v>0</v>
          </cell>
          <cell r="AJ475">
            <v>0</v>
          </cell>
          <cell r="AK475">
            <v>0</v>
          </cell>
          <cell r="AL475">
            <v>0</v>
          </cell>
          <cell r="AM475">
            <v>0</v>
          </cell>
          <cell r="AN475">
            <v>0</v>
          </cell>
          <cell r="AP475">
            <v>0</v>
          </cell>
        </row>
        <row r="476">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D476">
            <v>487.45708333333329</v>
          </cell>
          <cell r="AE476">
            <v>0</v>
          </cell>
          <cell r="AF476">
            <v>0</v>
          </cell>
          <cell r="AG476">
            <v>0</v>
          </cell>
          <cell r="AH476">
            <v>0</v>
          </cell>
          <cell r="AI476">
            <v>0</v>
          </cell>
          <cell r="AJ476">
            <v>0</v>
          </cell>
          <cell r="AK476">
            <v>0</v>
          </cell>
          <cell r="AL476">
            <v>0</v>
          </cell>
          <cell r="AM476">
            <v>0</v>
          </cell>
          <cell r="AN476">
            <v>0</v>
          </cell>
          <cell r="AP476">
            <v>0</v>
          </cell>
        </row>
        <row r="477">
          <cell r="J477">
            <v>312572.95</v>
          </cell>
          <cell r="K477">
            <v>281315.65999999997</v>
          </cell>
          <cell r="L477">
            <v>250058.37</v>
          </cell>
          <cell r="M477">
            <v>218801.08</v>
          </cell>
          <cell r="N477">
            <v>187543.79</v>
          </cell>
          <cell r="O477">
            <v>156286.5</v>
          </cell>
          <cell r="P477">
            <v>125029.21</v>
          </cell>
          <cell r="Q477">
            <v>93771.92</v>
          </cell>
          <cell r="R477">
            <v>62514.63</v>
          </cell>
          <cell r="S477">
            <v>99237.34</v>
          </cell>
          <cell r="T477">
            <v>127980.05</v>
          </cell>
          <cell r="U477">
            <v>347782.76</v>
          </cell>
          <cell r="V477">
            <v>350525.47</v>
          </cell>
          <cell r="W477">
            <v>319268.18</v>
          </cell>
          <cell r="X477">
            <v>288010.89</v>
          </cell>
          <cell r="Y477">
            <v>290753.59999999998</v>
          </cell>
          <cell r="Z477">
            <v>259504.25</v>
          </cell>
          <cell r="AA477">
            <v>228246.96</v>
          </cell>
          <cell r="AD477">
            <v>189548.57041666665</v>
          </cell>
          <cell r="AE477">
            <v>189949.44125</v>
          </cell>
          <cell r="AF477">
            <v>193022.46541666662</v>
          </cell>
          <cell r="AG477">
            <v>192090.14291666661</v>
          </cell>
          <cell r="AH477">
            <v>188409.83333333334</v>
          </cell>
          <cell r="AI477">
            <v>190155.87666666662</v>
          </cell>
          <cell r="AJ477">
            <v>193318.58666666667</v>
          </cell>
          <cell r="AK477">
            <v>196481.29666666666</v>
          </cell>
          <cell r="AL477">
            <v>201060.67333333334</v>
          </cell>
          <cell r="AM477">
            <v>207057.04749999999</v>
          </cell>
          <cell r="AN477">
            <v>213053.75249999997</v>
          </cell>
          <cell r="AP477">
            <v>225047.16249999998</v>
          </cell>
        </row>
        <row r="478">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D478">
            <v>0</v>
          </cell>
          <cell r="AE478">
            <v>0</v>
          </cell>
          <cell r="AF478">
            <v>0</v>
          </cell>
          <cell r="AG478">
            <v>0</v>
          </cell>
          <cell r="AH478">
            <v>0</v>
          </cell>
          <cell r="AI478">
            <v>0</v>
          </cell>
          <cell r="AJ478">
            <v>0</v>
          </cell>
          <cell r="AK478">
            <v>0</v>
          </cell>
          <cell r="AL478">
            <v>0</v>
          </cell>
          <cell r="AM478">
            <v>0</v>
          </cell>
          <cell r="AN478">
            <v>0</v>
          </cell>
          <cell r="AP478">
            <v>0</v>
          </cell>
        </row>
        <row r="479">
          <cell r="J479">
            <v>0</v>
          </cell>
          <cell r="K479">
            <v>0</v>
          </cell>
          <cell r="L479">
            <v>0</v>
          </cell>
          <cell r="M479">
            <v>0</v>
          </cell>
          <cell r="N479">
            <v>0</v>
          </cell>
          <cell r="O479">
            <v>0</v>
          </cell>
          <cell r="P479">
            <v>0</v>
          </cell>
          <cell r="Q479">
            <v>0</v>
          </cell>
          <cell r="R479">
            <v>223040.83</v>
          </cell>
          <cell r="S479">
            <v>202764.39</v>
          </cell>
          <cell r="T479">
            <v>182487.95</v>
          </cell>
          <cell r="U479">
            <v>162211.51</v>
          </cell>
          <cell r="V479">
            <v>141935.07</v>
          </cell>
          <cell r="W479">
            <v>121658.63</v>
          </cell>
          <cell r="X479">
            <v>101382.19</v>
          </cell>
          <cell r="Y479">
            <v>81105.75</v>
          </cell>
          <cell r="Z479">
            <v>60829.31</v>
          </cell>
          <cell r="AA479">
            <v>40552.870000000003</v>
          </cell>
          <cell r="AD479">
            <v>0</v>
          </cell>
          <cell r="AE479">
            <v>9293.3679166666661</v>
          </cell>
          <cell r="AF479">
            <v>27035.252083333336</v>
          </cell>
          <cell r="AG479">
            <v>43087.432916666665</v>
          </cell>
          <cell r="AH479">
            <v>57449.910416666658</v>
          </cell>
          <cell r="AI479">
            <v>70122.684583333335</v>
          </cell>
          <cell r="AJ479">
            <v>81105.755416666667</v>
          </cell>
          <cell r="AK479">
            <v>90399.122916666674</v>
          </cell>
          <cell r="AL479">
            <v>98002.787083333344</v>
          </cell>
          <cell r="AM479">
            <v>103916.74791666667</v>
          </cell>
          <cell r="AN479">
            <v>108141.00541666668</v>
          </cell>
          <cell r="AP479">
            <v>111520.41083333334</v>
          </cell>
        </row>
        <row r="480">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74236.210000000006</v>
          </cell>
          <cell r="AD480">
            <v>0</v>
          </cell>
          <cell r="AE480">
            <v>0</v>
          </cell>
          <cell r="AF480">
            <v>0</v>
          </cell>
          <cell r="AG480">
            <v>0</v>
          </cell>
          <cell r="AH480">
            <v>0</v>
          </cell>
          <cell r="AI480">
            <v>0</v>
          </cell>
          <cell r="AJ480">
            <v>0</v>
          </cell>
          <cell r="AK480">
            <v>0</v>
          </cell>
          <cell r="AL480">
            <v>0</v>
          </cell>
          <cell r="AM480">
            <v>0</v>
          </cell>
          <cell r="AN480">
            <v>3093.1754166666669</v>
          </cell>
          <cell r="AP480">
            <v>15465.877083333335</v>
          </cell>
        </row>
        <row r="481">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D481">
            <v>0</v>
          </cell>
          <cell r="AE481">
            <v>0</v>
          </cell>
          <cell r="AF481">
            <v>0</v>
          </cell>
          <cell r="AG481">
            <v>0</v>
          </cell>
          <cell r="AH481">
            <v>0</v>
          </cell>
          <cell r="AI481">
            <v>0</v>
          </cell>
          <cell r="AJ481">
            <v>0</v>
          </cell>
          <cell r="AK481">
            <v>0</v>
          </cell>
          <cell r="AL481">
            <v>0</v>
          </cell>
          <cell r="AM481">
            <v>0</v>
          </cell>
          <cell r="AN481">
            <v>0</v>
          </cell>
          <cell r="AP481">
            <v>0</v>
          </cell>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136099.73000000001</v>
          </cell>
          <cell r="AD482">
            <v>0</v>
          </cell>
          <cell r="AE482">
            <v>0</v>
          </cell>
          <cell r="AF482">
            <v>0</v>
          </cell>
          <cell r="AG482">
            <v>0</v>
          </cell>
          <cell r="AH482">
            <v>0</v>
          </cell>
          <cell r="AI482">
            <v>0</v>
          </cell>
          <cell r="AJ482">
            <v>0</v>
          </cell>
          <cell r="AK482">
            <v>0</v>
          </cell>
          <cell r="AL482">
            <v>0</v>
          </cell>
          <cell r="AM482">
            <v>0</v>
          </cell>
          <cell r="AN482">
            <v>5670.8220833333335</v>
          </cell>
          <cell r="AP482">
            <v>27323.052083333332</v>
          </cell>
        </row>
        <row r="483">
          <cell r="J483">
            <v>0</v>
          </cell>
          <cell r="K483">
            <v>0</v>
          </cell>
          <cell r="L483">
            <v>0</v>
          </cell>
          <cell r="M483">
            <v>0</v>
          </cell>
          <cell r="N483">
            <v>0</v>
          </cell>
          <cell r="O483">
            <v>0</v>
          </cell>
          <cell r="P483">
            <v>38427.449999999997</v>
          </cell>
          <cell r="Q483">
            <v>0</v>
          </cell>
          <cell r="R483">
            <v>0</v>
          </cell>
          <cell r="S483">
            <v>0</v>
          </cell>
          <cell r="T483">
            <v>0</v>
          </cell>
          <cell r="U483">
            <v>0</v>
          </cell>
          <cell r="V483">
            <v>0</v>
          </cell>
          <cell r="W483">
            <v>0</v>
          </cell>
          <cell r="X483">
            <v>0</v>
          </cell>
          <cell r="Y483">
            <v>0</v>
          </cell>
          <cell r="Z483">
            <v>0</v>
          </cell>
          <cell r="AA483">
            <v>0</v>
          </cell>
          <cell r="AD483">
            <v>11958.257916666667</v>
          </cell>
          <cell r="AE483">
            <v>8637.3770833333328</v>
          </cell>
          <cell r="AF483">
            <v>5316.4962500000001</v>
          </cell>
          <cell r="AG483">
            <v>3542.61375</v>
          </cell>
          <cell r="AH483">
            <v>3315.7295833333333</v>
          </cell>
          <cell r="AI483">
            <v>3202.2874999999999</v>
          </cell>
          <cell r="AJ483">
            <v>3202.2874999999999</v>
          </cell>
          <cell r="AK483">
            <v>3202.2874999999999</v>
          </cell>
          <cell r="AL483">
            <v>3202.2874999999999</v>
          </cell>
          <cell r="AM483">
            <v>3202.2874999999999</v>
          </cell>
          <cell r="AN483">
            <v>3202.2874999999999</v>
          </cell>
          <cell r="AP483">
            <v>278.0625</v>
          </cell>
        </row>
        <row r="484">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D484">
            <v>0</v>
          </cell>
          <cell r="AE484">
            <v>0</v>
          </cell>
          <cell r="AF484">
            <v>0</v>
          </cell>
          <cell r="AG484">
            <v>0</v>
          </cell>
          <cell r="AH484">
            <v>0</v>
          </cell>
          <cell r="AI484">
            <v>0</v>
          </cell>
          <cell r="AJ484">
            <v>0</v>
          </cell>
          <cell r="AK484">
            <v>0</v>
          </cell>
          <cell r="AL484">
            <v>0</v>
          </cell>
          <cell r="AM484">
            <v>0</v>
          </cell>
          <cell r="AN484">
            <v>0</v>
          </cell>
          <cell r="AP484">
            <v>0</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D485">
            <v>0</v>
          </cell>
          <cell r="AE485">
            <v>0</v>
          </cell>
          <cell r="AF485">
            <v>0</v>
          </cell>
          <cell r="AG485">
            <v>0</v>
          </cell>
          <cell r="AH485">
            <v>0</v>
          </cell>
          <cell r="AI485">
            <v>0</v>
          </cell>
          <cell r="AJ485">
            <v>0</v>
          </cell>
          <cell r="AK485">
            <v>0</v>
          </cell>
          <cell r="AL485">
            <v>0</v>
          </cell>
          <cell r="AM485">
            <v>0</v>
          </cell>
          <cell r="AN485">
            <v>0</v>
          </cell>
          <cell r="AP485">
            <v>0</v>
          </cell>
        </row>
        <row r="486">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D486">
            <v>0</v>
          </cell>
          <cell r="AE486">
            <v>0</v>
          </cell>
          <cell r="AF486">
            <v>0</v>
          </cell>
          <cell r="AG486">
            <v>0</v>
          </cell>
          <cell r="AH486">
            <v>0</v>
          </cell>
          <cell r="AI486">
            <v>0</v>
          </cell>
          <cell r="AJ486">
            <v>0</v>
          </cell>
          <cell r="AK486">
            <v>0</v>
          </cell>
          <cell r="AL486">
            <v>0</v>
          </cell>
          <cell r="AM486">
            <v>0</v>
          </cell>
          <cell r="AN486">
            <v>0</v>
          </cell>
          <cell r="AP486">
            <v>0</v>
          </cell>
        </row>
        <row r="487">
          <cell r="J487">
            <v>1974823.76</v>
          </cell>
          <cell r="K487">
            <v>1692706.08</v>
          </cell>
          <cell r="L487">
            <v>1410588.4</v>
          </cell>
          <cell r="M487">
            <v>1128470.72</v>
          </cell>
          <cell r="N487">
            <v>904706.51</v>
          </cell>
          <cell r="O487">
            <v>622588.82999999996</v>
          </cell>
          <cell r="P487">
            <v>340471.15</v>
          </cell>
          <cell r="Q487">
            <v>0</v>
          </cell>
          <cell r="R487">
            <v>0</v>
          </cell>
          <cell r="S487">
            <v>0</v>
          </cell>
          <cell r="T487">
            <v>3188469.6</v>
          </cell>
          <cell r="U487">
            <v>2732072.32</v>
          </cell>
          <cell r="V487">
            <v>2372768.87</v>
          </cell>
          <cell r="W487">
            <v>2033801.9</v>
          </cell>
          <cell r="X487">
            <v>1694834.93</v>
          </cell>
          <cell r="Y487">
            <v>1355867.96</v>
          </cell>
          <cell r="Z487">
            <v>1016900.99</v>
          </cell>
          <cell r="AA487">
            <v>677934.02</v>
          </cell>
          <cell r="AD487">
            <v>1072529.6675000002</v>
          </cell>
          <cell r="AE487">
            <v>1072529.6675000002</v>
          </cell>
          <cell r="AF487">
            <v>1072529.6675000002</v>
          </cell>
          <cell r="AG487">
            <v>1099588.4375</v>
          </cell>
          <cell r="AH487">
            <v>1146444.3274999999</v>
          </cell>
          <cell r="AI487">
            <v>1182822.4937500001</v>
          </cell>
          <cell r="AJ487">
            <v>1213615.8658333335</v>
          </cell>
          <cell r="AK487">
            <v>1239671.7970833334</v>
          </cell>
          <cell r="AL487">
            <v>1260990.2875000001</v>
          </cell>
          <cell r="AM487">
            <v>1275139.9424999999</v>
          </cell>
          <cell r="AN487">
            <v>1282120.7620833335</v>
          </cell>
          <cell r="AP487">
            <v>1284301.47</v>
          </cell>
        </row>
        <row r="488">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378125</v>
          </cell>
          <cell r="Y488">
            <v>343750</v>
          </cell>
          <cell r="Z488">
            <v>309375</v>
          </cell>
          <cell r="AA488">
            <v>275000</v>
          </cell>
          <cell r="AD488">
            <v>0</v>
          </cell>
          <cell r="AE488">
            <v>0</v>
          </cell>
          <cell r="AF488">
            <v>0</v>
          </cell>
          <cell r="AG488">
            <v>0</v>
          </cell>
          <cell r="AH488">
            <v>0</v>
          </cell>
          <cell r="AI488">
            <v>0</v>
          </cell>
          <cell r="AJ488">
            <v>0</v>
          </cell>
          <cell r="AK488">
            <v>15755.208333333334</v>
          </cell>
          <cell r="AL488">
            <v>45833.333333333336</v>
          </cell>
          <cell r="AM488">
            <v>73046.875</v>
          </cell>
          <cell r="AN488">
            <v>97395.833333333328</v>
          </cell>
          <cell r="AP488">
            <v>137500</v>
          </cell>
        </row>
        <row r="489">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D489">
            <v>0</v>
          </cell>
          <cell r="AE489">
            <v>0</v>
          </cell>
          <cell r="AF489">
            <v>0</v>
          </cell>
          <cell r="AG489">
            <v>0</v>
          </cell>
          <cell r="AH489">
            <v>0</v>
          </cell>
          <cell r="AI489">
            <v>0</v>
          </cell>
          <cell r="AJ489">
            <v>0</v>
          </cell>
          <cell r="AK489">
            <v>0</v>
          </cell>
          <cell r="AL489">
            <v>0</v>
          </cell>
          <cell r="AM489">
            <v>0</v>
          </cell>
          <cell r="AN489">
            <v>0</v>
          </cell>
          <cell r="AP489">
            <v>0</v>
          </cell>
        </row>
        <row r="490">
          <cell r="J490">
            <v>613930.9</v>
          </cell>
          <cell r="K490">
            <v>526226.48</v>
          </cell>
          <cell r="L490">
            <v>438522.06</v>
          </cell>
          <cell r="M490">
            <v>350817.64</v>
          </cell>
          <cell r="N490">
            <v>263113.21999999997</v>
          </cell>
          <cell r="O490">
            <v>175408.8</v>
          </cell>
          <cell r="P490">
            <v>87704.38</v>
          </cell>
          <cell r="Q490">
            <v>0</v>
          </cell>
          <cell r="R490">
            <v>967806.58</v>
          </cell>
          <cell r="S490">
            <v>879824.16</v>
          </cell>
          <cell r="T490">
            <v>791841.74</v>
          </cell>
          <cell r="U490">
            <v>703859.32</v>
          </cell>
          <cell r="V490">
            <v>615876.9</v>
          </cell>
          <cell r="W490">
            <v>527894.48</v>
          </cell>
          <cell r="X490">
            <v>439912.06</v>
          </cell>
          <cell r="Y490">
            <v>351929.64</v>
          </cell>
          <cell r="Z490">
            <v>263947.21999999997</v>
          </cell>
          <cell r="AA490">
            <v>175964.79999999999</v>
          </cell>
          <cell r="AD490">
            <v>482374.2733333332</v>
          </cell>
          <cell r="AE490">
            <v>482501.68999999994</v>
          </cell>
          <cell r="AF490">
            <v>482744.94</v>
          </cell>
          <cell r="AG490">
            <v>482965.02333333337</v>
          </cell>
          <cell r="AH490">
            <v>483161.94</v>
          </cell>
          <cell r="AI490">
            <v>483335.69000000012</v>
          </cell>
          <cell r="AJ490">
            <v>483486.27333333343</v>
          </cell>
          <cell r="AK490">
            <v>483613.69</v>
          </cell>
          <cell r="AL490">
            <v>483717.93999999994</v>
          </cell>
          <cell r="AM490">
            <v>483799.0233333332</v>
          </cell>
          <cell r="AN490">
            <v>483856.93999999994</v>
          </cell>
          <cell r="AP490">
            <v>483903.2733333332</v>
          </cell>
        </row>
        <row r="491">
          <cell r="J491">
            <v>780264.9</v>
          </cell>
          <cell r="K491">
            <v>668798.48</v>
          </cell>
          <cell r="L491">
            <v>557332.06000000006</v>
          </cell>
          <cell r="M491">
            <v>445865.64</v>
          </cell>
          <cell r="N491">
            <v>334399.21999999997</v>
          </cell>
          <cell r="O491">
            <v>222932.8</v>
          </cell>
          <cell r="P491">
            <v>111466.38</v>
          </cell>
          <cell r="Q491">
            <v>0</v>
          </cell>
          <cell r="R491">
            <v>0</v>
          </cell>
          <cell r="S491">
            <v>0</v>
          </cell>
          <cell r="T491">
            <v>0</v>
          </cell>
          <cell r="U491">
            <v>0</v>
          </cell>
          <cell r="V491">
            <v>0</v>
          </cell>
          <cell r="W491">
            <v>0</v>
          </cell>
          <cell r="X491">
            <v>0</v>
          </cell>
          <cell r="Y491">
            <v>0</v>
          </cell>
          <cell r="Z491">
            <v>330097.78000000003</v>
          </cell>
          <cell r="AA491">
            <v>220065.2</v>
          </cell>
          <cell r="AD491">
            <v>613065.27333333343</v>
          </cell>
          <cell r="AE491">
            <v>561976.49916666665</v>
          </cell>
          <cell r="AF491">
            <v>464443.38499999995</v>
          </cell>
          <cell r="AG491">
            <v>376199.13916666666</v>
          </cell>
          <cell r="AH491">
            <v>297243.76166666666</v>
          </cell>
          <cell r="AI491">
            <v>227577.25250000003</v>
          </cell>
          <cell r="AJ491">
            <v>167199.61166666666</v>
          </cell>
          <cell r="AK491">
            <v>116110.83916666667</v>
          </cell>
          <cell r="AL491">
            <v>74310.934999999998</v>
          </cell>
          <cell r="AM491">
            <v>55553.973333333328</v>
          </cell>
          <cell r="AN491">
            <v>55255.263333333336</v>
          </cell>
          <cell r="AP491">
            <v>99930.466666666674</v>
          </cell>
        </row>
        <row r="492">
          <cell r="J492">
            <v>465</v>
          </cell>
          <cell r="K492">
            <v>0</v>
          </cell>
          <cell r="L492">
            <v>0</v>
          </cell>
          <cell r="M492">
            <v>1860</v>
          </cell>
          <cell r="N492">
            <v>1860</v>
          </cell>
          <cell r="O492">
            <v>1860</v>
          </cell>
          <cell r="P492">
            <v>1860</v>
          </cell>
          <cell r="Q492">
            <v>0</v>
          </cell>
          <cell r="R492">
            <v>0</v>
          </cell>
          <cell r="S492">
            <v>0</v>
          </cell>
          <cell r="T492">
            <v>0</v>
          </cell>
          <cell r="U492">
            <v>0</v>
          </cell>
          <cell r="V492">
            <v>0</v>
          </cell>
          <cell r="W492">
            <v>0</v>
          </cell>
          <cell r="X492">
            <v>0</v>
          </cell>
          <cell r="Y492">
            <v>0</v>
          </cell>
          <cell r="Z492">
            <v>0</v>
          </cell>
          <cell r="AA492">
            <v>0</v>
          </cell>
          <cell r="AD492">
            <v>936.45833333333337</v>
          </cell>
          <cell r="AE492">
            <v>852.5</v>
          </cell>
          <cell r="AF492">
            <v>781.45833333333337</v>
          </cell>
          <cell r="AG492">
            <v>723.33333333333337</v>
          </cell>
          <cell r="AH492">
            <v>678.125</v>
          </cell>
          <cell r="AI492">
            <v>639.375</v>
          </cell>
          <cell r="AJ492">
            <v>620</v>
          </cell>
          <cell r="AK492">
            <v>620</v>
          </cell>
          <cell r="AL492">
            <v>542.5</v>
          </cell>
          <cell r="AM492">
            <v>387.5</v>
          </cell>
          <cell r="AN492">
            <v>232.5</v>
          </cell>
          <cell r="AP492">
            <v>77.5</v>
          </cell>
        </row>
        <row r="493">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D493">
            <v>0</v>
          </cell>
          <cell r="AE493">
            <v>0</v>
          </cell>
          <cell r="AF493">
            <v>0</v>
          </cell>
          <cell r="AG493">
            <v>0</v>
          </cell>
          <cell r="AH493">
            <v>0</v>
          </cell>
          <cell r="AI493">
            <v>0</v>
          </cell>
          <cell r="AJ493">
            <v>0</v>
          </cell>
          <cell r="AK493">
            <v>0</v>
          </cell>
          <cell r="AL493">
            <v>0</v>
          </cell>
          <cell r="AM493">
            <v>0</v>
          </cell>
          <cell r="AN493">
            <v>0</v>
          </cell>
          <cell r="AP493">
            <v>0</v>
          </cell>
        </row>
        <row r="494">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D494">
            <v>0</v>
          </cell>
          <cell r="AE494">
            <v>0</v>
          </cell>
          <cell r="AF494">
            <v>0</v>
          </cell>
          <cell r="AG494">
            <v>0</v>
          </cell>
          <cell r="AH494">
            <v>0</v>
          </cell>
          <cell r="AI494">
            <v>0</v>
          </cell>
          <cell r="AJ494">
            <v>0</v>
          </cell>
          <cell r="AK494">
            <v>0</v>
          </cell>
          <cell r="AL494">
            <v>0</v>
          </cell>
          <cell r="AM494">
            <v>0</v>
          </cell>
          <cell r="AN494">
            <v>0</v>
          </cell>
          <cell r="AP494">
            <v>0</v>
          </cell>
        </row>
        <row r="495">
          <cell r="J495">
            <v>91391.62</v>
          </cell>
          <cell r="K495">
            <v>78335.67</v>
          </cell>
          <cell r="L495">
            <v>65279.72</v>
          </cell>
          <cell r="M495">
            <v>52223.77</v>
          </cell>
          <cell r="N495">
            <v>39167.82</v>
          </cell>
          <cell r="O495">
            <v>26111.87</v>
          </cell>
          <cell r="P495">
            <v>13055.92</v>
          </cell>
          <cell r="Q495">
            <v>161766.98000000001</v>
          </cell>
          <cell r="R495">
            <v>148286.39999999999</v>
          </cell>
          <cell r="S495">
            <v>134805.82</v>
          </cell>
          <cell r="T495">
            <v>121325.24</v>
          </cell>
          <cell r="U495">
            <v>107844.66</v>
          </cell>
          <cell r="V495">
            <v>94364.08</v>
          </cell>
          <cell r="W495">
            <v>80883.5</v>
          </cell>
          <cell r="X495">
            <v>67402.92</v>
          </cell>
          <cell r="Y495">
            <v>53922.34</v>
          </cell>
          <cell r="Z495">
            <v>40441.760000000002</v>
          </cell>
          <cell r="AA495">
            <v>26961.18</v>
          </cell>
          <cell r="AD495">
            <v>68756.028333333335</v>
          </cell>
          <cell r="AE495">
            <v>81674.919166666659</v>
          </cell>
          <cell r="AF495">
            <v>86942.454583333325</v>
          </cell>
          <cell r="AG495">
            <v>86190.628333333327</v>
          </cell>
          <cell r="AH495">
            <v>86491.412083333344</v>
          </cell>
          <cell r="AI495">
            <v>86756.81</v>
          </cell>
          <cell r="AJ495">
            <v>86986.822083333333</v>
          </cell>
          <cell r="AK495">
            <v>87181.448333333348</v>
          </cell>
          <cell r="AL495">
            <v>87340.688750000016</v>
          </cell>
          <cell r="AM495">
            <v>87464.543333333335</v>
          </cell>
          <cell r="AN495">
            <v>87553.012083333335</v>
          </cell>
          <cell r="AP495">
            <v>80883.499166666661</v>
          </cell>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D496">
            <v>0</v>
          </cell>
          <cell r="AE496">
            <v>0</v>
          </cell>
          <cell r="AF496">
            <v>0</v>
          </cell>
          <cell r="AG496">
            <v>0</v>
          </cell>
          <cell r="AH496">
            <v>0</v>
          </cell>
          <cell r="AI496">
            <v>0</v>
          </cell>
          <cell r="AJ496">
            <v>0</v>
          </cell>
          <cell r="AK496">
            <v>0</v>
          </cell>
          <cell r="AL496">
            <v>0</v>
          </cell>
          <cell r="AM496">
            <v>0</v>
          </cell>
          <cell r="AN496">
            <v>0</v>
          </cell>
          <cell r="AP496">
            <v>0</v>
          </cell>
        </row>
        <row r="497">
          <cell r="J497">
            <v>0</v>
          </cell>
          <cell r="K497">
            <v>4836.1000000000004</v>
          </cell>
          <cell r="L497">
            <v>1573.6</v>
          </cell>
          <cell r="M497">
            <v>12594.43</v>
          </cell>
          <cell r="N497">
            <v>97313.23</v>
          </cell>
          <cell r="O497">
            <v>48926.879999999997</v>
          </cell>
          <cell r="P497">
            <v>146132.54999999999</v>
          </cell>
          <cell r="Q497">
            <v>75172.53</v>
          </cell>
          <cell r="R497">
            <v>58548.9</v>
          </cell>
          <cell r="S497">
            <v>22840.29</v>
          </cell>
          <cell r="T497">
            <v>3444.45</v>
          </cell>
          <cell r="U497">
            <v>0</v>
          </cell>
          <cell r="V497">
            <v>0</v>
          </cell>
          <cell r="W497">
            <v>972.22</v>
          </cell>
          <cell r="X497">
            <v>8256.9500000000007</v>
          </cell>
          <cell r="Y497">
            <v>9045.02</v>
          </cell>
          <cell r="Z497">
            <v>177236.94</v>
          </cell>
          <cell r="AA497">
            <v>56035.81</v>
          </cell>
          <cell r="AD497">
            <v>30371.495416666668</v>
          </cell>
          <cell r="AE497">
            <v>34922.814583333333</v>
          </cell>
          <cell r="AF497">
            <v>38043.197083333333</v>
          </cell>
          <cell r="AG497">
            <v>39138.394583333327</v>
          </cell>
          <cell r="AH497">
            <v>39281.91333333333</v>
          </cell>
          <cell r="AI497">
            <v>39281.91333333333</v>
          </cell>
          <cell r="AJ497">
            <v>39120.918333333328</v>
          </cell>
          <cell r="AK497">
            <v>39238.396249999998</v>
          </cell>
          <cell r="AL497">
            <v>39368.977083333324</v>
          </cell>
          <cell r="AM497">
            <v>42551.239583333336</v>
          </cell>
          <cell r="AN497">
            <v>46177.599583333329</v>
          </cell>
          <cell r="AP497">
            <v>62843.48333333333</v>
          </cell>
        </row>
        <row r="498">
          <cell r="J498">
            <v>256058.46</v>
          </cell>
          <cell r="K498">
            <v>205044.04</v>
          </cell>
          <cell r="L498">
            <v>102522</v>
          </cell>
          <cell r="M498">
            <v>85556.92</v>
          </cell>
          <cell r="N498">
            <v>1601235.18</v>
          </cell>
          <cell r="O498">
            <v>1454112.77</v>
          </cell>
          <cell r="P498">
            <v>1306990.3600000001</v>
          </cell>
          <cell r="Q498">
            <v>1159867.95</v>
          </cell>
          <cell r="R498">
            <v>1012745.54</v>
          </cell>
          <cell r="S498">
            <v>865623.13</v>
          </cell>
          <cell r="T498">
            <v>718500.72</v>
          </cell>
          <cell r="U498">
            <v>571378.31000000006</v>
          </cell>
          <cell r="V498">
            <v>424255.9</v>
          </cell>
          <cell r="W498">
            <v>277133.46999999997</v>
          </cell>
          <cell r="X498">
            <v>138566.75</v>
          </cell>
          <cell r="Y498">
            <v>86930</v>
          </cell>
          <cell r="Z498">
            <v>78237</v>
          </cell>
          <cell r="AA498">
            <v>1461538.48</v>
          </cell>
          <cell r="AD498">
            <v>689845.28125</v>
          </cell>
          <cell r="AE498">
            <v>712501.64750000008</v>
          </cell>
          <cell r="AF498">
            <v>732130.93791666673</v>
          </cell>
          <cell r="AG498">
            <v>751224.1166666667</v>
          </cell>
          <cell r="AH498">
            <v>769781.18374999997</v>
          </cell>
          <cell r="AI498">
            <v>785311.17500000016</v>
          </cell>
          <cell r="AJ498">
            <v>795323.1279166668</v>
          </cell>
          <cell r="AK498">
            <v>799828.71875000012</v>
          </cell>
          <cell r="AL498">
            <v>801387.79500000027</v>
          </cell>
          <cell r="AM498">
            <v>737986.74916666665</v>
          </cell>
          <cell r="AN498">
            <v>674837.89624999999</v>
          </cell>
          <cell r="AP498">
            <v>675947.1745833332</v>
          </cell>
        </row>
        <row r="499">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D499">
            <v>0</v>
          </cell>
          <cell r="AE499">
            <v>0</v>
          </cell>
          <cell r="AF499">
            <v>0</v>
          </cell>
          <cell r="AG499">
            <v>0</v>
          </cell>
          <cell r="AH499">
            <v>0</v>
          </cell>
          <cell r="AI499">
            <v>0</v>
          </cell>
          <cell r="AJ499">
            <v>0</v>
          </cell>
          <cell r="AK499">
            <v>0</v>
          </cell>
          <cell r="AL499">
            <v>0</v>
          </cell>
          <cell r="AM499">
            <v>0</v>
          </cell>
          <cell r="AN499">
            <v>0</v>
          </cell>
          <cell r="AP499">
            <v>0</v>
          </cell>
        </row>
        <row r="500">
          <cell r="J500">
            <v>0</v>
          </cell>
          <cell r="K500">
            <v>109815.56</v>
          </cell>
          <cell r="L500">
            <v>109815.56</v>
          </cell>
          <cell r="M500">
            <v>109815.56</v>
          </cell>
          <cell r="N500">
            <v>0</v>
          </cell>
          <cell r="O500">
            <v>0</v>
          </cell>
          <cell r="P500">
            <v>0</v>
          </cell>
          <cell r="Q500">
            <v>0</v>
          </cell>
          <cell r="R500">
            <v>0</v>
          </cell>
          <cell r="S500">
            <v>0</v>
          </cell>
          <cell r="T500">
            <v>0</v>
          </cell>
          <cell r="U500">
            <v>0</v>
          </cell>
          <cell r="V500">
            <v>0</v>
          </cell>
          <cell r="W500">
            <v>0</v>
          </cell>
          <cell r="X500">
            <v>74745.850000000006</v>
          </cell>
          <cell r="Y500">
            <v>37372.92</v>
          </cell>
          <cell r="Z500">
            <v>0</v>
          </cell>
          <cell r="AA500">
            <v>0</v>
          </cell>
          <cell r="AD500">
            <v>27453.89</v>
          </cell>
          <cell r="AE500">
            <v>27453.89</v>
          </cell>
          <cell r="AF500">
            <v>27453.89</v>
          </cell>
          <cell r="AG500">
            <v>27453.89</v>
          </cell>
          <cell r="AH500">
            <v>27453.89</v>
          </cell>
          <cell r="AI500">
            <v>27453.89</v>
          </cell>
          <cell r="AJ500">
            <v>22878.241666666669</v>
          </cell>
          <cell r="AK500">
            <v>16841.355416666669</v>
          </cell>
          <cell r="AL500">
            <v>12361.674166666666</v>
          </cell>
          <cell r="AM500">
            <v>9343.2308333333331</v>
          </cell>
          <cell r="AN500">
            <v>9343.2308333333331</v>
          </cell>
          <cell r="AP500">
            <v>9343.2308333333331</v>
          </cell>
        </row>
        <row r="501">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D501">
            <v>0</v>
          </cell>
          <cell r="AE501">
            <v>0</v>
          </cell>
          <cell r="AF501">
            <v>0</v>
          </cell>
          <cell r="AG501">
            <v>0</v>
          </cell>
          <cell r="AH501">
            <v>0</v>
          </cell>
          <cell r="AI501">
            <v>0</v>
          </cell>
          <cell r="AJ501">
            <v>0</v>
          </cell>
          <cell r="AK501">
            <v>0</v>
          </cell>
          <cell r="AL501">
            <v>0</v>
          </cell>
          <cell r="AM501">
            <v>0</v>
          </cell>
          <cell r="AN501">
            <v>0</v>
          </cell>
          <cell r="AP501">
            <v>0</v>
          </cell>
        </row>
        <row r="502">
          <cell r="J502">
            <v>0</v>
          </cell>
          <cell r="K502">
            <v>109815.57</v>
          </cell>
          <cell r="L502">
            <v>109815.57</v>
          </cell>
          <cell r="M502">
            <v>109815.57</v>
          </cell>
          <cell r="N502">
            <v>0</v>
          </cell>
          <cell r="O502">
            <v>0</v>
          </cell>
          <cell r="P502">
            <v>0</v>
          </cell>
          <cell r="Q502">
            <v>0</v>
          </cell>
          <cell r="R502">
            <v>0</v>
          </cell>
          <cell r="S502">
            <v>0</v>
          </cell>
          <cell r="T502">
            <v>0</v>
          </cell>
          <cell r="U502">
            <v>0</v>
          </cell>
          <cell r="V502">
            <v>0</v>
          </cell>
          <cell r="W502">
            <v>0</v>
          </cell>
          <cell r="X502">
            <v>74745.850000000006</v>
          </cell>
          <cell r="Y502">
            <v>37372.93</v>
          </cell>
          <cell r="Z502">
            <v>0</v>
          </cell>
          <cell r="AA502">
            <v>0</v>
          </cell>
          <cell r="AD502">
            <v>27453.892500000002</v>
          </cell>
          <cell r="AE502">
            <v>27453.892500000002</v>
          </cell>
          <cell r="AF502">
            <v>27453.892500000002</v>
          </cell>
          <cell r="AG502">
            <v>27453.892500000002</v>
          </cell>
          <cell r="AH502">
            <v>27453.892500000002</v>
          </cell>
          <cell r="AI502">
            <v>27453.892500000002</v>
          </cell>
          <cell r="AJ502">
            <v>22878.243750000005</v>
          </cell>
          <cell r="AK502">
            <v>16841.35666666667</v>
          </cell>
          <cell r="AL502">
            <v>12361.675000000001</v>
          </cell>
          <cell r="AM502">
            <v>9343.2316666666666</v>
          </cell>
          <cell r="AN502">
            <v>9343.2316666666666</v>
          </cell>
          <cell r="AP502">
            <v>9343.2316666666666</v>
          </cell>
        </row>
        <row r="503">
          <cell r="J503">
            <v>284291.68</v>
          </cell>
          <cell r="K503">
            <v>243678.59</v>
          </cell>
          <cell r="L503">
            <v>203065.5</v>
          </cell>
          <cell r="M503">
            <v>162452.41</v>
          </cell>
          <cell r="N503">
            <v>121839.32</v>
          </cell>
          <cell r="O503">
            <v>81226.23</v>
          </cell>
          <cell r="P503">
            <v>40613.14</v>
          </cell>
          <cell r="Q503">
            <v>0</v>
          </cell>
          <cell r="R503">
            <v>0</v>
          </cell>
          <cell r="S503">
            <v>0</v>
          </cell>
          <cell r="T503">
            <v>384763.83</v>
          </cell>
          <cell r="U503">
            <v>342012.29</v>
          </cell>
          <cell r="V503">
            <v>299260.75</v>
          </cell>
          <cell r="W503">
            <v>256509.21</v>
          </cell>
          <cell r="X503">
            <v>213757.67</v>
          </cell>
          <cell r="Y503">
            <v>171006.13</v>
          </cell>
          <cell r="Z503">
            <v>128254.59</v>
          </cell>
          <cell r="AA503">
            <v>85503.05</v>
          </cell>
          <cell r="AD503">
            <v>223372.04083333336</v>
          </cell>
          <cell r="AE503">
            <v>204757.70583333334</v>
          </cell>
          <cell r="AF503">
            <v>169221.24791666667</v>
          </cell>
          <cell r="AG503">
            <v>153101.04041666666</v>
          </cell>
          <cell r="AH503">
            <v>154615.76916666667</v>
          </cell>
          <cell r="AI503">
            <v>155952.29374999998</v>
          </cell>
          <cell r="AJ503">
            <v>157110.61416666667</v>
          </cell>
          <cell r="AK503">
            <v>158090.73041666666</v>
          </cell>
          <cell r="AL503">
            <v>158892.64249999999</v>
          </cell>
          <cell r="AM503">
            <v>159516.35041666668</v>
          </cell>
          <cell r="AN503">
            <v>159961.85416666666</v>
          </cell>
          <cell r="AP503">
            <v>160318.2525</v>
          </cell>
        </row>
        <row r="504">
          <cell r="J504">
            <v>212919.33</v>
          </cell>
          <cell r="K504">
            <v>184078.35</v>
          </cell>
          <cell r="L504">
            <v>155237.37</v>
          </cell>
          <cell r="M504">
            <v>126396.39</v>
          </cell>
          <cell r="N504">
            <v>97555.41</v>
          </cell>
          <cell r="O504">
            <v>68714.429999999993</v>
          </cell>
          <cell r="P504">
            <v>39873.449999999997</v>
          </cell>
          <cell r="Q504">
            <v>356484</v>
          </cell>
          <cell r="R504">
            <v>326777</v>
          </cell>
          <cell r="S504">
            <v>297070</v>
          </cell>
          <cell r="T504">
            <v>267363</v>
          </cell>
          <cell r="U504">
            <v>237656</v>
          </cell>
          <cell r="V504">
            <v>207949</v>
          </cell>
          <cell r="W504">
            <v>178242</v>
          </cell>
          <cell r="X504">
            <v>148535</v>
          </cell>
          <cell r="Y504">
            <v>118828</v>
          </cell>
          <cell r="Z504">
            <v>89121</v>
          </cell>
          <cell r="AA504">
            <v>59414</v>
          </cell>
          <cell r="AD504">
            <v>197093.0925</v>
          </cell>
          <cell r="AE504">
            <v>197923.03666666662</v>
          </cell>
          <cell r="AF504">
            <v>198221.12208333332</v>
          </cell>
          <cell r="AG504">
            <v>197987.34875</v>
          </cell>
          <cell r="AH504">
            <v>197681.40708333332</v>
          </cell>
          <cell r="AI504">
            <v>197303.29708333334</v>
          </cell>
          <cell r="AJ504">
            <v>196853.01874999996</v>
          </cell>
          <cell r="AK504">
            <v>196330.5720833333</v>
          </cell>
          <cell r="AL504">
            <v>195735.95708333331</v>
          </cell>
          <cell r="AM504">
            <v>195069.17374999999</v>
          </cell>
          <cell r="AN504">
            <v>194330.22208333333</v>
          </cell>
          <cell r="AP504">
            <v>178242</v>
          </cell>
        </row>
        <row r="505">
          <cell r="J505">
            <v>193725.26</v>
          </cell>
          <cell r="K505">
            <v>166050.23999999999</v>
          </cell>
          <cell r="L505">
            <v>138375.22</v>
          </cell>
          <cell r="M505">
            <v>110700.2</v>
          </cell>
          <cell r="N505">
            <v>83025.179999999993</v>
          </cell>
          <cell r="O505">
            <v>55350.16</v>
          </cell>
          <cell r="P505">
            <v>27675.14</v>
          </cell>
          <cell r="Q505">
            <v>0</v>
          </cell>
          <cell r="R505">
            <v>306333.71000000002</v>
          </cell>
          <cell r="S505">
            <v>706000.53</v>
          </cell>
          <cell r="T505">
            <v>250636.61</v>
          </cell>
          <cell r="U505">
            <v>222788.06</v>
          </cell>
          <cell r="V505">
            <v>194939.51</v>
          </cell>
          <cell r="W505">
            <v>167090.96</v>
          </cell>
          <cell r="X505">
            <v>139242.41</v>
          </cell>
          <cell r="Y505">
            <v>111393.86</v>
          </cell>
          <cell r="Z505">
            <v>83545.31</v>
          </cell>
          <cell r="AA505">
            <v>55696.76</v>
          </cell>
          <cell r="AD505">
            <v>154518.97166666665</v>
          </cell>
          <cell r="AE505">
            <v>153445.36124999996</v>
          </cell>
          <cell r="AF505">
            <v>170257.17624999999</v>
          </cell>
          <cell r="AG505">
            <v>188207.65625</v>
          </cell>
          <cell r="AH505">
            <v>188330.535</v>
          </cell>
          <cell r="AI505">
            <v>188438.95291666672</v>
          </cell>
          <cell r="AJ505">
            <v>188532.91</v>
          </cell>
          <cell r="AK505">
            <v>188612.40625</v>
          </cell>
          <cell r="AL505">
            <v>188677.44166666665</v>
          </cell>
          <cell r="AM505">
            <v>188728.01624999999</v>
          </cell>
          <cell r="AN505">
            <v>188764.13</v>
          </cell>
          <cell r="AP505">
            <v>188792.99416666664</v>
          </cell>
        </row>
        <row r="506">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D506">
            <v>0</v>
          </cell>
          <cell r="AE506">
            <v>0</v>
          </cell>
          <cell r="AF506">
            <v>0</v>
          </cell>
          <cell r="AG506">
            <v>0</v>
          </cell>
          <cell r="AH506">
            <v>0</v>
          </cell>
          <cell r="AI506">
            <v>0</v>
          </cell>
          <cell r="AJ506">
            <v>0</v>
          </cell>
          <cell r="AK506">
            <v>0</v>
          </cell>
          <cell r="AL506">
            <v>0</v>
          </cell>
          <cell r="AM506">
            <v>0</v>
          </cell>
          <cell r="AN506">
            <v>0</v>
          </cell>
          <cell r="AP506">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D507">
            <v>0</v>
          </cell>
          <cell r="AE507">
            <v>0</v>
          </cell>
          <cell r="AF507">
            <v>0</v>
          </cell>
          <cell r="AG507">
            <v>0</v>
          </cell>
          <cell r="AH507">
            <v>0</v>
          </cell>
          <cell r="AI507">
            <v>0</v>
          </cell>
          <cell r="AJ507">
            <v>0</v>
          </cell>
          <cell r="AK507">
            <v>0</v>
          </cell>
          <cell r="AL507">
            <v>0</v>
          </cell>
          <cell r="AM507">
            <v>0</v>
          </cell>
          <cell r="AN507">
            <v>0</v>
          </cell>
          <cell r="AP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D508">
            <v>0</v>
          </cell>
          <cell r="AE508">
            <v>0</v>
          </cell>
          <cell r="AF508">
            <v>0</v>
          </cell>
          <cell r="AG508">
            <v>0</v>
          </cell>
          <cell r="AH508">
            <v>0</v>
          </cell>
          <cell r="AI508">
            <v>0</v>
          </cell>
          <cell r="AJ508">
            <v>0</v>
          </cell>
          <cell r="AK508">
            <v>0</v>
          </cell>
          <cell r="AL508">
            <v>0</v>
          </cell>
          <cell r="AM508">
            <v>0</v>
          </cell>
          <cell r="AN508">
            <v>0</v>
          </cell>
          <cell r="AP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D509">
            <v>0</v>
          </cell>
          <cell r="AE509">
            <v>0</v>
          </cell>
          <cell r="AF509">
            <v>0</v>
          </cell>
          <cell r="AG509">
            <v>0</v>
          </cell>
          <cell r="AH509">
            <v>0</v>
          </cell>
          <cell r="AI509">
            <v>0</v>
          </cell>
          <cell r="AJ509">
            <v>0</v>
          </cell>
          <cell r="AK509">
            <v>0</v>
          </cell>
          <cell r="AL509">
            <v>0</v>
          </cell>
          <cell r="AM509">
            <v>0</v>
          </cell>
          <cell r="AN509">
            <v>0</v>
          </cell>
          <cell r="AP509">
            <v>0</v>
          </cell>
        </row>
        <row r="510">
          <cell r="J510">
            <v>0</v>
          </cell>
          <cell r="K510">
            <v>0</v>
          </cell>
          <cell r="L510">
            <v>0</v>
          </cell>
          <cell r="M510">
            <v>0</v>
          </cell>
          <cell r="N510">
            <v>80439.64</v>
          </cell>
          <cell r="O510">
            <v>70384.679999999993</v>
          </cell>
          <cell r="P510">
            <v>60329.72</v>
          </cell>
          <cell r="Q510">
            <v>70380.84</v>
          </cell>
          <cell r="R510">
            <v>59370.66</v>
          </cell>
          <cell r="S510">
            <v>33030.480000000003</v>
          </cell>
          <cell r="T510">
            <v>22020.3</v>
          </cell>
          <cell r="U510">
            <v>11010.12</v>
          </cell>
          <cell r="V510">
            <v>0</v>
          </cell>
          <cell r="W510">
            <v>0</v>
          </cell>
          <cell r="X510">
            <v>0</v>
          </cell>
          <cell r="Y510">
            <v>0</v>
          </cell>
          <cell r="Z510">
            <v>0</v>
          </cell>
          <cell r="AA510">
            <v>0</v>
          </cell>
          <cell r="AD510">
            <v>20528.705000000002</v>
          </cell>
          <cell r="AE510">
            <v>25935.017500000002</v>
          </cell>
          <cell r="AF510">
            <v>29785.065000000002</v>
          </cell>
          <cell r="AG510">
            <v>32078.847500000003</v>
          </cell>
          <cell r="AH510">
            <v>33455.114999999998</v>
          </cell>
          <cell r="AI510">
            <v>33913.870000000003</v>
          </cell>
          <cell r="AJ510">
            <v>33913.870000000003</v>
          </cell>
          <cell r="AK510">
            <v>33913.870000000003</v>
          </cell>
          <cell r="AL510">
            <v>33913.870000000003</v>
          </cell>
          <cell r="AM510">
            <v>30562.218333333334</v>
          </cell>
          <cell r="AN510">
            <v>24277.871666666662</v>
          </cell>
          <cell r="AP510">
            <v>13385.165000000001</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D511">
            <v>0</v>
          </cell>
          <cell r="AE511">
            <v>0</v>
          </cell>
          <cell r="AF511">
            <v>0</v>
          </cell>
          <cell r="AG511">
            <v>0</v>
          </cell>
          <cell r="AH511">
            <v>0</v>
          </cell>
          <cell r="AI511">
            <v>0</v>
          </cell>
          <cell r="AJ511">
            <v>0</v>
          </cell>
          <cell r="AK511">
            <v>0</v>
          </cell>
          <cell r="AL511">
            <v>0</v>
          </cell>
          <cell r="AM511">
            <v>0</v>
          </cell>
          <cell r="AN511">
            <v>0</v>
          </cell>
          <cell r="AP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D512">
            <v>0</v>
          </cell>
          <cell r="AE512">
            <v>0</v>
          </cell>
          <cell r="AF512">
            <v>0</v>
          </cell>
          <cell r="AG512">
            <v>0</v>
          </cell>
          <cell r="AH512">
            <v>0</v>
          </cell>
          <cell r="AI512">
            <v>0</v>
          </cell>
          <cell r="AJ512">
            <v>0</v>
          </cell>
          <cell r="AK512">
            <v>0</v>
          </cell>
          <cell r="AL512">
            <v>0</v>
          </cell>
          <cell r="AM512">
            <v>0</v>
          </cell>
          <cell r="AN512">
            <v>0</v>
          </cell>
          <cell r="AP512">
            <v>31375.087916666667</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D513">
            <v>0</v>
          </cell>
          <cell r="AE513">
            <v>0</v>
          </cell>
          <cell r="AF513">
            <v>0</v>
          </cell>
          <cell r="AG513">
            <v>0</v>
          </cell>
          <cell r="AH513">
            <v>0</v>
          </cell>
          <cell r="AI513">
            <v>0</v>
          </cell>
          <cell r="AJ513">
            <v>0</v>
          </cell>
          <cell r="AK513">
            <v>0</v>
          </cell>
          <cell r="AL513">
            <v>0</v>
          </cell>
          <cell r="AM513">
            <v>0</v>
          </cell>
          <cell r="AN513">
            <v>0</v>
          </cell>
          <cell r="AP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D514">
            <v>0</v>
          </cell>
          <cell r="AE514">
            <v>0</v>
          </cell>
          <cell r="AF514">
            <v>0</v>
          </cell>
          <cell r="AG514">
            <v>0</v>
          </cell>
          <cell r="AH514">
            <v>0</v>
          </cell>
          <cell r="AI514">
            <v>0</v>
          </cell>
          <cell r="AJ514">
            <v>0</v>
          </cell>
          <cell r="AK514">
            <v>0</v>
          </cell>
          <cell r="AL514">
            <v>0</v>
          </cell>
          <cell r="AM514">
            <v>0</v>
          </cell>
          <cell r="AN514">
            <v>0</v>
          </cell>
          <cell r="AP514">
            <v>0</v>
          </cell>
        </row>
        <row r="515">
          <cell r="J515">
            <v>0</v>
          </cell>
          <cell r="K515">
            <v>0</v>
          </cell>
          <cell r="L515">
            <v>0</v>
          </cell>
          <cell r="M515">
            <v>81120.5</v>
          </cell>
          <cell r="N515">
            <v>0</v>
          </cell>
          <cell r="O515">
            <v>0</v>
          </cell>
          <cell r="P515">
            <v>119044.75</v>
          </cell>
          <cell r="Q515">
            <v>348969.2</v>
          </cell>
          <cell r="R515">
            <v>303928.2</v>
          </cell>
          <cell r="S515">
            <v>293105.95</v>
          </cell>
          <cell r="T515">
            <v>206527.95</v>
          </cell>
          <cell r="U515">
            <v>103871.67</v>
          </cell>
          <cell r="V515">
            <v>103871.67</v>
          </cell>
          <cell r="W515">
            <v>3572722.56</v>
          </cell>
          <cell r="X515">
            <v>2928143.4</v>
          </cell>
          <cell r="Y515">
            <v>105205.85</v>
          </cell>
          <cell r="Z515">
            <v>35434.199999999997</v>
          </cell>
          <cell r="AA515">
            <v>35434.199999999997</v>
          </cell>
          <cell r="AD515">
            <v>31220.820833333331</v>
          </cell>
          <cell r="AE515">
            <v>58424.879166666658</v>
          </cell>
          <cell r="AF515">
            <v>83301.302083333328</v>
          </cell>
          <cell r="AG515">
            <v>104119.38124999999</v>
          </cell>
          <cell r="AH515">
            <v>117052.69874999998</v>
          </cell>
          <cell r="AI515">
            <v>125708.67124999997</v>
          </cell>
          <cell r="AJ515">
            <v>278900.09749999997</v>
          </cell>
          <cell r="AK515">
            <v>549769.51249999995</v>
          </cell>
          <cell r="AL515">
            <v>672779.04374999995</v>
          </cell>
          <cell r="AM515">
            <v>675259.02499999991</v>
          </cell>
          <cell r="AN515">
            <v>678211.87499999988</v>
          </cell>
          <cell r="AP515">
            <v>655227.52083333337</v>
          </cell>
        </row>
        <row r="516">
          <cell r="J516">
            <v>87611.67</v>
          </cell>
          <cell r="K516">
            <v>75095.73</v>
          </cell>
          <cell r="L516">
            <v>62579.79</v>
          </cell>
          <cell r="M516">
            <v>50063.85</v>
          </cell>
          <cell r="N516">
            <v>37547.910000000003</v>
          </cell>
          <cell r="O516">
            <v>25031.97</v>
          </cell>
          <cell r="P516">
            <v>195316.84</v>
          </cell>
          <cell r="Q516">
            <v>182800.81</v>
          </cell>
          <cell r="R516">
            <v>167567.41</v>
          </cell>
          <cell r="S516">
            <v>152334.01</v>
          </cell>
          <cell r="T516">
            <v>137100.60999999999</v>
          </cell>
          <cell r="U516">
            <v>121867.21</v>
          </cell>
          <cell r="V516">
            <v>106633.81</v>
          </cell>
          <cell r="W516">
            <v>91400.41</v>
          </cell>
          <cell r="X516">
            <v>76167.009999999995</v>
          </cell>
          <cell r="Y516">
            <v>60933.61</v>
          </cell>
          <cell r="Z516">
            <v>45700.21</v>
          </cell>
          <cell r="AA516">
            <v>30466.81</v>
          </cell>
          <cell r="AD516">
            <v>97945.827499999999</v>
          </cell>
          <cell r="AE516">
            <v>100550.05333333333</v>
          </cell>
          <cell r="AF516">
            <v>102927.82416666666</v>
          </cell>
          <cell r="AG516">
            <v>105079.14000000001</v>
          </cell>
          <cell r="AH516">
            <v>107004.00083333331</v>
          </cell>
          <cell r="AI516">
            <v>108702.40666666666</v>
          </cell>
          <cell r="AJ516">
            <v>110174.3575</v>
          </cell>
          <cell r="AK516">
            <v>111419.85333333333</v>
          </cell>
          <cell r="AL516">
            <v>112438.89416666667</v>
          </cell>
          <cell r="AM516">
            <v>113231.48</v>
          </cell>
          <cell r="AN516">
            <v>113797.61083333332</v>
          </cell>
          <cell r="AP516">
            <v>91400.409583333341</v>
          </cell>
        </row>
        <row r="517">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D517">
            <v>0</v>
          </cell>
          <cell r="AE517">
            <v>0</v>
          </cell>
          <cell r="AF517">
            <v>0</v>
          </cell>
          <cell r="AG517">
            <v>0</v>
          </cell>
          <cell r="AH517">
            <v>0</v>
          </cell>
          <cell r="AI517">
            <v>0</v>
          </cell>
          <cell r="AJ517">
            <v>0</v>
          </cell>
          <cell r="AK517">
            <v>0</v>
          </cell>
          <cell r="AL517">
            <v>0</v>
          </cell>
          <cell r="AM517">
            <v>0</v>
          </cell>
          <cell r="AN517">
            <v>0</v>
          </cell>
          <cell r="AP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D518">
            <v>0</v>
          </cell>
          <cell r="AE518">
            <v>0</v>
          </cell>
          <cell r="AF518">
            <v>0</v>
          </cell>
          <cell r="AG518">
            <v>0</v>
          </cell>
          <cell r="AH518">
            <v>0</v>
          </cell>
          <cell r="AI518">
            <v>0</v>
          </cell>
          <cell r="AJ518">
            <v>0</v>
          </cell>
          <cell r="AK518">
            <v>0</v>
          </cell>
          <cell r="AL518">
            <v>0</v>
          </cell>
          <cell r="AM518">
            <v>0</v>
          </cell>
          <cell r="AN518">
            <v>0</v>
          </cell>
          <cell r="AP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D519">
            <v>0</v>
          </cell>
          <cell r="AE519">
            <v>0</v>
          </cell>
          <cell r="AF519">
            <v>0</v>
          </cell>
          <cell r="AG519">
            <v>0</v>
          </cell>
          <cell r="AH519">
            <v>0</v>
          </cell>
          <cell r="AI519">
            <v>0</v>
          </cell>
          <cell r="AJ519">
            <v>0</v>
          </cell>
          <cell r="AK519">
            <v>0</v>
          </cell>
          <cell r="AL519">
            <v>0</v>
          </cell>
          <cell r="AM519">
            <v>0</v>
          </cell>
          <cell r="AN519">
            <v>0</v>
          </cell>
          <cell r="AP519">
            <v>0</v>
          </cell>
        </row>
        <row r="520">
          <cell r="J520">
            <v>172812.35</v>
          </cell>
          <cell r="K520">
            <v>148124.87</v>
          </cell>
          <cell r="L520">
            <v>123437.39</v>
          </cell>
          <cell r="M520">
            <v>98749.91</v>
          </cell>
          <cell r="N520">
            <v>74062.429999999993</v>
          </cell>
          <cell r="O520">
            <v>49374.95</v>
          </cell>
          <cell r="P520">
            <v>24687.47</v>
          </cell>
          <cell r="Q520">
            <v>505199.74</v>
          </cell>
          <cell r="R520">
            <v>463099.76</v>
          </cell>
          <cell r="S520">
            <v>420999.78</v>
          </cell>
          <cell r="T520">
            <v>378899.8</v>
          </cell>
          <cell r="U520">
            <v>336799.82</v>
          </cell>
          <cell r="V520">
            <v>294699.84000000003</v>
          </cell>
          <cell r="W520">
            <v>252599.86</v>
          </cell>
          <cell r="X520">
            <v>210499.88</v>
          </cell>
          <cell r="Y520">
            <v>168399.9</v>
          </cell>
          <cell r="Z520">
            <v>126299.92</v>
          </cell>
          <cell r="AA520">
            <v>84199.94</v>
          </cell>
          <cell r="AD520">
            <v>134595.93083333329</v>
          </cell>
          <cell r="AE520">
            <v>174744.24333333329</v>
          </cell>
          <cell r="AF520">
            <v>201097.77458333332</v>
          </cell>
          <cell r="AG520">
            <v>214882.66958333334</v>
          </cell>
          <cell r="AH520">
            <v>227216.52291666667</v>
          </cell>
          <cell r="AI520">
            <v>238099.33458333334</v>
          </cell>
          <cell r="AJ520">
            <v>247531.10458333333</v>
          </cell>
          <cell r="AK520">
            <v>255511.83291666667</v>
          </cell>
          <cell r="AL520">
            <v>262041.51958333328</v>
          </cell>
          <cell r="AM520">
            <v>267120.1645833333</v>
          </cell>
          <cell r="AN520">
            <v>270747.76791666663</v>
          </cell>
          <cell r="AP520">
            <v>277822.85291666666</v>
          </cell>
        </row>
        <row r="521">
          <cell r="J521">
            <v>0</v>
          </cell>
          <cell r="K521">
            <v>0</v>
          </cell>
          <cell r="L521">
            <v>0</v>
          </cell>
          <cell r="M521">
            <v>0</v>
          </cell>
          <cell r="N521">
            <v>0</v>
          </cell>
          <cell r="O521">
            <v>0</v>
          </cell>
          <cell r="P521">
            <v>0</v>
          </cell>
          <cell r="Q521">
            <v>0</v>
          </cell>
          <cell r="R521">
            <v>0</v>
          </cell>
          <cell r="S521">
            <v>233300.81</v>
          </cell>
          <cell r="T521">
            <v>0</v>
          </cell>
          <cell r="U521">
            <v>0</v>
          </cell>
          <cell r="V521">
            <v>0</v>
          </cell>
          <cell r="W521">
            <v>0</v>
          </cell>
          <cell r="X521">
            <v>0</v>
          </cell>
          <cell r="Y521">
            <v>0</v>
          </cell>
          <cell r="Z521">
            <v>0</v>
          </cell>
          <cell r="AA521">
            <v>0</v>
          </cell>
          <cell r="AD521">
            <v>0</v>
          </cell>
          <cell r="AE521">
            <v>0</v>
          </cell>
          <cell r="AF521">
            <v>9720.8670833333326</v>
          </cell>
          <cell r="AG521">
            <v>19441.734166666665</v>
          </cell>
          <cell r="AH521">
            <v>19441.734166666665</v>
          </cell>
          <cell r="AI521">
            <v>19441.734166666665</v>
          </cell>
          <cell r="AJ521">
            <v>19441.734166666665</v>
          </cell>
          <cell r="AK521">
            <v>19441.734166666665</v>
          </cell>
          <cell r="AL521">
            <v>19441.734166666665</v>
          </cell>
          <cell r="AM521">
            <v>19441.734166666665</v>
          </cell>
          <cell r="AN521">
            <v>19441.734166666665</v>
          </cell>
          <cell r="AP521">
            <v>19441.734166666665</v>
          </cell>
        </row>
        <row r="522">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D522">
            <v>0</v>
          </cell>
          <cell r="AE522">
            <v>0</v>
          </cell>
          <cell r="AF522">
            <v>0</v>
          </cell>
          <cell r="AG522">
            <v>0</v>
          </cell>
          <cell r="AH522">
            <v>0</v>
          </cell>
          <cell r="AI522">
            <v>0</v>
          </cell>
          <cell r="AJ522">
            <v>0</v>
          </cell>
          <cell r="AK522">
            <v>0</v>
          </cell>
          <cell r="AL522">
            <v>0</v>
          </cell>
          <cell r="AM522">
            <v>0</v>
          </cell>
          <cell r="AN522">
            <v>0</v>
          </cell>
          <cell r="AP522">
            <v>0</v>
          </cell>
        </row>
        <row r="523">
          <cell r="J523">
            <v>0</v>
          </cell>
          <cell r="K523">
            <v>0</v>
          </cell>
          <cell r="L523">
            <v>0</v>
          </cell>
          <cell r="M523">
            <v>0</v>
          </cell>
          <cell r="N523">
            <v>0</v>
          </cell>
          <cell r="O523">
            <v>0</v>
          </cell>
          <cell r="P523">
            <v>0</v>
          </cell>
          <cell r="Q523">
            <v>0</v>
          </cell>
          <cell r="R523">
            <v>0</v>
          </cell>
          <cell r="S523">
            <v>128059.38</v>
          </cell>
          <cell r="T523">
            <v>0</v>
          </cell>
          <cell r="U523">
            <v>0</v>
          </cell>
          <cell r="V523">
            <v>0</v>
          </cell>
          <cell r="W523">
            <v>0</v>
          </cell>
          <cell r="X523">
            <v>0</v>
          </cell>
          <cell r="Y523">
            <v>0</v>
          </cell>
          <cell r="Z523">
            <v>0</v>
          </cell>
          <cell r="AA523">
            <v>0</v>
          </cell>
          <cell r="AD523">
            <v>0</v>
          </cell>
          <cell r="AE523">
            <v>0</v>
          </cell>
          <cell r="AF523">
            <v>5335.8074999999999</v>
          </cell>
          <cell r="AG523">
            <v>10671.615</v>
          </cell>
          <cell r="AH523">
            <v>10671.615</v>
          </cell>
          <cell r="AI523">
            <v>10671.615</v>
          </cell>
          <cell r="AJ523">
            <v>10671.615</v>
          </cell>
          <cell r="AK523">
            <v>10671.615</v>
          </cell>
          <cell r="AL523">
            <v>10671.615</v>
          </cell>
          <cell r="AM523">
            <v>10671.615</v>
          </cell>
          <cell r="AN523">
            <v>10671.615</v>
          </cell>
          <cell r="AP523">
            <v>10671.615</v>
          </cell>
        </row>
        <row r="524">
          <cell r="J524">
            <v>417039</v>
          </cell>
          <cell r="K524">
            <v>357462</v>
          </cell>
          <cell r="L524">
            <v>297885</v>
          </cell>
          <cell r="M524">
            <v>238308</v>
          </cell>
          <cell r="N524">
            <v>178731</v>
          </cell>
          <cell r="O524">
            <v>119154</v>
          </cell>
          <cell r="P524">
            <v>59577</v>
          </cell>
          <cell r="Q524">
            <v>0</v>
          </cell>
          <cell r="R524">
            <v>674283.49</v>
          </cell>
          <cell r="S524">
            <v>612984.98</v>
          </cell>
          <cell r="T524">
            <v>551686.47</v>
          </cell>
          <cell r="U524">
            <v>490387.96</v>
          </cell>
          <cell r="V524">
            <v>429089.45</v>
          </cell>
          <cell r="W524">
            <v>367790.94</v>
          </cell>
          <cell r="X524">
            <v>306492.43</v>
          </cell>
          <cell r="Y524">
            <v>245193.92</v>
          </cell>
          <cell r="Z524">
            <v>183895.41</v>
          </cell>
          <cell r="AA524">
            <v>122596.9</v>
          </cell>
          <cell r="AD524">
            <v>327673.5</v>
          </cell>
          <cell r="AE524">
            <v>328462.5204166667</v>
          </cell>
          <cell r="AF524">
            <v>329968.83166666672</v>
          </cell>
          <cell r="AG524">
            <v>331331.68375000003</v>
          </cell>
          <cell r="AH524">
            <v>332551.07666666672</v>
          </cell>
          <cell r="AI524">
            <v>333627.01041666663</v>
          </cell>
          <cell r="AJ524">
            <v>334559.48499999993</v>
          </cell>
          <cell r="AK524">
            <v>335348.50041666668</v>
          </cell>
          <cell r="AL524">
            <v>335994.0566666667</v>
          </cell>
          <cell r="AM524">
            <v>336496.15375</v>
          </cell>
          <cell r="AN524">
            <v>336854.79166666669</v>
          </cell>
          <cell r="AP524">
            <v>337141.69500000001</v>
          </cell>
        </row>
        <row r="525">
          <cell r="J525">
            <v>262418.3</v>
          </cell>
          <cell r="K525">
            <v>224929.96</v>
          </cell>
          <cell r="L525">
            <v>187441.62</v>
          </cell>
          <cell r="M525">
            <v>149953.28</v>
          </cell>
          <cell r="N525">
            <v>112464.94</v>
          </cell>
          <cell r="O525">
            <v>74976.600000000006</v>
          </cell>
          <cell r="P525">
            <v>37488.26</v>
          </cell>
          <cell r="Q525">
            <v>0</v>
          </cell>
          <cell r="R525">
            <v>412371.66</v>
          </cell>
          <cell r="S525">
            <v>374883.32</v>
          </cell>
          <cell r="T525">
            <v>337394.98</v>
          </cell>
          <cell r="U525">
            <v>299906.64</v>
          </cell>
          <cell r="V525">
            <v>262418.3</v>
          </cell>
          <cell r="W525">
            <v>224929.96</v>
          </cell>
          <cell r="X525">
            <v>187441.62</v>
          </cell>
          <cell r="Y525">
            <v>149953.28</v>
          </cell>
          <cell r="Z525">
            <v>112464.94</v>
          </cell>
          <cell r="AA525">
            <v>74976.600000000006</v>
          </cell>
          <cell r="AD525">
            <v>206185.79666666663</v>
          </cell>
          <cell r="AE525">
            <v>206185.79666666666</v>
          </cell>
          <cell r="AF525">
            <v>206185.79666666666</v>
          </cell>
          <cell r="AG525">
            <v>206185.79666666663</v>
          </cell>
          <cell r="AH525">
            <v>206185.79666666666</v>
          </cell>
          <cell r="AI525">
            <v>206185.79666666666</v>
          </cell>
          <cell r="AJ525">
            <v>206185.79666666666</v>
          </cell>
          <cell r="AK525">
            <v>206185.79666666672</v>
          </cell>
          <cell r="AL525">
            <v>206185.79666666666</v>
          </cell>
          <cell r="AM525">
            <v>206185.79666666663</v>
          </cell>
          <cell r="AN525">
            <v>206185.79666666663</v>
          </cell>
          <cell r="AP525">
            <v>264395.42166666663</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D526">
            <v>0</v>
          </cell>
          <cell r="AE526">
            <v>0</v>
          </cell>
          <cell r="AF526">
            <v>0</v>
          </cell>
          <cell r="AG526">
            <v>0</v>
          </cell>
          <cell r="AH526">
            <v>0</v>
          </cell>
          <cell r="AI526">
            <v>0</v>
          </cell>
          <cell r="AJ526">
            <v>0</v>
          </cell>
          <cell r="AK526">
            <v>0</v>
          </cell>
          <cell r="AL526">
            <v>0</v>
          </cell>
          <cell r="AM526">
            <v>0</v>
          </cell>
          <cell r="AN526">
            <v>0</v>
          </cell>
          <cell r="AP526">
            <v>0</v>
          </cell>
        </row>
        <row r="527">
          <cell r="J527">
            <v>50930.85</v>
          </cell>
          <cell r="K527">
            <v>43655.02</v>
          </cell>
          <cell r="L527">
            <v>36379.19</v>
          </cell>
          <cell r="M527">
            <v>29103.360000000001</v>
          </cell>
          <cell r="N527">
            <v>21827.53</v>
          </cell>
          <cell r="O527">
            <v>14551.7</v>
          </cell>
          <cell r="P527">
            <v>7275.87</v>
          </cell>
          <cell r="Q527">
            <v>0</v>
          </cell>
          <cell r="R527">
            <v>0</v>
          </cell>
          <cell r="S527">
            <v>0</v>
          </cell>
          <cell r="T527">
            <v>65082.74</v>
          </cell>
          <cell r="U527">
            <v>57851.32</v>
          </cell>
          <cell r="V527">
            <v>50619.9</v>
          </cell>
          <cell r="W527">
            <v>43388.480000000003</v>
          </cell>
          <cell r="X527">
            <v>36157.06</v>
          </cell>
          <cell r="Y527">
            <v>28925.64</v>
          </cell>
          <cell r="Z527">
            <v>21694.22</v>
          </cell>
          <cell r="AA527">
            <v>14462.8</v>
          </cell>
          <cell r="AD527">
            <v>40017.101666666669</v>
          </cell>
          <cell r="AE527">
            <v>36682.344583333332</v>
          </cell>
          <cell r="AF527">
            <v>30315.99</v>
          </cell>
          <cell r="AG527">
            <v>27267.735416666663</v>
          </cell>
          <cell r="AH527">
            <v>27236.271666666667</v>
          </cell>
          <cell r="AI527">
            <v>27208.508749999997</v>
          </cell>
          <cell r="AJ527">
            <v>27184.446666666667</v>
          </cell>
          <cell r="AK527">
            <v>27164.085416666665</v>
          </cell>
          <cell r="AL527">
            <v>27147.424999999999</v>
          </cell>
          <cell r="AM527">
            <v>27134.46541666667</v>
          </cell>
          <cell r="AN527">
            <v>27125.206666666665</v>
          </cell>
          <cell r="AP527">
            <v>27117.794999999998</v>
          </cell>
        </row>
        <row r="528">
          <cell r="J528">
            <v>66887.520000000004</v>
          </cell>
          <cell r="K528">
            <v>59455.57</v>
          </cell>
          <cell r="L528">
            <v>52023.62</v>
          </cell>
          <cell r="M528">
            <v>44591.67</v>
          </cell>
          <cell r="N528">
            <v>37159.72</v>
          </cell>
          <cell r="O528">
            <v>29727.77</v>
          </cell>
          <cell r="P528">
            <v>22295.82</v>
          </cell>
          <cell r="Q528">
            <v>14863.87</v>
          </cell>
          <cell r="R528">
            <v>7431.92</v>
          </cell>
          <cell r="S528">
            <v>0</v>
          </cell>
          <cell r="T528">
            <v>0</v>
          </cell>
          <cell r="U528">
            <v>74319.47</v>
          </cell>
          <cell r="V528">
            <v>66887.520000000004</v>
          </cell>
          <cell r="W528">
            <v>59455.57</v>
          </cell>
          <cell r="X528">
            <v>52023.62</v>
          </cell>
          <cell r="Y528">
            <v>44591.67</v>
          </cell>
          <cell r="Z528">
            <v>37159.72</v>
          </cell>
          <cell r="AA528">
            <v>29727.77</v>
          </cell>
          <cell r="AD528">
            <v>34063.082916666674</v>
          </cell>
          <cell r="AE528">
            <v>34063.080416666664</v>
          </cell>
          <cell r="AF528">
            <v>34063.079166666663</v>
          </cell>
          <cell r="AG528">
            <v>34063.079166666663</v>
          </cell>
          <cell r="AH528">
            <v>34063.079166666663</v>
          </cell>
          <cell r="AI528">
            <v>34063.079166666663</v>
          </cell>
          <cell r="AJ528">
            <v>34063.07916666667</v>
          </cell>
          <cell r="AK528">
            <v>34063.07916666667</v>
          </cell>
          <cell r="AL528">
            <v>34063.07916666667</v>
          </cell>
          <cell r="AM528">
            <v>34063.079166666663</v>
          </cell>
          <cell r="AN528">
            <v>34063.07916666667</v>
          </cell>
          <cell r="AP528">
            <v>34063.07916666667</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D529">
            <v>0</v>
          </cell>
          <cell r="AE529">
            <v>0</v>
          </cell>
          <cell r="AF529">
            <v>0</v>
          </cell>
          <cell r="AG529">
            <v>0</v>
          </cell>
          <cell r="AH529">
            <v>0</v>
          </cell>
          <cell r="AI529">
            <v>0</v>
          </cell>
          <cell r="AJ529">
            <v>0</v>
          </cell>
          <cell r="AK529">
            <v>0</v>
          </cell>
          <cell r="AL529">
            <v>0</v>
          </cell>
          <cell r="AM529">
            <v>0</v>
          </cell>
          <cell r="AN529">
            <v>0</v>
          </cell>
          <cell r="AP529">
            <v>0</v>
          </cell>
        </row>
        <row r="530">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D530">
            <v>0</v>
          </cell>
          <cell r="AE530">
            <v>0</v>
          </cell>
          <cell r="AF530">
            <v>0</v>
          </cell>
          <cell r="AG530">
            <v>0</v>
          </cell>
          <cell r="AH530">
            <v>0</v>
          </cell>
          <cell r="AI530">
            <v>0</v>
          </cell>
          <cell r="AJ530">
            <v>0</v>
          </cell>
          <cell r="AK530">
            <v>0</v>
          </cell>
          <cell r="AL530">
            <v>0</v>
          </cell>
          <cell r="AM530">
            <v>0</v>
          </cell>
          <cell r="AN530">
            <v>0</v>
          </cell>
          <cell r="AP530">
            <v>0</v>
          </cell>
        </row>
        <row r="531">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D531">
            <v>80851.460000000006</v>
          </cell>
          <cell r="AE531">
            <v>40425.730000000003</v>
          </cell>
          <cell r="AF531">
            <v>0</v>
          </cell>
          <cell r="AG531">
            <v>0</v>
          </cell>
          <cell r="AH531">
            <v>0</v>
          </cell>
          <cell r="AI531">
            <v>0</v>
          </cell>
          <cell r="AJ531">
            <v>0</v>
          </cell>
          <cell r="AK531">
            <v>0</v>
          </cell>
          <cell r="AL531">
            <v>0</v>
          </cell>
          <cell r="AM531">
            <v>0</v>
          </cell>
          <cell r="AN531">
            <v>0</v>
          </cell>
          <cell r="AP531">
            <v>0</v>
          </cell>
        </row>
        <row r="532">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D532">
            <v>0</v>
          </cell>
          <cell r="AE532">
            <v>0</v>
          </cell>
          <cell r="AF532">
            <v>0</v>
          </cell>
          <cell r="AG532">
            <v>0</v>
          </cell>
          <cell r="AH532">
            <v>0</v>
          </cell>
          <cell r="AI532">
            <v>0</v>
          </cell>
          <cell r="AJ532">
            <v>0</v>
          </cell>
          <cell r="AK532">
            <v>0</v>
          </cell>
          <cell r="AL532">
            <v>0</v>
          </cell>
          <cell r="AM532">
            <v>0</v>
          </cell>
          <cell r="AN532">
            <v>0</v>
          </cell>
          <cell r="AP532">
            <v>0</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D533">
            <v>0</v>
          </cell>
          <cell r="AE533">
            <v>0</v>
          </cell>
          <cell r="AF533">
            <v>0</v>
          </cell>
          <cell r="AG533">
            <v>0</v>
          </cell>
          <cell r="AH533">
            <v>0</v>
          </cell>
          <cell r="AI533">
            <v>0</v>
          </cell>
          <cell r="AJ533">
            <v>0</v>
          </cell>
          <cell r="AK533">
            <v>0</v>
          </cell>
          <cell r="AL533">
            <v>0</v>
          </cell>
          <cell r="AM533">
            <v>0</v>
          </cell>
          <cell r="AN533">
            <v>0</v>
          </cell>
          <cell r="AP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D534">
            <v>0</v>
          </cell>
          <cell r="AE534">
            <v>0</v>
          </cell>
          <cell r="AF534">
            <v>0</v>
          </cell>
          <cell r="AG534">
            <v>0</v>
          </cell>
          <cell r="AH534">
            <v>0</v>
          </cell>
          <cell r="AI534">
            <v>0</v>
          </cell>
          <cell r="AJ534">
            <v>0</v>
          </cell>
          <cell r="AK534">
            <v>0</v>
          </cell>
          <cell r="AL534">
            <v>0</v>
          </cell>
          <cell r="AM534">
            <v>0</v>
          </cell>
          <cell r="AN534">
            <v>0</v>
          </cell>
          <cell r="AP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D535">
            <v>0</v>
          </cell>
          <cell r="AE535">
            <v>0</v>
          </cell>
          <cell r="AF535">
            <v>0</v>
          </cell>
          <cell r="AG535">
            <v>0</v>
          </cell>
          <cell r="AH535">
            <v>0</v>
          </cell>
          <cell r="AI535">
            <v>0</v>
          </cell>
          <cell r="AJ535">
            <v>0</v>
          </cell>
          <cell r="AK535">
            <v>0</v>
          </cell>
          <cell r="AL535">
            <v>0</v>
          </cell>
          <cell r="AM535">
            <v>0</v>
          </cell>
          <cell r="AN535">
            <v>0</v>
          </cell>
          <cell r="AP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D536">
            <v>0</v>
          </cell>
          <cell r="AE536">
            <v>0</v>
          </cell>
          <cell r="AF536">
            <v>0</v>
          </cell>
          <cell r="AG536">
            <v>0</v>
          </cell>
          <cell r="AH536">
            <v>0</v>
          </cell>
          <cell r="AI536">
            <v>0</v>
          </cell>
          <cell r="AJ536">
            <v>0</v>
          </cell>
          <cell r="AK536">
            <v>0</v>
          </cell>
          <cell r="AL536">
            <v>0</v>
          </cell>
          <cell r="AM536">
            <v>0</v>
          </cell>
          <cell r="AN536">
            <v>0</v>
          </cell>
          <cell r="AP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D537">
            <v>0</v>
          </cell>
          <cell r="AE537">
            <v>0</v>
          </cell>
          <cell r="AF537">
            <v>0</v>
          </cell>
          <cell r="AG537">
            <v>0</v>
          </cell>
          <cell r="AH537">
            <v>0</v>
          </cell>
          <cell r="AI537">
            <v>0</v>
          </cell>
          <cell r="AJ537">
            <v>0</v>
          </cell>
          <cell r="AK537">
            <v>0</v>
          </cell>
          <cell r="AL537">
            <v>0</v>
          </cell>
          <cell r="AM537">
            <v>0</v>
          </cell>
          <cell r="AN537">
            <v>0</v>
          </cell>
          <cell r="AP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D538">
            <v>0</v>
          </cell>
          <cell r="AE538">
            <v>0</v>
          </cell>
          <cell r="AF538">
            <v>0</v>
          </cell>
          <cell r="AG538">
            <v>0</v>
          </cell>
          <cell r="AH538">
            <v>0</v>
          </cell>
          <cell r="AI538">
            <v>0</v>
          </cell>
          <cell r="AJ538">
            <v>0</v>
          </cell>
          <cell r="AK538">
            <v>0</v>
          </cell>
          <cell r="AL538">
            <v>0</v>
          </cell>
          <cell r="AM538">
            <v>0</v>
          </cell>
          <cell r="AN538">
            <v>0</v>
          </cell>
          <cell r="AP538">
            <v>0</v>
          </cell>
        </row>
        <row r="539">
          <cell r="J539">
            <v>132239.74</v>
          </cell>
          <cell r="K539">
            <v>113348.34</v>
          </cell>
          <cell r="L539">
            <v>94456.94</v>
          </cell>
          <cell r="M539">
            <v>75565.539999999994</v>
          </cell>
          <cell r="N539">
            <v>56674.14</v>
          </cell>
          <cell r="O539">
            <v>37782.74</v>
          </cell>
          <cell r="P539">
            <v>18891.34</v>
          </cell>
          <cell r="Q539">
            <v>0</v>
          </cell>
          <cell r="R539">
            <v>211338.04</v>
          </cell>
          <cell r="S539">
            <v>192125.49</v>
          </cell>
          <cell r="T539">
            <v>172912.94</v>
          </cell>
          <cell r="U539">
            <v>153700.39000000001</v>
          </cell>
          <cell r="V539">
            <v>134487.84</v>
          </cell>
          <cell r="W539">
            <v>115275.29</v>
          </cell>
          <cell r="X539">
            <v>96062.74</v>
          </cell>
          <cell r="Y539">
            <v>76850.19</v>
          </cell>
          <cell r="Z539">
            <v>57637.64</v>
          </cell>
          <cell r="AA539">
            <v>38425.089999999997</v>
          </cell>
          <cell r="AD539">
            <v>103902.645</v>
          </cell>
          <cell r="AE539">
            <v>104049.84083333332</v>
          </cell>
          <cell r="AF539">
            <v>104330.85125000001</v>
          </cell>
          <cell r="AG539">
            <v>104585.09916666667</v>
          </cell>
          <cell r="AH539">
            <v>104812.58458333334</v>
          </cell>
          <cell r="AI539">
            <v>105013.3075</v>
          </cell>
          <cell r="AJ539">
            <v>105187.26791666665</v>
          </cell>
          <cell r="AK539">
            <v>105334.46583333334</v>
          </cell>
          <cell r="AL539">
            <v>105454.90125</v>
          </cell>
          <cell r="AM539">
            <v>105548.57416666666</v>
          </cell>
          <cell r="AN539">
            <v>105615.48458333332</v>
          </cell>
          <cell r="AP539">
            <v>105669.01583333332</v>
          </cell>
        </row>
        <row r="540">
          <cell r="J540">
            <v>0</v>
          </cell>
          <cell r="K540">
            <v>0</v>
          </cell>
          <cell r="L540">
            <v>0</v>
          </cell>
          <cell r="M540">
            <v>0</v>
          </cell>
          <cell r="N540">
            <v>0</v>
          </cell>
          <cell r="O540">
            <v>0</v>
          </cell>
          <cell r="P540">
            <v>0</v>
          </cell>
          <cell r="Q540">
            <v>0</v>
          </cell>
          <cell r="R540">
            <v>0</v>
          </cell>
          <cell r="S540">
            <v>3725.41</v>
          </cell>
          <cell r="T540">
            <v>0</v>
          </cell>
          <cell r="U540">
            <v>0</v>
          </cell>
          <cell r="V540">
            <v>0</v>
          </cell>
          <cell r="W540">
            <v>0</v>
          </cell>
          <cell r="X540">
            <v>0</v>
          </cell>
          <cell r="Y540">
            <v>0</v>
          </cell>
          <cell r="Z540">
            <v>0</v>
          </cell>
          <cell r="AA540">
            <v>0</v>
          </cell>
          <cell r="AD540">
            <v>0</v>
          </cell>
          <cell r="AE540">
            <v>0</v>
          </cell>
          <cell r="AF540">
            <v>155.22541666666666</v>
          </cell>
          <cell r="AG540">
            <v>310.45083333333332</v>
          </cell>
          <cell r="AH540">
            <v>310.45083333333332</v>
          </cell>
          <cell r="AI540">
            <v>310.45083333333332</v>
          </cell>
          <cell r="AJ540">
            <v>310.45083333333332</v>
          </cell>
          <cell r="AK540">
            <v>310.45083333333332</v>
          </cell>
          <cell r="AL540">
            <v>310.45083333333332</v>
          </cell>
          <cell r="AM540">
            <v>310.45083333333332</v>
          </cell>
          <cell r="AN540">
            <v>310.45083333333332</v>
          </cell>
          <cell r="AP540">
            <v>310.45083333333332</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D541">
            <v>0</v>
          </cell>
          <cell r="AE541">
            <v>0</v>
          </cell>
          <cell r="AF541">
            <v>0</v>
          </cell>
          <cell r="AG541">
            <v>0</v>
          </cell>
          <cell r="AH541">
            <v>0</v>
          </cell>
          <cell r="AI541">
            <v>0</v>
          </cell>
          <cell r="AJ541">
            <v>0</v>
          </cell>
          <cell r="AK541">
            <v>0</v>
          </cell>
          <cell r="AL541">
            <v>0</v>
          </cell>
          <cell r="AM541">
            <v>0</v>
          </cell>
          <cell r="AN541">
            <v>0</v>
          </cell>
          <cell r="AP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D542">
            <v>0</v>
          </cell>
          <cell r="AE542">
            <v>0</v>
          </cell>
          <cell r="AF542">
            <v>0</v>
          </cell>
          <cell r="AG542">
            <v>0</v>
          </cell>
          <cell r="AH542">
            <v>0</v>
          </cell>
          <cell r="AI542">
            <v>0</v>
          </cell>
          <cell r="AJ542">
            <v>0</v>
          </cell>
          <cell r="AK542">
            <v>0</v>
          </cell>
          <cell r="AL542">
            <v>0</v>
          </cell>
          <cell r="AM542">
            <v>0</v>
          </cell>
          <cell r="AN542">
            <v>0</v>
          </cell>
          <cell r="AP542">
            <v>0</v>
          </cell>
        </row>
        <row r="543">
          <cell r="J543">
            <v>143703.31</v>
          </cell>
          <cell r="K543">
            <v>123174.27</v>
          </cell>
          <cell r="L543">
            <v>102645.23</v>
          </cell>
          <cell r="M543">
            <v>82116.19</v>
          </cell>
          <cell r="N543">
            <v>61587.15</v>
          </cell>
          <cell r="O543">
            <v>41058.11</v>
          </cell>
          <cell r="P543">
            <v>20529.07</v>
          </cell>
          <cell r="Q543">
            <v>0</v>
          </cell>
          <cell r="R543">
            <v>367159.88</v>
          </cell>
          <cell r="S543">
            <v>336108.57</v>
          </cell>
          <cell r="T543">
            <v>303893.83</v>
          </cell>
          <cell r="U543">
            <v>271679.09000000003</v>
          </cell>
          <cell r="V543">
            <v>239464.35</v>
          </cell>
          <cell r="W543">
            <v>207249.61</v>
          </cell>
          <cell r="X543">
            <v>175034.87</v>
          </cell>
          <cell r="Y543">
            <v>142820.13</v>
          </cell>
          <cell r="Z543">
            <v>110605.39</v>
          </cell>
          <cell r="AA543">
            <v>73736.91</v>
          </cell>
          <cell r="AD543">
            <v>147914.17916666667</v>
          </cell>
          <cell r="AE543">
            <v>148736.93208333332</v>
          </cell>
          <cell r="AF543">
            <v>150404.59458333332</v>
          </cell>
          <cell r="AG543">
            <v>152068.09416666668</v>
          </cell>
          <cell r="AH543">
            <v>153678.95458333334</v>
          </cell>
          <cell r="AI543">
            <v>158461.26833333334</v>
          </cell>
          <cell r="AJ543">
            <v>165954.45083333334</v>
          </cell>
          <cell r="AK543">
            <v>172473.82500000001</v>
          </cell>
          <cell r="AL543">
            <v>178019.39083333337</v>
          </cell>
          <cell r="AM543">
            <v>182591.14833333335</v>
          </cell>
          <cell r="AN543">
            <v>185995.19166666668</v>
          </cell>
          <cell r="AP543">
            <v>188718.42166666672</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D544">
            <v>0</v>
          </cell>
          <cell r="AE544">
            <v>0</v>
          </cell>
          <cell r="AF544">
            <v>0</v>
          </cell>
          <cell r="AG544">
            <v>0</v>
          </cell>
          <cell r="AH544">
            <v>0</v>
          </cell>
          <cell r="AI544">
            <v>0</v>
          </cell>
          <cell r="AJ544">
            <v>0</v>
          </cell>
          <cell r="AK544">
            <v>0</v>
          </cell>
          <cell r="AL544">
            <v>0</v>
          </cell>
          <cell r="AM544">
            <v>0</v>
          </cell>
          <cell r="AN544">
            <v>0</v>
          </cell>
          <cell r="AP544">
            <v>0</v>
          </cell>
        </row>
        <row r="545">
          <cell r="J545">
            <v>0</v>
          </cell>
          <cell r="K545">
            <v>0</v>
          </cell>
          <cell r="L545">
            <v>0</v>
          </cell>
          <cell r="M545">
            <v>0</v>
          </cell>
          <cell r="N545">
            <v>0</v>
          </cell>
          <cell r="O545">
            <v>0</v>
          </cell>
          <cell r="P545">
            <v>0</v>
          </cell>
          <cell r="Q545">
            <v>0</v>
          </cell>
          <cell r="R545">
            <v>148028.28</v>
          </cell>
          <cell r="S545">
            <v>148028.28</v>
          </cell>
          <cell r="T545">
            <v>148028.28</v>
          </cell>
          <cell r="U545">
            <v>148028.28</v>
          </cell>
          <cell r="V545">
            <v>148028.28</v>
          </cell>
          <cell r="W545">
            <v>148028.28</v>
          </cell>
          <cell r="X545">
            <v>148028.28</v>
          </cell>
          <cell r="Y545">
            <v>53828.44</v>
          </cell>
          <cell r="Z545">
            <v>40371.32</v>
          </cell>
          <cell r="AA545">
            <v>26914.2</v>
          </cell>
          <cell r="AD545">
            <v>29271.224583333333</v>
          </cell>
          <cell r="AE545">
            <v>29946.957916666666</v>
          </cell>
          <cell r="AF545">
            <v>32613.226249999996</v>
          </cell>
          <cell r="AG545">
            <v>35542.455416666664</v>
          </cell>
          <cell r="AH545">
            <v>43174.915000000001</v>
          </cell>
          <cell r="AI545">
            <v>55510.605000000003</v>
          </cell>
          <cell r="AJ545">
            <v>67846.294999999998</v>
          </cell>
          <cell r="AK545">
            <v>80181.985000000001</v>
          </cell>
          <cell r="AL545">
            <v>88592.681666666685</v>
          </cell>
          <cell r="AM545">
            <v>92517.671666666676</v>
          </cell>
          <cell r="AN545">
            <v>95321.23500000003</v>
          </cell>
          <cell r="AP545">
            <v>97564.083333333358</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D546">
            <v>0</v>
          </cell>
          <cell r="AE546">
            <v>0</v>
          </cell>
          <cell r="AF546">
            <v>0</v>
          </cell>
          <cell r="AG546">
            <v>0</v>
          </cell>
          <cell r="AH546">
            <v>0</v>
          </cell>
          <cell r="AI546">
            <v>0</v>
          </cell>
          <cell r="AJ546">
            <v>0</v>
          </cell>
          <cell r="AK546">
            <v>0</v>
          </cell>
          <cell r="AL546">
            <v>0</v>
          </cell>
          <cell r="AM546">
            <v>0</v>
          </cell>
          <cell r="AN546">
            <v>0</v>
          </cell>
          <cell r="AP546">
            <v>0</v>
          </cell>
        </row>
        <row r="547">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D547">
            <v>0</v>
          </cell>
          <cell r="AE547">
            <v>0</v>
          </cell>
          <cell r="AF547">
            <v>0</v>
          </cell>
          <cell r="AG547">
            <v>0</v>
          </cell>
          <cell r="AH547">
            <v>0</v>
          </cell>
          <cell r="AI547">
            <v>0</v>
          </cell>
          <cell r="AJ547">
            <v>0</v>
          </cell>
          <cell r="AK547">
            <v>0</v>
          </cell>
          <cell r="AL547">
            <v>0</v>
          </cell>
          <cell r="AM547">
            <v>0</v>
          </cell>
          <cell r="AN547">
            <v>0</v>
          </cell>
          <cell r="AP547">
            <v>0</v>
          </cell>
        </row>
        <row r="548">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D548">
            <v>0</v>
          </cell>
          <cell r="AE548">
            <v>0</v>
          </cell>
          <cell r="AF548">
            <v>0</v>
          </cell>
          <cell r="AG548">
            <v>0</v>
          </cell>
          <cell r="AH548">
            <v>0</v>
          </cell>
          <cell r="AI548">
            <v>0</v>
          </cell>
          <cell r="AJ548">
            <v>0</v>
          </cell>
          <cell r="AK548">
            <v>0</v>
          </cell>
          <cell r="AL548">
            <v>0</v>
          </cell>
          <cell r="AM548">
            <v>0</v>
          </cell>
          <cell r="AN548">
            <v>0</v>
          </cell>
          <cell r="AP548">
            <v>0</v>
          </cell>
        </row>
        <row r="549">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D549">
            <v>0</v>
          </cell>
          <cell r="AE549">
            <v>0</v>
          </cell>
          <cell r="AF549">
            <v>0</v>
          </cell>
          <cell r="AG549">
            <v>0</v>
          </cell>
          <cell r="AH549">
            <v>0</v>
          </cell>
          <cell r="AI549">
            <v>0</v>
          </cell>
          <cell r="AJ549">
            <v>0</v>
          </cell>
          <cell r="AK549">
            <v>0</v>
          </cell>
          <cell r="AL549">
            <v>0</v>
          </cell>
          <cell r="AM549">
            <v>0</v>
          </cell>
          <cell r="AN549">
            <v>0</v>
          </cell>
          <cell r="AP549">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D550">
            <v>0</v>
          </cell>
          <cell r="AE550">
            <v>0</v>
          </cell>
          <cell r="AF550">
            <v>0</v>
          </cell>
          <cell r="AG550">
            <v>0</v>
          </cell>
          <cell r="AH550">
            <v>0</v>
          </cell>
          <cell r="AI550">
            <v>0</v>
          </cell>
          <cell r="AJ550">
            <v>0</v>
          </cell>
          <cell r="AK550">
            <v>0</v>
          </cell>
          <cell r="AL550">
            <v>0</v>
          </cell>
          <cell r="AM550">
            <v>0</v>
          </cell>
          <cell r="AN550">
            <v>0</v>
          </cell>
          <cell r="AP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D551">
            <v>0</v>
          </cell>
          <cell r="AE551">
            <v>0</v>
          </cell>
          <cell r="AF551">
            <v>0</v>
          </cell>
          <cell r="AG551">
            <v>0</v>
          </cell>
          <cell r="AH551">
            <v>0</v>
          </cell>
          <cell r="AI551">
            <v>0</v>
          </cell>
          <cell r="AJ551">
            <v>0</v>
          </cell>
          <cell r="AK551">
            <v>0</v>
          </cell>
          <cell r="AL551">
            <v>0</v>
          </cell>
          <cell r="AM551">
            <v>0</v>
          </cell>
          <cell r="AN551">
            <v>0</v>
          </cell>
          <cell r="AP551">
            <v>0</v>
          </cell>
        </row>
        <row r="552">
          <cell r="J552">
            <v>0</v>
          </cell>
          <cell r="K552">
            <v>0</v>
          </cell>
          <cell r="L552">
            <v>0</v>
          </cell>
          <cell r="M552">
            <v>0</v>
          </cell>
          <cell r="N552">
            <v>0</v>
          </cell>
          <cell r="O552">
            <v>0</v>
          </cell>
          <cell r="P552">
            <v>0</v>
          </cell>
          <cell r="Q552">
            <v>0</v>
          </cell>
          <cell r="R552">
            <v>0</v>
          </cell>
          <cell r="S552">
            <v>137356.44</v>
          </cell>
          <cell r="T552">
            <v>0</v>
          </cell>
          <cell r="U552">
            <v>167308.29999999999</v>
          </cell>
          <cell r="V552">
            <v>167308.29999999999</v>
          </cell>
          <cell r="W552">
            <v>0</v>
          </cell>
          <cell r="X552">
            <v>0</v>
          </cell>
          <cell r="Y552">
            <v>0</v>
          </cell>
          <cell r="Z552">
            <v>0</v>
          </cell>
          <cell r="AA552">
            <v>0</v>
          </cell>
          <cell r="AD552">
            <v>0</v>
          </cell>
          <cell r="AE552">
            <v>0</v>
          </cell>
          <cell r="AF552">
            <v>5723.1850000000004</v>
          </cell>
          <cell r="AG552">
            <v>11446.37</v>
          </cell>
          <cell r="AH552">
            <v>18417.549166666668</v>
          </cell>
          <cell r="AI552">
            <v>32359.907500000001</v>
          </cell>
          <cell r="AJ552">
            <v>39331.086666666662</v>
          </cell>
          <cell r="AK552">
            <v>39331.086666666662</v>
          </cell>
          <cell r="AL552">
            <v>39331.086666666662</v>
          </cell>
          <cell r="AM552">
            <v>39331.086666666662</v>
          </cell>
          <cell r="AN552">
            <v>39331.086666666662</v>
          </cell>
          <cell r="AP552">
            <v>39331.086666666662</v>
          </cell>
        </row>
        <row r="553">
          <cell r="J553">
            <v>0</v>
          </cell>
          <cell r="K553">
            <v>163483.96</v>
          </cell>
          <cell r="L553">
            <v>147135.56</v>
          </cell>
          <cell r="M553">
            <v>130787.16</v>
          </cell>
          <cell r="N553">
            <v>114438.76</v>
          </cell>
          <cell r="O553">
            <v>98090.36</v>
          </cell>
          <cell r="P553">
            <v>81741.960000000006</v>
          </cell>
          <cell r="Q553">
            <v>65393.56</v>
          </cell>
          <cell r="R553">
            <v>49045.16</v>
          </cell>
          <cell r="S553">
            <v>32696.76</v>
          </cell>
          <cell r="T553">
            <v>16348.36</v>
          </cell>
          <cell r="U553">
            <v>0</v>
          </cell>
          <cell r="V553">
            <v>184688.34</v>
          </cell>
          <cell r="W553">
            <v>167898.49</v>
          </cell>
          <cell r="X553">
            <v>151108.64000000001</v>
          </cell>
          <cell r="Y553">
            <v>134318.79</v>
          </cell>
          <cell r="Z553">
            <v>117528.94</v>
          </cell>
          <cell r="AA553">
            <v>100739.09</v>
          </cell>
          <cell r="AD553">
            <v>75237.367499999993</v>
          </cell>
          <cell r="AE553">
            <v>75102.95166666666</v>
          </cell>
          <cell r="AF553">
            <v>75006.940833333341</v>
          </cell>
          <cell r="AG553">
            <v>74949.335000000006</v>
          </cell>
          <cell r="AH553">
            <v>74930.133333333346</v>
          </cell>
          <cell r="AI553">
            <v>82625.480833333349</v>
          </cell>
          <cell r="AJ553">
            <v>90504.767083333325</v>
          </cell>
          <cell r="AK553">
            <v>90854.250833333339</v>
          </cell>
          <cell r="AL553">
            <v>91166.947083333333</v>
          </cell>
          <cell r="AM553">
            <v>91442.855833333335</v>
          </cell>
          <cell r="AN553">
            <v>91681.977083333346</v>
          </cell>
          <cell r="AP553">
            <v>92049.857083333321</v>
          </cell>
        </row>
        <row r="554">
          <cell r="J554">
            <v>6480.9</v>
          </cell>
          <cell r="K554">
            <v>6480.9</v>
          </cell>
          <cell r="L554">
            <v>6480.9</v>
          </cell>
          <cell r="M554">
            <v>6480.9</v>
          </cell>
          <cell r="N554">
            <v>10345.450000000001</v>
          </cell>
          <cell r="O554">
            <v>17256.09</v>
          </cell>
          <cell r="P554">
            <v>17256.09</v>
          </cell>
          <cell r="Q554">
            <v>18161256.09</v>
          </cell>
          <cell r="R554">
            <v>18161256.09</v>
          </cell>
          <cell r="S554">
            <v>18161256.09</v>
          </cell>
          <cell r="T554">
            <v>18161256.09</v>
          </cell>
          <cell r="U554">
            <v>18161256.09</v>
          </cell>
          <cell r="V554">
            <v>18161256.09</v>
          </cell>
          <cell r="W554">
            <v>0</v>
          </cell>
          <cell r="X554">
            <v>0</v>
          </cell>
          <cell r="Y554">
            <v>0</v>
          </cell>
          <cell r="Z554">
            <v>0</v>
          </cell>
          <cell r="AA554">
            <v>0</v>
          </cell>
          <cell r="AD554">
            <v>763290.71291666664</v>
          </cell>
          <cell r="AE554">
            <v>2276728.7204166669</v>
          </cell>
          <cell r="AF554">
            <v>3790166.7279166668</v>
          </cell>
          <cell r="AG554">
            <v>5303538.1362500004</v>
          </cell>
          <cell r="AH554">
            <v>6816639.507083334</v>
          </cell>
          <cell r="AI554">
            <v>8329537.4395833341</v>
          </cell>
          <cell r="AJ554">
            <v>9085716.3683333341</v>
          </cell>
          <cell r="AK554">
            <v>9085176.2933333348</v>
          </cell>
          <cell r="AL554">
            <v>9084636.2183333356</v>
          </cell>
          <cell r="AM554">
            <v>9083935.1204166673</v>
          </cell>
          <cell r="AN554">
            <v>9082785.0562500004</v>
          </cell>
          <cell r="AP554">
            <v>8323909.0412500007</v>
          </cell>
        </row>
        <row r="555">
          <cell r="J555">
            <v>843618.76</v>
          </cell>
          <cell r="K555">
            <v>773317.2</v>
          </cell>
          <cell r="L555">
            <v>703015.64</v>
          </cell>
          <cell r="M555">
            <v>632714.07999999996</v>
          </cell>
          <cell r="N555">
            <v>562412.52</v>
          </cell>
          <cell r="O555">
            <v>492110.96</v>
          </cell>
          <cell r="P555">
            <v>421809.4</v>
          </cell>
          <cell r="Q555">
            <v>351507.84</v>
          </cell>
          <cell r="R555">
            <v>281206.28000000003</v>
          </cell>
          <cell r="S555">
            <v>210904.72</v>
          </cell>
          <cell r="T555">
            <v>140603.16</v>
          </cell>
          <cell r="U555">
            <v>70301.600000000006</v>
          </cell>
          <cell r="V555">
            <v>874445.9</v>
          </cell>
          <cell r="W555">
            <v>874445.9</v>
          </cell>
          <cell r="X555">
            <v>794950.82</v>
          </cell>
          <cell r="Y555">
            <v>715455.74</v>
          </cell>
          <cell r="Z555">
            <v>635960.66</v>
          </cell>
          <cell r="AA555">
            <v>556465.57999999996</v>
          </cell>
          <cell r="AD555">
            <v>452543.72166666668</v>
          </cell>
          <cell r="AE555">
            <v>454133.64666666667</v>
          </cell>
          <cell r="AF555">
            <v>455370.25500000006</v>
          </cell>
          <cell r="AG555">
            <v>456253.54666666669</v>
          </cell>
          <cell r="AH555">
            <v>456783.52166666673</v>
          </cell>
          <cell r="AI555">
            <v>458244.64416666661</v>
          </cell>
          <cell r="AJ555">
            <v>463742.8041666667</v>
          </cell>
          <cell r="AK555">
            <v>471787.13250000001</v>
          </cell>
          <cell r="AL555">
            <v>479065.33416666673</v>
          </cell>
          <cell r="AM555">
            <v>485577.40916666668</v>
          </cell>
          <cell r="AN555">
            <v>491323.35749999993</v>
          </cell>
          <cell r="AP555">
            <v>500516.8741666667</v>
          </cell>
        </row>
        <row r="556">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D556">
            <v>0</v>
          </cell>
          <cell r="AE556">
            <v>0</v>
          </cell>
          <cell r="AF556">
            <v>0</v>
          </cell>
          <cell r="AG556">
            <v>0</v>
          </cell>
          <cell r="AH556">
            <v>0</v>
          </cell>
          <cell r="AI556">
            <v>0</v>
          </cell>
          <cell r="AJ556">
            <v>0</v>
          </cell>
          <cell r="AK556">
            <v>0</v>
          </cell>
          <cell r="AL556">
            <v>0</v>
          </cell>
          <cell r="AM556">
            <v>0</v>
          </cell>
          <cell r="AN556">
            <v>0</v>
          </cell>
          <cell r="AP556">
            <v>0</v>
          </cell>
        </row>
        <row r="557">
          <cell r="J557">
            <v>19041.47</v>
          </cell>
          <cell r="K557">
            <v>9520.75</v>
          </cell>
          <cell r="L557">
            <v>0</v>
          </cell>
          <cell r="M557">
            <v>222424.07</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D557">
            <v>37973.492083333338</v>
          </cell>
          <cell r="AE557">
            <v>32816.432916666665</v>
          </cell>
          <cell r="AF557">
            <v>28452.767083333336</v>
          </cell>
          <cell r="AG557">
            <v>24882.494583333333</v>
          </cell>
          <cell r="AH557">
            <v>22105.615416666667</v>
          </cell>
          <cell r="AI557">
            <v>20122.129583333332</v>
          </cell>
          <cell r="AJ557">
            <v>18932.037083333333</v>
          </cell>
          <cell r="AK557">
            <v>18535.339166666668</v>
          </cell>
          <cell r="AL557">
            <v>9267.6695833333342</v>
          </cell>
          <cell r="AM557">
            <v>0</v>
          </cell>
          <cell r="AN557">
            <v>0</v>
          </cell>
          <cell r="AP557">
            <v>0</v>
          </cell>
        </row>
        <row r="558">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D558">
            <v>0</v>
          </cell>
          <cell r="AE558">
            <v>0</v>
          </cell>
          <cell r="AF558">
            <v>0</v>
          </cell>
          <cell r="AG558">
            <v>0</v>
          </cell>
          <cell r="AH558">
            <v>0</v>
          </cell>
          <cell r="AI558">
            <v>0</v>
          </cell>
          <cell r="AJ558">
            <v>0</v>
          </cell>
          <cell r="AK558">
            <v>0</v>
          </cell>
          <cell r="AL558">
            <v>0</v>
          </cell>
          <cell r="AM558">
            <v>0</v>
          </cell>
          <cell r="AN558">
            <v>0</v>
          </cell>
          <cell r="AP558">
            <v>0</v>
          </cell>
        </row>
        <row r="559">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D559">
            <v>0</v>
          </cell>
          <cell r="AE559">
            <v>0</v>
          </cell>
          <cell r="AF559">
            <v>0</v>
          </cell>
          <cell r="AG559">
            <v>0</v>
          </cell>
          <cell r="AH559">
            <v>0</v>
          </cell>
          <cell r="AI559">
            <v>0</v>
          </cell>
          <cell r="AJ559">
            <v>0</v>
          </cell>
          <cell r="AK559">
            <v>0</v>
          </cell>
          <cell r="AL559">
            <v>0</v>
          </cell>
          <cell r="AM559">
            <v>0</v>
          </cell>
          <cell r="AN559">
            <v>0</v>
          </cell>
          <cell r="AP559">
            <v>0</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D560">
            <v>0</v>
          </cell>
          <cell r="AE560">
            <v>0</v>
          </cell>
          <cell r="AF560">
            <v>0</v>
          </cell>
          <cell r="AG560">
            <v>0</v>
          </cell>
          <cell r="AH560">
            <v>0</v>
          </cell>
          <cell r="AI560">
            <v>0</v>
          </cell>
          <cell r="AJ560">
            <v>0</v>
          </cell>
          <cell r="AK560">
            <v>0</v>
          </cell>
          <cell r="AL560">
            <v>0</v>
          </cell>
          <cell r="AM560">
            <v>0</v>
          </cell>
          <cell r="AN560">
            <v>0</v>
          </cell>
          <cell r="AP560">
            <v>0</v>
          </cell>
        </row>
        <row r="561">
          <cell r="J561">
            <v>27085.919999999998</v>
          </cell>
          <cell r="K561">
            <v>20314.439999999999</v>
          </cell>
          <cell r="L561">
            <v>13542.96</v>
          </cell>
          <cell r="M561">
            <v>89488.88</v>
          </cell>
          <cell r="N561">
            <v>82717.399999999994</v>
          </cell>
          <cell r="O561">
            <v>75824.28</v>
          </cell>
          <cell r="P561">
            <v>68931.16</v>
          </cell>
          <cell r="Q561">
            <v>62038.04</v>
          </cell>
          <cell r="R561">
            <v>55144.92</v>
          </cell>
          <cell r="S561">
            <v>48251.8</v>
          </cell>
          <cell r="T561">
            <v>41358.68</v>
          </cell>
          <cell r="U561">
            <v>34465.56</v>
          </cell>
          <cell r="V561">
            <v>27572.44</v>
          </cell>
          <cell r="W561">
            <v>20679.32</v>
          </cell>
          <cell r="X561">
            <v>13786.2</v>
          </cell>
          <cell r="Y561">
            <v>6893.08</v>
          </cell>
          <cell r="Z561">
            <v>85635</v>
          </cell>
          <cell r="AA561">
            <v>78498.75</v>
          </cell>
          <cell r="AD561">
            <v>51287.850000000006</v>
          </cell>
          <cell r="AE561">
            <v>51374.008333333339</v>
          </cell>
          <cell r="AF561">
            <v>51450.03</v>
          </cell>
          <cell r="AG561">
            <v>51515.915000000008</v>
          </cell>
          <cell r="AH561">
            <v>51571.663333333338</v>
          </cell>
          <cell r="AI561">
            <v>51617.274999999994</v>
          </cell>
          <cell r="AJ561">
            <v>51652.749999999993</v>
          </cell>
          <cell r="AK561">
            <v>51678.088333333319</v>
          </cell>
          <cell r="AL561">
            <v>48246.731666666659</v>
          </cell>
          <cell r="AM561">
            <v>44926.806666666671</v>
          </cell>
          <cell r="AN561">
            <v>45159.809583333328</v>
          </cell>
          <cell r="AP561">
            <v>45565.032916666671</v>
          </cell>
        </row>
        <row r="562">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D562">
            <v>0</v>
          </cell>
          <cell r="AE562">
            <v>0</v>
          </cell>
          <cell r="AF562">
            <v>0</v>
          </cell>
          <cell r="AG562">
            <v>0</v>
          </cell>
          <cell r="AH562">
            <v>0</v>
          </cell>
          <cell r="AI562">
            <v>0</v>
          </cell>
          <cell r="AJ562">
            <v>0</v>
          </cell>
          <cell r="AK562">
            <v>0</v>
          </cell>
          <cell r="AL562">
            <v>0</v>
          </cell>
          <cell r="AM562">
            <v>0</v>
          </cell>
          <cell r="AN562">
            <v>0</v>
          </cell>
          <cell r="AP562">
            <v>0</v>
          </cell>
        </row>
        <row r="563">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D563">
            <v>0</v>
          </cell>
          <cell r="AE563">
            <v>0</v>
          </cell>
          <cell r="AF563">
            <v>0</v>
          </cell>
          <cell r="AG563">
            <v>0</v>
          </cell>
          <cell r="AH563">
            <v>0</v>
          </cell>
          <cell r="AI563">
            <v>0</v>
          </cell>
          <cell r="AJ563">
            <v>0</v>
          </cell>
          <cell r="AK563">
            <v>0</v>
          </cell>
          <cell r="AL563">
            <v>0</v>
          </cell>
          <cell r="AM563">
            <v>0</v>
          </cell>
          <cell r="AN563">
            <v>0</v>
          </cell>
          <cell r="AP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D564">
            <v>0</v>
          </cell>
          <cell r="AE564">
            <v>0</v>
          </cell>
          <cell r="AF564">
            <v>0</v>
          </cell>
          <cell r="AG564">
            <v>0</v>
          </cell>
          <cell r="AH564">
            <v>0</v>
          </cell>
          <cell r="AI564">
            <v>0</v>
          </cell>
          <cell r="AJ564">
            <v>0</v>
          </cell>
          <cell r="AK564">
            <v>0</v>
          </cell>
          <cell r="AL564">
            <v>0</v>
          </cell>
          <cell r="AM564">
            <v>0</v>
          </cell>
          <cell r="AN564">
            <v>0</v>
          </cell>
          <cell r="AP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D565">
            <v>0</v>
          </cell>
          <cell r="AE565">
            <v>0</v>
          </cell>
          <cell r="AF565">
            <v>0</v>
          </cell>
          <cell r="AG565">
            <v>0</v>
          </cell>
          <cell r="AH565">
            <v>0</v>
          </cell>
          <cell r="AI565">
            <v>0</v>
          </cell>
          <cell r="AJ565">
            <v>0</v>
          </cell>
          <cell r="AK565">
            <v>0</v>
          </cell>
          <cell r="AL565">
            <v>0</v>
          </cell>
          <cell r="AM565">
            <v>0</v>
          </cell>
          <cell r="AN565">
            <v>0</v>
          </cell>
          <cell r="AP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D566">
            <v>0</v>
          </cell>
          <cell r="AE566">
            <v>0</v>
          </cell>
          <cell r="AF566">
            <v>0</v>
          </cell>
          <cell r="AG566">
            <v>0</v>
          </cell>
          <cell r="AH566">
            <v>0</v>
          </cell>
          <cell r="AI566">
            <v>0</v>
          </cell>
          <cell r="AJ566">
            <v>0</v>
          </cell>
          <cell r="AK566">
            <v>0</v>
          </cell>
          <cell r="AL566">
            <v>0</v>
          </cell>
          <cell r="AM566">
            <v>0</v>
          </cell>
          <cell r="AN566">
            <v>0</v>
          </cell>
          <cell r="AP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D567">
            <v>0</v>
          </cell>
          <cell r="AE567">
            <v>0</v>
          </cell>
          <cell r="AF567">
            <v>0</v>
          </cell>
          <cell r="AG567">
            <v>0</v>
          </cell>
          <cell r="AH567">
            <v>0</v>
          </cell>
          <cell r="AI567">
            <v>0</v>
          </cell>
          <cell r="AJ567">
            <v>0</v>
          </cell>
          <cell r="AK567">
            <v>0</v>
          </cell>
          <cell r="AL567">
            <v>0</v>
          </cell>
          <cell r="AM567">
            <v>0</v>
          </cell>
          <cell r="AN567">
            <v>0</v>
          </cell>
          <cell r="AP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D568">
            <v>0</v>
          </cell>
          <cell r="AE568">
            <v>0</v>
          </cell>
          <cell r="AF568">
            <v>0</v>
          </cell>
          <cell r="AG568">
            <v>0</v>
          </cell>
          <cell r="AH568">
            <v>0</v>
          </cell>
          <cell r="AI568">
            <v>0</v>
          </cell>
          <cell r="AJ568">
            <v>0</v>
          </cell>
          <cell r="AK568">
            <v>0</v>
          </cell>
          <cell r="AL568">
            <v>0</v>
          </cell>
          <cell r="AM568">
            <v>0</v>
          </cell>
          <cell r="AN568">
            <v>0</v>
          </cell>
          <cell r="AP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D569">
            <v>0</v>
          </cell>
          <cell r="AE569">
            <v>0</v>
          </cell>
          <cell r="AF569">
            <v>0</v>
          </cell>
          <cell r="AG569">
            <v>0</v>
          </cell>
          <cell r="AH569">
            <v>0</v>
          </cell>
          <cell r="AI569">
            <v>0</v>
          </cell>
          <cell r="AJ569">
            <v>0</v>
          </cell>
          <cell r="AK569">
            <v>0</v>
          </cell>
          <cell r="AL569">
            <v>0</v>
          </cell>
          <cell r="AM569">
            <v>0</v>
          </cell>
          <cell r="AN569">
            <v>0</v>
          </cell>
          <cell r="AP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D570">
            <v>0</v>
          </cell>
          <cell r="AE570">
            <v>0</v>
          </cell>
          <cell r="AF570">
            <v>0</v>
          </cell>
          <cell r="AG570">
            <v>0</v>
          </cell>
          <cell r="AH570">
            <v>0</v>
          </cell>
          <cell r="AI570">
            <v>0</v>
          </cell>
          <cell r="AJ570">
            <v>0</v>
          </cell>
          <cell r="AK570">
            <v>0</v>
          </cell>
          <cell r="AL570">
            <v>0</v>
          </cell>
          <cell r="AM570">
            <v>0</v>
          </cell>
          <cell r="AN570">
            <v>0</v>
          </cell>
          <cell r="AP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D571">
            <v>0</v>
          </cell>
          <cell r="AE571">
            <v>0</v>
          </cell>
          <cell r="AF571">
            <v>0</v>
          </cell>
          <cell r="AG571">
            <v>0</v>
          </cell>
          <cell r="AH571">
            <v>0</v>
          </cell>
          <cell r="AI571">
            <v>0</v>
          </cell>
          <cell r="AJ571">
            <v>0</v>
          </cell>
          <cell r="AK571">
            <v>0</v>
          </cell>
          <cell r="AL571">
            <v>0</v>
          </cell>
          <cell r="AM571">
            <v>0</v>
          </cell>
          <cell r="AN571">
            <v>0</v>
          </cell>
          <cell r="AP571">
            <v>0</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D572">
            <v>0</v>
          </cell>
          <cell r="AE572">
            <v>0</v>
          </cell>
          <cell r="AF572">
            <v>0</v>
          </cell>
          <cell r="AG572">
            <v>0</v>
          </cell>
          <cell r="AH572">
            <v>0</v>
          </cell>
          <cell r="AI572">
            <v>0</v>
          </cell>
          <cell r="AJ572">
            <v>0</v>
          </cell>
          <cell r="AK572">
            <v>0</v>
          </cell>
          <cell r="AL572">
            <v>0</v>
          </cell>
          <cell r="AM572">
            <v>0</v>
          </cell>
          <cell r="AN572">
            <v>0</v>
          </cell>
          <cell r="AP572">
            <v>0</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D573">
            <v>0</v>
          </cell>
          <cell r="AE573">
            <v>0</v>
          </cell>
          <cell r="AF573">
            <v>0</v>
          </cell>
          <cell r="AG573">
            <v>0</v>
          </cell>
          <cell r="AH573">
            <v>0</v>
          </cell>
          <cell r="AI573">
            <v>0</v>
          </cell>
          <cell r="AJ573">
            <v>0</v>
          </cell>
          <cell r="AK573">
            <v>0</v>
          </cell>
          <cell r="AL573">
            <v>0</v>
          </cell>
          <cell r="AM573">
            <v>0</v>
          </cell>
          <cell r="AN573">
            <v>0</v>
          </cell>
          <cell r="AP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D574">
            <v>0</v>
          </cell>
          <cell r="AE574">
            <v>0</v>
          </cell>
          <cell r="AF574">
            <v>0</v>
          </cell>
          <cell r="AG574">
            <v>0</v>
          </cell>
          <cell r="AH574">
            <v>0</v>
          </cell>
          <cell r="AI574">
            <v>0</v>
          </cell>
          <cell r="AJ574">
            <v>0</v>
          </cell>
          <cell r="AK574">
            <v>0</v>
          </cell>
          <cell r="AL574">
            <v>0</v>
          </cell>
          <cell r="AM574">
            <v>0</v>
          </cell>
          <cell r="AN574">
            <v>0</v>
          </cell>
          <cell r="AP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D575">
            <v>0</v>
          </cell>
          <cell r="AE575">
            <v>0</v>
          </cell>
          <cell r="AF575">
            <v>0</v>
          </cell>
          <cell r="AG575">
            <v>0</v>
          </cell>
          <cell r="AH575">
            <v>0</v>
          </cell>
          <cell r="AI575">
            <v>0</v>
          </cell>
          <cell r="AJ575">
            <v>0</v>
          </cell>
          <cell r="AK575">
            <v>0</v>
          </cell>
          <cell r="AL575">
            <v>0</v>
          </cell>
          <cell r="AM575">
            <v>0</v>
          </cell>
          <cell r="AN575">
            <v>0</v>
          </cell>
          <cell r="AP575">
            <v>0</v>
          </cell>
        </row>
        <row r="576">
          <cell r="J576">
            <v>0</v>
          </cell>
          <cell r="K576">
            <v>0</v>
          </cell>
          <cell r="L576">
            <v>0</v>
          </cell>
          <cell r="M576">
            <v>0</v>
          </cell>
          <cell r="N576">
            <v>0</v>
          </cell>
          <cell r="O576">
            <v>0</v>
          </cell>
          <cell r="P576">
            <v>0</v>
          </cell>
          <cell r="Q576">
            <v>0</v>
          </cell>
          <cell r="R576">
            <v>0</v>
          </cell>
          <cell r="S576">
            <v>0</v>
          </cell>
          <cell r="T576">
            <v>75755.75</v>
          </cell>
          <cell r="U576">
            <v>64933.5</v>
          </cell>
          <cell r="V576">
            <v>54111.25</v>
          </cell>
          <cell r="W576">
            <v>43289</v>
          </cell>
          <cell r="X576">
            <v>32466.75</v>
          </cell>
          <cell r="Y576">
            <v>21644.5</v>
          </cell>
          <cell r="Z576">
            <v>10822.25</v>
          </cell>
          <cell r="AA576">
            <v>0</v>
          </cell>
          <cell r="AD576">
            <v>0</v>
          </cell>
          <cell r="AE576">
            <v>0</v>
          </cell>
          <cell r="AF576">
            <v>0</v>
          </cell>
          <cell r="AG576">
            <v>3156.4895833333335</v>
          </cell>
          <cell r="AH576">
            <v>9018.5416666666661</v>
          </cell>
          <cell r="AI576">
            <v>13978.739583333334</v>
          </cell>
          <cell r="AJ576">
            <v>18037.083333333332</v>
          </cell>
          <cell r="AK576">
            <v>21193.572916666668</v>
          </cell>
          <cell r="AL576">
            <v>23448.208333333332</v>
          </cell>
          <cell r="AM576">
            <v>24800.989583333332</v>
          </cell>
          <cell r="AN576">
            <v>25251.916666666668</v>
          </cell>
          <cell r="AP576">
            <v>25251.916666666668</v>
          </cell>
        </row>
        <row r="577">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D577">
            <v>0</v>
          </cell>
          <cell r="AE577">
            <v>0</v>
          </cell>
          <cell r="AF577">
            <v>0</v>
          </cell>
          <cell r="AG577">
            <v>0</v>
          </cell>
          <cell r="AH577">
            <v>0</v>
          </cell>
          <cell r="AI577">
            <v>0</v>
          </cell>
          <cell r="AJ577">
            <v>0</v>
          </cell>
          <cell r="AK577">
            <v>0</v>
          </cell>
          <cell r="AL577">
            <v>0</v>
          </cell>
          <cell r="AM577">
            <v>0</v>
          </cell>
          <cell r="AN577">
            <v>0</v>
          </cell>
          <cell r="AP577">
            <v>0</v>
          </cell>
        </row>
        <row r="578">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D578">
            <v>0</v>
          </cell>
          <cell r="AE578">
            <v>0</v>
          </cell>
          <cell r="AF578">
            <v>0</v>
          </cell>
          <cell r="AG578">
            <v>0</v>
          </cell>
          <cell r="AH578">
            <v>0</v>
          </cell>
          <cell r="AI578">
            <v>0</v>
          </cell>
          <cell r="AJ578">
            <v>0</v>
          </cell>
          <cell r="AK578">
            <v>0</v>
          </cell>
          <cell r="AL578">
            <v>0</v>
          </cell>
          <cell r="AM578">
            <v>0</v>
          </cell>
          <cell r="AN578">
            <v>0</v>
          </cell>
          <cell r="AP578">
            <v>0</v>
          </cell>
        </row>
        <row r="579">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D579">
            <v>0</v>
          </cell>
          <cell r="AE579">
            <v>0</v>
          </cell>
          <cell r="AF579">
            <v>0</v>
          </cell>
          <cell r="AG579">
            <v>0</v>
          </cell>
          <cell r="AH579">
            <v>0</v>
          </cell>
          <cell r="AI579">
            <v>0</v>
          </cell>
          <cell r="AJ579">
            <v>0</v>
          </cell>
          <cell r="AK579">
            <v>0</v>
          </cell>
          <cell r="AL579">
            <v>0</v>
          </cell>
          <cell r="AM579">
            <v>0</v>
          </cell>
          <cell r="AN579">
            <v>0</v>
          </cell>
          <cell r="AP579">
            <v>0</v>
          </cell>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D580">
            <v>0</v>
          </cell>
          <cell r="AE580">
            <v>0</v>
          </cell>
          <cell r="AF580">
            <v>0</v>
          </cell>
          <cell r="AG580">
            <v>0</v>
          </cell>
          <cell r="AH580">
            <v>0</v>
          </cell>
          <cell r="AI580">
            <v>0</v>
          </cell>
          <cell r="AJ580">
            <v>0</v>
          </cell>
          <cell r="AK580">
            <v>0</v>
          </cell>
          <cell r="AL580">
            <v>0</v>
          </cell>
          <cell r="AM580">
            <v>0</v>
          </cell>
          <cell r="AN580">
            <v>0</v>
          </cell>
          <cell r="AP580">
            <v>0</v>
          </cell>
        </row>
        <row r="581">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D581">
            <v>0</v>
          </cell>
          <cell r="AE581">
            <v>0</v>
          </cell>
          <cell r="AF581">
            <v>0</v>
          </cell>
          <cell r="AG581">
            <v>0</v>
          </cell>
          <cell r="AH581">
            <v>0</v>
          </cell>
          <cell r="AI581">
            <v>0</v>
          </cell>
          <cell r="AJ581">
            <v>0</v>
          </cell>
          <cell r="AK581">
            <v>0</v>
          </cell>
          <cell r="AL581">
            <v>0</v>
          </cell>
          <cell r="AM581">
            <v>0</v>
          </cell>
          <cell r="AN581">
            <v>0</v>
          </cell>
          <cell r="AP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D582">
            <v>0</v>
          </cell>
          <cell r="AE582">
            <v>0</v>
          </cell>
          <cell r="AF582">
            <v>0</v>
          </cell>
          <cell r="AG582">
            <v>0</v>
          </cell>
          <cell r="AH582">
            <v>0</v>
          </cell>
          <cell r="AI582">
            <v>0</v>
          </cell>
          <cell r="AJ582">
            <v>0</v>
          </cell>
          <cell r="AK582">
            <v>0</v>
          </cell>
          <cell r="AL582">
            <v>0</v>
          </cell>
          <cell r="AM582">
            <v>0</v>
          </cell>
          <cell r="AN582">
            <v>0</v>
          </cell>
          <cell r="AP582">
            <v>0</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D583">
            <v>0</v>
          </cell>
          <cell r="AE583">
            <v>0</v>
          </cell>
          <cell r="AF583">
            <v>0</v>
          </cell>
          <cell r="AG583">
            <v>0</v>
          </cell>
          <cell r="AH583">
            <v>0</v>
          </cell>
          <cell r="AI583">
            <v>0</v>
          </cell>
          <cell r="AJ583">
            <v>0</v>
          </cell>
          <cell r="AK583">
            <v>0</v>
          </cell>
          <cell r="AL583">
            <v>0</v>
          </cell>
          <cell r="AM583">
            <v>0</v>
          </cell>
          <cell r="AN583">
            <v>0</v>
          </cell>
          <cell r="AP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D584">
            <v>0</v>
          </cell>
          <cell r="AE584">
            <v>0</v>
          </cell>
          <cell r="AF584">
            <v>0</v>
          </cell>
          <cell r="AG584">
            <v>0</v>
          </cell>
          <cell r="AH584">
            <v>0</v>
          </cell>
          <cell r="AI584">
            <v>0</v>
          </cell>
          <cell r="AJ584">
            <v>0</v>
          </cell>
          <cell r="AK584">
            <v>0</v>
          </cell>
          <cell r="AL584">
            <v>0</v>
          </cell>
          <cell r="AM584">
            <v>0</v>
          </cell>
          <cell r="AN584">
            <v>0</v>
          </cell>
          <cell r="AP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D585">
            <v>0</v>
          </cell>
          <cell r="AE585">
            <v>0</v>
          </cell>
          <cell r="AF585">
            <v>0</v>
          </cell>
          <cell r="AG585">
            <v>0</v>
          </cell>
          <cell r="AH585">
            <v>0</v>
          </cell>
          <cell r="AI585">
            <v>0</v>
          </cell>
          <cell r="AJ585">
            <v>0</v>
          </cell>
          <cell r="AK585">
            <v>0</v>
          </cell>
          <cell r="AL585">
            <v>0</v>
          </cell>
          <cell r="AM585">
            <v>0</v>
          </cell>
          <cell r="AN585">
            <v>0</v>
          </cell>
          <cell r="AP585">
            <v>5509.7358333333332</v>
          </cell>
        </row>
        <row r="586">
          <cell r="J586">
            <v>37070</v>
          </cell>
          <cell r="K586">
            <v>37870</v>
          </cell>
          <cell r="L586">
            <v>37870</v>
          </cell>
          <cell r="M586">
            <v>1099</v>
          </cell>
          <cell r="N586">
            <v>1999</v>
          </cell>
          <cell r="O586">
            <v>119</v>
          </cell>
          <cell r="P586">
            <v>119</v>
          </cell>
          <cell r="Q586">
            <v>0</v>
          </cell>
          <cell r="R586">
            <v>0</v>
          </cell>
          <cell r="S586">
            <v>0</v>
          </cell>
          <cell r="T586">
            <v>0</v>
          </cell>
          <cell r="U586">
            <v>3500</v>
          </cell>
          <cell r="V586">
            <v>4700</v>
          </cell>
          <cell r="W586">
            <v>3500</v>
          </cell>
          <cell r="X586">
            <v>5500</v>
          </cell>
          <cell r="Y586">
            <v>9200</v>
          </cell>
          <cell r="Z586">
            <v>0</v>
          </cell>
          <cell r="AA586">
            <v>525</v>
          </cell>
          <cell r="AD586">
            <v>24718.416666666668</v>
          </cell>
          <cell r="AE586">
            <v>21629.25</v>
          </cell>
          <cell r="AF586">
            <v>18540.083333333332</v>
          </cell>
          <cell r="AG586">
            <v>15200.916666666666</v>
          </cell>
          <cell r="AH586">
            <v>11688.416666666666</v>
          </cell>
          <cell r="AI586">
            <v>8621.75</v>
          </cell>
          <cell r="AJ586">
            <v>5840.916666666667</v>
          </cell>
          <cell r="AK586">
            <v>3060.0833333333335</v>
          </cell>
          <cell r="AL586">
            <v>2048.875</v>
          </cell>
          <cell r="AM586">
            <v>2303.125</v>
          </cell>
          <cell r="AN586">
            <v>2236.75</v>
          </cell>
          <cell r="AP586">
            <v>2656.3787499999999</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D587">
            <v>0</v>
          </cell>
          <cell r="AE587">
            <v>0</v>
          </cell>
          <cell r="AF587">
            <v>0</v>
          </cell>
          <cell r="AG587">
            <v>0</v>
          </cell>
          <cell r="AH587">
            <v>0</v>
          </cell>
          <cell r="AI587">
            <v>0</v>
          </cell>
          <cell r="AJ587">
            <v>0</v>
          </cell>
          <cell r="AK587">
            <v>0</v>
          </cell>
          <cell r="AL587">
            <v>0</v>
          </cell>
          <cell r="AM587">
            <v>0</v>
          </cell>
          <cell r="AN587">
            <v>0</v>
          </cell>
          <cell r="AP587">
            <v>0</v>
          </cell>
        </row>
        <row r="588">
          <cell r="J588">
            <v>90981.47</v>
          </cell>
          <cell r="K588">
            <v>106695.88</v>
          </cell>
          <cell r="L588">
            <v>106695.88</v>
          </cell>
          <cell r="M588">
            <v>123570.92</v>
          </cell>
          <cell r="N588">
            <v>146987.49</v>
          </cell>
          <cell r="O588">
            <v>293965.34000000003</v>
          </cell>
          <cell r="P588">
            <v>422176.47</v>
          </cell>
          <cell r="Q588">
            <v>1217187.3999999999</v>
          </cell>
          <cell r="R588">
            <v>84945.49</v>
          </cell>
          <cell r="S588">
            <v>84945.49</v>
          </cell>
          <cell r="T588">
            <v>84945.49</v>
          </cell>
          <cell r="U588">
            <v>119687.85</v>
          </cell>
          <cell r="V588">
            <v>119687.85</v>
          </cell>
          <cell r="W588">
            <v>174757.37</v>
          </cell>
          <cell r="X588">
            <v>227188.15</v>
          </cell>
          <cell r="Y588">
            <v>250333.47</v>
          </cell>
          <cell r="Z588">
            <v>286639.25</v>
          </cell>
          <cell r="AA588">
            <v>572386.68999999994</v>
          </cell>
          <cell r="AD588">
            <v>257608.82958333334</v>
          </cell>
          <cell r="AE588">
            <v>267293.94</v>
          </cell>
          <cell r="AF588">
            <v>254447.79</v>
          </cell>
          <cell r="AG588">
            <v>241601.64</v>
          </cell>
          <cell r="AH588">
            <v>237705.33125000002</v>
          </cell>
          <cell r="AI588">
            <v>241428.19666666674</v>
          </cell>
          <cell r="AJ588">
            <v>245460.19125000006</v>
          </cell>
          <cell r="AK588">
            <v>253316.59791666677</v>
          </cell>
          <cell r="AL588">
            <v>263618.88208333339</v>
          </cell>
          <cell r="AM588">
            <v>274719.47833333339</v>
          </cell>
          <cell r="AN588">
            <v>292139.19125000003</v>
          </cell>
          <cell r="AP588">
            <v>359344.3604166666</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D589">
            <v>0</v>
          </cell>
          <cell r="AE589">
            <v>0</v>
          </cell>
          <cell r="AF589">
            <v>0</v>
          </cell>
          <cell r="AG589">
            <v>0</v>
          </cell>
          <cell r="AH589">
            <v>0</v>
          </cell>
          <cell r="AI589">
            <v>0</v>
          </cell>
          <cell r="AJ589">
            <v>0</v>
          </cell>
          <cell r="AK589">
            <v>0</v>
          </cell>
          <cell r="AL589">
            <v>0</v>
          </cell>
          <cell r="AM589">
            <v>0</v>
          </cell>
          <cell r="AN589">
            <v>0</v>
          </cell>
          <cell r="AP589">
            <v>0</v>
          </cell>
        </row>
        <row r="590">
          <cell r="J590">
            <v>0</v>
          </cell>
          <cell r="K590">
            <v>0</v>
          </cell>
          <cell r="L590">
            <v>0</v>
          </cell>
          <cell r="M590">
            <v>0</v>
          </cell>
          <cell r="N590">
            <v>0</v>
          </cell>
          <cell r="O590">
            <v>0</v>
          </cell>
          <cell r="P590">
            <v>0</v>
          </cell>
          <cell r="Q590">
            <v>0</v>
          </cell>
          <cell r="R590">
            <v>54403.79</v>
          </cell>
          <cell r="S590">
            <v>40802.85</v>
          </cell>
          <cell r="T590">
            <v>34002.379999999997</v>
          </cell>
          <cell r="U590">
            <v>27201.91</v>
          </cell>
          <cell r="V590">
            <v>20401.439999999999</v>
          </cell>
          <cell r="W590">
            <v>13600.97</v>
          </cell>
          <cell r="X590">
            <v>-1632.21</v>
          </cell>
          <cell r="Y590">
            <v>0</v>
          </cell>
          <cell r="Z590">
            <v>0</v>
          </cell>
          <cell r="AA590">
            <v>0</v>
          </cell>
          <cell r="AD590">
            <v>0</v>
          </cell>
          <cell r="AE590">
            <v>2266.8245833333335</v>
          </cell>
          <cell r="AF590">
            <v>6233.7679166666667</v>
          </cell>
          <cell r="AG590">
            <v>9350.6525000000001</v>
          </cell>
          <cell r="AH590">
            <v>11900.831249999997</v>
          </cell>
          <cell r="AI590">
            <v>13884.304166666667</v>
          </cell>
          <cell r="AJ590">
            <v>15301.071249999999</v>
          </cell>
          <cell r="AK590">
            <v>15799.769583333333</v>
          </cell>
          <cell r="AL590">
            <v>15731.760833333334</v>
          </cell>
          <cell r="AM590">
            <v>15731.760833333334</v>
          </cell>
          <cell r="AN590">
            <v>15731.760833333334</v>
          </cell>
          <cell r="AP590">
            <v>23577.972083333338</v>
          </cell>
        </row>
        <row r="591">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D591">
            <v>0</v>
          </cell>
          <cell r="AE591">
            <v>0</v>
          </cell>
          <cell r="AF591">
            <v>0</v>
          </cell>
          <cell r="AG591">
            <v>0</v>
          </cell>
          <cell r="AH591">
            <v>0</v>
          </cell>
          <cell r="AI591">
            <v>0</v>
          </cell>
          <cell r="AJ591">
            <v>0</v>
          </cell>
          <cell r="AK591">
            <v>0</v>
          </cell>
          <cell r="AL591">
            <v>0</v>
          </cell>
          <cell r="AM591">
            <v>0</v>
          </cell>
          <cell r="AN591">
            <v>0</v>
          </cell>
          <cell r="AP591">
            <v>0</v>
          </cell>
        </row>
        <row r="592">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117810</v>
          </cell>
          <cell r="Z592">
            <v>104720</v>
          </cell>
          <cell r="AA592">
            <v>91630</v>
          </cell>
          <cell r="AD592">
            <v>0</v>
          </cell>
          <cell r="AE592">
            <v>0</v>
          </cell>
          <cell r="AF592">
            <v>0</v>
          </cell>
          <cell r="AG592">
            <v>0</v>
          </cell>
          <cell r="AH592">
            <v>0</v>
          </cell>
          <cell r="AI592">
            <v>0</v>
          </cell>
          <cell r="AJ592">
            <v>0</v>
          </cell>
          <cell r="AK592">
            <v>0</v>
          </cell>
          <cell r="AL592">
            <v>4908.75</v>
          </cell>
          <cell r="AM592">
            <v>14180.833333333334</v>
          </cell>
          <cell r="AN592">
            <v>22362.083333333332</v>
          </cell>
          <cell r="AP592">
            <v>35452.083333333336</v>
          </cell>
        </row>
        <row r="593">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D593">
            <v>0</v>
          </cell>
          <cell r="AE593">
            <v>0</v>
          </cell>
          <cell r="AF593">
            <v>0</v>
          </cell>
          <cell r="AG593">
            <v>0</v>
          </cell>
          <cell r="AH593">
            <v>0</v>
          </cell>
          <cell r="AI593">
            <v>0</v>
          </cell>
          <cell r="AJ593">
            <v>0</v>
          </cell>
          <cell r="AK593">
            <v>0</v>
          </cell>
          <cell r="AL593">
            <v>0</v>
          </cell>
          <cell r="AM593">
            <v>0</v>
          </cell>
          <cell r="AN593">
            <v>0</v>
          </cell>
          <cell r="AP593">
            <v>0</v>
          </cell>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742729.2</v>
          </cell>
          <cell r="X594">
            <v>668456.28</v>
          </cell>
          <cell r="Y594">
            <v>594183.36</v>
          </cell>
          <cell r="Z594">
            <v>519910.44</v>
          </cell>
          <cell r="AA594">
            <v>445637.52</v>
          </cell>
          <cell r="AD594">
            <v>0</v>
          </cell>
          <cell r="AE594">
            <v>0</v>
          </cell>
          <cell r="AF594">
            <v>0</v>
          </cell>
          <cell r="AG594">
            <v>0</v>
          </cell>
          <cell r="AH594">
            <v>0</v>
          </cell>
          <cell r="AI594">
            <v>0</v>
          </cell>
          <cell r="AJ594">
            <v>30947.05</v>
          </cell>
          <cell r="AK594">
            <v>89746.444999999992</v>
          </cell>
          <cell r="AL594">
            <v>142356.43</v>
          </cell>
          <cell r="AM594">
            <v>188777.005</v>
          </cell>
          <cell r="AN594">
            <v>229008.17</v>
          </cell>
          <cell r="AP594">
            <v>290902.26999999996</v>
          </cell>
        </row>
        <row r="595">
          <cell r="J595">
            <v>406825.65</v>
          </cell>
          <cell r="K595">
            <v>348707.78</v>
          </cell>
          <cell r="L595">
            <v>290589.90999999997</v>
          </cell>
          <cell r="M595">
            <v>232472.04</v>
          </cell>
          <cell r="N595">
            <v>174354.17</v>
          </cell>
          <cell r="O595">
            <v>116236.3</v>
          </cell>
          <cell r="P595">
            <v>58118.43</v>
          </cell>
          <cell r="Q595">
            <v>0</v>
          </cell>
          <cell r="R595">
            <v>0</v>
          </cell>
          <cell r="S595">
            <v>868022.35</v>
          </cell>
          <cell r="T595">
            <v>641054.68999999994</v>
          </cell>
          <cell r="U595">
            <v>572040.17000000004</v>
          </cell>
          <cell r="V595">
            <v>500535.15</v>
          </cell>
          <cell r="W595">
            <v>429030.13</v>
          </cell>
          <cell r="X595">
            <v>357525.11</v>
          </cell>
          <cell r="Y595">
            <v>286020.09000000003</v>
          </cell>
          <cell r="Z595">
            <v>214515.07</v>
          </cell>
          <cell r="AA595">
            <v>143010.04999999999</v>
          </cell>
          <cell r="AD595">
            <v>319648.7983333334</v>
          </cell>
          <cell r="AE595">
            <v>293011.41791666666</v>
          </cell>
          <cell r="AF595">
            <v>278325.8329166667</v>
          </cell>
          <cell r="AG595">
            <v>295194.01583333331</v>
          </cell>
          <cell r="AH595">
            <v>304572.76374999998</v>
          </cell>
          <cell r="AI595">
            <v>312939.68666666665</v>
          </cell>
          <cell r="AJ595">
            <v>320191.01374999998</v>
          </cell>
          <cell r="AK595">
            <v>326326.74499999994</v>
          </cell>
          <cell r="AL595">
            <v>331346.88041666662</v>
          </cell>
          <cell r="AM595">
            <v>335251.42</v>
          </cell>
          <cell r="AN595">
            <v>338040.36374999996</v>
          </cell>
          <cell r="AP595">
            <v>340271.48666666658</v>
          </cell>
        </row>
        <row r="596">
          <cell r="J596">
            <v>0</v>
          </cell>
          <cell r="K596">
            <v>0</v>
          </cell>
          <cell r="L596">
            <v>0</v>
          </cell>
          <cell r="M596">
            <v>0</v>
          </cell>
          <cell r="N596">
            <v>0</v>
          </cell>
          <cell r="O596">
            <v>0</v>
          </cell>
          <cell r="P596">
            <v>0</v>
          </cell>
          <cell r="Q596">
            <v>0</v>
          </cell>
          <cell r="R596">
            <v>0</v>
          </cell>
          <cell r="S596">
            <v>84327.1</v>
          </cell>
          <cell r="T596">
            <v>75894.39</v>
          </cell>
          <cell r="U596">
            <v>67461.679999999993</v>
          </cell>
          <cell r="V596">
            <v>59028.97</v>
          </cell>
          <cell r="W596">
            <v>50596.26</v>
          </cell>
          <cell r="X596">
            <v>42163.55</v>
          </cell>
          <cell r="Y596">
            <v>33730.839999999997</v>
          </cell>
          <cell r="Z596">
            <v>25298.13</v>
          </cell>
          <cell r="AA596">
            <v>16865.419999999998</v>
          </cell>
          <cell r="AD596">
            <v>0</v>
          </cell>
          <cell r="AE596">
            <v>0</v>
          </cell>
          <cell r="AF596">
            <v>3513.6291666666671</v>
          </cell>
          <cell r="AG596">
            <v>10189.524583333334</v>
          </cell>
          <cell r="AH596">
            <v>16162.694166666666</v>
          </cell>
          <cell r="AI596">
            <v>21433.137916666663</v>
          </cell>
          <cell r="AJ596">
            <v>26000.855833333335</v>
          </cell>
          <cell r="AK596">
            <v>29865.847916666669</v>
          </cell>
          <cell r="AL596">
            <v>33028.114166666666</v>
          </cell>
          <cell r="AM596">
            <v>35487.654583333337</v>
          </cell>
          <cell r="AN596">
            <v>37244.469166666669</v>
          </cell>
          <cell r="AP596">
            <v>38649.920833333337</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D597">
            <v>0</v>
          </cell>
          <cell r="AE597">
            <v>0</v>
          </cell>
          <cell r="AF597">
            <v>0</v>
          </cell>
          <cell r="AG597">
            <v>0</v>
          </cell>
          <cell r="AH597">
            <v>0</v>
          </cell>
          <cell r="AI597">
            <v>0</v>
          </cell>
          <cell r="AJ597">
            <v>0</v>
          </cell>
          <cell r="AK597">
            <v>0</v>
          </cell>
          <cell r="AL597">
            <v>0</v>
          </cell>
          <cell r="AM597">
            <v>0</v>
          </cell>
          <cell r="AN597">
            <v>0</v>
          </cell>
          <cell r="AP597">
            <v>0</v>
          </cell>
        </row>
        <row r="598">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D598">
            <v>0</v>
          </cell>
          <cell r="AE598">
            <v>0</v>
          </cell>
          <cell r="AF598">
            <v>0</v>
          </cell>
          <cell r="AG598">
            <v>0</v>
          </cell>
          <cell r="AH598">
            <v>0</v>
          </cell>
          <cell r="AI598">
            <v>0</v>
          </cell>
          <cell r="AJ598">
            <v>0</v>
          </cell>
          <cell r="AK598">
            <v>0</v>
          </cell>
          <cell r="AL598">
            <v>0</v>
          </cell>
          <cell r="AM598">
            <v>0</v>
          </cell>
          <cell r="AN598">
            <v>0</v>
          </cell>
          <cell r="AP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D599">
            <v>0</v>
          </cell>
          <cell r="AE599">
            <v>0</v>
          </cell>
          <cell r="AF599">
            <v>0</v>
          </cell>
          <cell r="AG599">
            <v>0</v>
          </cell>
          <cell r="AH599">
            <v>0</v>
          </cell>
          <cell r="AI599">
            <v>0</v>
          </cell>
          <cell r="AJ599">
            <v>0</v>
          </cell>
          <cell r="AK599">
            <v>0</v>
          </cell>
          <cell r="AL599">
            <v>0</v>
          </cell>
          <cell r="AM599">
            <v>0</v>
          </cell>
          <cell r="AN599">
            <v>0</v>
          </cell>
          <cell r="AP599">
            <v>0</v>
          </cell>
        </row>
        <row r="600">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D600">
            <v>0</v>
          </cell>
          <cell r="AE600">
            <v>0</v>
          </cell>
          <cell r="AF600">
            <v>0</v>
          </cell>
          <cell r="AG600">
            <v>0</v>
          </cell>
          <cell r="AH600">
            <v>0</v>
          </cell>
          <cell r="AI600">
            <v>0</v>
          </cell>
          <cell r="AJ600">
            <v>0</v>
          </cell>
          <cell r="AK600">
            <v>0</v>
          </cell>
          <cell r="AL600">
            <v>0</v>
          </cell>
          <cell r="AM600">
            <v>0</v>
          </cell>
          <cell r="AN600">
            <v>0</v>
          </cell>
          <cell r="AP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D601">
            <v>0</v>
          </cell>
          <cell r="AE601">
            <v>0</v>
          </cell>
          <cell r="AF601">
            <v>0</v>
          </cell>
          <cell r="AG601">
            <v>0</v>
          </cell>
          <cell r="AH601">
            <v>0</v>
          </cell>
          <cell r="AI601">
            <v>0</v>
          </cell>
          <cell r="AJ601">
            <v>0</v>
          </cell>
          <cell r="AK601">
            <v>0</v>
          </cell>
          <cell r="AL601">
            <v>0</v>
          </cell>
          <cell r="AM601">
            <v>0</v>
          </cell>
          <cell r="AN601">
            <v>0</v>
          </cell>
          <cell r="AP601">
            <v>0</v>
          </cell>
        </row>
        <row r="602">
          <cell r="J602">
            <v>15101.17</v>
          </cell>
          <cell r="K602">
            <v>13351.17</v>
          </cell>
          <cell r="L602">
            <v>12851.17</v>
          </cell>
          <cell r="M602">
            <v>11351.17</v>
          </cell>
          <cell r="N602">
            <v>10101.17</v>
          </cell>
          <cell r="O602">
            <v>8601.17</v>
          </cell>
          <cell r="P602">
            <v>6851.17</v>
          </cell>
          <cell r="Q602">
            <v>6101.17</v>
          </cell>
          <cell r="R602">
            <v>5101.17</v>
          </cell>
          <cell r="S602">
            <v>4601.17</v>
          </cell>
          <cell r="T602">
            <v>4601.17</v>
          </cell>
          <cell r="U602">
            <v>3351.17</v>
          </cell>
          <cell r="V602">
            <v>3351.17</v>
          </cell>
          <cell r="W602">
            <v>1101.17</v>
          </cell>
          <cell r="X602">
            <v>16095.94</v>
          </cell>
          <cell r="Y602">
            <v>13845.94</v>
          </cell>
          <cell r="Z602">
            <v>13595.94</v>
          </cell>
          <cell r="AA602">
            <v>13595.94</v>
          </cell>
          <cell r="AD602">
            <v>13590.753333333336</v>
          </cell>
          <cell r="AE602">
            <v>12330.336666666664</v>
          </cell>
          <cell r="AF602">
            <v>11153.253333333332</v>
          </cell>
          <cell r="AG602">
            <v>10090.753333333332</v>
          </cell>
          <cell r="AH602">
            <v>9038.67</v>
          </cell>
          <cell r="AI602">
            <v>8007.4199999999992</v>
          </cell>
          <cell r="AJ602">
            <v>7007.4199999999992</v>
          </cell>
          <cell r="AK602">
            <v>6632.2020833333327</v>
          </cell>
          <cell r="AL602">
            <v>6871.3495833333318</v>
          </cell>
          <cell r="AM602">
            <v>7120.9137499999997</v>
          </cell>
          <cell r="AN602">
            <v>7474.6445833333319</v>
          </cell>
          <cell r="AP602">
            <v>8348.7729166666668</v>
          </cell>
        </row>
        <row r="603">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D603">
            <v>0</v>
          </cell>
          <cell r="AE603">
            <v>0</v>
          </cell>
          <cell r="AF603">
            <v>0</v>
          </cell>
          <cell r="AG603">
            <v>0</v>
          </cell>
          <cell r="AH603">
            <v>0</v>
          </cell>
          <cell r="AI603">
            <v>0</v>
          </cell>
          <cell r="AJ603">
            <v>0</v>
          </cell>
          <cell r="AK603">
            <v>0</v>
          </cell>
          <cell r="AL603">
            <v>0</v>
          </cell>
          <cell r="AM603">
            <v>0</v>
          </cell>
          <cell r="AN603">
            <v>0</v>
          </cell>
          <cell r="AP603">
            <v>0</v>
          </cell>
        </row>
        <row r="604">
          <cell r="J604">
            <v>0</v>
          </cell>
          <cell r="K604">
            <v>0</v>
          </cell>
          <cell r="L604">
            <v>0</v>
          </cell>
          <cell r="M604">
            <v>0</v>
          </cell>
          <cell r="N604">
            <v>62134.36</v>
          </cell>
          <cell r="O604">
            <v>62134.36</v>
          </cell>
          <cell r="P604">
            <v>62134.36</v>
          </cell>
          <cell r="Q604">
            <v>41422.9</v>
          </cell>
          <cell r="R604">
            <v>34519.08</v>
          </cell>
          <cell r="S604">
            <v>27615.26</v>
          </cell>
          <cell r="T604">
            <v>20711.439999999999</v>
          </cell>
          <cell r="U604">
            <v>13807.62</v>
          </cell>
          <cell r="V604">
            <v>6903.8</v>
          </cell>
          <cell r="W604">
            <v>0</v>
          </cell>
          <cell r="X604">
            <v>0</v>
          </cell>
          <cell r="Y604">
            <v>71434.03</v>
          </cell>
          <cell r="Z604">
            <v>64290.63</v>
          </cell>
          <cell r="AA604">
            <v>57147.23</v>
          </cell>
          <cell r="AD604">
            <v>17259.54416666667</v>
          </cell>
          <cell r="AE604">
            <v>20423.793333333335</v>
          </cell>
          <cell r="AF604">
            <v>23012.724166666667</v>
          </cell>
          <cell r="AG604">
            <v>25026.336666666666</v>
          </cell>
          <cell r="AH604">
            <v>26464.630833333333</v>
          </cell>
          <cell r="AI604">
            <v>27327.60666666667</v>
          </cell>
          <cell r="AJ604">
            <v>27615.264999999999</v>
          </cell>
          <cell r="AK604">
            <v>27615.264999999999</v>
          </cell>
          <cell r="AL604">
            <v>30591.682916666668</v>
          </cell>
          <cell r="AM604">
            <v>33657.945416666662</v>
          </cell>
          <cell r="AN604">
            <v>33539.992916666662</v>
          </cell>
          <cell r="AP604">
            <v>32381.215416666662</v>
          </cell>
        </row>
        <row r="605">
          <cell r="J605">
            <v>14127.29</v>
          </cell>
          <cell r="K605">
            <v>0</v>
          </cell>
          <cell r="L605">
            <v>0</v>
          </cell>
          <cell r="M605">
            <v>0</v>
          </cell>
          <cell r="N605">
            <v>169072.71</v>
          </cell>
          <cell r="O605">
            <v>150286.85</v>
          </cell>
          <cell r="P605">
            <v>131500.99</v>
          </cell>
          <cell r="Q605">
            <v>112715.13</v>
          </cell>
          <cell r="R605">
            <v>93929.27</v>
          </cell>
          <cell r="S605">
            <v>75143.41</v>
          </cell>
          <cell r="T605">
            <v>56357.55</v>
          </cell>
          <cell r="U605">
            <v>37571.69</v>
          </cell>
          <cell r="V605">
            <v>18785.830000000002</v>
          </cell>
          <cell r="W605">
            <v>127255.92</v>
          </cell>
          <cell r="X605">
            <v>334843.93</v>
          </cell>
          <cell r="Y605">
            <v>294762.96999999997</v>
          </cell>
          <cell r="Z605">
            <v>265286.67</v>
          </cell>
          <cell r="AA605">
            <v>235810.37</v>
          </cell>
          <cell r="AD605">
            <v>63459.142499999994</v>
          </cell>
          <cell r="AE605">
            <v>65594.306666666671</v>
          </cell>
          <cell r="AF605">
            <v>67341.25916666667</v>
          </cell>
          <cell r="AG605">
            <v>68700</v>
          </cell>
          <cell r="AH605">
            <v>69670.529166666674</v>
          </cell>
          <cell r="AI605">
            <v>70252.846666666679</v>
          </cell>
          <cell r="AJ605">
            <v>75749.282500000001</v>
          </cell>
          <cell r="AK605">
            <v>95003.442916666681</v>
          </cell>
          <cell r="AL605">
            <v>121237.06375000002</v>
          </cell>
          <cell r="AM605">
            <v>137527.76916666667</v>
          </cell>
          <cell r="AN605">
            <v>145100.16416666665</v>
          </cell>
          <cell r="AP605">
            <v>157572.34416666665</v>
          </cell>
        </row>
        <row r="606">
          <cell r="J606">
            <v>0</v>
          </cell>
          <cell r="K606">
            <v>0</v>
          </cell>
          <cell r="L606">
            <v>136065.06</v>
          </cell>
          <cell r="M606">
            <v>123695.51</v>
          </cell>
          <cell r="N606">
            <v>111325.96</v>
          </cell>
          <cell r="O606">
            <v>98956.41</v>
          </cell>
          <cell r="P606">
            <v>86586.86</v>
          </cell>
          <cell r="Q606">
            <v>74217.31</v>
          </cell>
          <cell r="R606">
            <v>61847.76</v>
          </cell>
          <cell r="S606">
            <v>49478.21</v>
          </cell>
          <cell r="T606">
            <v>37108.660000000003</v>
          </cell>
          <cell r="U606">
            <v>24739.11</v>
          </cell>
          <cell r="V606">
            <v>12369.56</v>
          </cell>
          <cell r="W606">
            <v>0</v>
          </cell>
          <cell r="X606">
            <v>9496.17</v>
          </cell>
          <cell r="Y606">
            <v>94961.64</v>
          </cell>
          <cell r="Z606">
            <v>85465.47</v>
          </cell>
          <cell r="AA606">
            <v>75969.3</v>
          </cell>
          <cell r="AD606">
            <v>49478.20458333334</v>
          </cell>
          <cell r="AE606">
            <v>55147.582500000011</v>
          </cell>
          <cell r="AF606">
            <v>59786.164583333339</v>
          </cell>
          <cell r="AG606">
            <v>63393.950833333336</v>
          </cell>
          <cell r="AH606">
            <v>65970.941250000018</v>
          </cell>
          <cell r="AI606">
            <v>67517.135833333348</v>
          </cell>
          <cell r="AJ606">
            <v>68032.534166666679</v>
          </cell>
          <cell r="AK606">
            <v>62758.830416666664</v>
          </cell>
          <cell r="AL606">
            <v>56287.882083333338</v>
          </cell>
          <cell r="AM606">
            <v>54013.117083333338</v>
          </cell>
          <cell r="AN606">
            <v>51977.800416666665</v>
          </cell>
          <cell r="AP606">
            <v>48625.512083333328</v>
          </cell>
        </row>
        <row r="607">
          <cell r="J607">
            <v>35144</v>
          </cell>
          <cell r="K607">
            <v>35144</v>
          </cell>
          <cell r="L607">
            <v>1250</v>
          </cell>
          <cell r="M607">
            <v>1251</v>
          </cell>
          <cell r="N607">
            <v>1251</v>
          </cell>
          <cell r="O607">
            <v>1251</v>
          </cell>
          <cell r="P607">
            <v>1251</v>
          </cell>
          <cell r="Q607">
            <v>1251</v>
          </cell>
          <cell r="R607">
            <v>1251</v>
          </cell>
          <cell r="S607">
            <v>1251</v>
          </cell>
          <cell r="T607">
            <v>1251</v>
          </cell>
          <cell r="U607">
            <v>0</v>
          </cell>
          <cell r="V607">
            <v>0</v>
          </cell>
          <cell r="W607">
            <v>0</v>
          </cell>
          <cell r="X607">
            <v>0</v>
          </cell>
          <cell r="Y607">
            <v>0</v>
          </cell>
          <cell r="Z607">
            <v>0</v>
          </cell>
          <cell r="AA607">
            <v>0</v>
          </cell>
          <cell r="AD607">
            <v>19609.625</v>
          </cell>
          <cell r="AE607">
            <v>16785.208333333332</v>
          </cell>
          <cell r="AF607">
            <v>13960.791666666666</v>
          </cell>
          <cell r="AG607">
            <v>11136.375</v>
          </cell>
          <cell r="AH607">
            <v>8259.8333333333339</v>
          </cell>
          <cell r="AI607">
            <v>5331.166666666667</v>
          </cell>
          <cell r="AJ607">
            <v>2402.5</v>
          </cell>
          <cell r="AK607">
            <v>886.08333333333337</v>
          </cell>
          <cell r="AL607">
            <v>781.875</v>
          </cell>
          <cell r="AM607">
            <v>677.625</v>
          </cell>
          <cell r="AN607">
            <v>573.375</v>
          </cell>
          <cell r="AP607">
            <v>364.875</v>
          </cell>
        </row>
        <row r="608">
          <cell r="J608">
            <v>0</v>
          </cell>
          <cell r="K608">
            <v>41618.17</v>
          </cell>
          <cell r="L608">
            <v>31213.62</v>
          </cell>
          <cell r="M608">
            <v>31213.62</v>
          </cell>
          <cell r="N608">
            <v>31213.62</v>
          </cell>
          <cell r="O608">
            <v>31213.62</v>
          </cell>
          <cell r="P608">
            <v>31213.62</v>
          </cell>
          <cell r="Q608">
            <v>20809.07</v>
          </cell>
          <cell r="R608">
            <v>20809.07</v>
          </cell>
          <cell r="S608">
            <v>20809.07</v>
          </cell>
          <cell r="T608">
            <v>10404.530000000001</v>
          </cell>
          <cell r="U608">
            <v>10404.530000000001</v>
          </cell>
          <cell r="V608">
            <v>52022.7</v>
          </cell>
          <cell r="W608">
            <v>41618.17</v>
          </cell>
          <cell r="X608">
            <v>41618.17</v>
          </cell>
          <cell r="Y608">
            <v>41618.17</v>
          </cell>
          <cell r="Z608">
            <v>31213.63</v>
          </cell>
          <cell r="AA608">
            <v>31213.63</v>
          </cell>
          <cell r="AD608">
            <v>19837.497499999998</v>
          </cell>
          <cell r="AE608">
            <v>20572.947499999998</v>
          </cell>
          <cell r="AF608">
            <v>21558.057499999999</v>
          </cell>
          <cell r="AG608">
            <v>22359.305000000004</v>
          </cell>
          <cell r="AH608">
            <v>22976.689583333336</v>
          </cell>
          <cell r="AI608">
            <v>25577.824166666669</v>
          </cell>
          <cell r="AJ608">
            <v>27745.436666666665</v>
          </cell>
          <cell r="AK608">
            <v>28178.959583333333</v>
          </cell>
          <cell r="AL608">
            <v>29046.005416666667</v>
          </cell>
          <cell r="AM608">
            <v>29479.528749999998</v>
          </cell>
          <cell r="AN608">
            <v>29479.529583333333</v>
          </cell>
          <cell r="AP608">
            <v>29479.531666666666</v>
          </cell>
        </row>
        <row r="609">
          <cell r="J609">
            <v>48935.4</v>
          </cell>
          <cell r="K609">
            <v>40779.51</v>
          </cell>
          <cell r="L609">
            <v>32623.62</v>
          </cell>
          <cell r="M609">
            <v>24467.73</v>
          </cell>
          <cell r="N609">
            <v>16311.84</v>
          </cell>
          <cell r="O609">
            <v>135475.98000000001</v>
          </cell>
          <cell r="P609">
            <v>127320.03</v>
          </cell>
          <cell r="Q609">
            <v>106100.03</v>
          </cell>
          <cell r="R609">
            <v>95490.03</v>
          </cell>
          <cell r="S609">
            <v>84880.03</v>
          </cell>
          <cell r="T609">
            <v>74270.03</v>
          </cell>
          <cell r="U609">
            <v>63660.03</v>
          </cell>
          <cell r="V609">
            <v>53050.03</v>
          </cell>
          <cell r="W609">
            <v>42440.03</v>
          </cell>
          <cell r="X609">
            <v>31830.03</v>
          </cell>
          <cell r="Y609">
            <v>21220.03</v>
          </cell>
          <cell r="Z609">
            <v>10610.03</v>
          </cell>
          <cell r="AA609">
            <v>0</v>
          </cell>
          <cell r="AD609">
            <v>66760.170833333337</v>
          </cell>
          <cell r="AE609">
            <v>68023.347916666666</v>
          </cell>
          <cell r="AF609">
            <v>69082.015833333353</v>
          </cell>
          <cell r="AG609">
            <v>69936.174583333341</v>
          </cell>
          <cell r="AH609">
            <v>70585.824166666673</v>
          </cell>
          <cell r="AI609">
            <v>71030.964583333334</v>
          </cell>
          <cell r="AJ609">
            <v>71271.59583333334</v>
          </cell>
          <cell r="AK609">
            <v>71307.717916666676</v>
          </cell>
          <cell r="AL609">
            <v>71139.330833333355</v>
          </cell>
          <cell r="AM609">
            <v>70766.434583333365</v>
          </cell>
          <cell r="AN609">
            <v>64884.026666666679</v>
          </cell>
          <cell r="AP609">
            <v>44208.357083333343</v>
          </cell>
        </row>
        <row r="610">
          <cell r="J610">
            <v>54130</v>
          </cell>
          <cell r="K610">
            <v>54130</v>
          </cell>
          <cell r="L610">
            <v>1924</v>
          </cell>
          <cell r="M610">
            <v>1925</v>
          </cell>
          <cell r="N610">
            <v>1925</v>
          </cell>
          <cell r="O610">
            <v>1925</v>
          </cell>
          <cell r="P610">
            <v>1925</v>
          </cell>
          <cell r="Q610">
            <v>1925</v>
          </cell>
          <cell r="R610">
            <v>1925</v>
          </cell>
          <cell r="S610">
            <v>1925</v>
          </cell>
          <cell r="T610">
            <v>1925</v>
          </cell>
          <cell r="U610">
            <v>0</v>
          </cell>
          <cell r="V610">
            <v>0</v>
          </cell>
          <cell r="W610">
            <v>0</v>
          </cell>
          <cell r="X610">
            <v>0</v>
          </cell>
          <cell r="Y610">
            <v>0</v>
          </cell>
          <cell r="Z610">
            <v>0</v>
          </cell>
          <cell r="AA610">
            <v>0</v>
          </cell>
          <cell r="AD610">
            <v>30202.625</v>
          </cell>
          <cell r="AE610">
            <v>25852.208333333332</v>
          </cell>
          <cell r="AF610">
            <v>21501.791666666668</v>
          </cell>
          <cell r="AG610">
            <v>17151.375</v>
          </cell>
          <cell r="AH610">
            <v>12720.75</v>
          </cell>
          <cell r="AI610">
            <v>8209.9166666666661</v>
          </cell>
          <cell r="AJ610">
            <v>3699.0833333333335</v>
          </cell>
          <cell r="AK610">
            <v>1363.5</v>
          </cell>
          <cell r="AL610">
            <v>1203.125</v>
          </cell>
          <cell r="AM610">
            <v>1042.7083333333333</v>
          </cell>
          <cell r="AN610">
            <v>882.29166666666663</v>
          </cell>
          <cell r="AP610">
            <v>561.45833333333337</v>
          </cell>
        </row>
        <row r="611">
          <cell r="J611">
            <v>38230.639999999999</v>
          </cell>
          <cell r="K611">
            <v>25487.07</v>
          </cell>
          <cell r="L611">
            <v>12743.5</v>
          </cell>
          <cell r="M611">
            <v>0</v>
          </cell>
          <cell r="N611">
            <v>0</v>
          </cell>
          <cell r="O611">
            <v>139779.49</v>
          </cell>
          <cell r="P611">
            <v>125801.54</v>
          </cell>
          <cell r="Q611">
            <v>111823.59</v>
          </cell>
          <cell r="R611">
            <v>97845.64</v>
          </cell>
          <cell r="S611">
            <v>83867.69</v>
          </cell>
          <cell r="T611">
            <v>69889.740000000005</v>
          </cell>
          <cell r="U611">
            <v>55911.79</v>
          </cell>
          <cell r="V611">
            <v>41933.839999999997</v>
          </cell>
          <cell r="W611">
            <v>27955.89</v>
          </cell>
          <cell r="X611">
            <v>13977.94</v>
          </cell>
          <cell r="Y611">
            <v>178160.32</v>
          </cell>
          <cell r="Z611">
            <v>163313.62</v>
          </cell>
          <cell r="AA611">
            <v>148466.92000000001</v>
          </cell>
          <cell r="AD611">
            <v>60773.878333333334</v>
          </cell>
          <cell r="AE611">
            <v>61545.370833333327</v>
          </cell>
          <cell r="AF611">
            <v>62213.998333333329</v>
          </cell>
          <cell r="AG611">
            <v>62779.760833333341</v>
          </cell>
          <cell r="AH611">
            <v>63242.658333333326</v>
          </cell>
          <cell r="AI611">
            <v>63602.690833333334</v>
          </cell>
          <cell r="AJ611">
            <v>63859.85833333333</v>
          </cell>
          <cell r="AK611">
            <v>64014.160833333328</v>
          </cell>
          <cell r="AL611">
            <v>71488.94249999999</v>
          </cell>
          <cell r="AM611">
            <v>85717.023333333331</v>
          </cell>
          <cell r="AN611">
            <v>92883.733749999999</v>
          </cell>
          <cell r="AP611">
            <v>94186.847083333341</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D612">
            <v>0</v>
          </cell>
          <cell r="AE612">
            <v>0</v>
          </cell>
          <cell r="AF612">
            <v>0</v>
          </cell>
          <cell r="AG612">
            <v>0</v>
          </cell>
          <cell r="AH612">
            <v>0</v>
          </cell>
          <cell r="AI612">
            <v>0</v>
          </cell>
          <cell r="AJ612">
            <v>0</v>
          </cell>
          <cell r="AK612">
            <v>0</v>
          </cell>
          <cell r="AL612">
            <v>0</v>
          </cell>
          <cell r="AM612">
            <v>0</v>
          </cell>
          <cell r="AN612">
            <v>0</v>
          </cell>
          <cell r="AP612">
            <v>0</v>
          </cell>
        </row>
        <row r="613">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D613">
            <v>0</v>
          </cell>
          <cell r="AE613">
            <v>0</v>
          </cell>
          <cell r="AF613">
            <v>0</v>
          </cell>
          <cell r="AG613">
            <v>0</v>
          </cell>
          <cell r="AH613">
            <v>0</v>
          </cell>
          <cell r="AI613">
            <v>0</v>
          </cell>
          <cell r="AJ613">
            <v>0</v>
          </cell>
          <cell r="AK613">
            <v>0</v>
          </cell>
          <cell r="AL613">
            <v>0</v>
          </cell>
          <cell r="AM613">
            <v>0</v>
          </cell>
          <cell r="AN613">
            <v>0</v>
          </cell>
          <cell r="AP613">
            <v>0</v>
          </cell>
        </row>
        <row r="614">
          <cell r="J614">
            <v>58906.79</v>
          </cell>
          <cell r="K614">
            <v>50491.53</v>
          </cell>
          <cell r="L614">
            <v>42076.27</v>
          </cell>
          <cell r="M614">
            <v>33661.01</v>
          </cell>
          <cell r="N614">
            <v>25245.75</v>
          </cell>
          <cell r="O614">
            <v>16830.490000000002</v>
          </cell>
          <cell r="P614">
            <v>8415.23</v>
          </cell>
          <cell r="Q614">
            <v>0</v>
          </cell>
          <cell r="R614">
            <v>92567.83</v>
          </cell>
          <cell r="S614">
            <v>84152.57</v>
          </cell>
          <cell r="T614">
            <v>75737.31</v>
          </cell>
          <cell r="U614">
            <v>67322.05</v>
          </cell>
          <cell r="V614">
            <v>58906.79</v>
          </cell>
          <cell r="W614">
            <v>50491.53</v>
          </cell>
          <cell r="X614">
            <v>42076.27</v>
          </cell>
          <cell r="Y614">
            <v>33661.01</v>
          </cell>
          <cell r="Z614">
            <v>25245.75</v>
          </cell>
          <cell r="AA614">
            <v>16830.490000000002</v>
          </cell>
          <cell r="AD614">
            <v>46283.902499999997</v>
          </cell>
          <cell r="AE614">
            <v>46283.902499999997</v>
          </cell>
          <cell r="AF614">
            <v>46283.902500000004</v>
          </cell>
          <cell r="AG614">
            <v>46283.902500000004</v>
          </cell>
          <cell r="AH614">
            <v>46283.902500000004</v>
          </cell>
          <cell r="AI614">
            <v>46283.902499999997</v>
          </cell>
          <cell r="AJ614">
            <v>46283.902499999997</v>
          </cell>
          <cell r="AK614">
            <v>46283.902499999997</v>
          </cell>
          <cell r="AL614">
            <v>46283.902499999997</v>
          </cell>
          <cell r="AM614">
            <v>46283.902499999997</v>
          </cell>
          <cell r="AN614">
            <v>46283.902499999997</v>
          </cell>
          <cell r="AP614">
            <v>46283.902499999997</v>
          </cell>
        </row>
        <row r="615">
          <cell r="J615">
            <v>100778.78</v>
          </cell>
          <cell r="K615">
            <v>86381.81</v>
          </cell>
          <cell r="L615">
            <v>71984.84</v>
          </cell>
          <cell r="M615">
            <v>57587.87</v>
          </cell>
          <cell r="N615">
            <v>43190.9</v>
          </cell>
          <cell r="O615">
            <v>28793.93</v>
          </cell>
          <cell r="P615">
            <v>14396.96</v>
          </cell>
          <cell r="Q615">
            <v>172763.63</v>
          </cell>
          <cell r="R615">
            <v>158366.66</v>
          </cell>
          <cell r="S615">
            <v>143969.69</v>
          </cell>
          <cell r="T615">
            <v>129572.72</v>
          </cell>
          <cell r="U615">
            <v>115175.75</v>
          </cell>
          <cell r="V615">
            <v>100778.78</v>
          </cell>
          <cell r="W615">
            <v>86381.81</v>
          </cell>
          <cell r="X615">
            <v>71984.84</v>
          </cell>
          <cell r="Y615">
            <v>57587.87</v>
          </cell>
          <cell r="Z615">
            <v>43190.9</v>
          </cell>
          <cell r="AA615">
            <v>28793.93</v>
          </cell>
          <cell r="AD615">
            <v>86381.81041666666</v>
          </cell>
          <cell r="AE615">
            <v>93580.294999999998</v>
          </cell>
          <cell r="AF615">
            <v>93580.294999999998</v>
          </cell>
          <cell r="AG615">
            <v>93580.294999999998</v>
          </cell>
          <cell r="AH615">
            <v>93580.294999999998</v>
          </cell>
          <cell r="AI615">
            <v>93580.294999999998</v>
          </cell>
          <cell r="AJ615">
            <v>93580.294999999998</v>
          </cell>
          <cell r="AK615">
            <v>93580.295000000027</v>
          </cell>
          <cell r="AL615">
            <v>93580.295000000027</v>
          </cell>
          <cell r="AM615">
            <v>93580.294999999998</v>
          </cell>
          <cell r="AN615">
            <v>93580.294999999984</v>
          </cell>
          <cell r="AP615">
            <v>86381.81</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D616">
            <v>0</v>
          </cell>
          <cell r="AE616">
            <v>0</v>
          </cell>
          <cell r="AF616">
            <v>0</v>
          </cell>
          <cell r="AG616">
            <v>0</v>
          </cell>
          <cell r="AH616">
            <v>0</v>
          </cell>
          <cell r="AI616">
            <v>0</v>
          </cell>
          <cell r="AJ616">
            <v>0</v>
          </cell>
          <cell r="AK616">
            <v>0</v>
          </cell>
          <cell r="AL616">
            <v>0</v>
          </cell>
          <cell r="AM616">
            <v>0</v>
          </cell>
          <cell r="AN616">
            <v>0</v>
          </cell>
          <cell r="AP616">
            <v>0</v>
          </cell>
        </row>
        <row r="617">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D617">
            <v>2438.6016666666669</v>
          </cell>
          <cell r="AE617">
            <v>609.65</v>
          </cell>
          <cell r="AF617">
            <v>0</v>
          </cell>
          <cell r="AG617">
            <v>0</v>
          </cell>
          <cell r="AH617">
            <v>0</v>
          </cell>
          <cell r="AI617">
            <v>0</v>
          </cell>
          <cell r="AJ617">
            <v>0</v>
          </cell>
          <cell r="AK617">
            <v>0</v>
          </cell>
          <cell r="AL617">
            <v>0</v>
          </cell>
          <cell r="AM617">
            <v>0</v>
          </cell>
          <cell r="AN617">
            <v>0</v>
          </cell>
          <cell r="AP617">
            <v>0</v>
          </cell>
        </row>
        <row r="618">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D618">
            <v>0</v>
          </cell>
          <cell r="AE618">
            <v>0</v>
          </cell>
          <cell r="AF618">
            <v>0</v>
          </cell>
          <cell r="AG618">
            <v>0</v>
          </cell>
          <cell r="AH618">
            <v>0</v>
          </cell>
          <cell r="AI618">
            <v>0</v>
          </cell>
          <cell r="AJ618">
            <v>0</v>
          </cell>
          <cell r="AK618">
            <v>0</v>
          </cell>
          <cell r="AL618">
            <v>0</v>
          </cell>
          <cell r="AM618">
            <v>0</v>
          </cell>
          <cell r="AN618">
            <v>0</v>
          </cell>
          <cell r="AP618">
            <v>0</v>
          </cell>
        </row>
        <row r="619">
          <cell r="J619">
            <v>0</v>
          </cell>
          <cell r="K619">
            <v>0</v>
          </cell>
          <cell r="L619">
            <v>0</v>
          </cell>
          <cell r="M619">
            <v>163812</v>
          </cell>
          <cell r="N619">
            <v>109208</v>
          </cell>
          <cell r="O619">
            <v>95557</v>
          </cell>
          <cell r="P619">
            <v>81906</v>
          </cell>
          <cell r="Q619">
            <v>68255</v>
          </cell>
          <cell r="R619">
            <v>54604</v>
          </cell>
          <cell r="S619">
            <v>40953</v>
          </cell>
          <cell r="T619">
            <v>27302</v>
          </cell>
          <cell r="U619">
            <v>13651</v>
          </cell>
          <cell r="V619">
            <v>0</v>
          </cell>
          <cell r="W619">
            <v>0</v>
          </cell>
          <cell r="X619">
            <v>148481.66</v>
          </cell>
          <cell r="Y619">
            <v>133633.49</v>
          </cell>
          <cell r="Z619">
            <v>118785.32</v>
          </cell>
          <cell r="AA619">
            <v>103937.15</v>
          </cell>
          <cell r="AD619">
            <v>55381.162499999999</v>
          </cell>
          <cell r="AE619">
            <v>55236.329166666663</v>
          </cell>
          <cell r="AF619">
            <v>55071.287499999999</v>
          </cell>
          <cell r="AG619">
            <v>54886.037499999999</v>
          </cell>
          <cell r="AH619">
            <v>54698.706249999996</v>
          </cell>
          <cell r="AI619">
            <v>54604</v>
          </cell>
          <cell r="AJ619">
            <v>54604</v>
          </cell>
          <cell r="AK619">
            <v>60790.735833333332</v>
          </cell>
          <cell r="AL619">
            <v>65720.033750000002</v>
          </cell>
          <cell r="AM619">
            <v>64861.65083333334</v>
          </cell>
          <cell r="AN619">
            <v>65609.878749999989</v>
          </cell>
          <cell r="AP619">
            <v>56289.593333333331</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D620">
            <v>0</v>
          </cell>
          <cell r="AE620">
            <v>0</v>
          </cell>
          <cell r="AF620">
            <v>0</v>
          </cell>
          <cell r="AG620">
            <v>0</v>
          </cell>
          <cell r="AH620">
            <v>0</v>
          </cell>
          <cell r="AI620">
            <v>0</v>
          </cell>
          <cell r="AJ620">
            <v>0</v>
          </cell>
          <cell r="AK620">
            <v>0</v>
          </cell>
          <cell r="AL620">
            <v>0</v>
          </cell>
          <cell r="AM620">
            <v>0</v>
          </cell>
          <cell r="AN620">
            <v>0</v>
          </cell>
          <cell r="AP620">
            <v>0</v>
          </cell>
        </row>
        <row r="621">
          <cell r="J621">
            <v>16767.23</v>
          </cell>
          <cell r="K621">
            <v>8383.64</v>
          </cell>
          <cell r="L621">
            <v>0.05</v>
          </cell>
          <cell r="M621">
            <v>92219.54</v>
          </cell>
          <cell r="N621">
            <v>83835.95</v>
          </cell>
          <cell r="O621">
            <v>75452.36</v>
          </cell>
          <cell r="P621">
            <v>67068.77</v>
          </cell>
          <cell r="Q621">
            <v>58685.18</v>
          </cell>
          <cell r="R621">
            <v>50301.59</v>
          </cell>
          <cell r="S621">
            <v>41918</v>
          </cell>
          <cell r="T621">
            <v>33534.410000000003</v>
          </cell>
          <cell r="U621">
            <v>25150.82</v>
          </cell>
          <cell r="V621">
            <v>16767.23</v>
          </cell>
          <cell r="W621">
            <v>8383.64</v>
          </cell>
          <cell r="X621">
            <v>0.05</v>
          </cell>
          <cell r="Y621">
            <v>0</v>
          </cell>
          <cell r="Z621">
            <v>0</v>
          </cell>
          <cell r="AA621">
            <v>75452.350000000006</v>
          </cell>
          <cell r="AD621">
            <v>46109.795000000006</v>
          </cell>
          <cell r="AE621">
            <v>46109.795000000006</v>
          </cell>
          <cell r="AF621">
            <v>46109.795000000006</v>
          </cell>
          <cell r="AG621">
            <v>46109.795000000006</v>
          </cell>
          <cell r="AH621">
            <v>46109.794999999991</v>
          </cell>
          <cell r="AI621">
            <v>46109.794999999991</v>
          </cell>
          <cell r="AJ621">
            <v>46109.794999999991</v>
          </cell>
          <cell r="AK621">
            <v>46109.795000000006</v>
          </cell>
          <cell r="AL621">
            <v>42267.314166666671</v>
          </cell>
          <cell r="AM621">
            <v>34931.668750000004</v>
          </cell>
          <cell r="AN621">
            <v>31438.503750000003</v>
          </cell>
          <cell r="AP621">
            <v>31438.502083333329</v>
          </cell>
        </row>
        <row r="622">
          <cell r="J622">
            <v>0</v>
          </cell>
          <cell r="K622">
            <v>0</v>
          </cell>
          <cell r="L622">
            <v>0</v>
          </cell>
          <cell r="M622">
            <v>0</v>
          </cell>
          <cell r="N622">
            <v>0</v>
          </cell>
          <cell r="O622">
            <v>0</v>
          </cell>
          <cell r="P622">
            <v>0</v>
          </cell>
          <cell r="Q622">
            <v>105361.78</v>
          </cell>
          <cell r="R622">
            <v>105361.78</v>
          </cell>
          <cell r="S622">
            <v>105361.78</v>
          </cell>
          <cell r="T622">
            <v>79021.33</v>
          </cell>
          <cell r="U622">
            <v>79021.33</v>
          </cell>
          <cell r="V622">
            <v>79021.33</v>
          </cell>
          <cell r="W622">
            <v>79021.33</v>
          </cell>
          <cell r="X622">
            <v>79021.33</v>
          </cell>
          <cell r="Y622">
            <v>79021.33</v>
          </cell>
          <cell r="Z622">
            <v>26340.43</v>
          </cell>
          <cell r="AA622">
            <v>17560.28</v>
          </cell>
          <cell r="AD622">
            <v>4390.0741666666663</v>
          </cell>
          <cell r="AE622">
            <v>13170.222499999998</v>
          </cell>
          <cell r="AF622">
            <v>21950.370833333334</v>
          </cell>
          <cell r="AG622">
            <v>29633.000416666662</v>
          </cell>
          <cell r="AH622">
            <v>36218.111249999994</v>
          </cell>
          <cell r="AI622">
            <v>42803.222083333334</v>
          </cell>
          <cell r="AJ622">
            <v>49388.332916666666</v>
          </cell>
          <cell r="AK622">
            <v>55973.443749999999</v>
          </cell>
          <cell r="AL622">
            <v>62558.554583333324</v>
          </cell>
          <cell r="AM622">
            <v>66948.62791666665</v>
          </cell>
          <cell r="AN622">
            <v>68777.824166666658</v>
          </cell>
          <cell r="AP622">
            <v>69750.055000000008</v>
          </cell>
        </row>
        <row r="623">
          <cell r="J623">
            <v>32324.400000000001</v>
          </cell>
          <cell r="K623">
            <v>412530.3</v>
          </cell>
          <cell r="L623">
            <v>378152.77</v>
          </cell>
          <cell r="M623">
            <v>343775.24</v>
          </cell>
          <cell r="N623">
            <v>309397.71000000002</v>
          </cell>
          <cell r="O623">
            <v>275020.18</v>
          </cell>
          <cell r="P623">
            <v>240642.65</v>
          </cell>
          <cell r="Q623">
            <v>206265.12</v>
          </cell>
          <cell r="R623">
            <v>171887.59</v>
          </cell>
          <cell r="S623">
            <v>137510.06</v>
          </cell>
          <cell r="T623">
            <v>103132.53</v>
          </cell>
          <cell r="U623">
            <v>68755</v>
          </cell>
          <cell r="V623">
            <v>34377.47</v>
          </cell>
          <cell r="W623">
            <v>0</v>
          </cell>
          <cell r="X623">
            <v>0</v>
          </cell>
          <cell r="Y623">
            <v>725104.6</v>
          </cell>
          <cell r="Z623">
            <v>652594.14</v>
          </cell>
          <cell r="AA623">
            <v>580083.68000000005</v>
          </cell>
          <cell r="AD623">
            <v>220374.21750000003</v>
          </cell>
          <cell r="AE623">
            <v>221315.23041666669</v>
          </cell>
          <cell r="AF623">
            <v>222085.14916666667</v>
          </cell>
          <cell r="AG623">
            <v>222683.97374999998</v>
          </cell>
          <cell r="AH623">
            <v>223111.7041666666</v>
          </cell>
          <cell r="AI623">
            <v>223368.34041666662</v>
          </cell>
          <cell r="AJ623">
            <v>206265.12250000003</v>
          </cell>
          <cell r="AK623">
            <v>173319.99458333335</v>
          </cell>
          <cell r="AL623">
            <v>173452.35250000001</v>
          </cell>
          <cell r="AM623">
            <v>203640.92708333334</v>
          </cell>
          <cell r="AN623">
            <v>230651.75750000004</v>
          </cell>
          <cell r="AP623">
            <v>275140.18583333335</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D624">
            <v>0</v>
          </cell>
          <cell r="AE624">
            <v>0</v>
          </cell>
          <cell r="AF624">
            <v>0</v>
          </cell>
          <cell r="AG624">
            <v>0</v>
          </cell>
          <cell r="AH624">
            <v>0</v>
          </cell>
          <cell r="AI624">
            <v>0</v>
          </cell>
          <cell r="AJ624">
            <v>0</v>
          </cell>
          <cell r="AK624">
            <v>0</v>
          </cell>
          <cell r="AL624">
            <v>0</v>
          </cell>
          <cell r="AM624">
            <v>0</v>
          </cell>
          <cell r="AN624">
            <v>0</v>
          </cell>
          <cell r="AP624">
            <v>0</v>
          </cell>
        </row>
        <row r="625">
          <cell r="J625">
            <v>56779.14</v>
          </cell>
          <cell r="K625">
            <v>37852.75</v>
          </cell>
          <cell r="L625">
            <v>18926.36</v>
          </cell>
          <cell r="M625">
            <v>0</v>
          </cell>
          <cell r="N625">
            <v>214026.07</v>
          </cell>
          <cell r="O625">
            <v>194569.15</v>
          </cell>
          <cell r="P625">
            <v>175112.23</v>
          </cell>
          <cell r="Q625">
            <v>155655.31</v>
          </cell>
          <cell r="R625">
            <v>136198.39000000001</v>
          </cell>
          <cell r="S625">
            <v>116741.47</v>
          </cell>
          <cell r="T625">
            <v>97284.55</v>
          </cell>
          <cell r="U625">
            <v>77827.63</v>
          </cell>
          <cell r="V625">
            <v>58370.71</v>
          </cell>
          <cell r="W625">
            <v>38913.79</v>
          </cell>
          <cell r="X625">
            <v>19456.87</v>
          </cell>
          <cell r="Y625">
            <v>0</v>
          </cell>
          <cell r="Z625">
            <v>215978.6</v>
          </cell>
          <cell r="AA625">
            <v>196344.18</v>
          </cell>
          <cell r="AD625">
            <v>105598.28000000001</v>
          </cell>
          <cell r="AE625">
            <v>105929.85958333332</v>
          </cell>
          <cell r="AF625">
            <v>106217.22833333333</v>
          </cell>
          <cell r="AG625">
            <v>106460.38625000003</v>
          </cell>
          <cell r="AH625">
            <v>106659.33333333336</v>
          </cell>
          <cell r="AI625">
            <v>106814.06958333334</v>
          </cell>
          <cell r="AJ625">
            <v>106924.59499999997</v>
          </cell>
          <cell r="AK625">
            <v>106990.90958333331</v>
          </cell>
          <cell r="AL625">
            <v>107013.01416666666</v>
          </cell>
          <cell r="AM625">
            <v>107094.36958333333</v>
          </cell>
          <cell r="AN625">
            <v>107249.68458333334</v>
          </cell>
          <cell r="AP625">
            <v>107515.93958333333</v>
          </cell>
        </row>
        <row r="626">
          <cell r="J626">
            <v>36332.1</v>
          </cell>
          <cell r="K626">
            <v>31141.8</v>
          </cell>
          <cell r="L626">
            <v>25951.5</v>
          </cell>
          <cell r="M626">
            <v>20761.2</v>
          </cell>
          <cell r="N626">
            <v>15570.9</v>
          </cell>
          <cell r="O626">
            <v>10380.6</v>
          </cell>
          <cell r="P626">
            <v>5190.3</v>
          </cell>
          <cell r="Q626">
            <v>0</v>
          </cell>
          <cell r="R626">
            <v>0</v>
          </cell>
          <cell r="S626">
            <v>0</v>
          </cell>
          <cell r="T626">
            <v>0</v>
          </cell>
          <cell r="U626">
            <v>0</v>
          </cell>
          <cell r="V626">
            <v>0</v>
          </cell>
          <cell r="W626">
            <v>0</v>
          </cell>
          <cell r="X626">
            <v>0</v>
          </cell>
          <cell r="Y626">
            <v>0</v>
          </cell>
          <cell r="Z626">
            <v>0</v>
          </cell>
          <cell r="AA626">
            <v>0</v>
          </cell>
          <cell r="AD626">
            <v>31141.8</v>
          </cell>
          <cell r="AE626">
            <v>26167.762500000001</v>
          </cell>
          <cell r="AF626">
            <v>21626.25</v>
          </cell>
          <cell r="AG626">
            <v>17517.262500000001</v>
          </cell>
          <cell r="AH626">
            <v>13840.799999999997</v>
          </cell>
          <cell r="AI626">
            <v>10596.862500000001</v>
          </cell>
          <cell r="AJ626">
            <v>7785.45</v>
          </cell>
          <cell r="AK626">
            <v>5406.5625</v>
          </cell>
          <cell r="AL626">
            <v>3460.2000000000003</v>
          </cell>
          <cell r="AM626">
            <v>1946.3625000000002</v>
          </cell>
          <cell r="AN626">
            <v>865.05000000000007</v>
          </cell>
          <cell r="AP626">
            <v>0</v>
          </cell>
        </row>
        <row r="627">
          <cell r="J627">
            <v>0</v>
          </cell>
          <cell r="K627">
            <v>452425.7</v>
          </cell>
          <cell r="L627">
            <v>452425.7</v>
          </cell>
          <cell r="M627">
            <v>402156.18</v>
          </cell>
          <cell r="N627">
            <v>351886.66</v>
          </cell>
          <cell r="O627">
            <v>301617.14</v>
          </cell>
          <cell r="P627">
            <v>251347.62</v>
          </cell>
          <cell r="Q627">
            <v>201078.1</v>
          </cell>
          <cell r="R627">
            <v>150808.57999999999</v>
          </cell>
          <cell r="S627">
            <v>100539.06</v>
          </cell>
          <cell r="T627">
            <v>50269.54</v>
          </cell>
          <cell r="U627">
            <v>0</v>
          </cell>
          <cell r="V627">
            <v>0</v>
          </cell>
          <cell r="W627">
            <v>659954.6</v>
          </cell>
          <cell r="X627">
            <v>688920.78</v>
          </cell>
          <cell r="Y627">
            <v>527963.68000000005</v>
          </cell>
          <cell r="Z627">
            <v>461968.22</v>
          </cell>
          <cell r="AA627">
            <v>395972.76</v>
          </cell>
          <cell r="AD627">
            <v>220223.93208333335</v>
          </cell>
          <cell r="AE627">
            <v>222844.08791666667</v>
          </cell>
          <cell r="AF627">
            <v>224715.62708333333</v>
          </cell>
          <cell r="AG627">
            <v>225838.54958333334</v>
          </cell>
          <cell r="AH627">
            <v>226212.85666666669</v>
          </cell>
          <cell r="AI627">
            <v>226212.85666666669</v>
          </cell>
          <cell r="AJ627">
            <v>234859.89416666669</v>
          </cell>
          <cell r="AK627">
            <v>253360.8933333334</v>
          </cell>
          <cell r="AL627">
            <v>268456.83416666667</v>
          </cell>
          <cell r="AM627">
            <v>278285.54499999998</v>
          </cell>
          <cell r="AN627">
            <v>286803.76083333342</v>
          </cell>
          <cell r="AP627">
            <v>299908.70749999996</v>
          </cell>
        </row>
        <row r="628">
          <cell r="J628">
            <v>9164.11</v>
          </cell>
          <cell r="K628">
            <v>9164.11</v>
          </cell>
          <cell r="L628">
            <v>9164.11</v>
          </cell>
          <cell r="M628">
            <v>9164.11</v>
          </cell>
          <cell r="N628">
            <v>9164.11</v>
          </cell>
          <cell r="O628">
            <v>9164.11</v>
          </cell>
          <cell r="P628">
            <v>9164.11</v>
          </cell>
          <cell r="Q628">
            <v>9164.11</v>
          </cell>
          <cell r="R628">
            <v>9164.11</v>
          </cell>
          <cell r="S628">
            <v>9164.11</v>
          </cell>
          <cell r="T628">
            <v>9164.11</v>
          </cell>
          <cell r="U628">
            <v>9164.11</v>
          </cell>
          <cell r="V628">
            <v>9164.11</v>
          </cell>
          <cell r="W628">
            <v>9164.11</v>
          </cell>
          <cell r="X628">
            <v>9164.11</v>
          </cell>
          <cell r="Y628">
            <v>9164.11</v>
          </cell>
          <cell r="Z628">
            <v>9164.11</v>
          </cell>
          <cell r="AA628">
            <v>9164.11</v>
          </cell>
          <cell r="AD628">
            <v>9164.11</v>
          </cell>
          <cell r="AE628">
            <v>9164.11</v>
          </cell>
          <cell r="AF628">
            <v>9164.11</v>
          </cell>
          <cell r="AG628">
            <v>9164.11</v>
          </cell>
          <cell r="AH628">
            <v>9164.11</v>
          </cell>
          <cell r="AI628">
            <v>9164.11</v>
          </cell>
          <cell r="AJ628">
            <v>9164.11</v>
          </cell>
          <cell r="AK628">
            <v>9164.11</v>
          </cell>
          <cell r="AL628">
            <v>9164.11</v>
          </cell>
          <cell r="AM628">
            <v>9164.11</v>
          </cell>
          <cell r="AN628">
            <v>9164.11</v>
          </cell>
          <cell r="AP628">
            <v>9164.11</v>
          </cell>
        </row>
        <row r="629">
          <cell r="J629">
            <v>345954.58</v>
          </cell>
          <cell r="K629">
            <v>291088.71999999997</v>
          </cell>
          <cell r="L629">
            <v>163817.44</v>
          </cell>
          <cell r="M629">
            <v>77187.55</v>
          </cell>
          <cell r="N629">
            <v>130033.5</v>
          </cell>
          <cell r="O629">
            <v>300648.81</v>
          </cell>
          <cell r="P629">
            <v>239479.59</v>
          </cell>
          <cell r="Q629">
            <v>188018.38</v>
          </cell>
          <cell r="R629">
            <v>548112.48</v>
          </cell>
          <cell r="S629">
            <v>633543</v>
          </cell>
          <cell r="T629">
            <v>932477.97</v>
          </cell>
          <cell r="U629">
            <v>601619</v>
          </cell>
          <cell r="V629">
            <v>498419.93</v>
          </cell>
          <cell r="W629">
            <v>410745.14</v>
          </cell>
          <cell r="X629">
            <v>270985.18</v>
          </cell>
          <cell r="Y629">
            <v>182301.39</v>
          </cell>
          <cell r="Z629">
            <v>174848.95</v>
          </cell>
          <cell r="AA629">
            <v>308645.76000000001</v>
          </cell>
          <cell r="AD629">
            <v>343611.05083333328</v>
          </cell>
          <cell r="AE629">
            <v>346441.49208333332</v>
          </cell>
          <cell r="AF629">
            <v>353469.99958333327</v>
          </cell>
          <cell r="AG629">
            <v>362614.8354166667</v>
          </cell>
          <cell r="AH629">
            <v>369228.60208333336</v>
          </cell>
          <cell r="AI629">
            <v>377351.14125000004</v>
          </cell>
          <cell r="AJ629">
            <v>388689.54833333328</v>
          </cell>
          <cell r="AK629">
            <v>398140.55499999999</v>
          </cell>
          <cell r="AL629">
            <v>406985.62083333329</v>
          </cell>
          <cell r="AM629">
            <v>413232.67458333325</v>
          </cell>
          <cell r="AN629">
            <v>415433.19124999997</v>
          </cell>
          <cell r="AP629">
            <v>416292.43041666667</v>
          </cell>
        </row>
        <row r="630">
          <cell r="J630">
            <v>14084</v>
          </cell>
          <cell r="K630">
            <v>14084</v>
          </cell>
          <cell r="L630">
            <v>14084</v>
          </cell>
          <cell r="M630">
            <v>14084</v>
          </cell>
          <cell r="N630">
            <v>14084</v>
          </cell>
          <cell r="O630">
            <v>14084</v>
          </cell>
          <cell r="P630">
            <v>14084</v>
          </cell>
          <cell r="Q630">
            <v>14084</v>
          </cell>
          <cell r="R630">
            <v>14084</v>
          </cell>
          <cell r="S630">
            <v>14084</v>
          </cell>
          <cell r="T630">
            <v>14084</v>
          </cell>
          <cell r="U630">
            <v>14084</v>
          </cell>
          <cell r="V630">
            <v>14084</v>
          </cell>
          <cell r="W630">
            <v>14084</v>
          </cell>
          <cell r="X630">
            <v>14084</v>
          </cell>
          <cell r="Y630">
            <v>14084</v>
          </cell>
          <cell r="Z630">
            <v>14084</v>
          </cell>
          <cell r="AA630">
            <v>14084</v>
          </cell>
          <cell r="AD630">
            <v>14084</v>
          </cell>
          <cell r="AE630">
            <v>14084</v>
          </cell>
          <cell r="AF630">
            <v>14084</v>
          </cell>
          <cell r="AG630">
            <v>14084</v>
          </cell>
          <cell r="AH630">
            <v>14084</v>
          </cell>
          <cell r="AI630">
            <v>14084</v>
          </cell>
          <cell r="AJ630">
            <v>14084</v>
          </cell>
          <cell r="AK630">
            <v>14084</v>
          </cell>
          <cell r="AL630">
            <v>14084</v>
          </cell>
          <cell r="AM630">
            <v>14084</v>
          </cell>
          <cell r="AN630">
            <v>14084</v>
          </cell>
          <cell r="AP630">
            <v>14084</v>
          </cell>
        </row>
        <row r="631">
          <cell r="J631">
            <v>41270</v>
          </cell>
          <cell r="K631">
            <v>37143</v>
          </cell>
          <cell r="L631">
            <v>33016</v>
          </cell>
          <cell r="M631">
            <v>28889</v>
          </cell>
          <cell r="N631">
            <v>24762</v>
          </cell>
          <cell r="O631">
            <v>20635</v>
          </cell>
          <cell r="P631">
            <v>16508</v>
          </cell>
          <cell r="Q631">
            <v>12381</v>
          </cell>
          <cell r="R631">
            <v>8254</v>
          </cell>
          <cell r="S631">
            <v>4127</v>
          </cell>
          <cell r="T631">
            <v>0</v>
          </cell>
          <cell r="U631">
            <v>53486.03</v>
          </cell>
          <cell r="V631">
            <v>53486.03</v>
          </cell>
          <cell r="W631">
            <v>53486.03</v>
          </cell>
          <cell r="X631">
            <v>53486.03</v>
          </cell>
          <cell r="Y631">
            <v>53486.03</v>
          </cell>
          <cell r="Z631">
            <v>53486.03</v>
          </cell>
          <cell r="AA631">
            <v>53486.03</v>
          </cell>
          <cell r="AD631">
            <v>35595.375</v>
          </cell>
          <cell r="AE631">
            <v>32328.166666666668</v>
          </cell>
          <cell r="AF631">
            <v>28717.041666666668</v>
          </cell>
          <cell r="AG631">
            <v>24762</v>
          </cell>
          <cell r="AH631">
            <v>23035.542916666669</v>
          </cell>
          <cell r="AI631">
            <v>23881.587083333332</v>
          </cell>
          <cell r="AJ631">
            <v>25071.547916666666</v>
          </cell>
          <cell r="AK631">
            <v>26605.425416666665</v>
          </cell>
          <cell r="AL631">
            <v>28483.219583333335</v>
          </cell>
          <cell r="AM631">
            <v>30704.93041666667</v>
          </cell>
          <cell r="AN631">
            <v>33270.557916666672</v>
          </cell>
          <cell r="AP631">
            <v>39477.157083333346</v>
          </cell>
        </row>
        <row r="632">
          <cell r="J632">
            <v>18023674.600000001</v>
          </cell>
          <cell r="K632">
            <v>0</v>
          </cell>
          <cell r="L632">
            <v>0</v>
          </cell>
          <cell r="M632">
            <v>48794.25</v>
          </cell>
          <cell r="N632">
            <v>0</v>
          </cell>
          <cell r="O632">
            <v>0</v>
          </cell>
          <cell r="P632">
            <v>448213.21</v>
          </cell>
          <cell r="Q632">
            <v>0</v>
          </cell>
          <cell r="R632">
            <v>0</v>
          </cell>
          <cell r="S632">
            <v>0</v>
          </cell>
          <cell r="T632">
            <v>0</v>
          </cell>
          <cell r="U632">
            <v>0</v>
          </cell>
          <cell r="V632">
            <v>0</v>
          </cell>
          <cell r="W632">
            <v>0</v>
          </cell>
          <cell r="X632">
            <v>0</v>
          </cell>
          <cell r="Y632">
            <v>0</v>
          </cell>
          <cell r="Z632">
            <v>0</v>
          </cell>
          <cell r="AA632">
            <v>0</v>
          </cell>
          <cell r="AD632">
            <v>7455280.5854166644</v>
          </cell>
          <cell r="AE632">
            <v>6709589.2962499997</v>
          </cell>
          <cell r="AF632">
            <v>5247231.3404166671</v>
          </cell>
          <cell r="AG632">
            <v>3780707.7087500002</v>
          </cell>
          <cell r="AH632">
            <v>2294376.6133333337</v>
          </cell>
          <cell r="AI632">
            <v>792403.7300000001</v>
          </cell>
          <cell r="AJ632">
            <v>41417.288333333338</v>
          </cell>
          <cell r="AK632">
            <v>41417.288333333338</v>
          </cell>
          <cell r="AL632">
            <v>39384.194583333338</v>
          </cell>
          <cell r="AM632">
            <v>37351.100833333338</v>
          </cell>
          <cell r="AN632">
            <v>37351.100833333338</v>
          </cell>
          <cell r="AP632">
            <v>0</v>
          </cell>
        </row>
        <row r="633">
          <cell r="J633">
            <v>1748299.98</v>
          </cell>
          <cell r="K633">
            <v>0</v>
          </cell>
          <cell r="L633">
            <v>0</v>
          </cell>
          <cell r="M633">
            <v>26783.63</v>
          </cell>
          <cell r="N633">
            <v>0</v>
          </cell>
          <cell r="O633">
            <v>0</v>
          </cell>
          <cell r="P633">
            <v>244730.56</v>
          </cell>
          <cell r="Q633">
            <v>0</v>
          </cell>
          <cell r="R633">
            <v>0</v>
          </cell>
          <cell r="S633">
            <v>0</v>
          </cell>
          <cell r="T633">
            <v>0</v>
          </cell>
          <cell r="U633">
            <v>0</v>
          </cell>
          <cell r="V633">
            <v>0</v>
          </cell>
          <cell r="W633">
            <v>0</v>
          </cell>
          <cell r="X633">
            <v>0</v>
          </cell>
          <cell r="Y633">
            <v>0</v>
          </cell>
          <cell r="Z633">
            <v>0</v>
          </cell>
          <cell r="AA633">
            <v>0</v>
          </cell>
          <cell r="AD633">
            <v>752396.99041666661</v>
          </cell>
          <cell r="AE633">
            <v>628450.02458333329</v>
          </cell>
          <cell r="AF633">
            <v>504503.05875000003</v>
          </cell>
          <cell r="AG633">
            <v>378269.54416666669</v>
          </cell>
          <cell r="AH633">
            <v>241163.68000000002</v>
          </cell>
          <cell r="AI633">
            <v>95472.014999999999</v>
          </cell>
          <cell r="AJ633">
            <v>22626.182499999999</v>
          </cell>
          <cell r="AK633">
            <v>22626.182499999999</v>
          </cell>
          <cell r="AL633">
            <v>21510.197916666668</v>
          </cell>
          <cell r="AM633">
            <v>20394.213333333333</v>
          </cell>
          <cell r="AN633">
            <v>20394.213333333333</v>
          </cell>
          <cell r="AP633">
            <v>0</v>
          </cell>
        </row>
        <row r="634">
          <cell r="J634">
            <v>85982.52</v>
          </cell>
          <cell r="K634">
            <v>0</v>
          </cell>
          <cell r="L634">
            <v>0</v>
          </cell>
          <cell r="M634">
            <v>780.45</v>
          </cell>
          <cell r="N634">
            <v>0</v>
          </cell>
          <cell r="O634">
            <v>0</v>
          </cell>
          <cell r="P634">
            <v>7084.95</v>
          </cell>
          <cell r="Q634">
            <v>0</v>
          </cell>
          <cell r="R634">
            <v>0</v>
          </cell>
          <cell r="S634">
            <v>0</v>
          </cell>
          <cell r="T634">
            <v>0</v>
          </cell>
          <cell r="U634">
            <v>0</v>
          </cell>
          <cell r="V634">
            <v>0</v>
          </cell>
          <cell r="W634">
            <v>0</v>
          </cell>
          <cell r="X634">
            <v>0</v>
          </cell>
          <cell r="Y634">
            <v>0</v>
          </cell>
          <cell r="Z634">
            <v>0</v>
          </cell>
          <cell r="AA634">
            <v>0</v>
          </cell>
          <cell r="AD634">
            <v>37983.207083333335</v>
          </cell>
          <cell r="AE634">
            <v>31450.549583333341</v>
          </cell>
          <cell r="AF634">
            <v>24917.89208333334</v>
          </cell>
          <cell r="AG634">
            <v>18318.716666666671</v>
          </cell>
          <cell r="AH634">
            <v>11403.264999999999</v>
          </cell>
          <cell r="AI634">
            <v>4238.0550000000003</v>
          </cell>
          <cell r="AJ634">
            <v>655.44999999999993</v>
          </cell>
          <cell r="AK634">
            <v>655.44999999999993</v>
          </cell>
          <cell r="AL634">
            <v>622.93124999999998</v>
          </cell>
          <cell r="AM634">
            <v>590.41250000000002</v>
          </cell>
          <cell r="AN634">
            <v>590.41250000000002</v>
          </cell>
          <cell r="AP634">
            <v>0</v>
          </cell>
        </row>
        <row r="635">
          <cell r="J635">
            <v>0</v>
          </cell>
          <cell r="K635">
            <v>0</v>
          </cell>
          <cell r="L635">
            <v>0</v>
          </cell>
          <cell r="M635">
            <v>0</v>
          </cell>
          <cell r="N635">
            <v>0</v>
          </cell>
          <cell r="O635">
            <v>0</v>
          </cell>
          <cell r="P635">
            <v>0</v>
          </cell>
          <cell r="Q635">
            <v>0</v>
          </cell>
          <cell r="R635">
            <v>0</v>
          </cell>
          <cell r="S635">
            <v>0</v>
          </cell>
          <cell r="T635">
            <v>1401.59</v>
          </cell>
          <cell r="U635">
            <v>1401.59</v>
          </cell>
          <cell r="V635">
            <v>1401.59</v>
          </cell>
          <cell r="W635">
            <v>0</v>
          </cell>
          <cell r="X635">
            <v>0</v>
          </cell>
          <cell r="Y635">
            <v>0</v>
          </cell>
          <cell r="Z635">
            <v>0</v>
          </cell>
          <cell r="AA635">
            <v>0</v>
          </cell>
          <cell r="AD635">
            <v>0</v>
          </cell>
          <cell r="AE635">
            <v>0</v>
          </cell>
          <cell r="AF635">
            <v>0</v>
          </cell>
          <cell r="AG635">
            <v>58.399583333333332</v>
          </cell>
          <cell r="AH635">
            <v>175.19874999999999</v>
          </cell>
          <cell r="AI635">
            <v>291.99791666666664</v>
          </cell>
          <cell r="AJ635">
            <v>350.39749999999998</v>
          </cell>
          <cell r="AK635">
            <v>350.39749999999998</v>
          </cell>
          <cell r="AL635">
            <v>350.39749999999998</v>
          </cell>
          <cell r="AM635">
            <v>350.39749999999998</v>
          </cell>
          <cell r="AN635">
            <v>350.39749999999998</v>
          </cell>
          <cell r="AP635">
            <v>350.39749999999998</v>
          </cell>
        </row>
        <row r="636">
          <cell r="J636">
            <v>0</v>
          </cell>
          <cell r="K636">
            <v>0</v>
          </cell>
          <cell r="L636">
            <v>0</v>
          </cell>
          <cell r="M636">
            <v>0</v>
          </cell>
          <cell r="N636">
            <v>1355478.73</v>
          </cell>
          <cell r="O636">
            <v>1788257.78</v>
          </cell>
          <cell r="P636">
            <v>1788257.78</v>
          </cell>
          <cell r="Q636">
            <v>1788257.78</v>
          </cell>
          <cell r="R636">
            <v>1788257.78</v>
          </cell>
          <cell r="S636">
            <v>1788257.78</v>
          </cell>
          <cell r="T636">
            <v>1876032.75</v>
          </cell>
          <cell r="U636">
            <v>1876032.75</v>
          </cell>
          <cell r="V636">
            <v>1876032.75</v>
          </cell>
          <cell r="W636">
            <v>0</v>
          </cell>
          <cell r="X636">
            <v>0</v>
          </cell>
          <cell r="Y636">
            <v>0</v>
          </cell>
          <cell r="Z636">
            <v>0</v>
          </cell>
          <cell r="AA636">
            <v>0</v>
          </cell>
          <cell r="AD636">
            <v>485510.26499999996</v>
          </cell>
          <cell r="AE636">
            <v>634531.7466666667</v>
          </cell>
          <cell r="AF636">
            <v>783553.22833333339</v>
          </cell>
          <cell r="AG636">
            <v>936232.00041666662</v>
          </cell>
          <cell r="AH636">
            <v>1092568.0629166665</v>
          </cell>
          <cell r="AI636">
            <v>1248904.1254166665</v>
          </cell>
          <cell r="AJ636">
            <v>1327072.1566666665</v>
          </cell>
          <cell r="AK636">
            <v>1327072.1566666665</v>
          </cell>
          <cell r="AL636">
            <v>1327072.1566666665</v>
          </cell>
          <cell r="AM636">
            <v>1270593.87625</v>
          </cell>
          <cell r="AN636">
            <v>1139604.8550000002</v>
          </cell>
          <cell r="AP636">
            <v>841561.89166666672</v>
          </cell>
        </row>
        <row r="637">
          <cell r="J637">
            <v>0</v>
          </cell>
          <cell r="K637">
            <v>0</v>
          </cell>
          <cell r="L637">
            <v>0</v>
          </cell>
          <cell r="M637">
            <v>0</v>
          </cell>
          <cell r="N637">
            <v>1148988.94</v>
          </cell>
          <cell r="O637">
            <v>1148988.94</v>
          </cell>
          <cell r="P637">
            <v>1148988.94</v>
          </cell>
          <cell r="Q637">
            <v>1386542.31</v>
          </cell>
          <cell r="R637">
            <v>1386542.31</v>
          </cell>
          <cell r="S637">
            <v>1386542.31</v>
          </cell>
          <cell r="T637">
            <v>1434722.19</v>
          </cell>
          <cell r="U637">
            <v>1434722.19</v>
          </cell>
          <cell r="V637">
            <v>1434722.19</v>
          </cell>
          <cell r="W637">
            <v>0</v>
          </cell>
          <cell r="X637">
            <v>0</v>
          </cell>
          <cell r="Y637">
            <v>0</v>
          </cell>
          <cell r="Z637">
            <v>0</v>
          </cell>
          <cell r="AA637">
            <v>0</v>
          </cell>
          <cell r="AD637">
            <v>345019.83124999999</v>
          </cell>
          <cell r="AE637">
            <v>460565.02374999999</v>
          </cell>
          <cell r="AF637">
            <v>576110.21624999994</v>
          </cell>
          <cell r="AG637">
            <v>693662.90374999994</v>
          </cell>
          <cell r="AH637">
            <v>813223.08625000005</v>
          </cell>
          <cell r="AI637">
            <v>932783.26874999993</v>
          </cell>
          <cell r="AJ637">
            <v>992563.35999999987</v>
          </cell>
          <cell r="AK637">
            <v>992563.35999999987</v>
          </cell>
          <cell r="AL637">
            <v>992563.35999999987</v>
          </cell>
          <cell r="AM637">
            <v>944688.8208333333</v>
          </cell>
          <cell r="AN637">
            <v>848939.74250000005</v>
          </cell>
          <cell r="AP637">
            <v>647543.52874999994</v>
          </cell>
        </row>
        <row r="638">
          <cell r="J638">
            <v>0</v>
          </cell>
          <cell r="K638">
            <v>0</v>
          </cell>
          <cell r="L638">
            <v>0</v>
          </cell>
          <cell r="M638">
            <v>0</v>
          </cell>
          <cell r="N638">
            <v>1261603.25</v>
          </cell>
          <cell r="O638">
            <v>1261603.25</v>
          </cell>
          <cell r="P638">
            <v>1261603.25</v>
          </cell>
          <cell r="Q638">
            <v>1298084.4099999999</v>
          </cell>
          <cell r="R638">
            <v>1307735.77</v>
          </cell>
          <cell r="S638">
            <v>1333460.08</v>
          </cell>
          <cell r="T638">
            <v>1343918.88</v>
          </cell>
          <cell r="U638">
            <v>1343918.88</v>
          </cell>
          <cell r="V638">
            <v>1343918.88</v>
          </cell>
          <cell r="W638">
            <v>1343918.88</v>
          </cell>
          <cell r="X638">
            <v>0</v>
          </cell>
          <cell r="Y638">
            <v>0</v>
          </cell>
          <cell r="Z638">
            <v>0</v>
          </cell>
          <cell r="AA638">
            <v>0</v>
          </cell>
          <cell r="AD638">
            <v>369487.66291666665</v>
          </cell>
          <cell r="AE638">
            <v>478063.50374999997</v>
          </cell>
          <cell r="AF638">
            <v>588113.33083333331</v>
          </cell>
          <cell r="AG638">
            <v>699670.78749999998</v>
          </cell>
          <cell r="AH638">
            <v>811664.02749999997</v>
          </cell>
          <cell r="AI638">
            <v>923657.26749999996</v>
          </cell>
          <cell r="AJ638">
            <v>1035650.5074999998</v>
          </cell>
          <cell r="AK638">
            <v>1091647.1274999997</v>
          </cell>
          <cell r="AL638">
            <v>1091647.1274999997</v>
          </cell>
          <cell r="AM638">
            <v>1039080.3254166665</v>
          </cell>
          <cell r="AN638">
            <v>933946.72124999983</v>
          </cell>
          <cell r="AP638">
            <v>722159.46458333323</v>
          </cell>
        </row>
        <row r="639">
          <cell r="J639">
            <v>2005486.25</v>
          </cell>
          <cell r="K639">
            <v>2222348.75</v>
          </cell>
          <cell r="L639">
            <v>2087030</v>
          </cell>
          <cell r="M639">
            <v>1981161.25</v>
          </cell>
          <cell r="N639">
            <v>2201848.75</v>
          </cell>
          <cell r="O639">
            <v>2891230</v>
          </cell>
          <cell r="P639">
            <v>2927580</v>
          </cell>
          <cell r="Q639">
            <v>2004187.5</v>
          </cell>
          <cell r="R639">
            <v>1678532.5</v>
          </cell>
          <cell r="S639">
            <v>1950642.5</v>
          </cell>
          <cell r="T639">
            <v>1715112.5</v>
          </cell>
          <cell r="U639">
            <v>1600362.5</v>
          </cell>
          <cell r="V639">
            <v>1481787.5</v>
          </cell>
          <cell r="W639">
            <v>1626842.5</v>
          </cell>
          <cell r="X639">
            <v>1508267.5</v>
          </cell>
          <cell r="Y639">
            <v>1389692.5</v>
          </cell>
          <cell r="Z639">
            <v>1871602.5</v>
          </cell>
          <cell r="AA639">
            <v>1753027.5</v>
          </cell>
          <cell r="AD639">
            <v>2234338.90625</v>
          </cell>
          <cell r="AE639">
            <v>2210221.3541666665</v>
          </cell>
          <cell r="AF639">
            <v>2197239.9479166665</v>
          </cell>
          <cell r="AG639">
            <v>2173701.4583333335</v>
          </cell>
          <cell r="AH639">
            <v>2127978.6458333335</v>
          </cell>
          <cell r="AI639">
            <v>2083639.4270833333</v>
          </cell>
          <cell r="AJ639">
            <v>2037005.8854166667</v>
          </cell>
          <cell r="AK639">
            <v>1988078.0208333333</v>
          </cell>
          <cell r="AL639">
            <v>1939318.3854166667</v>
          </cell>
          <cell r="AM639">
            <v>1900913.59375</v>
          </cell>
          <cell r="AN639">
            <v>1839728.2291666667</v>
          </cell>
          <cell r="AP639">
            <v>1665555.3125</v>
          </cell>
        </row>
        <row r="640">
          <cell r="J640">
            <v>0</v>
          </cell>
          <cell r="K640">
            <v>0</v>
          </cell>
          <cell r="L640">
            <v>0</v>
          </cell>
          <cell r="M640">
            <v>0</v>
          </cell>
          <cell r="N640">
            <v>2729397.3</v>
          </cell>
          <cell r="O640">
            <v>2729397.3</v>
          </cell>
          <cell r="P640">
            <v>2729397.3</v>
          </cell>
          <cell r="Q640">
            <v>2808321.94</v>
          </cell>
          <cell r="R640">
            <v>2829202.03</v>
          </cell>
          <cell r="S640">
            <v>2884854.92</v>
          </cell>
          <cell r="T640">
            <v>2907481.86</v>
          </cell>
          <cell r="U640">
            <v>2907481.86</v>
          </cell>
          <cell r="V640">
            <v>2907481.86</v>
          </cell>
          <cell r="W640">
            <v>2963421.91</v>
          </cell>
          <cell r="X640">
            <v>0</v>
          </cell>
          <cell r="Y640">
            <v>0</v>
          </cell>
          <cell r="Z640">
            <v>0</v>
          </cell>
          <cell r="AA640">
            <v>0</v>
          </cell>
          <cell r="AD640">
            <v>799362.73916666664</v>
          </cell>
          <cell r="AE640">
            <v>1034259.57125</v>
          </cell>
          <cell r="AF640">
            <v>1272345.2774999999</v>
          </cell>
          <cell r="AG640">
            <v>1513692.6433333333</v>
          </cell>
          <cell r="AH640">
            <v>1755982.7983333331</v>
          </cell>
          <cell r="AI640">
            <v>1998272.9533333331</v>
          </cell>
          <cell r="AJ640">
            <v>2242893.9437499996</v>
          </cell>
          <cell r="AK640">
            <v>2366369.8566666665</v>
          </cell>
          <cell r="AL640">
            <v>2366369.8566666665</v>
          </cell>
          <cell r="AM640">
            <v>2252644.9691666663</v>
          </cell>
          <cell r="AN640">
            <v>2025195.1941666666</v>
          </cell>
          <cell r="AP640">
            <v>1567007.1174999997</v>
          </cell>
        </row>
        <row r="641">
          <cell r="J641">
            <v>15330</v>
          </cell>
          <cell r="K641">
            <v>15330</v>
          </cell>
          <cell r="L641">
            <v>15330</v>
          </cell>
          <cell r="M641">
            <v>15330</v>
          </cell>
          <cell r="N641">
            <v>15330</v>
          </cell>
          <cell r="O641">
            <v>15330</v>
          </cell>
          <cell r="P641">
            <v>15330</v>
          </cell>
          <cell r="Q641">
            <v>15330</v>
          </cell>
          <cell r="R641">
            <v>15330</v>
          </cell>
          <cell r="S641">
            <v>15330</v>
          </cell>
          <cell r="T641">
            <v>15330</v>
          </cell>
          <cell r="U641">
            <v>15330</v>
          </cell>
          <cell r="V641">
            <v>15330</v>
          </cell>
          <cell r="W641">
            <v>15330</v>
          </cell>
          <cell r="X641">
            <v>15330</v>
          </cell>
          <cell r="Y641">
            <v>15330</v>
          </cell>
          <cell r="Z641">
            <v>15330</v>
          </cell>
          <cell r="AA641">
            <v>14052.5</v>
          </cell>
          <cell r="AD641">
            <v>15330</v>
          </cell>
          <cell r="AE641">
            <v>15330</v>
          </cell>
          <cell r="AF641">
            <v>15330</v>
          </cell>
          <cell r="AG641">
            <v>15330</v>
          </cell>
          <cell r="AH641">
            <v>15330</v>
          </cell>
          <cell r="AI641">
            <v>15330</v>
          </cell>
          <cell r="AJ641">
            <v>15330</v>
          </cell>
          <cell r="AK641">
            <v>15330</v>
          </cell>
          <cell r="AL641">
            <v>15330</v>
          </cell>
          <cell r="AM641">
            <v>15330</v>
          </cell>
          <cell r="AN641">
            <v>15276.770833333334</v>
          </cell>
          <cell r="AP641">
            <v>14850.9375</v>
          </cell>
        </row>
        <row r="642">
          <cell r="J642">
            <v>0</v>
          </cell>
          <cell r="K642">
            <v>0</v>
          </cell>
          <cell r="L642">
            <v>0</v>
          </cell>
          <cell r="M642">
            <v>0</v>
          </cell>
          <cell r="N642">
            <v>2387883.85</v>
          </cell>
          <cell r="O642">
            <v>2387883.85</v>
          </cell>
          <cell r="P642">
            <v>2387883.85</v>
          </cell>
          <cell r="Q642">
            <v>2423312.5699999998</v>
          </cell>
          <cell r="R642">
            <v>2432685.5</v>
          </cell>
          <cell r="S642">
            <v>2457667.69</v>
          </cell>
          <cell r="T642">
            <v>2467824.7599999998</v>
          </cell>
          <cell r="U642">
            <v>2467824.7599999998</v>
          </cell>
          <cell r="V642">
            <v>2467824.7599999998</v>
          </cell>
          <cell r="W642">
            <v>2467824.7599999998</v>
          </cell>
          <cell r="X642">
            <v>0</v>
          </cell>
          <cell r="Y642">
            <v>0</v>
          </cell>
          <cell r="Z642">
            <v>0</v>
          </cell>
          <cell r="AA642">
            <v>0</v>
          </cell>
          <cell r="AD642">
            <v>697942.31958333345</v>
          </cell>
          <cell r="AE642">
            <v>900275.57250000013</v>
          </cell>
          <cell r="AF642">
            <v>1104040.2887500001</v>
          </cell>
          <cell r="AG642">
            <v>1309269.1408333334</v>
          </cell>
          <cell r="AH642">
            <v>1514921.2041666666</v>
          </cell>
          <cell r="AI642">
            <v>1720573.2674999998</v>
          </cell>
          <cell r="AJ642">
            <v>1926225.3308333328</v>
          </cell>
          <cell r="AK642">
            <v>2029051.3624999996</v>
          </cell>
          <cell r="AL642">
            <v>2029051.3624999996</v>
          </cell>
          <cell r="AM642">
            <v>1929556.2020833327</v>
          </cell>
          <cell r="AN642">
            <v>1730565.8812499999</v>
          </cell>
          <cell r="AP642">
            <v>1331109.0429166665</v>
          </cell>
        </row>
        <row r="643">
          <cell r="J643">
            <v>87600</v>
          </cell>
          <cell r="K643">
            <v>87600</v>
          </cell>
          <cell r="L643">
            <v>87600</v>
          </cell>
          <cell r="M643">
            <v>87600</v>
          </cell>
          <cell r="N643">
            <v>87600</v>
          </cell>
          <cell r="O643">
            <v>80300</v>
          </cell>
          <cell r="P643">
            <v>73000</v>
          </cell>
          <cell r="Q643">
            <v>65700</v>
          </cell>
          <cell r="R643">
            <v>58400</v>
          </cell>
          <cell r="S643">
            <v>51100</v>
          </cell>
          <cell r="T643">
            <v>43800</v>
          </cell>
          <cell r="U643">
            <v>36500</v>
          </cell>
          <cell r="V643">
            <v>29200</v>
          </cell>
          <cell r="W643">
            <v>21900</v>
          </cell>
          <cell r="X643">
            <v>14600</v>
          </cell>
          <cell r="Y643">
            <v>7300</v>
          </cell>
          <cell r="Z643">
            <v>81600</v>
          </cell>
          <cell r="AA643">
            <v>82280</v>
          </cell>
          <cell r="AD643">
            <v>84862.5</v>
          </cell>
          <cell r="AE643">
            <v>82733.333333333328</v>
          </cell>
          <cell r="AF643">
            <v>79995.833333333328</v>
          </cell>
          <cell r="AG643">
            <v>76650</v>
          </cell>
          <cell r="AH643">
            <v>72695.833333333328</v>
          </cell>
          <cell r="AI643">
            <v>68133.333333333328</v>
          </cell>
          <cell r="AJ643">
            <v>62962.5</v>
          </cell>
          <cell r="AK643">
            <v>57183.333333333336</v>
          </cell>
          <cell r="AL643">
            <v>50795.833333333336</v>
          </cell>
          <cell r="AM643">
            <v>47200</v>
          </cell>
          <cell r="AN643">
            <v>47032.5</v>
          </cell>
          <cell r="AP643">
            <v>47332.5</v>
          </cell>
        </row>
        <row r="644">
          <cell r="J644">
            <v>60000</v>
          </cell>
          <cell r="K644">
            <v>60000</v>
          </cell>
          <cell r="L644">
            <v>60000</v>
          </cell>
          <cell r="M644">
            <v>60000</v>
          </cell>
          <cell r="N644">
            <v>60000</v>
          </cell>
          <cell r="O644">
            <v>60000</v>
          </cell>
          <cell r="P644">
            <v>60000</v>
          </cell>
          <cell r="Q644">
            <v>60000</v>
          </cell>
          <cell r="R644">
            <v>60000</v>
          </cell>
          <cell r="S644">
            <v>60000</v>
          </cell>
          <cell r="T644">
            <v>60000</v>
          </cell>
          <cell r="U644">
            <v>60000</v>
          </cell>
          <cell r="V644">
            <v>60000</v>
          </cell>
          <cell r="W644">
            <v>60000</v>
          </cell>
          <cell r="X644">
            <v>60000</v>
          </cell>
          <cell r="Y644">
            <v>55000</v>
          </cell>
          <cell r="Z644">
            <v>50000</v>
          </cell>
          <cell r="AA644">
            <v>45000</v>
          </cell>
          <cell r="AD644">
            <v>60000</v>
          </cell>
          <cell r="AE644">
            <v>60000</v>
          </cell>
          <cell r="AF644">
            <v>60000</v>
          </cell>
          <cell r="AG644">
            <v>60000</v>
          </cell>
          <cell r="AH644">
            <v>60000</v>
          </cell>
          <cell r="AI644">
            <v>60000</v>
          </cell>
          <cell r="AJ644">
            <v>60000</v>
          </cell>
          <cell r="AK644">
            <v>60000</v>
          </cell>
          <cell r="AL644">
            <v>59791.666666666664</v>
          </cell>
          <cell r="AM644">
            <v>59166.666666666664</v>
          </cell>
          <cell r="AN644">
            <v>58125</v>
          </cell>
          <cell r="AP644">
            <v>54791.666666666664</v>
          </cell>
        </row>
        <row r="645">
          <cell r="J645">
            <v>99653.16</v>
          </cell>
          <cell r="K645">
            <v>99653.16</v>
          </cell>
          <cell r="L645">
            <v>99653.16</v>
          </cell>
          <cell r="M645">
            <v>99653.16</v>
          </cell>
          <cell r="N645">
            <v>99653.16</v>
          </cell>
          <cell r="O645">
            <v>99653.16</v>
          </cell>
          <cell r="P645">
            <v>99653.16</v>
          </cell>
          <cell r="Q645">
            <v>99653.16</v>
          </cell>
          <cell r="R645">
            <v>99653.16</v>
          </cell>
          <cell r="S645">
            <v>99653.16</v>
          </cell>
          <cell r="T645">
            <v>99653.16</v>
          </cell>
          <cell r="U645">
            <v>99653.16</v>
          </cell>
          <cell r="V645">
            <v>99653.16</v>
          </cell>
          <cell r="W645">
            <v>99653.16</v>
          </cell>
          <cell r="X645">
            <v>99653.16</v>
          </cell>
          <cell r="Y645">
            <v>99653.16</v>
          </cell>
          <cell r="Z645">
            <v>99653.16</v>
          </cell>
          <cell r="AA645">
            <v>99653.16</v>
          </cell>
          <cell r="AD645">
            <v>99653.160000000018</v>
          </cell>
          <cell r="AE645">
            <v>99653.160000000018</v>
          </cell>
          <cell r="AF645">
            <v>99653.160000000018</v>
          </cell>
          <cell r="AG645">
            <v>99653.160000000018</v>
          </cell>
          <cell r="AH645">
            <v>99653.160000000018</v>
          </cell>
          <cell r="AI645">
            <v>99653.160000000018</v>
          </cell>
          <cell r="AJ645">
            <v>99653.160000000018</v>
          </cell>
          <cell r="AK645">
            <v>99653.160000000018</v>
          </cell>
          <cell r="AL645">
            <v>99653.160000000018</v>
          </cell>
          <cell r="AM645">
            <v>99653.160000000018</v>
          </cell>
          <cell r="AN645">
            <v>99653.160000000018</v>
          </cell>
          <cell r="AP645">
            <v>99653.160000000018</v>
          </cell>
        </row>
        <row r="646">
          <cell r="J646">
            <v>40906.92</v>
          </cell>
          <cell r="K646">
            <v>40906.92</v>
          </cell>
          <cell r="L646">
            <v>40906.92</v>
          </cell>
          <cell r="M646">
            <v>40906.92</v>
          </cell>
          <cell r="N646">
            <v>40906.92</v>
          </cell>
          <cell r="O646">
            <v>40906.92</v>
          </cell>
          <cell r="P646">
            <v>40906.92</v>
          </cell>
          <cell r="Q646">
            <v>40906.92</v>
          </cell>
          <cell r="R646">
            <v>40906.92</v>
          </cell>
          <cell r="S646">
            <v>40906.92</v>
          </cell>
          <cell r="T646">
            <v>40906.92</v>
          </cell>
          <cell r="U646">
            <v>40906.92</v>
          </cell>
          <cell r="V646">
            <v>40906.92</v>
          </cell>
          <cell r="W646">
            <v>40906.92</v>
          </cell>
          <cell r="X646">
            <v>40906.92</v>
          </cell>
          <cell r="Y646">
            <v>40906.92</v>
          </cell>
          <cell r="Z646">
            <v>40906.92</v>
          </cell>
          <cell r="AA646">
            <v>40906.92</v>
          </cell>
          <cell r="AD646">
            <v>35793.554999999993</v>
          </cell>
          <cell r="AE646">
            <v>39202.464999999989</v>
          </cell>
          <cell r="AF646">
            <v>40906.919999999991</v>
          </cell>
          <cell r="AG646">
            <v>40906.919999999991</v>
          </cell>
          <cell r="AH646">
            <v>40906.919999999991</v>
          </cell>
          <cell r="AI646">
            <v>40906.919999999991</v>
          </cell>
          <cell r="AJ646">
            <v>40906.919999999991</v>
          </cell>
          <cell r="AK646">
            <v>40906.919999999991</v>
          </cell>
          <cell r="AL646">
            <v>40906.919999999991</v>
          </cell>
          <cell r="AM646">
            <v>40906.919999999991</v>
          </cell>
          <cell r="AN646">
            <v>40906.919999999991</v>
          </cell>
          <cell r="AP646">
            <v>40906.919999999991</v>
          </cell>
        </row>
        <row r="647">
          <cell r="J647">
            <v>148920</v>
          </cell>
          <cell r="K647">
            <v>148920</v>
          </cell>
          <cell r="L647">
            <v>148920</v>
          </cell>
          <cell r="M647">
            <v>148920</v>
          </cell>
          <cell r="N647">
            <v>148920</v>
          </cell>
          <cell r="O647">
            <v>148920</v>
          </cell>
          <cell r="P647">
            <v>148920</v>
          </cell>
          <cell r="Q647">
            <v>148920</v>
          </cell>
          <cell r="R647">
            <v>148920</v>
          </cell>
          <cell r="S647">
            <v>148920</v>
          </cell>
          <cell r="T647">
            <v>148920</v>
          </cell>
          <cell r="U647">
            <v>148920</v>
          </cell>
          <cell r="V647">
            <v>148920</v>
          </cell>
          <cell r="W647">
            <v>148920</v>
          </cell>
          <cell r="X647">
            <v>148920</v>
          </cell>
          <cell r="Y647">
            <v>148920</v>
          </cell>
          <cell r="Z647">
            <v>148920</v>
          </cell>
          <cell r="AA647">
            <v>148920</v>
          </cell>
          <cell r="AD647">
            <v>105485</v>
          </cell>
          <cell r="AE647">
            <v>117895</v>
          </cell>
          <cell r="AF647">
            <v>130305</v>
          </cell>
          <cell r="AG647">
            <v>142715</v>
          </cell>
          <cell r="AH647">
            <v>148920</v>
          </cell>
          <cell r="AI647">
            <v>148920</v>
          </cell>
          <cell r="AJ647">
            <v>148920</v>
          </cell>
          <cell r="AK647">
            <v>148920</v>
          </cell>
          <cell r="AL647">
            <v>148920</v>
          </cell>
          <cell r="AM647">
            <v>148920</v>
          </cell>
          <cell r="AN647">
            <v>148920</v>
          </cell>
          <cell r="AP647">
            <v>148920</v>
          </cell>
        </row>
        <row r="648">
          <cell r="J648">
            <v>970217.52</v>
          </cell>
          <cell r="K648">
            <v>970217.52</v>
          </cell>
          <cell r="L648">
            <v>970217.52</v>
          </cell>
          <cell r="M648">
            <v>970217.52</v>
          </cell>
          <cell r="N648">
            <v>970217.52</v>
          </cell>
          <cell r="O648">
            <v>970217.52</v>
          </cell>
          <cell r="P648">
            <v>970217.52</v>
          </cell>
          <cell r="Q648">
            <v>970217.52</v>
          </cell>
          <cell r="R648">
            <v>970217.52</v>
          </cell>
          <cell r="S648">
            <v>970217.52</v>
          </cell>
          <cell r="T648">
            <v>970217.52</v>
          </cell>
          <cell r="U648">
            <v>970217.52</v>
          </cell>
          <cell r="V648">
            <v>970217.52</v>
          </cell>
          <cell r="W648">
            <v>970217.52</v>
          </cell>
          <cell r="X648">
            <v>970217.52</v>
          </cell>
          <cell r="Y648">
            <v>970217.52</v>
          </cell>
          <cell r="Z648">
            <v>970217.52</v>
          </cell>
          <cell r="AA648">
            <v>970217.52</v>
          </cell>
          <cell r="AD648">
            <v>848940.32999999973</v>
          </cell>
          <cell r="AE648">
            <v>929791.78999999969</v>
          </cell>
          <cell r="AF648">
            <v>970217.51999999967</v>
          </cell>
          <cell r="AG648">
            <v>970217.51999999967</v>
          </cell>
          <cell r="AH648">
            <v>970217.51999999967</v>
          </cell>
          <cell r="AI648">
            <v>970217.51999999967</v>
          </cell>
          <cell r="AJ648">
            <v>970217.51999999967</v>
          </cell>
          <cell r="AK648">
            <v>970217.51999999967</v>
          </cell>
          <cell r="AL648">
            <v>970217.51999999967</v>
          </cell>
          <cell r="AM648">
            <v>970217.51999999967</v>
          </cell>
          <cell r="AN648">
            <v>970217.51999999967</v>
          </cell>
          <cell r="AP648">
            <v>970217.51999999967</v>
          </cell>
        </row>
        <row r="649">
          <cell r="J649">
            <v>0</v>
          </cell>
          <cell r="K649">
            <v>94608</v>
          </cell>
          <cell r="L649">
            <v>86724</v>
          </cell>
          <cell r="M649">
            <v>78840</v>
          </cell>
          <cell r="N649">
            <v>70956</v>
          </cell>
          <cell r="O649">
            <v>63072</v>
          </cell>
          <cell r="P649">
            <v>55188</v>
          </cell>
          <cell r="Q649">
            <v>47304</v>
          </cell>
          <cell r="R649">
            <v>39420</v>
          </cell>
          <cell r="S649">
            <v>31536</v>
          </cell>
          <cell r="T649">
            <v>23652</v>
          </cell>
          <cell r="U649">
            <v>15768</v>
          </cell>
          <cell r="V649">
            <v>7884</v>
          </cell>
          <cell r="W649">
            <v>0</v>
          </cell>
          <cell r="X649">
            <v>0</v>
          </cell>
          <cell r="Y649">
            <v>0</v>
          </cell>
          <cell r="Z649">
            <v>0</v>
          </cell>
          <cell r="AA649">
            <v>0</v>
          </cell>
          <cell r="AD649">
            <v>39420</v>
          </cell>
          <cell r="AE649">
            <v>43033.5</v>
          </cell>
          <cell r="AF649">
            <v>45990</v>
          </cell>
          <cell r="AG649">
            <v>48289.5</v>
          </cell>
          <cell r="AH649">
            <v>49932</v>
          </cell>
          <cell r="AI649">
            <v>50917.5</v>
          </cell>
          <cell r="AJ649">
            <v>47304</v>
          </cell>
          <cell r="AK649">
            <v>39748.5</v>
          </cell>
          <cell r="AL649">
            <v>32850</v>
          </cell>
          <cell r="AM649">
            <v>26608.5</v>
          </cell>
          <cell r="AN649">
            <v>21024</v>
          </cell>
          <cell r="AP649">
            <v>11826</v>
          </cell>
        </row>
        <row r="650">
          <cell r="J650">
            <v>0</v>
          </cell>
          <cell r="K650">
            <v>0</v>
          </cell>
          <cell r="L650">
            <v>0</v>
          </cell>
          <cell r="M650">
            <v>0</v>
          </cell>
          <cell r="N650">
            <v>74141.350000000006</v>
          </cell>
          <cell r="O650">
            <v>74141.350000000006</v>
          </cell>
          <cell r="P650">
            <v>74141.350000000006</v>
          </cell>
          <cell r="Q650">
            <v>74141.350000000006</v>
          </cell>
          <cell r="R650">
            <v>74141.350000000006</v>
          </cell>
          <cell r="S650">
            <v>74141.350000000006</v>
          </cell>
          <cell r="T650">
            <v>74141.350000000006</v>
          </cell>
          <cell r="U650">
            <v>74141.350000000006</v>
          </cell>
          <cell r="V650">
            <v>74141.350000000006</v>
          </cell>
          <cell r="W650">
            <v>74141.350000000006</v>
          </cell>
          <cell r="X650">
            <v>74141.350000000006</v>
          </cell>
          <cell r="Y650">
            <v>74141.350000000006</v>
          </cell>
          <cell r="Z650">
            <v>74141.350000000006</v>
          </cell>
          <cell r="AA650">
            <v>74141.350000000006</v>
          </cell>
          <cell r="AD650">
            <v>21624.560416666671</v>
          </cell>
          <cell r="AE650">
            <v>27803.006250000002</v>
          </cell>
          <cell r="AF650">
            <v>33981.45208333333</v>
          </cell>
          <cell r="AG650">
            <v>40159.897916666661</v>
          </cell>
          <cell r="AH650">
            <v>46338.34375</v>
          </cell>
          <cell r="AI650">
            <v>52516.789583333331</v>
          </cell>
          <cell r="AJ650">
            <v>58695.235416666663</v>
          </cell>
          <cell r="AK650">
            <v>64873.681249999994</v>
          </cell>
          <cell r="AL650">
            <v>71052.127083333326</v>
          </cell>
          <cell r="AM650">
            <v>74141.349999999991</v>
          </cell>
          <cell r="AN650">
            <v>74141.349999999991</v>
          </cell>
          <cell r="AP650">
            <v>74141.349999999991</v>
          </cell>
        </row>
        <row r="651">
          <cell r="J651">
            <v>0</v>
          </cell>
          <cell r="K651">
            <v>0</v>
          </cell>
          <cell r="L651">
            <v>0</v>
          </cell>
          <cell r="M651">
            <v>0</v>
          </cell>
          <cell r="N651">
            <v>0</v>
          </cell>
          <cell r="O651">
            <v>0</v>
          </cell>
          <cell r="P651">
            <v>0</v>
          </cell>
          <cell r="Q651">
            <v>0</v>
          </cell>
          <cell r="R651">
            <v>0</v>
          </cell>
          <cell r="S651">
            <v>0</v>
          </cell>
          <cell r="T651">
            <v>0</v>
          </cell>
          <cell r="U651">
            <v>251662.76</v>
          </cell>
          <cell r="V651">
            <v>251662.76</v>
          </cell>
          <cell r="W651">
            <v>251662.76</v>
          </cell>
          <cell r="X651">
            <v>251662.76</v>
          </cell>
          <cell r="Y651">
            <v>251662.76</v>
          </cell>
          <cell r="Z651">
            <v>251662.76</v>
          </cell>
          <cell r="AA651">
            <v>251662.76</v>
          </cell>
          <cell r="AD651">
            <v>0</v>
          </cell>
          <cell r="AE651">
            <v>0</v>
          </cell>
          <cell r="AF651">
            <v>0</v>
          </cell>
          <cell r="AG651">
            <v>0</v>
          </cell>
          <cell r="AH651">
            <v>10485.948333333334</v>
          </cell>
          <cell r="AI651">
            <v>31457.845000000001</v>
          </cell>
          <cell r="AJ651">
            <v>52429.741666666669</v>
          </cell>
          <cell r="AK651">
            <v>73401.638333333336</v>
          </cell>
          <cell r="AL651">
            <v>94373.534999999989</v>
          </cell>
          <cell r="AM651">
            <v>115345.43166666669</v>
          </cell>
          <cell r="AN651">
            <v>136317.32833333334</v>
          </cell>
          <cell r="AP651">
            <v>178261.12166666667</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166750.44</v>
          </cell>
          <cell r="Z652">
            <v>166750.44</v>
          </cell>
          <cell r="AA652">
            <v>166750.44</v>
          </cell>
          <cell r="AD652">
            <v>0</v>
          </cell>
          <cell r="AE652">
            <v>0</v>
          </cell>
          <cell r="AF652">
            <v>0</v>
          </cell>
          <cell r="AG652">
            <v>0</v>
          </cell>
          <cell r="AH652">
            <v>0</v>
          </cell>
          <cell r="AI652">
            <v>0</v>
          </cell>
          <cell r="AJ652">
            <v>0</v>
          </cell>
          <cell r="AK652">
            <v>0</v>
          </cell>
          <cell r="AL652">
            <v>6947.9350000000004</v>
          </cell>
          <cell r="AM652">
            <v>20843.805</v>
          </cell>
          <cell r="AN652">
            <v>34739.674999999996</v>
          </cell>
          <cell r="AP652">
            <v>62531.415000000001</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419493.62</v>
          </cell>
          <cell r="Z653">
            <v>419493.62</v>
          </cell>
          <cell r="AA653">
            <v>419493.62</v>
          </cell>
          <cell r="AD653">
            <v>0</v>
          </cell>
          <cell r="AE653">
            <v>0</v>
          </cell>
          <cell r="AF653">
            <v>0</v>
          </cell>
          <cell r="AG653">
            <v>0</v>
          </cell>
          <cell r="AH653">
            <v>0</v>
          </cell>
          <cell r="AI653">
            <v>0</v>
          </cell>
          <cell r="AJ653">
            <v>0</v>
          </cell>
          <cell r="AK653">
            <v>0</v>
          </cell>
          <cell r="AL653">
            <v>17478.900833333333</v>
          </cell>
          <cell r="AM653">
            <v>52436.702499999992</v>
          </cell>
          <cell r="AN653">
            <v>87394.504166666666</v>
          </cell>
          <cell r="AP653">
            <v>157310.10750000001</v>
          </cell>
        </row>
        <row r="654">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570039.56999999995</v>
          </cell>
          <cell r="Z654">
            <v>570039.56999999995</v>
          </cell>
          <cell r="AA654">
            <v>570039.56999999995</v>
          </cell>
          <cell r="AD654">
            <v>0</v>
          </cell>
          <cell r="AE654">
            <v>0</v>
          </cell>
          <cell r="AF654">
            <v>0</v>
          </cell>
          <cell r="AG654">
            <v>0</v>
          </cell>
          <cell r="AH654">
            <v>0</v>
          </cell>
          <cell r="AI654">
            <v>0</v>
          </cell>
          <cell r="AJ654">
            <v>0</v>
          </cell>
          <cell r="AK654">
            <v>0</v>
          </cell>
          <cell r="AL654">
            <v>23751.648749999997</v>
          </cell>
          <cell r="AM654">
            <v>71254.946249999994</v>
          </cell>
          <cell r="AN654">
            <v>118758.24374999998</v>
          </cell>
          <cell r="AP654">
            <v>213764.83875</v>
          </cell>
        </row>
        <row r="655">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D655">
            <v>0</v>
          </cell>
          <cell r="AE655">
            <v>0</v>
          </cell>
          <cell r="AF655">
            <v>0</v>
          </cell>
          <cell r="AG655">
            <v>0</v>
          </cell>
          <cell r="AH655">
            <v>0</v>
          </cell>
          <cell r="AI655">
            <v>0</v>
          </cell>
          <cell r="AJ655">
            <v>0</v>
          </cell>
          <cell r="AK655">
            <v>0</v>
          </cell>
          <cell r="AL655">
            <v>0</v>
          </cell>
          <cell r="AM655">
            <v>0</v>
          </cell>
          <cell r="AN655">
            <v>0</v>
          </cell>
          <cell r="AP655">
            <v>0</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D656">
            <v>0</v>
          </cell>
          <cell r="AE656">
            <v>0</v>
          </cell>
          <cell r="AF656">
            <v>0</v>
          </cell>
          <cell r="AG656">
            <v>0</v>
          </cell>
          <cell r="AH656">
            <v>0</v>
          </cell>
          <cell r="AI656">
            <v>0</v>
          </cell>
          <cell r="AJ656">
            <v>0</v>
          </cell>
          <cell r="AK656">
            <v>0</v>
          </cell>
          <cell r="AL656">
            <v>0</v>
          </cell>
          <cell r="AM656">
            <v>0</v>
          </cell>
          <cell r="AN656">
            <v>0</v>
          </cell>
          <cell r="AP656">
            <v>0</v>
          </cell>
        </row>
        <row r="657">
          <cell r="J657">
            <v>409530</v>
          </cell>
          <cell r="K657">
            <v>397120</v>
          </cell>
          <cell r="L657">
            <v>384710</v>
          </cell>
          <cell r="M657">
            <v>372300</v>
          </cell>
          <cell r="N657">
            <v>359890</v>
          </cell>
          <cell r="O657">
            <v>347480</v>
          </cell>
          <cell r="P657">
            <v>335070</v>
          </cell>
          <cell r="Q657">
            <v>322660</v>
          </cell>
          <cell r="R657">
            <v>310250</v>
          </cell>
          <cell r="S657">
            <v>297840</v>
          </cell>
          <cell r="T657">
            <v>285430</v>
          </cell>
          <cell r="U657">
            <v>273020</v>
          </cell>
          <cell r="V657">
            <v>260610</v>
          </cell>
          <cell r="W657">
            <v>248200</v>
          </cell>
          <cell r="X657">
            <v>235790</v>
          </cell>
          <cell r="Y657">
            <v>223380</v>
          </cell>
          <cell r="Z657">
            <v>210970</v>
          </cell>
          <cell r="AA657">
            <v>198560</v>
          </cell>
          <cell r="AD657">
            <v>265780.83333333331</v>
          </cell>
          <cell r="AE657">
            <v>292152.08333333331</v>
          </cell>
          <cell r="AF657">
            <v>317489.16666666669</v>
          </cell>
          <cell r="AG657">
            <v>341792.08333333331</v>
          </cell>
          <cell r="AH657">
            <v>347480</v>
          </cell>
          <cell r="AI657">
            <v>335070</v>
          </cell>
          <cell r="AJ657">
            <v>322660</v>
          </cell>
          <cell r="AK657">
            <v>310250</v>
          </cell>
          <cell r="AL657">
            <v>297840</v>
          </cell>
          <cell r="AM657">
            <v>285430</v>
          </cell>
          <cell r="AN657">
            <v>273020</v>
          </cell>
          <cell r="AP657">
            <v>248200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D658">
            <v>0</v>
          </cell>
          <cell r="AE658">
            <v>0</v>
          </cell>
          <cell r="AF658">
            <v>0</v>
          </cell>
          <cell r="AG658">
            <v>0</v>
          </cell>
          <cell r="AH658">
            <v>0</v>
          </cell>
          <cell r="AI658">
            <v>0</v>
          </cell>
          <cell r="AJ658">
            <v>0</v>
          </cell>
          <cell r="AK658">
            <v>0</v>
          </cell>
          <cell r="AL658">
            <v>0</v>
          </cell>
          <cell r="AM658">
            <v>0</v>
          </cell>
          <cell r="AN658">
            <v>0</v>
          </cell>
          <cell r="AP658">
            <v>0</v>
          </cell>
        </row>
        <row r="659">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D659">
            <v>0</v>
          </cell>
          <cell r="AE659">
            <v>0</v>
          </cell>
          <cell r="AF659">
            <v>0</v>
          </cell>
          <cell r="AG659">
            <v>0</v>
          </cell>
          <cell r="AH659">
            <v>0</v>
          </cell>
          <cell r="AI659">
            <v>0</v>
          </cell>
          <cell r="AJ659">
            <v>0</v>
          </cell>
          <cell r="AK659">
            <v>0</v>
          </cell>
          <cell r="AL659">
            <v>0</v>
          </cell>
          <cell r="AM659">
            <v>0</v>
          </cell>
          <cell r="AN659">
            <v>0</v>
          </cell>
          <cell r="AP659">
            <v>0</v>
          </cell>
        </row>
        <row r="660">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D660">
            <v>0</v>
          </cell>
          <cell r="AE660">
            <v>0</v>
          </cell>
          <cell r="AF660">
            <v>0</v>
          </cell>
          <cell r="AG660">
            <v>0</v>
          </cell>
          <cell r="AH660">
            <v>0</v>
          </cell>
          <cell r="AI660">
            <v>0</v>
          </cell>
          <cell r="AJ660">
            <v>0</v>
          </cell>
          <cell r="AK660">
            <v>0</v>
          </cell>
          <cell r="AL660">
            <v>0</v>
          </cell>
          <cell r="AM660">
            <v>0</v>
          </cell>
          <cell r="AN660">
            <v>0</v>
          </cell>
          <cell r="AP660">
            <v>0</v>
          </cell>
        </row>
        <row r="661">
          <cell r="J661">
            <v>20440</v>
          </cell>
          <cell r="K661">
            <v>19162.5</v>
          </cell>
          <cell r="L661">
            <v>17885</v>
          </cell>
          <cell r="M661">
            <v>16607.5</v>
          </cell>
          <cell r="N661">
            <v>15330</v>
          </cell>
          <cell r="O661">
            <v>14052.5</v>
          </cell>
          <cell r="P661">
            <v>12775</v>
          </cell>
          <cell r="Q661">
            <v>11497.5</v>
          </cell>
          <cell r="R661">
            <v>10220</v>
          </cell>
          <cell r="S661">
            <v>8942.5</v>
          </cell>
          <cell r="T661">
            <v>7665</v>
          </cell>
          <cell r="U661">
            <v>6387.5</v>
          </cell>
          <cell r="V661">
            <v>5110</v>
          </cell>
          <cell r="W661">
            <v>3832.5</v>
          </cell>
          <cell r="X661">
            <v>2555</v>
          </cell>
          <cell r="Y661">
            <v>1277.5</v>
          </cell>
          <cell r="Z661">
            <v>0</v>
          </cell>
          <cell r="AA661">
            <v>0</v>
          </cell>
          <cell r="AD661">
            <v>19162.5</v>
          </cell>
          <cell r="AE661">
            <v>17885</v>
          </cell>
          <cell r="AF661">
            <v>16607.5</v>
          </cell>
          <cell r="AG661">
            <v>15330</v>
          </cell>
          <cell r="AH661">
            <v>14052.5</v>
          </cell>
          <cell r="AI661">
            <v>12775</v>
          </cell>
          <cell r="AJ661">
            <v>11497.5</v>
          </cell>
          <cell r="AK661">
            <v>10220</v>
          </cell>
          <cell r="AL661">
            <v>8942.5</v>
          </cell>
          <cell r="AM661">
            <v>7665</v>
          </cell>
          <cell r="AN661">
            <v>6440.729166666667</v>
          </cell>
          <cell r="AP661">
            <v>4311.5625</v>
          </cell>
        </row>
        <row r="662">
          <cell r="J662">
            <v>70000</v>
          </cell>
          <cell r="K662">
            <v>65000</v>
          </cell>
          <cell r="L662">
            <v>60000</v>
          </cell>
          <cell r="M662">
            <v>55000</v>
          </cell>
          <cell r="N662">
            <v>50000</v>
          </cell>
          <cell r="O662">
            <v>45000</v>
          </cell>
          <cell r="P662">
            <v>40000</v>
          </cell>
          <cell r="Q662">
            <v>35000</v>
          </cell>
          <cell r="R662">
            <v>30000</v>
          </cell>
          <cell r="S662">
            <v>25000</v>
          </cell>
          <cell r="T662">
            <v>20000</v>
          </cell>
          <cell r="U662">
            <v>15000</v>
          </cell>
          <cell r="V662">
            <v>10000</v>
          </cell>
          <cell r="W662">
            <v>5000</v>
          </cell>
          <cell r="X662">
            <v>0</v>
          </cell>
          <cell r="Y662">
            <v>0</v>
          </cell>
          <cell r="Z662">
            <v>0</v>
          </cell>
          <cell r="AA662">
            <v>0</v>
          </cell>
          <cell r="AD662">
            <v>65000</v>
          </cell>
          <cell r="AE662">
            <v>60000</v>
          </cell>
          <cell r="AF662">
            <v>55000</v>
          </cell>
          <cell r="AG662">
            <v>50000</v>
          </cell>
          <cell r="AH662">
            <v>45000</v>
          </cell>
          <cell r="AI662">
            <v>40000</v>
          </cell>
          <cell r="AJ662">
            <v>35000</v>
          </cell>
          <cell r="AK662">
            <v>30000</v>
          </cell>
          <cell r="AL662">
            <v>25208.333333333332</v>
          </cell>
          <cell r="AM662">
            <v>20833.333333333332</v>
          </cell>
          <cell r="AN662">
            <v>16875</v>
          </cell>
          <cell r="AP662">
            <v>10208.333333333334</v>
          </cell>
        </row>
        <row r="663">
          <cell r="J663">
            <v>29200</v>
          </cell>
          <cell r="K663">
            <v>21900</v>
          </cell>
          <cell r="L663">
            <v>14600</v>
          </cell>
          <cell r="M663">
            <v>7300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D663">
            <v>24637.5</v>
          </cell>
          <cell r="AE663">
            <v>19466.666666666668</v>
          </cell>
          <cell r="AF663">
            <v>14904.166666666666</v>
          </cell>
          <cell r="AG663">
            <v>10950</v>
          </cell>
          <cell r="AH663">
            <v>7604.166666666667</v>
          </cell>
          <cell r="AI663">
            <v>4866.666666666667</v>
          </cell>
          <cell r="AJ663">
            <v>2737.5</v>
          </cell>
          <cell r="AK663">
            <v>1216.6666666666667</v>
          </cell>
          <cell r="AL663">
            <v>304.16666666666669</v>
          </cell>
          <cell r="AM663">
            <v>0</v>
          </cell>
          <cell r="AN663">
            <v>0</v>
          </cell>
          <cell r="AP663">
            <v>0</v>
          </cell>
        </row>
        <row r="664">
          <cell r="J664">
            <v>290655.03000000003</v>
          </cell>
          <cell r="K664">
            <v>282350.59999999998</v>
          </cell>
          <cell r="L664">
            <v>274046.17</v>
          </cell>
          <cell r="M664">
            <v>265741.74</v>
          </cell>
          <cell r="N664">
            <v>257437.31</v>
          </cell>
          <cell r="O664">
            <v>249132.88</v>
          </cell>
          <cell r="P664">
            <v>240828.45</v>
          </cell>
          <cell r="Q664">
            <v>232524.02</v>
          </cell>
          <cell r="R664">
            <v>224219.59</v>
          </cell>
          <cell r="S664">
            <v>215915.16</v>
          </cell>
          <cell r="T664">
            <v>207610.73</v>
          </cell>
          <cell r="U664">
            <v>199306.3</v>
          </cell>
          <cell r="V664">
            <v>191001.87</v>
          </cell>
          <cell r="W664">
            <v>182697.44</v>
          </cell>
          <cell r="X664">
            <v>174393.01</v>
          </cell>
          <cell r="Y664">
            <v>166088.57999999999</v>
          </cell>
          <cell r="Z664">
            <v>157784.15</v>
          </cell>
          <cell r="AA664">
            <v>149479.72</v>
          </cell>
          <cell r="AD664">
            <v>437315.8974999999</v>
          </cell>
          <cell r="AE664">
            <v>351528.81874999992</v>
          </cell>
          <cell r="AF664">
            <v>265741.74</v>
          </cell>
          <cell r="AG664">
            <v>257437.31000000003</v>
          </cell>
          <cell r="AH664">
            <v>249132.88</v>
          </cell>
          <cell r="AI664">
            <v>240828.45000000004</v>
          </cell>
          <cell r="AJ664">
            <v>232524.02000000002</v>
          </cell>
          <cell r="AK664">
            <v>224219.58999999997</v>
          </cell>
          <cell r="AL664">
            <v>215915.16</v>
          </cell>
          <cell r="AM664">
            <v>207610.73</v>
          </cell>
          <cell r="AN664">
            <v>199306.30000000002</v>
          </cell>
          <cell r="AP664">
            <v>182697.44000000003</v>
          </cell>
        </row>
        <row r="665">
          <cell r="J665">
            <v>105768</v>
          </cell>
          <cell r="K665">
            <v>104954.4</v>
          </cell>
          <cell r="L665">
            <v>104140.8</v>
          </cell>
          <cell r="M665">
            <v>103327.2</v>
          </cell>
          <cell r="N665">
            <v>102513.60000000001</v>
          </cell>
          <cell r="O665">
            <v>101700</v>
          </cell>
          <cell r="P665">
            <v>100886.39999999999</v>
          </cell>
          <cell r="Q665">
            <v>100072.8</v>
          </cell>
          <cell r="R665">
            <v>99259.199999999997</v>
          </cell>
          <cell r="S665">
            <v>98445.6</v>
          </cell>
          <cell r="T665">
            <v>97632</v>
          </cell>
          <cell r="U665">
            <v>96818.4</v>
          </cell>
          <cell r="V665">
            <v>96004.800000000003</v>
          </cell>
          <cell r="W665">
            <v>95191.2</v>
          </cell>
          <cell r="X665">
            <v>94377.600000000006</v>
          </cell>
          <cell r="Y665">
            <v>93564</v>
          </cell>
          <cell r="Z665">
            <v>92750.399999999994</v>
          </cell>
          <cell r="AA665">
            <v>91936.8</v>
          </cell>
          <cell r="AD665">
            <v>104954.39999999998</v>
          </cell>
          <cell r="AE665">
            <v>104140.8</v>
          </cell>
          <cell r="AF665">
            <v>103327.2</v>
          </cell>
          <cell r="AG665">
            <v>102513.60000000002</v>
          </cell>
          <cell r="AH665">
            <v>101700</v>
          </cell>
          <cell r="AI665">
            <v>100886.39999999998</v>
          </cell>
          <cell r="AJ665">
            <v>100072.8</v>
          </cell>
          <cell r="AK665">
            <v>99259.199999999997</v>
          </cell>
          <cell r="AL665">
            <v>98445.60000000002</v>
          </cell>
          <cell r="AM665">
            <v>97632</v>
          </cell>
          <cell r="AN665">
            <v>96818.39999999998</v>
          </cell>
          <cell r="AP665">
            <v>95191.2</v>
          </cell>
        </row>
        <row r="666">
          <cell r="J666">
            <v>1218112.5</v>
          </cell>
          <cell r="K666">
            <v>870037.5</v>
          </cell>
          <cell r="L666">
            <v>870037.5</v>
          </cell>
          <cell r="M666">
            <v>870037.5</v>
          </cell>
          <cell r="N666">
            <v>518137.5</v>
          </cell>
          <cell r="O666">
            <v>518137.5</v>
          </cell>
          <cell r="P666">
            <v>518137.5</v>
          </cell>
          <cell r="Q666">
            <v>1196125</v>
          </cell>
          <cell r="R666">
            <v>1196125</v>
          </cell>
          <cell r="S666">
            <v>1196125</v>
          </cell>
          <cell r="T666">
            <v>1315720</v>
          </cell>
          <cell r="U666">
            <v>1315720</v>
          </cell>
          <cell r="V666">
            <v>1315720</v>
          </cell>
          <cell r="W666">
            <v>1336890</v>
          </cell>
          <cell r="X666">
            <v>1336890</v>
          </cell>
          <cell r="Y666">
            <v>1336890</v>
          </cell>
          <cell r="Z666">
            <v>1105230</v>
          </cell>
          <cell r="AA666">
            <v>1105230</v>
          </cell>
          <cell r="AD666">
            <v>1037191.6666666666</v>
          </cell>
          <cell r="AE666">
            <v>1002556.25</v>
          </cell>
          <cell r="AF666">
            <v>967920.83333333337</v>
          </cell>
          <cell r="AG666">
            <v>954670.10416666663</v>
          </cell>
          <cell r="AH666">
            <v>962804.0625</v>
          </cell>
          <cell r="AI666">
            <v>970938.02083333337</v>
          </cell>
          <cell r="AJ666">
            <v>994457.1875</v>
          </cell>
          <cell r="AK666">
            <v>1033361.5625</v>
          </cell>
          <cell r="AL666">
            <v>1072265.9375</v>
          </cell>
          <cell r="AM666">
            <v>1116180.3125</v>
          </cell>
          <cell r="AN666">
            <v>1165104.6875</v>
          </cell>
          <cell r="AP666">
            <v>1221464.1666666667</v>
          </cell>
        </row>
        <row r="667">
          <cell r="J667">
            <v>0</v>
          </cell>
          <cell r="K667">
            <v>0</v>
          </cell>
          <cell r="L667">
            <v>0</v>
          </cell>
          <cell r="M667">
            <v>0</v>
          </cell>
          <cell r="N667">
            <v>48794.25</v>
          </cell>
          <cell r="O667">
            <v>48794.25</v>
          </cell>
          <cell r="P667">
            <v>48794.25</v>
          </cell>
          <cell r="Q667">
            <v>497007.46</v>
          </cell>
          <cell r="R667">
            <v>497007.46</v>
          </cell>
          <cell r="S667">
            <v>497007.46</v>
          </cell>
          <cell r="T667">
            <v>730308.27</v>
          </cell>
          <cell r="U667">
            <v>730308.27</v>
          </cell>
          <cell r="V667">
            <v>988389.97</v>
          </cell>
          <cell r="W667">
            <v>988389.97</v>
          </cell>
          <cell r="X667">
            <v>988389.97</v>
          </cell>
          <cell r="Y667">
            <v>988389.97</v>
          </cell>
          <cell r="Z667">
            <v>988389.97</v>
          </cell>
          <cell r="AA667">
            <v>1088373.57</v>
          </cell>
          <cell r="AD667">
            <v>32907.206666666665</v>
          </cell>
          <cell r="AE667">
            <v>74324.494999999995</v>
          </cell>
          <cell r="AF667">
            <v>115741.78333333333</v>
          </cell>
          <cell r="AG667">
            <v>166879.93875</v>
          </cell>
          <cell r="AH667">
            <v>227738.96125000002</v>
          </cell>
          <cell r="AI667">
            <v>299351.38791666663</v>
          </cell>
          <cell r="AJ667">
            <v>381717.21875</v>
          </cell>
          <cell r="AK667">
            <v>464083.04958333331</v>
          </cell>
          <cell r="AL667">
            <v>546448.88041666662</v>
          </cell>
          <cell r="AM667">
            <v>626781.61749999993</v>
          </cell>
          <cell r="AN667">
            <v>709247.24416666653</v>
          </cell>
          <cell r="AP667">
            <v>922906.46124999982</v>
          </cell>
        </row>
        <row r="668">
          <cell r="J668">
            <v>0</v>
          </cell>
          <cell r="K668">
            <v>0</v>
          </cell>
          <cell r="L668">
            <v>0</v>
          </cell>
          <cell r="M668">
            <v>0</v>
          </cell>
          <cell r="N668">
            <v>26783.63</v>
          </cell>
          <cell r="O668">
            <v>26783.63</v>
          </cell>
          <cell r="P668">
            <v>26783.63</v>
          </cell>
          <cell r="Q668">
            <v>271514.19</v>
          </cell>
          <cell r="R668">
            <v>271514.19</v>
          </cell>
          <cell r="S668">
            <v>271514.19</v>
          </cell>
          <cell r="T668">
            <v>399573.57</v>
          </cell>
          <cell r="U668">
            <v>399573.57</v>
          </cell>
          <cell r="V668">
            <v>541234.92000000004</v>
          </cell>
          <cell r="W668">
            <v>541234.92000000004</v>
          </cell>
          <cell r="X668">
            <v>541234.92000000004</v>
          </cell>
          <cell r="Y668">
            <v>541234.92000000004</v>
          </cell>
          <cell r="Z668">
            <v>541234.92000000004</v>
          </cell>
          <cell r="AA668">
            <v>596115.81999999995</v>
          </cell>
          <cell r="AD668">
            <v>18008.998749999999</v>
          </cell>
          <cell r="AE668">
            <v>40635.181250000001</v>
          </cell>
          <cell r="AF668">
            <v>63261.363749999997</v>
          </cell>
          <cell r="AG668">
            <v>91223.353749999995</v>
          </cell>
          <cell r="AH668">
            <v>124521.15125</v>
          </cell>
          <cell r="AI668">
            <v>163721.505</v>
          </cell>
          <cell r="AJ668">
            <v>208824.41500000001</v>
          </cell>
          <cell r="AK668">
            <v>253927.32499999998</v>
          </cell>
          <cell r="AL668">
            <v>299030.23499999999</v>
          </cell>
          <cell r="AM668">
            <v>343017.16041666665</v>
          </cell>
          <cell r="AN668">
            <v>388174.80541666667</v>
          </cell>
          <cell r="AP668">
            <v>505290.89833333326</v>
          </cell>
        </row>
        <row r="669">
          <cell r="J669">
            <v>0</v>
          </cell>
          <cell r="K669">
            <v>0</v>
          </cell>
          <cell r="L669">
            <v>0</v>
          </cell>
          <cell r="M669">
            <v>0</v>
          </cell>
          <cell r="N669">
            <v>780.45</v>
          </cell>
          <cell r="O669">
            <v>780.45</v>
          </cell>
          <cell r="P669">
            <v>780.45</v>
          </cell>
          <cell r="Q669">
            <v>7865.4</v>
          </cell>
          <cell r="R669">
            <v>7865.4</v>
          </cell>
          <cell r="S669">
            <v>7865.4</v>
          </cell>
          <cell r="T669">
            <v>11590.81</v>
          </cell>
          <cell r="U669">
            <v>11590.81</v>
          </cell>
          <cell r="V669">
            <v>15711.29</v>
          </cell>
          <cell r="W669">
            <v>15711.29</v>
          </cell>
          <cell r="X669">
            <v>15711.29</v>
          </cell>
          <cell r="Y669">
            <v>15711.29</v>
          </cell>
          <cell r="Z669">
            <v>15711.29</v>
          </cell>
          <cell r="AA669">
            <v>17307.66</v>
          </cell>
          <cell r="AD669">
            <v>522.83749999999998</v>
          </cell>
          <cell r="AE669">
            <v>1178.2875000000001</v>
          </cell>
          <cell r="AF669">
            <v>1833.7375000000002</v>
          </cell>
          <cell r="AG669">
            <v>2644.4129166666667</v>
          </cell>
          <cell r="AH669">
            <v>3610.3137499999998</v>
          </cell>
          <cell r="AI669">
            <v>4747.9012499999999</v>
          </cell>
          <cell r="AJ669">
            <v>6057.175416666666</v>
          </cell>
          <cell r="AK669">
            <v>7366.449583333334</v>
          </cell>
          <cell r="AL669">
            <v>8675.723750000001</v>
          </cell>
          <cell r="AM669">
            <v>9952.4791666666661</v>
          </cell>
          <cell r="AN669">
            <v>11263.231250000003</v>
          </cell>
          <cell r="AP669">
            <v>14665.818750000004</v>
          </cell>
        </row>
        <row r="670">
          <cell r="J670">
            <v>0</v>
          </cell>
          <cell r="K670">
            <v>0</v>
          </cell>
          <cell r="L670">
            <v>33006</v>
          </cell>
          <cell r="M670">
            <v>33006</v>
          </cell>
          <cell r="N670">
            <v>33006</v>
          </cell>
          <cell r="O670">
            <v>33006</v>
          </cell>
          <cell r="P670">
            <v>33006</v>
          </cell>
          <cell r="Q670">
            <v>33006</v>
          </cell>
          <cell r="R670">
            <v>33006</v>
          </cell>
          <cell r="S670">
            <v>33006</v>
          </cell>
          <cell r="T670">
            <v>33006</v>
          </cell>
          <cell r="U670">
            <v>33006</v>
          </cell>
          <cell r="V670">
            <v>33006</v>
          </cell>
          <cell r="W670">
            <v>33006</v>
          </cell>
          <cell r="X670">
            <v>33006</v>
          </cell>
          <cell r="Y670">
            <v>33006</v>
          </cell>
          <cell r="Z670">
            <v>33006</v>
          </cell>
          <cell r="AA670">
            <v>33006</v>
          </cell>
          <cell r="AD670">
            <v>15127.75</v>
          </cell>
          <cell r="AE670">
            <v>17878.25</v>
          </cell>
          <cell r="AF670">
            <v>20628.75</v>
          </cell>
          <cell r="AG670">
            <v>23379.25</v>
          </cell>
          <cell r="AH670">
            <v>26129.75</v>
          </cell>
          <cell r="AI670">
            <v>28880.25</v>
          </cell>
          <cell r="AJ670">
            <v>31630.75</v>
          </cell>
          <cell r="AK670">
            <v>33006</v>
          </cell>
          <cell r="AL670">
            <v>33006</v>
          </cell>
          <cell r="AM670">
            <v>33006</v>
          </cell>
          <cell r="AN670">
            <v>33006</v>
          </cell>
          <cell r="AP670">
            <v>33006</v>
          </cell>
        </row>
        <row r="671">
          <cell r="J671">
            <v>210002.5</v>
          </cell>
          <cell r="K671">
            <v>208745</v>
          </cell>
          <cell r="L671">
            <v>207487.5</v>
          </cell>
          <cell r="M671">
            <v>206230</v>
          </cell>
          <cell r="N671">
            <v>204972.5</v>
          </cell>
          <cell r="O671">
            <v>203715</v>
          </cell>
          <cell r="P671">
            <v>202457.5</v>
          </cell>
          <cell r="Q671">
            <v>201200</v>
          </cell>
          <cell r="R671">
            <v>199942.5</v>
          </cell>
          <cell r="S671">
            <v>198685</v>
          </cell>
          <cell r="T671">
            <v>197427.5</v>
          </cell>
          <cell r="U671">
            <v>196170</v>
          </cell>
          <cell r="V671">
            <v>194912.5</v>
          </cell>
          <cell r="W671">
            <v>193655</v>
          </cell>
          <cell r="X671">
            <v>192397.5</v>
          </cell>
          <cell r="Y671">
            <v>191140</v>
          </cell>
          <cell r="Z671">
            <v>189882.5</v>
          </cell>
          <cell r="AA671">
            <v>188625</v>
          </cell>
          <cell r="AD671">
            <v>208745</v>
          </cell>
          <cell r="AE671">
            <v>207487.5</v>
          </cell>
          <cell r="AF671">
            <v>206230</v>
          </cell>
          <cell r="AG671">
            <v>204972.5</v>
          </cell>
          <cell r="AH671">
            <v>203715</v>
          </cell>
          <cell r="AI671">
            <v>202457.5</v>
          </cell>
          <cell r="AJ671">
            <v>201200</v>
          </cell>
          <cell r="AK671">
            <v>199942.5</v>
          </cell>
          <cell r="AL671">
            <v>198685</v>
          </cell>
          <cell r="AM671">
            <v>197427.5</v>
          </cell>
          <cell r="AN671">
            <v>196170</v>
          </cell>
          <cell r="AP671">
            <v>193655</v>
          </cell>
        </row>
        <row r="672">
          <cell r="J672">
            <v>105676.52</v>
          </cell>
          <cell r="K672">
            <v>102267.6</v>
          </cell>
          <cell r="L672">
            <v>98858.68</v>
          </cell>
          <cell r="M672">
            <v>95449.76</v>
          </cell>
          <cell r="N672">
            <v>92040.84</v>
          </cell>
          <cell r="O672">
            <v>88631.92</v>
          </cell>
          <cell r="P672">
            <v>85223</v>
          </cell>
          <cell r="Q672">
            <v>81814.080000000002</v>
          </cell>
          <cell r="R672">
            <v>78405.16</v>
          </cell>
          <cell r="S672">
            <v>74996.240000000005</v>
          </cell>
          <cell r="T672">
            <v>71587.320000000007</v>
          </cell>
          <cell r="U672">
            <v>68178.399999999994</v>
          </cell>
          <cell r="V672">
            <v>64769.48</v>
          </cell>
          <cell r="W672">
            <v>61360.56</v>
          </cell>
          <cell r="X672">
            <v>57951.64</v>
          </cell>
          <cell r="Y672">
            <v>54542.720000000001</v>
          </cell>
          <cell r="Z672">
            <v>51133.8</v>
          </cell>
          <cell r="AA672">
            <v>47724.88</v>
          </cell>
          <cell r="AD672">
            <v>87211.536666666681</v>
          </cell>
          <cell r="AE672">
            <v>93887.338333333362</v>
          </cell>
          <cell r="AF672">
            <v>95449.760000000009</v>
          </cell>
          <cell r="AG672">
            <v>92040.840000000011</v>
          </cell>
          <cell r="AH672">
            <v>88631.92</v>
          </cell>
          <cell r="AI672">
            <v>85223.000000000015</v>
          </cell>
          <cell r="AJ672">
            <v>81814.080000000002</v>
          </cell>
          <cell r="AK672">
            <v>78405.16</v>
          </cell>
          <cell r="AL672">
            <v>74996.240000000005</v>
          </cell>
          <cell r="AM672">
            <v>71587.319999999992</v>
          </cell>
          <cell r="AN672">
            <v>68178.400000000009</v>
          </cell>
          <cell r="AP672">
            <v>61360.56</v>
          </cell>
        </row>
        <row r="673">
          <cell r="J673">
            <v>1164997.93</v>
          </cell>
          <cell r="K673">
            <v>1165008.77</v>
          </cell>
          <cell r="L673">
            <v>1196314.71</v>
          </cell>
          <cell r="M673">
            <v>1221285.3899999999</v>
          </cell>
          <cell r="N673">
            <v>0</v>
          </cell>
          <cell r="O673">
            <v>36443.230000000003</v>
          </cell>
          <cell r="P673">
            <v>36481.160000000003</v>
          </cell>
          <cell r="Q673">
            <v>0</v>
          </cell>
          <cell r="R673">
            <v>0</v>
          </cell>
          <cell r="S673">
            <v>0</v>
          </cell>
          <cell r="T673">
            <v>0</v>
          </cell>
          <cell r="U673">
            <v>0</v>
          </cell>
          <cell r="V673">
            <v>0</v>
          </cell>
          <cell r="W673">
            <v>0</v>
          </cell>
          <cell r="X673">
            <v>0</v>
          </cell>
          <cell r="Y673">
            <v>0</v>
          </cell>
          <cell r="Z673">
            <v>0</v>
          </cell>
          <cell r="AA673">
            <v>0</v>
          </cell>
          <cell r="AD673">
            <v>831640.39416666667</v>
          </cell>
          <cell r="AE673">
            <v>738784.5579166665</v>
          </cell>
          <cell r="AF673">
            <v>643914.63500000013</v>
          </cell>
          <cell r="AG673">
            <v>547334.31874999998</v>
          </cell>
          <cell r="AH673">
            <v>450252.06125000003</v>
          </cell>
          <cell r="AI673">
            <v>353169.35208333336</v>
          </cell>
          <cell r="AJ673">
            <v>256085.73958333334</v>
          </cell>
          <cell r="AK673">
            <v>157697.26124999998</v>
          </cell>
          <cell r="AL673">
            <v>56963.923749999994</v>
          </cell>
          <cell r="AM673">
            <v>6077.0325000000012</v>
          </cell>
          <cell r="AN673">
            <v>4558.5645833333338</v>
          </cell>
          <cell r="AP673">
            <v>0</v>
          </cell>
        </row>
        <row r="674">
          <cell r="J674">
            <v>1536177.73</v>
          </cell>
          <cell r="K674">
            <v>1455326.27</v>
          </cell>
          <cell r="L674">
            <v>1374474.81</v>
          </cell>
          <cell r="M674">
            <v>1293623.3500000001</v>
          </cell>
          <cell r="N674">
            <v>1212771.8899999999</v>
          </cell>
          <cell r="O674">
            <v>1131920.43</v>
          </cell>
          <cell r="P674">
            <v>1051068.97</v>
          </cell>
          <cell r="Q674">
            <v>970217.51</v>
          </cell>
          <cell r="R674">
            <v>889366.05</v>
          </cell>
          <cell r="S674">
            <v>808514.59</v>
          </cell>
          <cell r="T674">
            <v>727663.13</v>
          </cell>
          <cell r="U674">
            <v>646811.67000000004</v>
          </cell>
          <cell r="V674">
            <v>565960.21</v>
          </cell>
          <cell r="W674">
            <v>485108.75</v>
          </cell>
          <cell r="X674">
            <v>404257.29</v>
          </cell>
          <cell r="Y674">
            <v>323405.83</v>
          </cell>
          <cell r="Z674">
            <v>242554.37</v>
          </cell>
          <cell r="AA674">
            <v>161702.91</v>
          </cell>
          <cell r="AD674">
            <v>1219509.5129166667</v>
          </cell>
          <cell r="AE674">
            <v>1296992.1612500001</v>
          </cell>
          <cell r="AF674">
            <v>1293623.3500000001</v>
          </cell>
          <cell r="AG674">
            <v>1212771.8900000001</v>
          </cell>
          <cell r="AH674">
            <v>1131920.43</v>
          </cell>
          <cell r="AI674">
            <v>1051068.9700000002</v>
          </cell>
          <cell r="AJ674">
            <v>970217.50999999989</v>
          </cell>
          <cell r="AK674">
            <v>889366.05000000016</v>
          </cell>
          <cell r="AL674">
            <v>808514.58999999985</v>
          </cell>
          <cell r="AM674">
            <v>727663.12999999989</v>
          </cell>
          <cell r="AN674">
            <v>646811.67000000004</v>
          </cell>
          <cell r="AP674">
            <v>485108.75041666668</v>
          </cell>
        </row>
        <row r="675">
          <cell r="J675">
            <v>2520397.92</v>
          </cell>
          <cell r="K675">
            <v>2520421.36</v>
          </cell>
          <cell r="L675">
            <v>2588149.77</v>
          </cell>
          <cell r="M675">
            <v>2642172.21</v>
          </cell>
          <cell r="N675">
            <v>0</v>
          </cell>
          <cell r="O675">
            <v>78842.570000000007</v>
          </cell>
          <cell r="P675">
            <v>78924.639999999999</v>
          </cell>
          <cell r="Q675">
            <v>0</v>
          </cell>
          <cell r="R675">
            <v>0</v>
          </cell>
          <cell r="S675">
            <v>0</v>
          </cell>
          <cell r="T675">
            <v>0</v>
          </cell>
          <cell r="U675">
            <v>0</v>
          </cell>
          <cell r="V675">
            <v>0</v>
          </cell>
          <cell r="W675">
            <v>0</v>
          </cell>
          <cell r="X675">
            <v>0</v>
          </cell>
          <cell r="Y675">
            <v>0</v>
          </cell>
          <cell r="Z675">
            <v>0</v>
          </cell>
          <cell r="AA675">
            <v>0</v>
          </cell>
          <cell r="AD675">
            <v>1799200.3879166667</v>
          </cell>
          <cell r="AE675">
            <v>1598312.7699999998</v>
          </cell>
          <cell r="AF675">
            <v>1393067.8054166667</v>
          </cell>
          <cell r="AG675">
            <v>1184122.5158333334</v>
          </cell>
          <cell r="AH675">
            <v>974091.30916666659</v>
          </cell>
          <cell r="AI675">
            <v>764059.12583333335</v>
          </cell>
          <cell r="AJ675">
            <v>554024.98916666664</v>
          </cell>
          <cell r="AK675">
            <v>341167.85874999996</v>
          </cell>
          <cell r="AL675">
            <v>123237.77625</v>
          </cell>
          <cell r="AM675">
            <v>13147.267500000002</v>
          </cell>
          <cell r="AN675">
            <v>9862.1604166666675</v>
          </cell>
          <cell r="AP675">
            <v>0</v>
          </cell>
        </row>
        <row r="676">
          <cell r="J676">
            <v>2294065.4900000002</v>
          </cell>
          <cell r="K676">
            <v>2294076.02</v>
          </cell>
          <cell r="L676">
            <v>2324478.83</v>
          </cell>
          <cell r="M676">
            <v>2348729.12</v>
          </cell>
          <cell r="N676">
            <v>0</v>
          </cell>
          <cell r="O676">
            <v>35391.879999999997</v>
          </cell>
          <cell r="P676">
            <v>35428.720000000001</v>
          </cell>
          <cell r="Q676">
            <v>0</v>
          </cell>
          <cell r="R676">
            <v>0</v>
          </cell>
          <cell r="S676">
            <v>0</v>
          </cell>
          <cell r="T676">
            <v>0</v>
          </cell>
          <cell r="U676">
            <v>0</v>
          </cell>
          <cell r="V676">
            <v>0</v>
          </cell>
          <cell r="W676">
            <v>0</v>
          </cell>
          <cell r="X676">
            <v>0</v>
          </cell>
          <cell r="Y676">
            <v>0</v>
          </cell>
          <cell r="Z676">
            <v>0</v>
          </cell>
          <cell r="AA676">
            <v>0</v>
          </cell>
          <cell r="AD676">
            <v>1631210.9845833331</v>
          </cell>
          <cell r="AE676">
            <v>1444144.2308333332</v>
          </cell>
          <cell r="AF676">
            <v>1255121.4945833334</v>
          </cell>
          <cell r="AG676">
            <v>1064437.7083333337</v>
          </cell>
          <cell r="AH676">
            <v>873266.4616666669</v>
          </cell>
          <cell r="AI676">
            <v>682094.77625</v>
          </cell>
          <cell r="AJ676">
            <v>490922.21333333332</v>
          </cell>
          <cell r="AK676">
            <v>298482.42791666667</v>
          </cell>
          <cell r="AL676">
            <v>103765.43000000001</v>
          </cell>
          <cell r="AM676">
            <v>5901.7166666666672</v>
          </cell>
          <cell r="AN676">
            <v>4427.0550000000003</v>
          </cell>
          <cell r="AP676">
            <v>0</v>
          </cell>
        </row>
        <row r="677">
          <cell r="J677">
            <v>0</v>
          </cell>
          <cell r="K677">
            <v>0</v>
          </cell>
          <cell r="L677">
            <v>0</v>
          </cell>
          <cell r="M677">
            <v>0</v>
          </cell>
          <cell r="N677">
            <v>0</v>
          </cell>
          <cell r="O677">
            <v>0</v>
          </cell>
          <cell r="P677">
            <v>0</v>
          </cell>
          <cell r="Q677">
            <v>0</v>
          </cell>
          <cell r="R677">
            <v>0</v>
          </cell>
          <cell r="S677">
            <v>0</v>
          </cell>
          <cell r="T677">
            <v>0</v>
          </cell>
          <cell r="U677">
            <v>49028.87</v>
          </cell>
          <cell r="V677">
            <v>44571.7</v>
          </cell>
          <cell r="W677">
            <v>40114.53</v>
          </cell>
          <cell r="X677">
            <v>35657.360000000001</v>
          </cell>
          <cell r="Y677">
            <v>31200.19</v>
          </cell>
          <cell r="Z677">
            <v>26743.02</v>
          </cell>
          <cell r="AA677">
            <v>22285.85</v>
          </cell>
          <cell r="AD677">
            <v>1547.6416666666667</v>
          </cell>
          <cell r="AE677">
            <v>687.84333333333325</v>
          </cell>
          <cell r="AF677">
            <v>171.96166666666667</v>
          </cell>
          <cell r="AG677">
            <v>0</v>
          </cell>
          <cell r="AH677">
            <v>2042.8695833333334</v>
          </cell>
          <cell r="AI677">
            <v>5942.8933333333334</v>
          </cell>
          <cell r="AJ677">
            <v>9471.4862499999999</v>
          </cell>
          <cell r="AK677">
            <v>12628.648333333333</v>
          </cell>
          <cell r="AL677">
            <v>15414.379583333335</v>
          </cell>
          <cell r="AM677">
            <v>17828.680000000004</v>
          </cell>
          <cell r="AN677">
            <v>19871.549583333333</v>
          </cell>
          <cell r="AP677">
            <v>23989.983749999999</v>
          </cell>
        </row>
        <row r="678">
          <cell r="J678">
            <v>1113461.23</v>
          </cell>
          <cell r="K678">
            <v>1113461.23</v>
          </cell>
          <cell r="L678">
            <v>1113461.23</v>
          </cell>
          <cell r="M678">
            <v>1113461.23</v>
          </cell>
          <cell r="N678">
            <v>0</v>
          </cell>
          <cell r="O678">
            <v>0</v>
          </cell>
          <cell r="P678">
            <v>0</v>
          </cell>
          <cell r="Q678">
            <v>0</v>
          </cell>
          <cell r="R678">
            <v>0</v>
          </cell>
          <cell r="S678">
            <v>0</v>
          </cell>
          <cell r="T678">
            <v>0</v>
          </cell>
          <cell r="U678">
            <v>0</v>
          </cell>
          <cell r="V678">
            <v>0</v>
          </cell>
          <cell r="W678">
            <v>0</v>
          </cell>
          <cell r="X678">
            <v>0</v>
          </cell>
          <cell r="Y678">
            <v>0</v>
          </cell>
          <cell r="Z678">
            <v>29766.12</v>
          </cell>
          <cell r="AA678">
            <v>414887.64</v>
          </cell>
          <cell r="AD678">
            <v>678665.61916666676</v>
          </cell>
          <cell r="AE678">
            <v>619699.36583333334</v>
          </cell>
          <cell r="AF678">
            <v>560733.11249999993</v>
          </cell>
          <cell r="AG678">
            <v>497596.08250000002</v>
          </cell>
          <cell r="AH678">
            <v>417547.96124999999</v>
          </cell>
          <cell r="AI678">
            <v>324759.52541666664</v>
          </cell>
          <cell r="AJ678">
            <v>231971.08958333335</v>
          </cell>
          <cell r="AK678">
            <v>139182.65375</v>
          </cell>
          <cell r="AL678">
            <v>46394.217916666668</v>
          </cell>
          <cell r="AM678">
            <v>1240.2549999999999</v>
          </cell>
          <cell r="AN678">
            <v>19767.494999999999</v>
          </cell>
          <cell r="AP678">
            <v>88915.434999999998</v>
          </cell>
        </row>
        <row r="679">
          <cell r="J679">
            <v>1016145</v>
          </cell>
          <cell r="K679">
            <v>1016145</v>
          </cell>
          <cell r="L679">
            <v>1016145</v>
          </cell>
          <cell r="M679">
            <v>1016145</v>
          </cell>
          <cell r="N679">
            <v>0</v>
          </cell>
          <cell r="O679">
            <v>237553.37</v>
          </cell>
          <cell r="P679">
            <v>237553.37</v>
          </cell>
          <cell r="Q679">
            <v>0</v>
          </cell>
          <cell r="R679">
            <v>0</v>
          </cell>
          <cell r="S679">
            <v>0</v>
          </cell>
          <cell r="T679">
            <v>0</v>
          </cell>
          <cell r="U679">
            <v>0</v>
          </cell>
          <cell r="V679">
            <v>0</v>
          </cell>
          <cell r="W679">
            <v>0</v>
          </cell>
          <cell r="X679">
            <v>0</v>
          </cell>
          <cell r="Y679">
            <v>0</v>
          </cell>
          <cell r="Z679">
            <v>16338.69</v>
          </cell>
          <cell r="AA679">
            <v>227732.73</v>
          </cell>
          <cell r="AD679">
            <v>698962.55500000005</v>
          </cell>
          <cell r="AE679">
            <v>632848.875</v>
          </cell>
          <cell r="AF679">
            <v>566735.19499999995</v>
          </cell>
          <cell r="AG679">
            <v>498332.16666666669</v>
          </cell>
          <cell r="AH679">
            <v>420646.60333333333</v>
          </cell>
          <cell r="AI679">
            <v>335967.85333333333</v>
          </cell>
          <cell r="AJ679">
            <v>251289.10333333336</v>
          </cell>
          <cell r="AK679">
            <v>166610.35333333336</v>
          </cell>
          <cell r="AL679">
            <v>81931.603333333333</v>
          </cell>
          <cell r="AM679">
            <v>40273.00708333333</v>
          </cell>
          <cell r="AN679">
            <v>40544.592499999999</v>
          </cell>
          <cell r="AP679">
            <v>48805.876250000001</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475.3</v>
          </cell>
          <cell r="AA680">
            <v>6624.95</v>
          </cell>
          <cell r="AD680">
            <v>0</v>
          </cell>
          <cell r="AE680">
            <v>0</v>
          </cell>
          <cell r="AF680">
            <v>0</v>
          </cell>
          <cell r="AG680">
            <v>0</v>
          </cell>
          <cell r="AH680">
            <v>0</v>
          </cell>
          <cell r="AI680">
            <v>0</v>
          </cell>
          <cell r="AJ680">
            <v>0</v>
          </cell>
          <cell r="AK680">
            <v>0</v>
          </cell>
          <cell r="AL680">
            <v>0</v>
          </cell>
          <cell r="AM680">
            <v>19.804166666666667</v>
          </cell>
          <cell r="AN680">
            <v>315.64791666666667</v>
          </cell>
          <cell r="AP680">
            <v>1419.8062499999999</v>
          </cell>
        </row>
        <row r="681">
          <cell r="J681">
            <v>169907.38</v>
          </cell>
          <cell r="K681">
            <v>169907.38</v>
          </cell>
          <cell r="L681">
            <v>169907.38</v>
          </cell>
          <cell r="M681">
            <v>169907.38</v>
          </cell>
          <cell r="N681">
            <v>169907.38</v>
          </cell>
          <cell r="O681">
            <v>169907.38</v>
          </cell>
          <cell r="P681">
            <v>169907.38</v>
          </cell>
          <cell r="Q681">
            <v>169907.38</v>
          </cell>
          <cell r="R681">
            <v>169907.38</v>
          </cell>
          <cell r="S681">
            <v>169907.38</v>
          </cell>
          <cell r="T681">
            <v>169907.38</v>
          </cell>
          <cell r="U681">
            <v>169907.38</v>
          </cell>
          <cell r="V681">
            <v>169907.38</v>
          </cell>
          <cell r="W681">
            <v>169907.38</v>
          </cell>
          <cell r="X681">
            <v>169907.38</v>
          </cell>
          <cell r="Y681">
            <v>169907.38</v>
          </cell>
          <cell r="Z681">
            <v>169907.38</v>
          </cell>
          <cell r="AA681">
            <v>169907.38</v>
          </cell>
          <cell r="AD681">
            <v>134510.00916666666</v>
          </cell>
          <cell r="AE681">
            <v>148668.95749999999</v>
          </cell>
          <cell r="AF681">
            <v>162827.90583333329</v>
          </cell>
          <cell r="AG681">
            <v>169907.37999999998</v>
          </cell>
          <cell r="AH681">
            <v>169907.37999999998</v>
          </cell>
          <cell r="AI681">
            <v>169907.37999999998</v>
          </cell>
          <cell r="AJ681">
            <v>169907.37999999998</v>
          </cell>
          <cell r="AK681">
            <v>169907.37999999998</v>
          </cell>
          <cell r="AL681">
            <v>169907.37999999998</v>
          </cell>
          <cell r="AM681">
            <v>169907.37999999998</v>
          </cell>
          <cell r="AN681">
            <v>169907.37999999998</v>
          </cell>
          <cell r="AP681">
            <v>169907.37999999998</v>
          </cell>
        </row>
        <row r="682">
          <cell r="J682">
            <v>297337.90999999997</v>
          </cell>
          <cell r="K682">
            <v>283178.96000000002</v>
          </cell>
          <cell r="L682">
            <v>269020.01</v>
          </cell>
          <cell r="M682">
            <v>254861.06</v>
          </cell>
          <cell r="N682">
            <v>240702.11</v>
          </cell>
          <cell r="O682">
            <v>226543.16</v>
          </cell>
          <cell r="P682">
            <v>212384.21</v>
          </cell>
          <cell r="Q682">
            <v>198225.26</v>
          </cell>
          <cell r="R682">
            <v>184066.31</v>
          </cell>
          <cell r="S682">
            <v>169907.36</v>
          </cell>
          <cell r="T682">
            <v>155748.41</v>
          </cell>
          <cell r="U682">
            <v>141589.46</v>
          </cell>
          <cell r="V682">
            <v>127430.51</v>
          </cell>
          <cell r="W682">
            <v>113271.56</v>
          </cell>
          <cell r="X682">
            <v>99112.61</v>
          </cell>
          <cell r="Y682">
            <v>84953.66</v>
          </cell>
          <cell r="Z682">
            <v>70794.710000000006</v>
          </cell>
          <cell r="AA682">
            <v>56635.76</v>
          </cell>
          <cell r="AD682">
            <v>210024.39333333331</v>
          </cell>
          <cell r="AE682">
            <v>225953.20874999996</v>
          </cell>
          <cell r="AF682">
            <v>240702.11166666666</v>
          </cell>
          <cell r="AG682">
            <v>240702.11</v>
          </cell>
          <cell r="AH682">
            <v>226543.16</v>
          </cell>
          <cell r="AI682">
            <v>212384.21</v>
          </cell>
          <cell r="AJ682">
            <v>198225.26</v>
          </cell>
          <cell r="AK682">
            <v>184066.30999999997</v>
          </cell>
          <cell r="AL682">
            <v>169907.36000000002</v>
          </cell>
          <cell r="AM682">
            <v>155748.41</v>
          </cell>
          <cell r="AN682">
            <v>141589.46</v>
          </cell>
          <cell r="AP682">
            <v>113271.56</v>
          </cell>
        </row>
        <row r="683">
          <cell r="J683">
            <v>0</v>
          </cell>
          <cell r="K683">
            <v>0</v>
          </cell>
          <cell r="L683">
            <v>0</v>
          </cell>
          <cell r="M683">
            <v>0</v>
          </cell>
          <cell r="N683">
            <v>135925.82</v>
          </cell>
          <cell r="O683">
            <v>129747.37</v>
          </cell>
          <cell r="P683">
            <v>123568.92</v>
          </cell>
          <cell r="Q683">
            <v>117390.47</v>
          </cell>
          <cell r="R683">
            <v>111212.02</v>
          </cell>
          <cell r="S683">
            <v>105033.57</v>
          </cell>
          <cell r="T683">
            <v>98855.12</v>
          </cell>
          <cell r="U683">
            <v>92676.67</v>
          </cell>
          <cell r="V683">
            <v>86498.22</v>
          </cell>
          <cell r="W683">
            <v>80319.77</v>
          </cell>
          <cell r="X683">
            <v>74141.320000000007</v>
          </cell>
          <cell r="Y683">
            <v>67962.87</v>
          </cell>
          <cell r="Z683">
            <v>61784.42</v>
          </cell>
          <cell r="AA683">
            <v>55605.97</v>
          </cell>
          <cell r="AD683">
            <v>37328.112083333333</v>
          </cell>
          <cell r="AE683">
            <v>46853.215833333328</v>
          </cell>
          <cell r="AF683">
            <v>55863.448750000003</v>
          </cell>
          <cell r="AG683">
            <v>64358.810833333329</v>
          </cell>
          <cell r="AH683">
            <v>72339.302083333328</v>
          </cell>
          <cell r="AI683">
            <v>79804.922500000001</v>
          </cell>
          <cell r="AJ683">
            <v>86755.672083333324</v>
          </cell>
          <cell r="AK683">
            <v>93191.550833333327</v>
          </cell>
          <cell r="AL683">
            <v>99112.558750000011</v>
          </cell>
          <cell r="AM683">
            <v>98855.120000000039</v>
          </cell>
          <cell r="AN683">
            <v>92676.67</v>
          </cell>
          <cell r="AP683">
            <v>80319.77</v>
          </cell>
        </row>
        <row r="684">
          <cell r="J684">
            <v>0</v>
          </cell>
          <cell r="K684">
            <v>0</v>
          </cell>
          <cell r="L684">
            <v>0</v>
          </cell>
          <cell r="M684">
            <v>0</v>
          </cell>
          <cell r="N684">
            <v>0</v>
          </cell>
          <cell r="O684">
            <v>0</v>
          </cell>
          <cell r="P684">
            <v>0</v>
          </cell>
          <cell r="Q684">
            <v>0</v>
          </cell>
          <cell r="R684">
            <v>0</v>
          </cell>
          <cell r="S684">
            <v>0</v>
          </cell>
          <cell r="T684">
            <v>0</v>
          </cell>
          <cell r="U684">
            <v>377494.16</v>
          </cell>
          <cell r="V684">
            <v>356522.26</v>
          </cell>
          <cell r="W684">
            <v>335550.36</v>
          </cell>
          <cell r="X684">
            <v>314578.46000000002</v>
          </cell>
          <cell r="Y684">
            <v>293606.56</v>
          </cell>
          <cell r="Z684">
            <v>272634.65999999997</v>
          </cell>
          <cell r="AA684">
            <v>251662.76</v>
          </cell>
          <cell r="AD684">
            <v>0</v>
          </cell>
          <cell r="AE684">
            <v>0</v>
          </cell>
          <cell r="AF684">
            <v>0</v>
          </cell>
          <cell r="AG684">
            <v>0</v>
          </cell>
          <cell r="AH684">
            <v>15728.923333333332</v>
          </cell>
          <cell r="AI684">
            <v>46312.940833333334</v>
          </cell>
          <cell r="AJ684">
            <v>75149.299999999988</v>
          </cell>
          <cell r="AK684">
            <v>102238.00083333331</v>
          </cell>
          <cell r="AL684">
            <v>127579.04333333332</v>
          </cell>
          <cell r="AM684">
            <v>151172.42749999999</v>
          </cell>
          <cell r="AN684">
            <v>173018.15333333332</v>
          </cell>
          <cell r="AP684">
            <v>211466.62999999998</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277917.40999999997</v>
          </cell>
          <cell r="Z685">
            <v>264021.53999999998</v>
          </cell>
          <cell r="AA685">
            <v>250125.67</v>
          </cell>
          <cell r="AD685">
            <v>0</v>
          </cell>
          <cell r="AE685">
            <v>0</v>
          </cell>
          <cell r="AF685">
            <v>0</v>
          </cell>
          <cell r="AG685">
            <v>0</v>
          </cell>
          <cell r="AH685">
            <v>0</v>
          </cell>
          <cell r="AI685">
            <v>0</v>
          </cell>
          <cell r="AJ685">
            <v>0</v>
          </cell>
          <cell r="AK685">
            <v>0</v>
          </cell>
          <cell r="AL685">
            <v>11579.892083333332</v>
          </cell>
          <cell r="AM685">
            <v>34160.681666666664</v>
          </cell>
          <cell r="AN685">
            <v>55583.482083333329</v>
          </cell>
          <cell r="AP685">
            <v>94955.115416666667</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699156.03</v>
          </cell>
          <cell r="Z686">
            <v>664198.23</v>
          </cell>
          <cell r="AA686">
            <v>629240.43000000005</v>
          </cell>
          <cell r="AD686">
            <v>0</v>
          </cell>
          <cell r="AE686">
            <v>0</v>
          </cell>
          <cell r="AF686">
            <v>0</v>
          </cell>
          <cell r="AG686">
            <v>0</v>
          </cell>
          <cell r="AH686">
            <v>0</v>
          </cell>
          <cell r="AI686">
            <v>0</v>
          </cell>
          <cell r="AJ686">
            <v>0</v>
          </cell>
          <cell r="AK686">
            <v>0</v>
          </cell>
          <cell r="AL686">
            <v>29131.501250000001</v>
          </cell>
          <cell r="AM686">
            <v>85937.928750000006</v>
          </cell>
          <cell r="AN686">
            <v>139831.20625000002</v>
          </cell>
          <cell r="AP686">
            <v>238878.31125</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950065.94</v>
          </cell>
          <cell r="Z687">
            <v>902562.64</v>
          </cell>
          <cell r="AA687">
            <v>855059.34</v>
          </cell>
          <cell r="AD687">
            <v>0</v>
          </cell>
          <cell r="AE687">
            <v>0</v>
          </cell>
          <cell r="AF687">
            <v>0</v>
          </cell>
          <cell r="AG687">
            <v>0</v>
          </cell>
          <cell r="AH687">
            <v>0</v>
          </cell>
          <cell r="AI687">
            <v>0</v>
          </cell>
          <cell r="AJ687">
            <v>0</v>
          </cell>
          <cell r="AK687">
            <v>0</v>
          </cell>
          <cell r="AL687">
            <v>39586.080833333333</v>
          </cell>
          <cell r="AM687">
            <v>116778.93833333334</v>
          </cell>
          <cell r="AN687">
            <v>190013.1875</v>
          </cell>
          <cell r="AP687">
            <v>324605.86083333334</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D688">
            <v>0</v>
          </cell>
          <cell r="AE688">
            <v>0</v>
          </cell>
          <cell r="AF688">
            <v>0</v>
          </cell>
          <cell r="AG688">
            <v>0</v>
          </cell>
          <cell r="AH688">
            <v>0</v>
          </cell>
          <cell r="AI688">
            <v>0</v>
          </cell>
          <cell r="AJ688">
            <v>0</v>
          </cell>
          <cell r="AK688">
            <v>0</v>
          </cell>
          <cell r="AL688">
            <v>0</v>
          </cell>
          <cell r="AM688">
            <v>0</v>
          </cell>
          <cell r="AN688">
            <v>0</v>
          </cell>
          <cell r="AP688">
            <v>8556.842083333333</v>
          </cell>
        </row>
        <row r="689">
          <cell r="J689">
            <v>-7955331.4299999997</v>
          </cell>
          <cell r="K689">
            <v>-8422811.7799999993</v>
          </cell>
          <cell r="L689">
            <v>-8422811.7799999993</v>
          </cell>
          <cell r="M689">
            <v>-8422811.7799999993</v>
          </cell>
          <cell r="N689">
            <v>-416850.43</v>
          </cell>
          <cell r="O689">
            <v>-416850.43</v>
          </cell>
          <cell r="P689">
            <v>-416850.43</v>
          </cell>
          <cell r="Q689">
            <v>-1110665.8500000001</v>
          </cell>
          <cell r="R689">
            <v>-1110665.8500000001</v>
          </cell>
          <cell r="S689">
            <v>-1110665.8500000001</v>
          </cell>
          <cell r="T689">
            <v>-1469538.15</v>
          </cell>
          <cell r="U689">
            <v>-1469538.15</v>
          </cell>
          <cell r="V689">
            <v>-1469538.15</v>
          </cell>
          <cell r="W689">
            <v>-1867188.38</v>
          </cell>
          <cell r="X689">
            <v>-1867188.38</v>
          </cell>
          <cell r="Y689">
            <v>-1867188.38</v>
          </cell>
          <cell r="Z689">
            <v>-1907555.19</v>
          </cell>
          <cell r="AA689">
            <v>-1907555.19</v>
          </cell>
          <cell r="AD689">
            <v>-5819367.0079166666</v>
          </cell>
          <cell r="AE689">
            <v>-5282186.1537500005</v>
          </cell>
          <cell r="AF689">
            <v>-4745005.2995833335</v>
          </cell>
          <cell r="AG689">
            <v>-4206173.4858333338</v>
          </cell>
          <cell r="AH689">
            <v>-3665690.7124999999</v>
          </cell>
          <cell r="AI689">
            <v>-3125207.9391666665</v>
          </cell>
          <cell r="AJ689">
            <v>-2581815.5775000001</v>
          </cell>
          <cell r="AK689">
            <v>-2035513.6274999995</v>
          </cell>
          <cell r="AL689">
            <v>-1489211.6775000002</v>
          </cell>
          <cell r="AM689">
            <v>-1278173.4008333334</v>
          </cell>
          <cell r="AN689">
            <v>-1402398.7974999996</v>
          </cell>
          <cell r="AP689">
            <v>-1684125.0833333333</v>
          </cell>
        </row>
        <row r="690">
          <cell r="J690">
            <v>-1218112.5</v>
          </cell>
          <cell r="K690">
            <v>-870037.5</v>
          </cell>
          <cell r="L690">
            <v>-870037.5</v>
          </cell>
          <cell r="M690">
            <v>-870037.5</v>
          </cell>
          <cell r="N690">
            <v>-518137.5</v>
          </cell>
          <cell r="O690">
            <v>-518137.5</v>
          </cell>
          <cell r="P690">
            <v>-518137.5</v>
          </cell>
          <cell r="Q690">
            <v>-1196125</v>
          </cell>
          <cell r="R690">
            <v>-1196125</v>
          </cell>
          <cell r="S690">
            <v>-1196125</v>
          </cell>
          <cell r="T690">
            <v>-1196125</v>
          </cell>
          <cell r="U690">
            <v>-1196125</v>
          </cell>
          <cell r="V690">
            <v>-1196125</v>
          </cell>
          <cell r="W690">
            <v>-1336890</v>
          </cell>
          <cell r="X690">
            <v>-1336890</v>
          </cell>
          <cell r="Y690">
            <v>-1336890</v>
          </cell>
          <cell r="Z690">
            <v>-1105230</v>
          </cell>
          <cell r="AA690">
            <v>-1105230</v>
          </cell>
          <cell r="AD690">
            <v>-1037191.6666666666</v>
          </cell>
          <cell r="AE690">
            <v>-1002556.25</v>
          </cell>
          <cell r="AF690">
            <v>-967920.83333333337</v>
          </cell>
          <cell r="AG690">
            <v>-949686.97916666663</v>
          </cell>
          <cell r="AH690">
            <v>-947854.6875</v>
          </cell>
          <cell r="AI690">
            <v>-946022.39583333337</v>
          </cell>
          <cell r="AJ690">
            <v>-964558.4375</v>
          </cell>
          <cell r="AK690">
            <v>-1003462.8125</v>
          </cell>
          <cell r="AL690">
            <v>-1042367.1875</v>
          </cell>
          <cell r="AM690">
            <v>-1086281.5625</v>
          </cell>
          <cell r="AN690">
            <v>-1135205.9375</v>
          </cell>
          <cell r="AP690">
            <v>-1191565.4166666667</v>
          </cell>
        </row>
        <row r="691">
          <cell r="J691">
            <v>-2590089.71</v>
          </cell>
          <cell r="K691">
            <v>-2626305.9300000002</v>
          </cell>
          <cell r="L691">
            <v>-2626305.9300000002</v>
          </cell>
          <cell r="M691">
            <v>-2626305.9300000002</v>
          </cell>
          <cell r="N691">
            <v>-2364097.9700000002</v>
          </cell>
          <cell r="O691">
            <v>-2364097.9700000002</v>
          </cell>
          <cell r="P691">
            <v>-2364097.9700000002</v>
          </cell>
          <cell r="Q691">
            <v>-2758867.1</v>
          </cell>
          <cell r="R691">
            <v>-2758867.1</v>
          </cell>
          <cell r="S691">
            <v>-2758867.1</v>
          </cell>
          <cell r="T691">
            <v>-1574559.71</v>
          </cell>
          <cell r="U691">
            <v>-1574559.71</v>
          </cell>
          <cell r="V691">
            <v>-1574559.71</v>
          </cell>
          <cell r="W691">
            <v>-1555455.47</v>
          </cell>
          <cell r="X691">
            <v>-1555455.47</v>
          </cell>
          <cell r="Y691">
            <v>-1555455.47</v>
          </cell>
          <cell r="Z691">
            <v>-2925181.54</v>
          </cell>
          <cell r="AA691">
            <v>-2925181.54</v>
          </cell>
          <cell r="AD691">
            <v>-2120927.398333333</v>
          </cell>
          <cell r="AE691">
            <v>-2306492.5099999998</v>
          </cell>
          <cell r="AF691">
            <v>-2492057.6216666666</v>
          </cell>
          <cell r="AG691">
            <v>-2542526.4275000002</v>
          </cell>
          <cell r="AH691">
            <v>-2457898.9275000007</v>
          </cell>
          <cell r="AI691">
            <v>-2373271.4275000007</v>
          </cell>
          <cell r="AJ691">
            <v>-2286338.9083333337</v>
          </cell>
          <cell r="AK691">
            <v>-2197101.37</v>
          </cell>
          <cell r="AL691">
            <v>-2107863.8316666665</v>
          </cell>
          <cell r="AM691">
            <v>-2086623.544583333</v>
          </cell>
          <cell r="AN691">
            <v>-2133380.5087499996</v>
          </cell>
          <cell r="AP691">
            <v>-2194417.5649999999</v>
          </cell>
        </row>
        <row r="692">
          <cell r="J692">
            <v>7955331.4299999997</v>
          </cell>
          <cell r="K692">
            <v>8422811.7799999993</v>
          </cell>
          <cell r="L692">
            <v>8422811.7799999993</v>
          </cell>
          <cell r="M692">
            <v>8422811.7799999993</v>
          </cell>
          <cell r="N692">
            <v>416850.43</v>
          </cell>
          <cell r="O692">
            <v>416850.43</v>
          </cell>
          <cell r="P692">
            <v>416850.43</v>
          </cell>
          <cell r="Q692">
            <v>1110665.8500000001</v>
          </cell>
          <cell r="R692">
            <v>1110665.8500000001</v>
          </cell>
          <cell r="S692">
            <v>1110665.8500000001</v>
          </cell>
          <cell r="T692">
            <v>1469538.15</v>
          </cell>
          <cell r="U692">
            <v>1469538.15</v>
          </cell>
          <cell r="V692">
            <v>1469538.15</v>
          </cell>
          <cell r="W692">
            <v>1867188.38</v>
          </cell>
          <cell r="X692">
            <v>1867188.38</v>
          </cell>
          <cell r="Y692">
            <v>1867188.38</v>
          </cell>
          <cell r="Z692">
            <v>1907555.19</v>
          </cell>
          <cell r="AA692">
            <v>1907555.19</v>
          </cell>
          <cell r="AD692">
            <v>5819367.0079166666</v>
          </cell>
          <cell r="AE692">
            <v>5282186.1537500005</v>
          </cell>
          <cell r="AF692">
            <v>4745005.2995833335</v>
          </cell>
          <cell r="AG692">
            <v>4206173.4858333338</v>
          </cell>
          <cell r="AH692">
            <v>3665690.7124999999</v>
          </cell>
          <cell r="AI692">
            <v>3125207.9391666665</v>
          </cell>
          <cell r="AJ692">
            <v>2581815.5775000001</v>
          </cell>
          <cell r="AK692">
            <v>2035513.6274999995</v>
          </cell>
          <cell r="AL692">
            <v>1489211.6775000002</v>
          </cell>
          <cell r="AM692">
            <v>1278173.4008333334</v>
          </cell>
          <cell r="AN692">
            <v>1402398.7974999996</v>
          </cell>
          <cell r="AP692">
            <v>1684125.0833333333</v>
          </cell>
        </row>
        <row r="693">
          <cell r="J693">
            <v>1218112.5</v>
          </cell>
          <cell r="K693">
            <v>870037.5</v>
          </cell>
          <cell r="L693">
            <v>870037.5</v>
          </cell>
          <cell r="M693">
            <v>870037.5</v>
          </cell>
          <cell r="N693">
            <v>518137.5</v>
          </cell>
          <cell r="O693">
            <v>518137.5</v>
          </cell>
          <cell r="P693">
            <v>518137.5</v>
          </cell>
          <cell r="Q693">
            <v>1196125</v>
          </cell>
          <cell r="R693">
            <v>1196125</v>
          </cell>
          <cell r="S693">
            <v>1196125</v>
          </cell>
          <cell r="T693">
            <v>1196125</v>
          </cell>
          <cell r="U693">
            <v>1196125</v>
          </cell>
          <cell r="V693">
            <v>1196125</v>
          </cell>
          <cell r="W693">
            <v>1336890</v>
          </cell>
          <cell r="X693">
            <v>1336890</v>
          </cell>
          <cell r="Y693">
            <v>1336890</v>
          </cell>
          <cell r="Z693">
            <v>1105230</v>
          </cell>
          <cell r="AA693">
            <v>1105230</v>
          </cell>
          <cell r="AD693">
            <v>1037191.6666666666</v>
          </cell>
          <cell r="AE693">
            <v>1002556.25</v>
          </cell>
          <cell r="AF693">
            <v>967920.83333333337</v>
          </cell>
          <cell r="AG693">
            <v>949686.97916666663</v>
          </cell>
          <cell r="AH693">
            <v>947854.6875</v>
          </cell>
          <cell r="AI693">
            <v>946022.39583333337</v>
          </cell>
          <cell r="AJ693">
            <v>964558.4375</v>
          </cell>
          <cell r="AK693">
            <v>1003462.8125</v>
          </cell>
          <cell r="AL693">
            <v>1042367.1875</v>
          </cell>
          <cell r="AM693">
            <v>1086281.5625</v>
          </cell>
          <cell r="AN693">
            <v>1135205.9375</v>
          </cell>
          <cell r="AP693">
            <v>1191565.4166666667</v>
          </cell>
        </row>
        <row r="694">
          <cell r="J694">
            <v>2590089.71</v>
          </cell>
          <cell r="K694">
            <v>2626305.9300000002</v>
          </cell>
          <cell r="L694">
            <v>2626305.9300000002</v>
          </cell>
          <cell r="M694">
            <v>2626305.9300000002</v>
          </cell>
          <cell r="N694">
            <v>2364097.9700000002</v>
          </cell>
          <cell r="O694">
            <v>2364097.9700000002</v>
          </cell>
          <cell r="P694">
            <v>2364097.9700000002</v>
          </cell>
          <cell r="Q694">
            <v>2758867.1</v>
          </cell>
          <cell r="R694">
            <v>2758867.1</v>
          </cell>
          <cell r="S694">
            <v>2758867.1</v>
          </cell>
          <cell r="T694">
            <v>1574559.71</v>
          </cell>
          <cell r="U694">
            <v>1574559.71</v>
          </cell>
          <cell r="V694">
            <v>1574559.71</v>
          </cell>
          <cell r="W694">
            <v>1555455.47</v>
          </cell>
          <cell r="X694">
            <v>1555455.47</v>
          </cell>
          <cell r="Y694">
            <v>1555455.47</v>
          </cell>
          <cell r="Z694">
            <v>2925181.54</v>
          </cell>
          <cell r="AA694">
            <v>2925181.54</v>
          </cell>
          <cell r="AD694">
            <v>2120927.398333333</v>
          </cell>
          <cell r="AE694">
            <v>2306492.5099999998</v>
          </cell>
          <cell r="AF694">
            <v>2492057.6216666666</v>
          </cell>
          <cell r="AG694">
            <v>2542526.4275000002</v>
          </cell>
          <cell r="AH694">
            <v>2457898.9275000007</v>
          </cell>
          <cell r="AI694">
            <v>2373271.4275000007</v>
          </cell>
          <cell r="AJ694">
            <v>2286338.9083333337</v>
          </cell>
          <cell r="AK694">
            <v>2197101.37</v>
          </cell>
          <cell r="AL694">
            <v>2107863.8316666665</v>
          </cell>
          <cell r="AM694">
            <v>2086623.544583333</v>
          </cell>
          <cell r="AN694">
            <v>2133380.5087499996</v>
          </cell>
          <cell r="AP694">
            <v>2194417.5649999999</v>
          </cell>
        </row>
        <row r="695">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D695">
            <v>0</v>
          </cell>
          <cell r="AE695">
            <v>0</v>
          </cell>
          <cell r="AF695">
            <v>0</v>
          </cell>
          <cell r="AG695">
            <v>0</v>
          </cell>
          <cell r="AH695">
            <v>0</v>
          </cell>
          <cell r="AI695">
            <v>0</v>
          </cell>
          <cell r="AJ695">
            <v>0</v>
          </cell>
          <cell r="AK695">
            <v>0</v>
          </cell>
          <cell r="AL695">
            <v>0</v>
          </cell>
          <cell r="AM695">
            <v>0</v>
          </cell>
          <cell r="AN695">
            <v>0</v>
          </cell>
          <cell r="AP695">
            <v>0</v>
          </cell>
        </row>
        <row r="696">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D696">
            <v>0</v>
          </cell>
          <cell r="AE696">
            <v>0</v>
          </cell>
          <cell r="AF696">
            <v>0</v>
          </cell>
          <cell r="AG696">
            <v>0</v>
          </cell>
          <cell r="AH696">
            <v>0</v>
          </cell>
          <cell r="AI696">
            <v>0</v>
          </cell>
          <cell r="AJ696">
            <v>0</v>
          </cell>
          <cell r="AK696">
            <v>0</v>
          </cell>
          <cell r="AL696">
            <v>0</v>
          </cell>
          <cell r="AM696">
            <v>0</v>
          </cell>
          <cell r="AN696">
            <v>0</v>
          </cell>
          <cell r="AP696">
            <v>0</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D697">
            <v>0</v>
          </cell>
          <cell r="AE697">
            <v>0</v>
          </cell>
          <cell r="AF697">
            <v>0</v>
          </cell>
          <cell r="AG697">
            <v>0</v>
          </cell>
          <cell r="AH697">
            <v>0</v>
          </cell>
          <cell r="AI697">
            <v>0</v>
          </cell>
          <cell r="AJ697">
            <v>0</v>
          </cell>
          <cell r="AK697">
            <v>0</v>
          </cell>
          <cell r="AL697">
            <v>0</v>
          </cell>
          <cell r="AM697">
            <v>0</v>
          </cell>
          <cell r="AN697">
            <v>0</v>
          </cell>
          <cell r="AP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D698">
            <v>0</v>
          </cell>
          <cell r="AE698">
            <v>0</v>
          </cell>
          <cell r="AF698">
            <v>0</v>
          </cell>
          <cell r="AG698">
            <v>0</v>
          </cell>
          <cell r="AH698">
            <v>0</v>
          </cell>
          <cell r="AI698">
            <v>0</v>
          </cell>
          <cell r="AJ698">
            <v>0</v>
          </cell>
          <cell r="AK698">
            <v>0</v>
          </cell>
          <cell r="AL698">
            <v>0</v>
          </cell>
          <cell r="AM698">
            <v>0</v>
          </cell>
          <cell r="AN698">
            <v>0</v>
          </cell>
          <cell r="AP698">
            <v>0</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D699">
            <v>0</v>
          </cell>
          <cell r="AE699">
            <v>0</v>
          </cell>
          <cell r="AF699">
            <v>0</v>
          </cell>
          <cell r="AG699">
            <v>0</v>
          </cell>
          <cell r="AH699">
            <v>0</v>
          </cell>
          <cell r="AI699">
            <v>0</v>
          </cell>
          <cell r="AJ699">
            <v>0</v>
          </cell>
          <cell r="AK699">
            <v>0</v>
          </cell>
          <cell r="AL699">
            <v>0</v>
          </cell>
          <cell r="AM699">
            <v>0</v>
          </cell>
          <cell r="AN699">
            <v>0</v>
          </cell>
          <cell r="AP699">
            <v>0</v>
          </cell>
        </row>
        <row r="700">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D700">
            <v>0</v>
          </cell>
          <cell r="AE700">
            <v>0</v>
          </cell>
          <cell r="AF700">
            <v>0</v>
          </cell>
          <cell r="AG700">
            <v>0</v>
          </cell>
          <cell r="AH700">
            <v>0</v>
          </cell>
          <cell r="AI700">
            <v>0</v>
          </cell>
          <cell r="AJ700">
            <v>0</v>
          </cell>
          <cell r="AK700">
            <v>0</v>
          </cell>
          <cell r="AL700">
            <v>0</v>
          </cell>
          <cell r="AM700">
            <v>0</v>
          </cell>
          <cell r="AN700">
            <v>0</v>
          </cell>
          <cell r="AP700">
            <v>0</v>
          </cell>
        </row>
        <row r="701">
          <cell r="J701">
            <v>106834652.39</v>
          </cell>
          <cell r="K701">
            <v>102011325.04000001</v>
          </cell>
          <cell r="L701">
            <v>110577988.27</v>
          </cell>
          <cell r="M701">
            <v>107949955.48999999</v>
          </cell>
          <cell r="N701">
            <v>99871943.5</v>
          </cell>
          <cell r="O701">
            <v>117087042.34</v>
          </cell>
          <cell r="P701">
            <v>125702031.61</v>
          </cell>
          <cell r="Q701">
            <v>157245712.69</v>
          </cell>
          <cell r="R701">
            <v>153990721.56</v>
          </cell>
          <cell r="S701">
            <v>129076665.26000001</v>
          </cell>
          <cell r="T701">
            <v>118873561.98</v>
          </cell>
          <cell r="U701">
            <v>105438572.86</v>
          </cell>
          <cell r="V701">
            <v>99412946.439999998</v>
          </cell>
          <cell r="W701">
            <v>92860822.540000007</v>
          </cell>
          <cell r="X701">
            <v>98345428.709999993</v>
          </cell>
          <cell r="Y701">
            <v>105857105.98999999</v>
          </cell>
          <cell r="Z701">
            <v>100249311.52</v>
          </cell>
          <cell r="AA701">
            <v>117318639.04000001</v>
          </cell>
          <cell r="AD701">
            <v>117301717.27458332</v>
          </cell>
          <cell r="AE701">
            <v>118198214.64083333</v>
          </cell>
          <cell r="AF701">
            <v>119043762.84750001</v>
          </cell>
          <cell r="AG701">
            <v>119304347.65374999</v>
          </cell>
          <cell r="AH701">
            <v>119396961.70083332</v>
          </cell>
          <cell r="AI701">
            <v>119245776.66791666</v>
          </cell>
          <cell r="AJ701">
            <v>118555267.9825</v>
          </cell>
          <cell r="AK701">
            <v>117664307.06333333</v>
          </cell>
          <cell r="AL701">
            <v>117067415.01916666</v>
          </cell>
          <cell r="AM701">
            <v>116995936.62416667</v>
          </cell>
          <cell r="AN701">
            <v>117021310.15416668</v>
          </cell>
          <cell r="AP701">
            <v>117199900.56166668</v>
          </cell>
        </row>
        <row r="702">
          <cell r="J702">
            <v>28672290.129999999</v>
          </cell>
          <cell r="K702">
            <v>24229263.170000002</v>
          </cell>
          <cell r="L702">
            <v>23225641.41</v>
          </cell>
          <cell r="M702">
            <v>22342283.489999998</v>
          </cell>
          <cell r="N702">
            <v>26149228.760000002</v>
          </cell>
          <cell r="O702">
            <v>38479887.420000002</v>
          </cell>
          <cell r="P702">
            <v>50219096.520000003</v>
          </cell>
          <cell r="Q702">
            <v>76807047.670000002</v>
          </cell>
          <cell r="R702">
            <v>72314883.769999996</v>
          </cell>
          <cell r="S702">
            <v>59255918.280000001</v>
          </cell>
          <cell r="T702">
            <v>48294184.159999996</v>
          </cell>
          <cell r="U702">
            <v>40062878.600000001</v>
          </cell>
          <cell r="V702">
            <v>28586204.030000001</v>
          </cell>
          <cell r="W702">
            <v>23083739.379999999</v>
          </cell>
          <cell r="X702">
            <v>21702807.16</v>
          </cell>
          <cell r="Y702">
            <v>22032964.190000001</v>
          </cell>
          <cell r="Z702">
            <v>26002791.41</v>
          </cell>
          <cell r="AA702">
            <v>43459844.109999999</v>
          </cell>
          <cell r="AD702">
            <v>38789450.640416659</v>
          </cell>
          <cell r="AE702">
            <v>39712621.58208333</v>
          </cell>
          <cell r="AF702">
            <v>40849843.405833334</v>
          </cell>
          <cell r="AG702">
            <v>41538543.910416663</v>
          </cell>
          <cell r="AH702">
            <v>42097710.379999995</v>
          </cell>
          <cell r="AI702">
            <v>42500796.694166668</v>
          </cell>
          <cell r="AJ702">
            <v>42449479.615416653</v>
          </cell>
          <cell r="AK702">
            <v>42338298.03041666</v>
          </cell>
          <cell r="AL702">
            <v>42261958.299166657</v>
          </cell>
          <cell r="AM702">
            <v>42242968.438749991</v>
          </cell>
          <cell r="AN702">
            <v>42444365.077916667</v>
          </cell>
          <cell r="AP702">
            <v>42743918.129583336</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D703">
            <v>0</v>
          </cell>
          <cell r="AE703">
            <v>0</v>
          </cell>
          <cell r="AF703">
            <v>0</v>
          </cell>
          <cell r="AG703">
            <v>0</v>
          </cell>
          <cell r="AH703">
            <v>0</v>
          </cell>
          <cell r="AI703">
            <v>0</v>
          </cell>
          <cell r="AJ703">
            <v>0</v>
          </cell>
          <cell r="AK703">
            <v>0</v>
          </cell>
          <cell r="AL703">
            <v>0</v>
          </cell>
          <cell r="AM703">
            <v>0</v>
          </cell>
          <cell r="AN703">
            <v>0</v>
          </cell>
          <cell r="AP703">
            <v>0</v>
          </cell>
        </row>
        <row r="704">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D704">
            <v>0</v>
          </cell>
          <cell r="AE704">
            <v>0</v>
          </cell>
          <cell r="AF704">
            <v>0</v>
          </cell>
          <cell r="AG704">
            <v>0</v>
          </cell>
          <cell r="AH704">
            <v>0</v>
          </cell>
          <cell r="AI704">
            <v>0</v>
          </cell>
          <cell r="AJ704">
            <v>0</v>
          </cell>
          <cell r="AK704">
            <v>0</v>
          </cell>
          <cell r="AL704">
            <v>0</v>
          </cell>
          <cell r="AM704">
            <v>0</v>
          </cell>
          <cell r="AN704">
            <v>0</v>
          </cell>
          <cell r="AP704">
            <v>0</v>
          </cell>
        </row>
        <row r="705">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D705">
            <v>0</v>
          </cell>
          <cell r="AE705">
            <v>0</v>
          </cell>
          <cell r="AF705">
            <v>0</v>
          </cell>
          <cell r="AG705">
            <v>0</v>
          </cell>
          <cell r="AH705">
            <v>0</v>
          </cell>
          <cell r="AI705">
            <v>0</v>
          </cell>
          <cell r="AJ705">
            <v>0</v>
          </cell>
          <cell r="AK705">
            <v>0</v>
          </cell>
          <cell r="AL705">
            <v>0</v>
          </cell>
          <cell r="AM705">
            <v>0</v>
          </cell>
          <cell r="AN705">
            <v>0</v>
          </cell>
          <cell r="AP705">
            <v>0</v>
          </cell>
        </row>
        <row r="706">
          <cell r="J706">
            <v>0</v>
          </cell>
          <cell r="K706">
            <v>1801927.73</v>
          </cell>
          <cell r="L706">
            <v>9553632.6600000001</v>
          </cell>
          <cell r="M706">
            <v>17638349.969999999</v>
          </cell>
          <cell r="N706">
            <v>23302850.359999999</v>
          </cell>
          <cell r="O706">
            <v>23302850.359999999</v>
          </cell>
          <cell r="P706">
            <v>12797138.48</v>
          </cell>
          <cell r="Q706">
            <v>0</v>
          </cell>
          <cell r="R706">
            <v>0</v>
          </cell>
          <cell r="S706">
            <v>0</v>
          </cell>
          <cell r="T706">
            <v>0</v>
          </cell>
          <cell r="U706">
            <v>0</v>
          </cell>
          <cell r="V706">
            <v>0</v>
          </cell>
          <cell r="W706">
            <v>0</v>
          </cell>
          <cell r="X706">
            <v>741335.99</v>
          </cell>
          <cell r="Y706">
            <v>8876786.3399999999</v>
          </cell>
          <cell r="Z706">
            <v>14276910.34</v>
          </cell>
          <cell r="AA706">
            <v>14276910.34</v>
          </cell>
          <cell r="AD706">
            <v>7366395.7966666669</v>
          </cell>
          <cell r="AE706">
            <v>7366395.7966666669</v>
          </cell>
          <cell r="AF706">
            <v>7366395.7966666669</v>
          </cell>
          <cell r="AG706">
            <v>7366395.7966666669</v>
          </cell>
          <cell r="AH706">
            <v>7366395.7966666669</v>
          </cell>
          <cell r="AI706">
            <v>7366395.7966666669</v>
          </cell>
          <cell r="AJ706">
            <v>7291315.4745833324</v>
          </cell>
          <cell r="AK706">
            <v>6849056.1245833337</v>
          </cell>
          <cell r="AL706">
            <v>6116811.9454166666</v>
          </cell>
          <cell r="AM706">
            <v>5375665.96</v>
          </cell>
          <cell r="AN706">
            <v>4623504.291666667</v>
          </cell>
          <cell r="AP706">
            <v>3938233.6350000002</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14000</v>
          </cell>
          <cell r="Y707">
            <v>76500</v>
          </cell>
          <cell r="Z707">
            <v>108480</v>
          </cell>
          <cell r="AA707">
            <v>108480</v>
          </cell>
          <cell r="AD707">
            <v>0</v>
          </cell>
          <cell r="AE707">
            <v>0</v>
          </cell>
          <cell r="AF707">
            <v>0</v>
          </cell>
          <cell r="AG707">
            <v>0</v>
          </cell>
          <cell r="AH707">
            <v>0</v>
          </cell>
          <cell r="AI707">
            <v>0</v>
          </cell>
          <cell r="AJ707">
            <v>0</v>
          </cell>
          <cell r="AK707">
            <v>583.33333333333337</v>
          </cell>
          <cell r="AL707">
            <v>4354.166666666667</v>
          </cell>
          <cell r="AM707">
            <v>12061.666666666666</v>
          </cell>
          <cell r="AN707">
            <v>21101.666666666668</v>
          </cell>
          <cell r="AP707">
            <v>35245</v>
          </cell>
        </row>
        <row r="708">
          <cell r="J708">
            <v>22332930.52</v>
          </cell>
          <cell r="K708">
            <v>25480073.510000002</v>
          </cell>
          <cell r="L708">
            <v>19016011.780000001</v>
          </cell>
          <cell r="M708">
            <v>13948148.18</v>
          </cell>
          <cell r="N708">
            <v>9254174.0700000003</v>
          </cell>
          <cell r="O708">
            <v>9615697.7200000007</v>
          </cell>
          <cell r="P708">
            <v>15381800.74</v>
          </cell>
          <cell r="Q708">
            <v>30596352.550000001</v>
          </cell>
          <cell r="R708">
            <v>10331750.1</v>
          </cell>
          <cell r="S708">
            <v>18981495.649999999</v>
          </cell>
          <cell r="T708">
            <v>16150290.279999999</v>
          </cell>
          <cell r="U708">
            <v>14550962.609999999</v>
          </cell>
          <cell r="V708">
            <v>10542345.58</v>
          </cell>
          <cell r="W708">
            <v>9250855.4299999997</v>
          </cell>
          <cell r="X708">
            <v>10780811.529999999</v>
          </cell>
          <cell r="Y708">
            <v>8933708.0500000007</v>
          </cell>
          <cell r="Z708">
            <v>9933010.5199999996</v>
          </cell>
          <cell r="AA708">
            <v>10200717.57</v>
          </cell>
          <cell r="AD708">
            <v>21799693.026250001</v>
          </cell>
          <cell r="AE708">
            <v>21732810.534166668</v>
          </cell>
          <cell r="AF708">
            <v>20282105.076250002</v>
          </cell>
          <cell r="AG708">
            <v>18671404.317916669</v>
          </cell>
          <cell r="AH708">
            <v>17550054.870833334</v>
          </cell>
          <cell r="AI708">
            <v>16645366.270000001</v>
          </cell>
          <cell r="AJ708">
            <v>15477874.477500001</v>
          </cell>
          <cell r="AK708">
            <v>14458523.713749999</v>
          </cell>
          <cell r="AL708">
            <v>13906455.364583334</v>
          </cell>
          <cell r="AM708">
            <v>13725805.21125</v>
          </cell>
          <cell r="AN708">
            <v>13778465.890416669</v>
          </cell>
          <cell r="AP708">
            <v>12722075.76375</v>
          </cell>
        </row>
        <row r="709">
          <cell r="J709">
            <v>6268899.25</v>
          </cell>
          <cell r="K709">
            <v>10775333.99</v>
          </cell>
          <cell r="L709">
            <v>9418024.7599999998</v>
          </cell>
          <cell r="M709">
            <v>7450892.8799999999</v>
          </cell>
          <cell r="N709">
            <v>5753463.5599999996</v>
          </cell>
          <cell r="O709">
            <v>5683673.8200000003</v>
          </cell>
          <cell r="P709">
            <v>11168915.279999999</v>
          </cell>
          <cell r="Q709">
            <v>23744776.219999999</v>
          </cell>
          <cell r="R709">
            <v>7601546.1600000001</v>
          </cell>
          <cell r="S709">
            <v>7395317.4299999997</v>
          </cell>
          <cell r="T709">
            <v>7350249.7800000003</v>
          </cell>
          <cell r="U709">
            <v>8123540.9800000004</v>
          </cell>
          <cell r="V709">
            <v>6129127.6500000004</v>
          </cell>
          <cell r="W709">
            <v>6826950.6399999997</v>
          </cell>
          <cell r="X709">
            <v>6618811.8499999996</v>
          </cell>
          <cell r="Y709">
            <v>4751340.6500000004</v>
          </cell>
          <cell r="Z709">
            <v>6672086.1500000004</v>
          </cell>
          <cell r="AA709">
            <v>7170275.1200000001</v>
          </cell>
          <cell r="AD709">
            <v>8205328.4762500003</v>
          </cell>
          <cell r="AE709">
            <v>9019550.5041666664</v>
          </cell>
          <cell r="AF709">
            <v>8996997.4879166652</v>
          </cell>
          <cell r="AG709">
            <v>8964144.7416666672</v>
          </cell>
          <cell r="AH709">
            <v>9115113.3699999992</v>
          </cell>
          <cell r="AI709">
            <v>9222062.3591666669</v>
          </cell>
          <cell r="AJ709">
            <v>9051722.5695833322</v>
          </cell>
          <cell r="AK709">
            <v>8770572.7254166678</v>
          </cell>
          <cell r="AL709">
            <v>8541457.5112499986</v>
          </cell>
          <cell r="AM709">
            <v>8467252.109583335</v>
          </cell>
          <cell r="AN709">
            <v>8567469.7716666665</v>
          </cell>
          <cell r="AP709">
            <v>7776460.673750001</v>
          </cell>
        </row>
        <row r="710">
          <cell r="J710">
            <v>5356506.13</v>
          </cell>
          <cell r="K710">
            <v>6177008.5199999996</v>
          </cell>
          <cell r="L710">
            <v>6867036</v>
          </cell>
          <cell r="M710">
            <v>4873860.78</v>
          </cell>
          <cell r="N710">
            <v>4214024.91</v>
          </cell>
          <cell r="O710">
            <v>4511780.91</v>
          </cell>
          <cell r="P710">
            <v>4908893.96</v>
          </cell>
          <cell r="Q710">
            <v>5864527.3700000001</v>
          </cell>
          <cell r="R710">
            <v>3551126.76</v>
          </cell>
          <cell r="S710">
            <v>4562912.8899999997</v>
          </cell>
          <cell r="T710">
            <v>4192524.98</v>
          </cell>
          <cell r="U710">
            <v>3378372.61</v>
          </cell>
          <cell r="V710">
            <v>3078420.26</v>
          </cell>
          <cell r="W710">
            <v>2995009.89</v>
          </cell>
          <cell r="X710">
            <v>1894117.4</v>
          </cell>
          <cell r="Y710">
            <v>1896994.14</v>
          </cell>
          <cell r="Z710">
            <v>1722817.84</v>
          </cell>
          <cell r="AA710">
            <v>1457810.6</v>
          </cell>
          <cell r="AD710">
            <v>5717645.7229166664</v>
          </cell>
          <cell r="AE710">
            <v>5701477.3795833327</v>
          </cell>
          <cell r="AF710">
            <v>5430409.4879166661</v>
          </cell>
          <cell r="AG710">
            <v>5120397.0487500001</v>
          </cell>
          <cell r="AH710">
            <v>4937739.0991666662</v>
          </cell>
          <cell r="AI710">
            <v>4776627.7404166665</v>
          </cell>
          <cell r="AJ710">
            <v>4549124.2195833335</v>
          </cell>
          <cell r="AK710">
            <v>4209336.0016666669</v>
          </cell>
          <cell r="AL710">
            <v>3878094.9500000007</v>
          </cell>
          <cell r="AM710">
            <v>3650258.5454166667</v>
          </cell>
          <cell r="AN710">
            <v>3419209.487916667</v>
          </cell>
          <cell r="AP710">
            <v>2774058.3095833338</v>
          </cell>
        </row>
        <row r="711">
          <cell r="J711">
            <v>1807145.13</v>
          </cell>
          <cell r="K711">
            <v>2605314.38</v>
          </cell>
          <cell r="L711">
            <v>2568588.5</v>
          </cell>
          <cell r="M711">
            <v>1741319</v>
          </cell>
          <cell r="N711">
            <v>1194650.71</v>
          </cell>
          <cell r="O711">
            <v>1572733.28</v>
          </cell>
          <cell r="P711">
            <v>1716031.52</v>
          </cell>
          <cell r="Q711">
            <v>2873680.18</v>
          </cell>
          <cell r="R711">
            <v>938772.3</v>
          </cell>
          <cell r="S711">
            <v>1273243.3500000001</v>
          </cell>
          <cell r="T711">
            <v>1353348.64</v>
          </cell>
          <cell r="U711">
            <v>1657436.81</v>
          </cell>
          <cell r="V711">
            <v>1423591.14</v>
          </cell>
          <cell r="W711">
            <v>1510188.03</v>
          </cell>
          <cell r="X711">
            <v>1060329.95</v>
          </cell>
          <cell r="Y711">
            <v>1415502.86</v>
          </cell>
          <cell r="Z711">
            <v>1153937.73</v>
          </cell>
          <cell r="AA711">
            <v>1173995.42</v>
          </cell>
          <cell r="AD711">
            <v>1595550.3737500003</v>
          </cell>
          <cell r="AE711">
            <v>1685954.5829166665</v>
          </cell>
          <cell r="AF711">
            <v>1714236.72875</v>
          </cell>
          <cell r="AG711">
            <v>1753374.0833333337</v>
          </cell>
          <cell r="AH711">
            <v>1772406.0895833333</v>
          </cell>
          <cell r="AI711">
            <v>1759207.2337499999</v>
          </cell>
          <cell r="AJ711">
            <v>1697595.5529166665</v>
          </cell>
          <cell r="AK711">
            <v>1589121.1820833336</v>
          </cell>
          <cell r="AL711">
            <v>1512701.4033333333</v>
          </cell>
          <cell r="AM711">
            <v>1497429.3566666667</v>
          </cell>
          <cell r="AN711">
            <v>1479118.905</v>
          </cell>
          <cell r="AP711">
            <v>1351157.5708333331</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D712">
            <v>0</v>
          </cell>
          <cell r="AE712">
            <v>0</v>
          </cell>
          <cell r="AF712">
            <v>0</v>
          </cell>
          <cell r="AG712">
            <v>0</v>
          </cell>
          <cell r="AH712">
            <v>0</v>
          </cell>
          <cell r="AI712">
            <v>0</v>
          </cell>
          <cell r="AJ712">
            <v>0</v>
          </cell>
          <cell r="AK712">
            <v>0</v>
          </cell>
          <cell r="AL712">
            <v>0</v>
          </cell>
          <cell r="AM712">
            <v>0</v>
          </cell>
          <cell r="AN712">
            <v>0</v>
          </cell>
          <cell r="AP712">
            <v>0</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D713">
            <v>0</v>
          </cell>
          <cell r="AE713">
            <v>0</v>
          </cell>
          <cell r="AF713">
            <v>0</v>
          </cell>
          <cell r="AG713">
            <v>0</v>
          </cell>
          <cell r="AH713">
            <v>0</v>
          </cell>
          <cell r="AI713">
            <v>0</v>
          </cell>
          <cell r="AJ713">
            <v>0</v>
          </cell>
          <cell r="AK713">
            <v>0</v>
          </cell>
          <cell r="AL713">
            <v>0</v>
          </cell>
          <cell r="AM713">
            <v>0</v>
          </cell>
          <cell r="AN713">
            <v>0</v>
          </cell>
          <cell r="AP713">
            <v>0</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D714">
            <v>0</v>
          </cell>
          <cell r="AE714">
            <v>0</v>
          </cell>
          <cell r="AF714">
            <v>0</v>
          </cell>
          <cell r="AG714">
            <v>0</v>
          </cell>
          <cell r="AH714">
            <v>0</v>
          </cell>
          <cell r="AI714">
            <v>0</v>
          </cell>
          <cell r="AJ714">
            <v>0</v>
          </cell>
          <cell r="AK714">
            <v>0</v>
          </cell>
          <cell r="AL714">
            <v>0</v>
          </cell>
          <cell r="AM714">
            <v>0</v>
          </cell>
          <cell r="AN714">
            <v>0</v>
          </cell>
          <cell r="AP714">
            <v>0</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D715">
            <v>0</v>
          </cell>
          <cell r="AE715">
            <v>0</v>
          </cell>
          <cell r="AF715">
            <v>0</v>
          </cell>
          <cell r="AG715">
            <v>0</v>
          </cell>
          <cell r="AH715">
            <v>0</v>
          </cell>
          <cell r="AI715">
            <v>0</v>
          </cell>
          <cell r="AJ715">
            <v>0</v>
          </cell>
          <cell r="AK715">
            <v>0</v>
          </cell>
          <cell r="AL715">
            <v>0</v>
          </cell>
          <cell r="AM715">
            <v>0</v>
          </cell>
          <cell r="AN715">
            <v>0</v>
          </cell>
          <cell r="AP715">
            <v>0</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D716">
            <v>0</v>
          </cell>
          <cell r="AE716">
            <v>0</v>
          </cell>
          <cell r="AF716">
            <v>0</v>
          </cell>
          <cell r="AG716">
            <v>0</v>
          </cell>
          <cell r="AH716">
            <v>0</v>
          </cell>
          <cell r="AI716">
            <v>0</v>
          </cell>
          <cell r="AJ716">
            <v>0</v>
          </cell>
          <cell r="AK716">
            <v>0</v>
          </cell>
          <cell r="AL716">
            <v>0</v>
          </cell>
          <cell r="AM716">
            <v>0</v>
          </cell>
          <cell r="AN716">
            <v>0</v>
          </cell>
          <cell r="AP716">
            <v>0</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D717">
            <v>0</v>
          </cell>
          <cell r="AE717">
            <v>0</v>
          </cell>
          <cell r="AF717">
            <v>0</v>
          </cell>
          <cell r="AG717">
            <v>0</v>
          </cell>
          <cell r="AH717">
            <v>0</v>
          </cell>
          <cell r="AI717">
            <v>0</v>
          </cell>
          <cell r="AJ717">
            <v>0</v>
          </cell>
          <cell r="AK717">
            <v>0</v>
          </cell>
          <cell r="AL717">
            <v>0</v>
          </cell>
          <cell r="AM717">
            <v>0</v>
          </cell>
          <cell r="AN717">
            <v>0</v>
          </cell>
          <cell r="AP717">
            <v>0</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D718">
            <v>0</v>
          </cell>
          <cell r="AE718">
            <v>0</v>
          </cell>
          <cell r="AF718">
            <v>0</v>
          </cell>
          <cell r="AG718">
            <v>0</v>
          </cell>
          <cell r="AH718">
            <v>0</v>
          </cell>
          <cell r="AI718">
            <v>0</v>
          </cell>
          <cell r="AJ718">
            <v>0</v>
          </cell>
          <cell r="AK718">
            <v>0</v>
          </cell>
          <cell r="AL718">
            <v>0</v>
          </cell>
          <cell r="AM718">
            <v>0</v>
          </cell>
          <cell r="AN718">
            <v>0</v>
          </cell>
          <cell r="AP718">
            <v>0</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D719">
            <v>0</v>
          </cell>
          <cell r="AE719">
            <v>0</v>
          </cell>
          <cell r="AF719">
            <v>0</v>
          </cell>
          <cell r="AG719">
            <v>0</v>
          </cell>
          <cell r="AH719">
            <v>0</v>
          </cell>
          <cell r="AI719">
            <v>0</v>
          </cell>
          <cell r="AJ719">
            <v>0</v>
          </cell>
          <cell r="AK719">
            <v>0</v>
          </cell>
          <cell r="AL719">
            <v>0</v>
          </cell>
          <cell r="AM719">
            <v>0</v>
          </cell>
          <cell r="AN719">
            <v>0</v>
          </cell>
          <cell r="AP719">
            <v>0</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D720">
            <v>0</v>
          </cell>
          <cell r="AE720">
            <v>0</v>
          </cell>
          <cell r="AF720">
            <v>0</v>
          </cell>
          <cell r="AG720">
            <v>0</v>
          </cell>
          <cell r="AH720">
            <v>0</v>
          </cell>
          <cell r="AI720">
            <v>0</v>
          </cell>
          <cell r="AJ720">
            <v>0</v>
          </cell>
          <cell r="AK720">
            <v>0</v>
          </cell>
          <cell r="AL720">
            <v>0</v>
          </cell>
          <cell r="AM720">
            <v>0</v>
          </cell>
          <cell r="AN720">
            <v>0</v>
          </cell>
          <cell r="AP720">
            <v>0</v>
          </cell>
        </row>
        <row r="721">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D721">
            <v>0</v>
          </cell>
          <cell r="AE721">
            <v>0</v>
          </cell>
          <cell r="AF721">
            <v>0</v>
          </cell>
          <cell r="AG721">
            <v>0</v>
          </cell>
          <cell r="AH721">
            <v>0</v>
          </cell>
          <cell r="AI721">
            <v>0</v>
          </cell>
          <cell r="AJ721">
            <v>0</v>
          </cell>
          <cell r="AK721">
            <v>0</v>
          </cell>
          <cell r="AL721">
            <v>0</v>
          </cell>
          <cell r="AM721">
            <v>0</v>
          </cell>
          <cell r="AN721">
            <v>0</v>
          </cell>
          <cell r="AP721">
            <v>0</v>
          </cell>
        </row>
        <row r="722">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D722">
            <v>0</v>
          </cell>
          <cell r="AE722">
            <v>0</v>
          </cell>
          <cell r="AF722">
            <v>0</v>
          </cell>
          <cell r="AG722">
            <v>0</v>
          </cell>
          <cell r="AH722">
            <v>0</v>
          </cell>
          <cell r="AI722">
            <v>0</v>
          </cell>
          <cell r="AJ722">
            <v>0</v>
          </cell>
          <cell r="AK722">
            <v>0</v>
          </cell>
          <cell r="AL722">
            <v>0</v>
          </cell>
          <cell r="AM722">
            <v>0</v>
          </cell>
          <cell r="AN722">
            <v>0</v>
          </cell>
          <cell r="AP722">
            <v>0</v>
          </cell>
        </row>
        <row r="723">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D723">
            <v>0</v>
          </cell>
          <cell r="AE723">
            <v>0</v>
          </cell>
          <cell r="AF723">
            <v>0</v>
          </cell>
          <cell r="AG723">
            <v>0</v>
          </cell>
          <cell r="AH723">
            <v>0</v>
          </cell>
          <cell r="AI723">
            <v>0</v>
          </cell>
          <cell r="AJ723">
            <v>0</v>
          </cell>
          <cell r="AK723">
            <v>0</v>
          </cell>
          <cell r="AL723">
            <v>0</v>
          </cell>
          <cell r="AM723">
            <v>0</v>
          </cell>
          <cell r="AN723">
            <v>0</v>
          </cell>
          <cell r="AP723">
            <v>0</v>
          </cell>
        </row>
        <row r="724">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D724">
            <v>0</v>
          </cell>
          <cell r="AE724">
            <v>0</v>
          </cell>
          <cell r="AF724">
            <v>0</v>
          </cell>
          <cell r="AG724">
            <v>0</v>
          </cell>
          <cell r="AH724">
            <v>0</v>
          </cell>
          <cell r="AI724">
            <v>0</v>
          </cell>
          <cell r="AJ724">
            <v>0</v>
          </cell>
          <cell r="AK724">
            <v>0</v>
          </cell>
          <cell r="AL724">
            <v>0</v>
          </cell>
          <cell r="AM724">
            <v>0</v>
          </cell>
          <cell r="AN724">
            <v>0</v>
          </cell>
          <cell r="AP724">
            <v>0</v>
          </cell>
        </row>
        <row r="725">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D725">
            <v>0</v>
          </cell>
          <cell r="AE725">
            <v>0</v>
          </cell>
          <cell r="AF725">
            <v>0</v>
          </cell>
          <cell r="AG725">
            <v>0</v>
          </cell>
          <cell r="AH725">
            <v>0</v>
          </cell>
          <cell r="AI725">
            <v>0</v>
          </cell>
          <cell r="AJ725">
            <v>0</v>
          </cell>
          <cell r="AK725">
            <v>0</v>
          </cell>
          <cell r="AL725">
            <v>0</v>
          </cell>
          <cell r="AM725">
            <v>0</v>
          </cell>
          <cell r="AN725">
            <v>0</v>
          </cell>
          <cell r="AP725">
            <v>0</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D726">
            <v>0</v>
          </cell>
          <cell r="AE726">
            <v>0</v>
          </cell>
          <cell r="AF726">
            <v>0</v>
          </cell>
          <cell r="AG726">
            <v>0</v>
          </cell>
          <cell r="AH726">
            <v>0</v>
          </cell>
          <cell r="AI726">
            <v>0</v>
          </cell>
          <cell r="AJ726">
            <v>0</v>
          </cell>
          <cell r="AK726">
            <v>0</v>
          </cell>
          <cell r="AL726">
            <v>0</v>
          </cell>
          <cell r="AM726">
            <v>0</v>
          </cell>
          <cell r="AN726">
            <v>0</v>
          </cell>
          <cell r="AP726">
            <v>0</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D727">
            <v>0</v>
          </cell>
          <cell r="AE727">
            <v>0</v>
          </cell>
          <cell r="AF727">
            <v>0</v>
          </cell>
          <cell r="AG727">
            <v>0</v>
          </cell>
          <cell r="AH727">
            <v>0</v>
          </cell>
          <cell r="AI727">
            <v>0</v>
          </cell>
          <cell r="AJ727">
            <v>0</v>
          </cell>
          <cell r="AK727">
            <v>0</v>
          </cell>
          <cell r="AL727">
            <v>0</v>
          </cell>
          <cell r="AM727">
            <v>0</v>
          </cell>
          <cell r="AN727">
            <v>0</v>
          </cell>
          <cell r="AP727">
            <v>0</v>
          </cell>
        </row>
        <row r="728">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D728">
            <v>0</v>
          </cell>
          <cell r="AE728">
            <v>0</v>
          </cell>
          <cell r="AF728">
            <v>0</v>
          </cell>
          <cell r="AG728">
            <v>0</v>
          </cell>
          <cell r="AH728">
            <v>0</v>
          </cell>
          <cell r="AI728">
            <v>0</v>
          </cell>
          <cell r="AJ728">
            <v>0</v>
          </cell>
          <cell r="AK728">
            <v>0</v>
          </cell>
          <cell r="AL728">
            <v>0</v>
          </cell>
          <cell r="AM728">
            <v>0</v>
          </cell>
          <cell r="AN728">
            <v>0</v>
          </cell>
          <cell r="AP728">
            <v>0</v>
          </cell>
        </row>
        <row r="729">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D729">
            <v>0</v>
          </cell>
          <cell r="AE729">
            <v>0</v>
          </cell>
          <cell r="AF729">
            <v>0</v>
          </cell>
          <cell r="AG729">
            <v>0</v>
          </cell>
          <cell r="AH729">
            <v>0</v>
          </cell>
          <cell r="AI729">
            <v>0</v>
          </cell>
          <cell r="AJ729">
            <v>0</v>
          </cell>
          <cell r="AK729">
            <v>0</v>
          </cell>
          <cell r="AL729">
            <v>0</v>
          </cell>
          <cell r="AM729">
            <v>0</v>
          </cell>
          <cell r="AN729">
            <v>0</v>
          </cell>
          <cell r="AP729">
            <v>0</v>
          </cell>
        </row>
        <row r="730">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D730">
            <v>0</v>
          </cell>
          <cell r="AE730">
            <v>0</v>
          </cell>
          <cell r="AF730">
            <v>0</v>
          </cell>
          <cell r="AG730">
            <v>0</v>
          </cell>
          <cell r="AH730">
            <v>0</v>
          </cell>
          <cell r="AI730">
            <v>0</v>
          </cell>
          <cell r="AJ730">
            <v>0</v>
          </cell>
          <cell r="AK730">
            <v>0</v>
          </cell>
          <cell r="AL730">
            <v>0</v>
          </cell>
          <cell r="AM730">
            <v>0</v>
          </cell>
          <cell r="AN730">
            <v>0</v>
          </cell>
          <cell r="AP730">
            <v>0</v>
          </cell>
        </row>
        <row r="731">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D731">
            <v>0</v>
          </cell>
          <cell r="AE731">
            <v>0</v>
          </cell>
          <cell r="AF731">
            <v>0</v>
          </cell>
          <cell r="AG731">
            <v>0</v>
          </cell>
          <cell r="AH731">
            <v>0</v>
          </cell>
          <cell r="AI731">
            <v>0</v>
          </cell>
          <cell r="AJ731">
            <v>0</v>
          </cell>
          <cell r="AK731">
            <v>0</v>
          </cell>
          <cell r="AL731">
            <v>0</v>
          </cell>
          <cell r="AM731">
            <v>0</v>
          </cell>
          <cell r="AN731">
            <v>0</v>
          </cell>
          <cell r="AP731">
            <v>0</v>
          </cell>
        </row>
        <row r="732">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D732">
            <v>0</v>
          </cell>
          <cell r="AE732">
            <v>0</v>
          </cell>
          <cell r="AF732">
            <v>0</v>
          </cell>
          <cell r="AG732">
            <v>0</v>
          </cell>
          <cell r="AH732">
            <v>0</v>
          </cell>
          <cell r="AI732">
            <v>0</v>
          </cell>
          <cell r="AJ732">
            <v>0</v>
          </cell>
          <cell r="AK732">
            <v>0</v>
          </cell>
          <cell r="AL732">
            <v>0</v>
          </cell>
          <cell r="AM732">
            <v>0</v>
          </cell>
          <cell r="AN732">
            <v>0</v>
          </cell>
          <cell r="AP732">
            <v>0</v>
          </cell>
        </row>
        <row r="733">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D733">
            <v>0</v>
          </cell>
          <cell r="AE733">
            <v>0</v>
          </cell>
          <cell r="AF733">
            <v>0</v>
          </cell>
          <cell r="AG733">
            <v>0</v>
          </cell>
          <cell r="AH733">
            <v>0</v>
          </cell>
          <cell r="AI733">
            <v>0</v>
          </cell>
          <cell r="AJ733">
            <v>0</v>
          </cell>
          <cell r="AK733">
            <v>0</v>
          </cell>
          <cell r="AL733">
            <v>0</v>
          </cell>
          <cell r="AM733">
            <v>0</v>
          </cell>
          <cell r="AN733">
            <v>0</v>
          </cell>
          <cell r="AP733">
            <v>0</v>
          </cell>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D734">
            <v>0</v>
          </cell>
          <cell r="AE734">
            <v>0</v>
          </cell>
          <cell r="AF734">
            <v>0</v>
          </cell>
          <cell r="AG734">
            <v>0</v>
          </cell>
          <cell r="AH734">
            <v>0</v>
          </cell>
          <cell r="AI734">
            <v>0</v>
          </cell>
          <cell r="AJ734">
            <v>0</v>
          </cell>
          <cell r="AK734">
            <v>0</v>
          </cell>
          <cell r="AL734">
            <v>0</v>
          </cell>
          <cell r="AM734">
            <v>0</v>
          </cell>
          <cell r="AN734">
            <v>0</v>
          </cell>
          <cell r="AP734">
            <v>0</v>
          </cell>
        </row>
        <row r="735">
          <cell r="J735">
            <v>206063.16</v>
          </cell>
          <cell r="K735">
            <v>197652.4</v>
          </cell>
          <cell r="L735">
            <v>189241.64</v>
          </cell>
          <cell r="M735">
            <v>180830.88</v>
          </cell>
          <cell r="N735">
            <v>172420.12</v>
          </cell>
          <cell r="O735">
            <v>164009.35999999999</v>
          </cell>
          <cell r="P735">
            <v>155598.6</v>
          </cell>
          <cell r="Q735">
            <v>147187.84</v>
          </cell>
          <cell r="R735">
            <v>138777.07999999999</v>
          </cell>
          <cell r="S735">
            <v>130366.32</v>
          </cell>
          <cell r="T735">
            <v>121955.56</v>
          </cell>
          <cell r="U735">
            <v>113544.8</v>
          </cell>
          <cell r="V735">
            <v>105134.04</v>
          </cell>
          <cell r="W735">
            <v>96723.28</v>
          </cell>
          <cell r="X735">
            <v>88312.52</v>
          </cell>
          <cell r="Y735">
            <v>79901.759999999995</v>
          </cell>
          <cell r="Z735">
            <v>71491</v>
          </cell>
          <cell r="AA735">
            <v>63080.24</v>
          </cell>
          <cell r="AD735">
            <v>197652.4</v>
          </cell>
          <cell r="AE735">
            <v>189241.64</v>
          </cell>
          <cell r="AF735">
            <v>180830.88000000003</v>
          </cell>
          <cell r="AG735">
            <v>172420.12000000002</v>
          </cell>
          <cell r="AH735">
            <v>164009.36000000004</v>
          </cell>
          <cell r="AI735">
            <v>155598.60000000003</v>
          </cell>
          <cell r="AJ735">
            <v>147187.84000000003</v>
          </cell>
          <cell r="AK735">
            <v>138777.08000000002</v>
          </cell>
          <cell r="AL735">
            <v>130366.32</v>
          </cell>
          <cell r="AM735">
            <v>121955.56000000001</v>
          </cell>
          <cell r="AN735">
            <v>113544.80000000003</v>
          </cell>
          <cell r="AP735">
            <v>96723.280000000013</v>
          </cell>
        </row>
        <row r="736">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D736">
            <v>0</v>
          </cell>
          <cell r="AE736">
            <v>0</v>
          </cell>
          <cell r="AF736">
            <v>0</v>
          </cell>
          <cell r="AG736">
            <v>0</v>
          </cell>
          <cell r="AH736">
            <v>0</v>
          </cell>
          <cell r="AI736">
            <v>0</v>
          </cell>
          <cell r="AJ736">
            <v>0</v>
          </cell>
          <cell r="AK736">
            <v>0</v>
          </cell>
          <cell r="AL736">
            <v>0</v>
          </cell>
          <cell r="AM736">
            <v>0</v>
          </cell>
          <cell r="AN736">
            <v>0</v>
          </cell>
          <cell r="AP736">
            <v>0</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D737">
            <v>0</v>
          </cell>
          <cell r="AE737">
            <v>0</v>
          </cell>
          <cell r="AF737">
            <v>0</v>
          </cell>
          <cell r="AG737">
            <v>0</v>
          </cell>
          <cell r="AH737">
            <v>0</v>
          </cell>
          <cell r="AI737">
            <v>0</v>
          </cell>
          <cell r="AJ737">
            <v>0</v>
          </cell>
          <cell r="AK737">
            <v>0</v>
          </cell>
          <cell r="AL737">
            <v>0</v>
          </cell>
          <cell r="AM737">
            <v>0</v>
          </cell>
          <cell r="AN737">
            <v>0</v>
          </cell>
          <cell r="AP737">
            <v>0</v>
          </cell>
        </row>
        <row r="738">
          <cell r="J738">
            <v>42427.99</v>
          </cell>
          <cell r="K738">
            <v>42055.82</v>
          </cell>
          <cell r="L738">
            <v>41683.65</v>
          </cell>
          <cell r="M738">
            <v>41311.480000000003</v>
          </cell>
          <cell r="N738">
            <v>40939.31</v>
          </cell>
          <cell r="O738">
            <v>40567.14</v>
          </cell>
          <cell r="P738">
            <v>40194.97</v>
          </cell>
          <cell r="Q738">
            <v>39822.800000000003</v>
          </cell>
          <cell r="R738">
            <v>39450.629999999997</v>
          </cell>
          <cell r="S738">
            <v>39078.46</v>
          </cell>
          <cell r="T738">
            <v>38706.29</v>
          </cell>
          <cell r="U738">
            <v>38334.120000000003</v>
          </cell>
          <cell r="V738">
            <v>37961.949999999997</v>
          </cell>
          <cell r="W738">
            <v>37589.78</v>
          </cell>
          <cell r="X738">
            <v>37217.61</v>
          </cell>
          <cell r="Y738">
            <v>36845.440000000002</v>
          </cell>
          <cell r="Z738">
            <v>36473.269999999997</v>
          </cell>
          <cell r="AA738">
            <v>36101.1</v>
          </cell>
          <cell r="AD738">
            <v>42055.82</v>
          </cell>
          <cell r="AE738">
            <v>41683.649999999994</v>
          </cell>
          <cell r="AF738">
            <v>41311.479999999996</v>
          </cell>
          <cell r="AG738">
            <v>40939.310000000005</v>
          </cell>
          <cell r="AH738">
            <v>40567.14</v>
          </cell>
          <cell r="AI738">
            <v>40194.97</v>
          </cell>
          <cell r="AJ738">
            <v>39822.800000000003</v>
          </cell>
          <cell r="AK738">
            <v>39450.630000000005</v>
          </cell>
          <cell r="AL738">
            <v>39078.46</v>
          </cell>
          <cell r="AM738">
            <v>38706.29</v>
          </cell>
          <cell r="AN738">
            <v>38334.120000000003</v>
          </cell>
          <cell r="AP738">
            <v>37589.78</v>
          </cell>
        </row>
        <row r="739">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D739">
            <v>0</v>
          </cell>
          <cell r="AE739">
            <v>0</v>
          </cell>
          <cell r="AF739">
            <v>0</v>
          </cell>
          <cell r="AG739">
            <v>0</v>
          </cell>
          <cell r="AH739">
            <v>0</v>
          </cell>
          <cell r="AI739">
            <v>0</v>
          </cell>
          <cell r="AJ739">
            <v>0</v>
          </cell>
          <cell r="AK739">
            <v>0</v>
          </cell>
          <cell r="AL739">
            <v>0</v>
          </cell>
          <cell r="AM739">
            <v>0</v>
          </cell>
          <cell r="AN739">
            <v>0</v>
          </cell>
          <cell r="AP739">
            <v>0</v>
          </cell>
        </row>
        <row r="740">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D740">
            <v>0</v>
          </cell>
          <cell r="AE740">
            <v>0</v>
          </cell>
          <cell r="AF740">
            <v>0</v>
          </cell>
          <cell r="AG740">
            <v>0</v>
          </cell>
          <cell r="AH740">
            <v>0</v>
          </cell>
          <cell r="AI740">
            <v>0</v>
          </cell>
          <cell r="AJ740">
            <v>0</v>
          </cell>
          <cell r="AK740">
            <v>0</v>
          </cell>
          <cell r="AL740">
            <v>0</v>
          </cell>
          <cell r="AM740">
            <v>0</v>
          </cell>
          <cell r="AN740">
            <v>0</v>
          </cell>
          <cell r="AP740">
            <v>0</v>
          </cell>
        </row>
        <row r="741">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D741">
            <v>0</v>
          </cell>
          <cell r="AE741">
            <v>0</v>
          </cell>
          <cell r="AF741">
            <v>0</v>
          </cell>
          <cell r="AG741">
            <v>0</v>
          </cell>
          <cell r="AH741">
            <v>0</v>
          </cell>
          <cell r="AI741">
            <v>0</v>
          </cell>
          <cell r="AJ741">
            <v>0</v>
          </cell>
          <cell r="AK741">
            <v>0</v>
          </cell>
          <cell r="AL741">
            <v>0</v>
          </cell>
          <cell r="AM741">
            <v>0</v>
          </cell>
          <cell r="AN741">
            <v>0</v>
          </cell>
          <cell r="AP741">
            <v>0</v>
          </cell>
        </row>
        <row r="742">
          <cell r="J742">
            <v>1558321.55</v>
          </cell>
          <cell r="K742">
            <v>1551486.8</v>
          </cell>
          <cell r="L742">
            <v>1544652.05</v>
          </cell>
          <cell r="M742">
            <v>1537817.3</v>
          </cell>
          <cell r="N742">
            <v>1530982.55</v>
          </cell>
          <cell r="O742">
            <v>1524147.8</v>
          </cell>
          <cell r="P742">
            <v>1517313.05</v>
          </cell>
          <cell r="Q742">
            <v>1510478.3</v>
          </cell>
          <cell r="R742">
            <v>1503643.55</v>
          </cell>
          <cell r="S742">
            <v>1496808.8</v>
          </cell>
          <cell r="T742">
            <v>1489974.05</v>
          </cell>
          <cell r="U742">
            <v>1483139.3</v>
          </cell>
          <cell r="V742">
            <v>1476304.55</v>
          </cell>
          <cell r="W742">
            <v>1469469.8</v>
          </cell>
          <cell r="X742">
            <v>1462635.05</v>
          </cell>
          <cell r="Y742">
            <v>1455800.3</v>
          </cell>
          <cell r="Z742">
            <v>1448965.55</v>
          </cell>
          <cell r="AA742">
            <v>1442130.8</v>
          </cell>
          <cell r="AD742">
            <v>1551486.8000000005</v>
          </cell>
          <cell r="AE742">
            <v>1544652.0500000005</v>
          </cell>
          <cell r="AF742">
            <v>1537817.3000000005</v>
          </cell>
          <cell r="AG742">
            <v>1530982.5500000005</v>
          </cell>
          <cell r="AH742">
            <v>1524147.8000000005</v>
          </cell>
          <cell r="AI742">
            <v>1517313.0500000005</v>
          </cell>
          <cell r="AJ742">
            <v>1510478.3000000005</v>
          </cell>
          <cell r="AK742">
            <v>1503643.5500000005</v>
          </cell>
          <cell r="AL742">
            <v>1496808.8000000005</v>
          </cell>
          <cell r="AM742">
            <v>1489974.0500000005</v>
          </cell>
          <cell r="AN742">
            <v>1483139.3000000005</v>
          </cell>
          <cell r="AP742">
            <v>1469469.8000000005</v>
          </cell>
        </row>
        <row r="743">
          <cell r="J743">
            <v>4379946.12</v>
          </cell>
          <cell r="K743">
            <v>4368687.87</v>
          </cell>
          <cell r="L743">
            <v>4356061.5999999996</v>
          </cell>
          <cell r="M743">
            <v>4343435.33</v>
          </cell>
          <cell r="N743">
            <v>4330809.0599999996</v>
          </cell>
          <cell r="O743">
            <v>4318182.79</v>
          </cell>
          <cell r="P743">
            <v>4305556.5199999996</v>
          </cell>
          <cell r="Q743">
            <v>4292930.25</v>
          </cell>
          <cell r="R743">
            <v>4280303.9800000004</v>
          </cell>
          <cell r="S743">
            <v>4267677.71</v>
          </cell>
          <cell r="T743">
            <v>4255051.4400000004</v>
          </cell>
          <cell r="U743">
            <v>4322624.46</v>
          </cell>
          <cell r="V743">
            <v>4309759.51</v>
          </cell>
          <cell r="W743">
            <v>4296894.5599999996</v>
          </cell>
          <cell r="X743">
            <v>4284029.6100000003</v>
          </cell>
          <cell r="Y743">
            <v>4271164.66</v>
          </cell>
          <cell r="Z743">
            <v>4258299.71</v>
          </cell>
          <cell r="AA743">
            <v>4245434.76</v>
          </cell>
          <cell r="AD743">
            <v>4368058.2341666669</v>
          </cell>
          <cell r="AE743">
            <v>4355547.1150000002</v>
          </cell>
          <cell r="AF743">
            <v>4343035.6675000014</v>
          </cell>
          <cell r="AG743">
            <v>4330523.8916666666</v>
          </cell>
          <cell r="AH743">
            <v>4321353.4245833326</v>
          </cell>
          <cell r="AI743">
            <v>4315514.4854166666</v>
          </cell>
          <cell r="AJ743">
            <v>4309598.6554166665</v>
          </cell>
          <cell r="AK743">
            <v>4303605.9345833333</v>
          </cell>
          <cell r="AL743">
            <v>4297593.3237499995</v>
          </cell>
          <cell r="AM743">
            <v>4291560.822916667</v>
          </cell>
          <cell r="AN743">
            <v>4285508.4320833338</v>
          </cell>
          <cell r="AP743">
            <v>4273343.9804166667</v>
          </cell>
        </row>
        <row r="744">
          <cell r="J744">
            <v>1220173.96</v>
          </cell>
          <cell r="K744">
            <v>1213280.32</v>
          </cell>
          <cell r="L744">
            <v>1206386.68</v>
          </cell>
          <cell r="M744">
            <v>1199493.04</v>
          </cell>
          <cell r="N744">
            <v>1192599.3999999999</v>
          </cell>
          <cell r="O744">
            <v>1185705.76</v>
          </cell>
          <cell r="P744">
            <v>1178812.1200000001</v>
          </cell>
          <cell r="Q744">
            <v>1171918.48</v>
          </cell>
          <cell r="R744">
            <v>1165024.8400000001</v>
          </cell>
          <cell r="S744">
            <v>1158131.2</v>
          </cell>
          <cell r="T744">
            <v>1151237.56</v>
          </cell>
          <cell r="U744">
            <v>1144343.92</v>
          </cell>
          <cell r="V744">
            <v>1137450.28</v>
          </cell>
          <cell r="W744">
            <v>1130556.6399999999</v>
          </cell>
          <cell r="X744">
            <v>1123663</v>
          </cell>
          <cell r="Y744">
            <v>1116769.3600000001</v>
          </cell>
          <cell r="Z744">
            <v>1109875.72</v>
          </cell>
          <cell r="AA744">
            <v>1102982.08</v>
          </cell>
          <cell r="AD744">
            <v>1213280.3200000003</v>
          </cell>
          <cell r="AE744">
            <v>1206386.68</v>
          </cell>
          <cell r="AF744">
            <v>1199493.04</v>
          </cell>
          <cell r="AG744">
            <v>1192599.3999999999</v>
          </cell>
          <cell r="AH744">
            <v>1185705.76</v>
          </cell>
          <cell r="AI744">
            <v>1178812.1199999999</v>
          </cell>
          <cell r="AJ744">
            <v>1171918.48</v>
          </cell>
          <cell r="AK744">
            <v>1165024.8400000001</v>
          </cell>
          <cell r="AL744">
            <v>1158131.2</v>
          </cell>
          <cell r="AM744">
            <v>1151237.56</v>
          </cell>
          <cell r="AN744">
            <v>1144343.9200000002</v>
          </cell>
          <cell r="AP744">
            <v>1130556.6399999999</v>
          </cell>
        </row>
        <row r="745">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D745">
            <v>0</v>
          </cell>
          <cell r="AE745">
            <v>0</v>
          </cell>
          <cell r="AF745">
            <v>0</v>
          </cell>
          <cell r="AG745">
            <v>0</v>
          </cell>
          <cell r="AH745">
            <v>0</v>
          </cell>
          <cell r="AI745">
            <v>0</v>
          </cell>
          <cell r="AJ745">
            <v>0</v>
          </cell>
          <cell r="AK745">
            <v>0</v>
          </cell>
          <cell r="AL745">
            <v>0</v>
          </cell>
          <cell r="AM745">
            <v>0</v>
          </cell>
          <cell r="AN745">
            <v>0</v>
          </cell>
          <cell r="AP745">
            <v>0</v>
          </cell>
        </row>
        <row r="746">
          <cell r="J746">
            <v>206202.32</v>
          </cell>
          <cell r="K746">
            <v>205037.33</v>
          </cell>
          <cell r="L746">
            <v>203872.34</v>
          </cell>
          <cell r="M746">
            <v>202707.35</v>
          </cell>
          <cell r="N746">
            <v>201542.36</v>
          </cell>
          <cell r="O746">
            <v>200377.37</v>
          </cell>
          <cell r="P746">
            <v>199212.38</v>
          </cell>
          <cell r="Q746">
            <v>198047.39</v>
          </cell>
          <cell r="R746">
            <v>196882.4</v>
          </cell>
          <cell r="S746">
            <v>195717.41</v>
          </cell>
          <cell r="T746">
            <v>194552.42</v>
          </cell>
          <cell r="U746">
            <v>193387.43</v>
          </cell>
          <cell r="V746">
            <v>192222.44</v>
          </cell>
          <cell r="W746">
            <v>191057.45</v>
          </cell>
          <cell r="X746">
            <v>189892.46</v>
          </cell>
          <cell r="Y746">
            <v>188727.47</v>
          </cell>
          <cell r="Z746">
            <v>187562.48</v>
          </cell>
          <cell r="AA746">
            <v>186397.49</v>
          </cell>
          <cell r="AD746">
            <v>205037.33000000005</v>
          </cell>
          <cell r="AE746">
            <v>203872.34</v>
          </cell>
          <cell r="AF746">
            <v>202707.35</v>
          </cell>
          <cell r="AG746">
            <v>201542.36</v>
          </cell>
          <cell r="AH746">
            <v>200377.37</v>
          </cell>
          <cell r="AI746">
            <v>199212.37999999998</v>
          </cell>
          <cell r="AJ746">
            <v>198047.38999999998</v>
          </cell>
          <cell r="AK746">
            <v>196882.4</v>
          </cell>
          <cell r="AL746">
            <v>195717.41</v>
          </cell>
          <cell r="AM746">
            <v>194552.42</v>
          </cell>
          <cell r="AN746">
            <v>193387.43000000002</v>
          </cell>
          <cell r="AP746">
            <v>191057.44999999998</v>
          </cell>
        </row>
        <row r="747">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D747">
            <v>0</v>
          </cell>
          <cell r="AE747">
            <v>0</v>
          </cell>
          <cell r="AF747">
            <v>0</v>
          </cell>
          <cell r="AG747">
            <v>0</v>
          </cell>
          <cell r="AH747">
            <v>0</v>
          </cell>
          <cell r="AI747">
            <v>0</v>
          </cell>
          <cell r="AJ747">
            <v>0</v>
          </cell>
          <cell r="AK747">
            <v>0</v>
          </cell>
          <cell r="AL747">
            <v>0</v>
          </cell>
          <cell r="AM747">
            <v>0</v>
          </cell>
          <cell r="AN747">
            <v>0</v>
          </cell>
          <cell r="AP747">
            <v>0</v>
          </cell>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D748">
            <v>0</v>
          </cell>
          <cell r="AE748">
            <v>0</v>
          </cell>
          <cell r="AF748">
            <v>0</v>
          </cell>
          <cell r="AG748">
            <v>0</v>
          </cell>
          <cell r="AH748">
            <v>0</v>
          </cell>
          <cell r="AI748">
            <v>0</v>
          </cell>
          <cell r="AJ748">
            <v>0</v>
          </cell>
          <cell r="AK748">
            <v>0</v>
          </cell>
          <cell r="AL748">
            <v>0</v>
          </cell>
          <cell r="AM748">
            <v>0</v>
          </cell>
          <cell r="AN748">
            <v>0</v>
          </cell>
          <cell r="AP748">
            <v>0</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D749">
            <v>0</v>
          </cell>
          <cell r="AE749">
            <v>0</v>
          </cell>
          <cell r="AF749">
            <v>0</v>
          </cell>
          <cell r="AG749">
            <v>0</v>
          </cell>
          <cell r="AH749">
            <v>0</v>
          </cell>
          <cell r="AI749">
            <v>0</v>
          </cell>
          <cell r="AJ749">
            <v>0</v>
          </cell>
          <cell r="AK749">
            <v>0</v>
          </cell>
          <cell r="AL749">
            <v>0</v>
          </cell>
          <cell r="AM749">
            <v>0</v>
          </cell>
          <cell r="AN749">
            <v>0</v>
          </cell>
          <cell r="AP749">
            <v>0</v>
          </cell>
        </row>
        <row r="750">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D750">
            <v>0</v>
          </cell>
          <cell r="AE750">
            <v>0</v>
          </cell>
          <cell r="AF750">
            <v>0</v>
          </cell>
          <cell r="AG750">
            <v>0</v>
          </cell>
          <cell r="AH750">
            <v>0</v>
          </cell>
          <cell r="AI750">
            <v>0</v>
          </cell>
          <cell r="AJ750">
            <v>0</v>
          </cell>
          <cell r="AK750">
            <v>0</v>
          </cell>
          <cell r="AL750">
            <v>0</v>
          </cell>
          <cell r="AM750">
            <v>0</v>
          </cell>
          <cell r="AN750">
            <v>0</v>
          </cell>
          <cell r="AP750">
            <v>0</v>
          </cell>
        </row>
        <row r="751">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D751">
            <v>0</v>
          </cell>
          <cell r="AE751">
            <v>0</v>
          </cell>
          <cell r="AF751">
            <v>0</v>
          </cell>
          <cell r="AG751">
            <v>0</v>
          </cell>
          <cell r="AH751">
            <v>0</v>
          </cell>
          <cell r="AI751">
            <v>0</v>
          </cell>
          <cell r="AJ751">
            <v>0</v>
          </cell>
          <cell r="AK751">
            <v>0</v>
          </cell>
          <cell r="AL751">
            <v>0</v>
          </cell>
          <cell r="AM751">
            <v>0</v>
          </cell>
          <cell r="AN751">
            <v>0</v>
          </cell>
          <cell r="AP751">
            <v>0</v>
          </cell>
        </row>
        <row r="752">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D752">
            <v>0</v>
          </cell>
          <cell r="AE752">
            <v>0</v>
          </cell>
          <cell r="AF752">
            <v>0</v>
          </cell>
          <cell r="AG752">
            <v>0</v>
          </cell>
          <cell r="AH752">
            <v>0</v>
          </cell>
          <cell r="AI752">
            <v>0</v>
          </cell>
          <cell r="AJ752">
            <v>0</v>
          </cell>
          <cell r="AK752">
            <v>0</v>
          </cell>
          <cell r="AL752">
            <v>0</v>
          </cell>
          <cell r="AM752">
            <v>0</v>
          </cell>
          <cell r="AN752">
            <v>0</v>
          </cell>
          <cell r="AP752">
            <v>0</v>
          </cell>
        </row>
        <row r="753">
          <cell r="J753">
            <v>1163521.2</v>
          </cell>
          <cell r="K753">
            <v>1155089.8799999999</v>
          </cell>
          <cell r="L753">
            <v>1146658.56</v>
          </cell>
          <cell r="M753">
            <v>1138227.24</v>
          </cell>
          <cell r="N753">
            <v>1129795.92</v>
          </cell>
          <cell r="O753">
            <v>1121364.6000000001</v>
          </cell>
          <cell r="P753">
            <v>1112933.28</v>
          </cell>
          <cell r="Q753">
            <v>1104501.96</v>
          </cell>
          <cell r="R753">
            <v>1096070.6399999999</v>
          </cell>
          <cell r="S753">
            <v>1087639.32</v>
          </cell>
          <cell r="T753">
            <v>1079208</v>
          </cell>
          <cell r="U753">
            <v>1070776.68</v>
          </cell>
          <cell r="V753">
            <v>1062345.3600000001</v>
          </cell>
          <cell r="W753">
            <v>1053914.04</v>
          </cell>
          <cell r="X753">
            <v>1045482.72</v>
          </cell>
          <cell r="Y753">
            <v>1037051.4</v>
          </cell>
          <cell r="Z753">
            <v>1028620.08</v>
          </cell>
          <cell r="AA753">
            <v>1020188.76</v>
          </cell>
          <cell r="AD753">
            <v>1155089.8799999999</v>
          </cell>
          <cell r="AE753">
            <v>1146658.56</v>
          </cell>
          <cell r="AF753">
            <v>1138227.24</v>
          </cell>
          <cell r="AG753">
            <v>1129795.9200000002</v>
          </cell>
          <cell r="AH753">
            <v>1121364.6000000001</v>
          </cell>
          <cell r="AI753">
            <v>1112933.28</v>
          </cell>
          <cell r="AJ753">
            <v>1104501.96</v>
          </cell>
          <cell r="AK753">
            <v>1096070.6399999999</v>
          </cell>
          <cell r="AL753">
            <v>1087639.32</v>
          </cell>
          <cell r="AM753">
            <v>1079208</v>
          </cell>
          <cell r="AN753">
            <v>1070776.6800000002</v>
          </cell>
          <cell r="AP753">
            <v>1053914.04</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D754">
            <v>0</v>
          </cell>
          <cell r="AE754">
            <v>0</v>
          </cell>
          <cell r="AF754">
            <v>0</v>
          </cell>
          <cell r="AG754">
            <v>0</v>
          </cell>
          <cell r="AH754">
            <v>0</v>
          </cell>
          <cell r="AI754">
            <v>0</v>
          </cell>
          <cell r="AJ754">
            <v>0</v>
          </cell>
          <cell r="AK754">
            <v>0</v>
          </cell>
          <cell r="AL754">
            <v>0</v>
          </cell>
          <cell r="AM754">
            <v>0</v>
          </cell>
          <cell r="AN754">
            <v>0</v>
          </cell>
          <cell r="AP754">
            <v>0</v>
          </cell>
        </row>
        <row r="755">
          <cell r="J755">
            <v>406685.42</v>
          </cell>
          <cell r="K755">
            <v>404032.55</v>
          </cell>
          <cell r="L755">
            <v>401379.68</v>
          </cell>
          <cell r="M755">
            <v>398726.81</v>
          </cell>
          <cell r="N755">
            <v>396073.94</v>
          </cell>
          <cell r="O755">
            <v>393421.07</v>
          </cell>
          <cell r="P755">
            <v>390768.2</v>
          </cell>
          <cell r="Q755">
            <v>388115.33</v>
          </cell>
          <cell r="R755">
            <v>385462.46</v>
          </cell>
          <cell r="S755">
            <v>382809.59</v>
          </cell>
          <cell r="T755">
            <v>380156.72</v>
          </cell>
          <cell r="U755">
            <v>377503.85</v>
          </cell>
          <cell r="V755">
            <v>374850.98</v>
          </cell>
          <cell r="W755">
            <v>372198.11</v>
          </cell>
          <cell r="X755">
            <v>369545.24</v>
          </cell>
          <cell r="Y755">
            <v>366892.37</v>
          </cell>
          <cell r="Z755">
            <v>364239.5</v>
          </cell>
          <cell r="AA755">
            <v>361586.63</v>
          </cell>
          <cell r="AD755">
            <v>404032.55</v>
          </cell>
          <cell r="AE755">
            <v>401379.67999999993</v>
          </cell>
          <cell r="AF755">
            <v>398726.81000000006</v>
          </cell>
          <cell r="AG755">
            <v>396073.93999999994</v>
          </cell>
          <cell r="AH755">
            <v>393421.07</v>
          </cell>
          <cell r="AI755">
            <v>390768.19999999995</v>
          </cell>
          <cell r="AJ755">
            <v>388115.33</v>
          </cell>
          <cell r="AK755">
            <v>385462.46</v>
          </cell>
          <cell r="AL755">
            <v>382809.58999999991</v>
          </cell>
          <cell r="AM755">
            <v>380156.72</v>
          </cell>
          <cell r="AN755">
            <v>377503.84999999992</v>
          </cell>
          <cell r="AP755">
            <v>372198.11000000004</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D756">
            <v>0</v>
          </cell>
          <cell r="AE756">
            <v>0</v>
          </cell>
          <cell r="AF756">
            <v>0</v>
          </cell>
          <cell r="AG756">
            <v>0</v>
          </cell>
          <cell r="AH756">
            <v>0</v>
          </cell>
          <cell r="AI756">
            <v>0</v>
          </cell>
          <cell r="AJ756">
            <v>0</v>
          </cell>
          <cell r="AK756">
            <v>0</v>
          </cell>
          <cell r="AL756">
            <v>0</v>
          </cell>
          <cell r="AM756">
            <v>0</v>
          </cell>
          <cell r="AN756">
            <v>0</v>
          </cell>
          <cell r="AP756">
            <v>0</v>
          </cell>
        </row>
        <row r="757">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D757">
            <v>0</v>
          </cell>
          <cell r="AE757">
            <v>0</v>
          </cell>
          <cell r="AF757">
            <v>0</v>
          </cell>
          <cell r="AG757">
            <v>0</v>
          </cell>
          <cell r="AH757">
            <v>0</v>
          </cell>
          <cell r="AI757">
            <v>0</v>
          </cell>
          <cell r="AJ757">
            <v>0</v>
          </cell>
          <cell r="AK757">
            <v>0</v>
          </cell>
          <cell r="AL757">
            <v>0</v>
          </cell>
          <cell r="AM757">
            <v>0</v>
          </cell>
          <cell r="AN757">
            <v>0</v>
          </cell>
          <cell r="AP757">
            <v>0</v>
          </cell>
        </row>
        <row r="758">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D758">
            <v>0</v>
          </cell>
          <cell r="AE758">
            <v>0</v>
          </cell>
          <cell r="AF758">
            <v>0</v>
          </cell>
          <cell r="AG758">
            <v>0</v>
          </cell>
          <cell r="AH758">
            <v>0</v>
          </cell>
          <cell r="AI758">
            <v>0</v>
          </cell>
          <cell r="AJ758">
            <v>0</v>
          </cell>
          <cell r="AK758">
            <v>0</v>
          </cell>
          <cell r="AL758">
            <v>0</v>
          </cell>
          <cell r="AM758">
            <v>0</v>
          </cell>
          <cell r="AN758">
            <v>0</v>
          </cell>
          <cell r="AP758">
            <v>0</v>
          </cell>
        </row>
        <row r="759">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D759">
            <v>0</v>
          </cell>
          <cell r="AE759">
            <v>0</v>
          </cell>
          <cell r="AF759">
            <v>0</v>
          </cell>
          <cell r="AG759">
            <v>0</v>
          </cell>
          <cell r="AH759">
            <v>0</v>
          </cell>
          <cell r="AI759">
            <v>0</v>
          </cell>
          <cell r="AJ759">
            <v>0</v>
          </cell>
          <cell r="AK759">
            <v>0</v>
          </cell>
          <cell r="AL759">
            <v>0</v>
          </cell>
          <cell r="AM759">
            <v>0</v>
          </cell>
          <cell r="AN759">
            <v>0</v>
          </cell>
          <cell r="AP759">
            <v>0</v>
          </cell>
        </row>
        <row r="760">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D760">
            <v>0</v>
          </cell>
          <cell r="AE760">
            <v>0</v>
          </cell>
          <cell r="AF760">
            <v>0</v>
          </cell>
          <cell r="AG760">
            <v>0</v>
          </cell>
          <cell r="AH760">
            <v>0</v>
          </cell>
          <cell r="AI760">
            <v>0</v>
          </cell>
          <cell r="AJ760">
            <v>0</v>
          </cell>
          <cell r="AK760">
            <v>0</v>
          </cell>
          <cell r="AL760">
            <v>0</v>
          </cell>
          <cell r="AM760">
            <v>0</v>
          </cell>
          <cell r="AN760">
            <v>0</v>
          </cell>
          <cell r="AP760">
            <v>0</v>
          </cell>
        </row>
        <row r="761">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D761">
            <v>0</v>
          </cell>
          <cell r="AE761">
            <v>0</v>
          </cell>
          <cell r="AF761">
            <v>0</v>
          </cell>
          <cell r="AG761">
            <v>0</v>
          </cell>
          <cell r="AH761">
            <v>0</v>
          </cell>
          <cell r="AI761">
            <v>0</v>
          </cell>
          <cell r="AJ761">
            <v>0</v>
          </cell>
          <cell r="AK761">
            <v>0</v>
          </cell>
          <cell r="AL761">
            <v>0</v>
          </cell>
          <cell r="AM761">
            <v>0</v>
          </cell>
          <cell r="AN761">
            <v>0</v>
          </cell>
          <cell r="AP761">
            <v>0</v>
          </cell>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D762">
            <v>0</v>
          </cell>
          <cell r="AE762">
            <v>0</v>
          </cell>
          <cell r="AF762">
            <v>0</v>
          </cell>
          <cell r="AG762">
            <v>0</v>
          </cell>
          <cell r="AH762">
            <v>0</v>
          </cell>
          <cell r="AI762">
            <v>0</v>
          </cell>
          <cell r="AJ762">
            <v>0</v>
          </cell>
          <cell r="AK762">
            <v>0</v>
          </cell>
          <cell r="AL762">
            <v>0</v>
          </cell>
          <cell r="AM762">
            <v>0</v>
          </cell>
          <cell r="AN762">
            <v>0</v>
          </cell>
          <cell r="AP762">
            <v>0</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D763">
            <v>0</v>
          </cell>
          <cell r="AE763">
            <v>0</v>
          </cell>
          <cell r="AF763">
            <v>0</v>
          </cell>
          <cell r="AG763">
            <v>0</v>
          </cell>
          <cell r="AH763">
            <v>0</v>
          </cell>
          <cell r="AI763">
            <v>0</v>
          </cell>
          <cell r="AJ763">
            <v>0</v>
          </cell>
          <cell r="AK763">
            <v>0</v>
          </cell>
          <cell r="AL763">
            <v>0</v>
          </cell>
          <cell r="AM763">
            <v>0</v>
          </cell>
          <cell r="AN763">
            <v>0</v>
          </cell>
          <cell r="AP763">
            <v>0</v>
          </cell>
        </row>
        <row r="764">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D764">
            <v>0</v>
          </cell>
          <cell r="AE764">
            <v>0</v>
          </cell>
          <cell r="AF764">
            <v>0</v>
          </cell>
          <cell r="AG764">
            <v>0</v>
          </cell>
          <cell r="AH764">
            <v>0</v>
          </cell>
          <cell r="AI764">
            <v>0</v>
          </cell>
          <cell r="AJ764">
            <v>0</v>
          </cell>
          <cell r="AK764">
            <v>0</v>
          </cell>
          <cell r="AL764">
            <v>0</v>
          </cell>
          <cell r="AM764">
            <v>0</v>
          </cell>
          <cell r="AN764">
            <v>0</v>
          </cell>
          <cell r="AP764">
            <v>0</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D765">
            <v>0</v>
          </cell>
          <cell r="AE765">
            <v>0</v>
          </cell>
          <cell r="AF765">
            <v>0</v>
          </cell>
          <cell r="AG765">
            <v>0</v>
          </cell>
          <cell r="AH765">
            <v>0</v>
          </cell>
          <cell r="AI765">
            <v>0</v>
          </cell>
          <cell r="AJ765">
            <v>0</v>
          </cell>
          <cell r="AK765">
            <v>0</v>
          </cell>
          <cell r="AL765">
            <v>0</v>
          </cell>
          <cell r="AM765">
            <v>0</v>
          </cell>
          <cell r="AN765">
            <v>0</v>
          </cell>
          <cell r="AP765">
            <v>0</v>
          </cell>
        </row>
        <row r="766">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D766">
            <v>0</v>
          </cell>
          <cell r="AE766">
            <v>0</v>
          </cell>
          <cell r="AF766">
            <v>0</v>
          </cell>
          <cell r="AG766">
            <v>0</v>
          </cell>
          <cell r="AH766">
            <v>0</v>
          </cell>
          <cell r="AI766">
            <v>0</v>
          </cell>
          <cell r="AJ766">
            <v>0</v>
          </cell>
          <cell r="AK766">
            <v>0</v>
          </cell>
          <cell r="AL766">
            <v>0</v>
          </cell>
          <cell r="AM766">
            <v>0</v>
          </cell>
          <cell r="AN766">
            <v>0</v>
          </cell>
          <cell r="AP766">
            <v>0</v>
          </cell>
        </row>
        <row r="767">
          <cell r="J767">
            <v>720567.41</v>
          </cell>
          <cell r="K767">
            <v>699306.67</v>
          </cell>
          <cell r="L767">
            <v>678045.93</v>
          </cell>
          <cell r="M767">
            <v>656785.18999999994</v>
          </cell>
          <cell r="N767">
            <v>635524.44999999995</v>
          </cell>
          <cell r="O767">
            <v>614263.71</v>
          </cell>
          <cell r="P767">
            <v>593002.97</v>
          </cell>
          <cell r="Q767">
            <v>571742.23</v>
          </cell>
          <cell r="R767">
            <v>550481.49</v>
          </cell>
          <cell r="S767">
            <v>529220.75</v>
          </cell>
          <cell r="T767">
            <v>507960.01</v>
          </cell>
          <cell r="U767">
            <v>486699.27</v>
          </cell>
          <cell r="V767">
            <v>465438.53</v>
          </cell>
          <cell r="W767">
            <v>444177.79</v>
          </cell>
          <cell r="X767">
            <v>422917.05</v>
          </cell>
          <cell r="Y767">
            <v>401656.31</v>
          </cell>
          <cell r="Z767">
            <v>380395.57</v>
          </cell>
          <cell r="AA767">
            <v>311010.76</v>
          </cell>
          <cell r="AD767">
            <v>699306.66999999993</v>
          </cell>
          <cell r="AE767">
            <v>678045.92999999982</v>
          </cell>
          <cell r="AF767">
            <v>656785.18999999994</v>
          </cell>
          <cell r="AG767">
            <v>635524.44999999995</v>
          </cell>
          <cell r="AH767">
            <v>614263.71000000008</v>
          </cell>
          <cell r="AI767">
            <v>593002.97</v>
          </cell>
          <cell r="AJ767">
            <v>571742.23</v>
          </cell>
          <cell r="AK767">
            <v>550481.49000000011</v>
          </cell>
          <cell r="AL767">
            <v>529220.74999999988</v>
          </cell>
          <cell r="AM767">
            <v>507960.00999999995</v>
          </cell>
          <cell r="AN767">
            <v>484694.10041666665</v>
          </cell>
          <cell r="AP767">
            <v>436831.48041666666</v>
          </cell>
        </row>
        <row r="768">
          <cell r="J768">
            <v>1298377.71</v>
          </cell>
          <cell r="K768">
            <v>1261388.57</v>
          </cell>
          <cell r="L768">
            <v>1227266.43</v>
          </cell>
          <cell r="M768">
            <v>1191436.29</v>
          </cell>
          <cell r="N768">
            <v>1157863.1499999999</v>
          </cell>
          <cell r="O768">
            <v>1122704.01</v>
          </cell>
          <cell r="P768">
            <v>1087130.8899999999</v>
          </cell>
          <cell r="Q768">
            <v>1050141.75</v>
          </cell>
          <cell r="R768">
            <v>1013152.61</v>
          </cell>
          <cell r="S768">
            <v>976163.47</v>
          </cell>
          <cell r="T768">
            <v>965134.33</v>
          </cell>
          <cell r="U768">
            <v>928145.19</v>
          </cell>
          <cell r="V768">
            <v>891156.05</v>
          </cell>
          <cell r="W768">
            <v>854166.91</v>
          </cell>
          <cell r="X768">
            <v>817177.77</v>
          </cell>
          <cell r="Y768">
            <v>781468.01</v>
          </cell>
          <cell r="Z768">
            <v>744478.87</v>
          </cell>
          <cell r="AA768">
            <v>615108.65</v>
          </cell>
          <cell r="AD768">
            <v>1263282.5687499999</v>
          </cell>
          <cell r="AE768">
            <v>1227497.2645833336</v>
          </cell>
          <cell r="AF768">
            <v>1191711.9604166667</v>
          </cell>
          <cell r="AG768">
            <v>1157008.3229166667</v>
          </cell>
          <cell r="AH768">
            <v>1123386.3520833335</v>
          </cell>
          <cell r="AI768">
            <v>1089607.7975000001</v>
          </cell>
          <cell r="AJ768">
            <v>1055672.6591666667</v>
          </cell>
          <cell r="AK768">
            <v>1021618.0625</v>
          </cell>
          <cell r="AL768">
            <v>987449.02333333343</v>
          </cell>
          <cell r="AM768">
            <v>953142.66666666651</v>
          </cell>
          <cell r="AN768">
            <v>914768.51500000001</v>
          </cell>
          <cell r="AP768">
            <v>834455.23583333334</v>
          </cell>
        </row>
        <row r="769">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D769">
            <v>0</v>
          </cell>
          <cell r="AE769">
            <v>0</v>
          </cell>
          <cell r="AF769">
            <v>0</v>
          </cell>
          <cell r="AG769">
            <v>0</v>
          </cell>
          <cell r="AH769">
            <v>0</v>
          </cell>
          <cell r="AI769">
            <v>0</v>
          </cell>
          <cell r="AJ769">
            <v>0</v>
          </cell>
          <cell r="AK769">
            <v>0</v>
          </cell>
          <cell r="AL769">
            <v>0</v>
          </cell>
          <cell r="AM769">
            <v>0</v>
          </cell>
          <cell r="AN769">
            <v>0</v>
          </cell>
          <cell r="AP769">
            <v>337974.29333333333</v>
          </cell>
        </row>
        <row r="770">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D770">
            <v>0</v>
          </cell>
          <cell r="AE770">
            <v>0</v>
          </cell>
          <cell r="AF770">
            <v>0</v>
          </cell>
          <cell r="AG770">
            <v>0</v>
          </cell>
          <cell r="AH770">
            <v>0</v>
          </cell>
          <cell r="AI770">
            <v>0</v>
          </cell>
          <cell r="AJ770">
            <v>0</v>
          </cell>
          <cell r="AK770">
            <v>0</v>
          </cell>
          <cell r="AL770">
            <v>0</v>
          </cell>
          <cell r="AM770">
            <v>0</v>
          </cell>
          <cell r="AN770">
            <v>0</v>
          </cell>
          <cell r="AP770">
            <v>0</v>
          </cell>
        </row>
        <row r="771">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D771">
            <v>0</v>
          </cell>
          <cell r="AE771">
            <v>0</v>
          </cell>
          <cell r="AF771">
            <v>0</v>
          </cell>
          <cell r="AG771">
            <v>0</v>
          </cell>
          <cell r="AH771">
            <v>0</v>
          </cell>
          <cell r="AI771">
            <v>0</v>
          </cell>
          <cell r="AJ771">
            <v>0</v>
          </cell>
          <cell r="AK771">
            <v>0</v>
          </cell>
          <cell r="AL771">
            <v>0</v>
          </cell>
          <cell r="AM771">
            <v>0</v>
          </cell>
          <cell r="AN771">
            <v>0</v>
          </cell>
          <cell r="AP771">
            <v>0</v>
          </cell>
        </row>
        <row r="772">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D772">
            <v>0</v>
          </cell>
          <cell r="AE772">
            <v>0</v>
          </cell>
          <cell r="AF772">
            <v>0</v>
          </cell>
          <cell r="AG772">
            <v>0</v>
          </cell>
          <cell r="AH772">
            <v>0</v>
          </cell>
          <cell r="AI772">
            <v>0</v>
          </cell>
          <cell r="AJ772">
            <v>0</v>
          </cell>
          <cell r="AK772">
            <v>0</v>
          </cell>
          <cell r="AL772">
            <v>0</v>
          </cell>
          <cell r="AM772">
            <v>0</v>
          </cell>
          <cell r="AN772">
            <v>0</v>
          </cell>
          <cell r="AP772">
            <v>0</v>
          </cell>
        </row>
        <row r="773">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D773">
            <v>0</v>
          </cell>
          <cell r="AE773">
            <v>0</v>
          </cell>
          <cell r="AF773">
            <v>0</v>
          </cell>
          <cell r="AG773">
            <v>0</v>
          </cell>
          <cell r="AH773">
            <v>0</v>
          </cell>
          <cell r="AI773">
            <v>0</v>
          </cell>
          <cell r="AJ773">
            <v>0</v>
          </cell>
          <cell r="AK773">
            <v>0</v>
          </cell>
          <cell r="AL773">
            <v>0</v>
          </cell>
          <cell r="AM773">
            <v>0</v>
          </cell>
          <cell r="AN773">
            <v>0</v>
          </cell>
          <cell r="AP773">
            <v>0</v>
          </cell>
        </row>
        <row r="774">
          <cell r="J774">
            <v>2204507.11</v>
          </cell>
          <cell r="K774">
            <v>2197279.2200000002</v>
          </cell>
          <cell r="L774">
            <v>2190051.33</v>
          </cell>
          <cell r="M774">
            <v>2182823.44</v>
          </cell>
          <cell r="N774">
            <v>2175595.5499999998</v>
          </cell>
          <cell r="O774">
            <v>2168367.66</v>
          </cell>
          <cell r="P774">
            <v>2161139.77</v>
          </cell>
          <cell r="Q774">
            <v>2153911.88</v>
          </cell>
          <cell r="R774">
            <v>2146683.9900000002</v>
          </cell>
          <cell r="S774">
            <v>2139456.1</v>
          </cell>
          <cell r="T774">
            <v>2132228.21</v>
          </cell>
          <cell r="U774">
            <v>2125000.3199999998</v>
          </cell>
          <cell r="V774">
            <v>2117772.4300000002</v>
          </cell>
          <cell r="W774">
            <v>2110544.54</v>
          </cell>
          <cell r="X774">
            <v>2103316.65</v>
          </cell>
          <cell r="Y774">
            <v>2096088.76</v>
          </cell>
          <cell r="Z774">
            <v>2088860.87</v>
          </cell>
          <cell r="AA774">
            <v>2081632.98</v>
          </cell>
          <cell r="AD774">
            <v>2197279.2200000002</v>
          </cell>
          <cell r="AE774">
            <v>2190051.33</v>
          </cell>
          <cell r="AF774">
            <v>2182823.44</v>
          </cell>
          <cell r="AG774">
            <v>2175595.5499999998</v>
          </cell>
          <cell r="AH774">
            <v>2168367.6599999997</v>
          </cell>
          <cell r="AI774">
            <v>2161139.77</v>
          </cell>
          <cell r="AJ774">
            <v>2153911.88</v>
          </cell>
          <cell r="AK774">
            <v>2146683.9900000002</v>
          </cell>
          <cell r="AL774">
            <v>2139456.1</v>
          </cell>
          <cell r="AM774">
            <v>2132228.21</v>
          </cell>
          <cell r="AN774">
            <v>2125000.3199999998</v>
          </cell>
          <cell r="AP774">
            <v>2110544.54</v>
          </cell>
        </row>
        <row r="775">
          <cell r="J775">
            <v>453456.66</v>
          </cell>
          <cell r="K775">
            <v>452389.7</v>
          </cell>
          <cell r="L775">
            <v>451322.74</v>
          </cell>
          <cell r="M775">
            <v>450255.78</v>
          </cell>
          <cell r="N775">
            <v>449188.82</v>
          </cell>
          <cell r="O775">
            <v>448121.86</v>
          </cell>
          <cell r="P775">
            <v>447054.9</v>
          </cell>
          <cell r="Q775">
            <v>445987.94</v>
          </cell>
          <cell r="R775">
            <v>444920.98</v>
          </cell>
          <cell r="S775">
            <v>443854.02</v>
          </cell>
          <cell r="T775">
            <v>442787.06</v>
          </cell>
          <cell r="U775">
            <v>441720.1</v>
          </cell>
          <cell r="V775">
            <v>440653.14</v>
          </cell>
          <cell r="W775">
            <v>439586.18</v>
          </cell>
          <cell r="X775">
            <v>438519.22</v>
          </cell>
          <cell r="Y775">
            <v>437452.26</v>
          </cell>
          <cell r="Z775">
            <v>436385.3</v>
          </cell>
          <cell r="AA775">
            <v>435318.34</v>
          </cell>
          <cell r="AD775">
            <v>452389.70000000013</v>
          </cell>
          <cell r="AE775">
            <v>451322.74000000005</v>
          </cell>
          <cell r="AF775">
            <v>450255.78</v>
          </cell>
          <cell r="AG775">
            <v>449188.82</v>
          </cell>
          <cell r="AH775">
            <v>448121.86000000004</v>
          </cell>
          <cell r="AI775">
            <v>447054.89999999997</v>
          </cell>
          <cell r="AJ775">
            <v>445987.94</v>
          </cell>
          <cell r="AK775">
            <v>444920.98</v>
          </cell>
          <cell r="AL775">
            <v>443854.02</v>
          </cell>
          <cell r="AM775">
            <v>442787.06</v>
          </cell>
          <cell r="AN775">
            <v>441720.09999999992</v>
          </cell>
          <cell r="AP775">
            <v>439586.17999999993</v>
          </cell>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D776">
            <v>0</v>
          </cell>
          <cell r="AE776">
            <v>0</v>
          </cell>
          <cell r="AF776">
            <v>0</v>
          </cell>
          <cell r="AG776">
            <v>0</v>
          </cell>
          <cell r="AH776">
            <v>0</v>
          </cell>
          <cell r="AI776">
            <v>0</v>
          </cell>
          <cell r="AJ776">
            <v>0</v>
          </cell>
          <cell r="AK776">
            <v>0</v>
          </cell>
          <cell r="AL776">
            <v>0</v>
          </cell>
          <cell r="AM776">
            <v>0</v>
          </cell>
          <cell r="AN776">
            <v>0</v>
          </cell>
          <cell r="AP776">
            <v>0</v>
          </cell>
        </row>
        <row r="777">
          <cell r="J777">
            <v>0</v>
          </cell>
          <cell r="K777">
            <v>0</v>
          </cell>
          <cell r="L777">
            <v>0</v>
          </cell>
          <cell r="M777">
            <v>0</v>
          </cell>
          <cell r="N777">
            <v>0</v>
          </cell>
          <cell r="O777">
            <v>0</v>
          </cell>
          <cell r="P777">
            <v>0</v>
          </cell>
          <cell r="Q777">
            <v>4148</v>
          </cell>
          <cell r="R777">
            <v>4148</v>
          </cell>
          <cell r="S777">
            <v>0</v>
          </cell>
          <cell r="T777">
            <v>0</v>
          </cell>
          <cell r="U777">
            <v>0</v>
          </cell>
          <cell r="V777">
            <v>0</v>
          </cell>
          <cell r="W777">
            <v>0</v>
          </cell>
          <cell r="X777">
            <v>0</v>
          </cell>
          <cell r="Y777">
            <v>0</v>
          </cell>
          <cell r="Z777">
            <v>0</v>
          </cell>
          <cell r="AA777">
            <v>0</v>
          </cell>
          <cell r="AD777">
            <v>172.83333333333334</v>
          </cell>
          <cell r="AE777">
            <v>518.5</v>
          </cell>
          <cell r="AF777">
            <v>691.33333333333337</v>
          </cell>
          <cell r="AG777">
            <v>691.33333333333337</v>
          </cell>
          <cell r="AH777">
            <v>691.33333333333337</v>
          </cell>
          <cell r="AI777">
            <v>691.33333333333337</v>
          </cell>
          <cell r="AJ777">
            <v>691.33333333333337</v>
          </cell>
          <cell r="AK777">
            <v>691.33333333333337</v>
          </cell>
          <cell r="AL777">
            <v>691.33333333333337</v>
          </cell>
          <cell r="AM777">
            <v>691.33333333333337</v>
          </cell>
          <cell r="AN777">
            <v>691.33333333333337</v>
          </cell>
          <cell r="AP777">
            <v>518.5</v>
          </cell>
        </row>
        <row r="778">
          <cell r="J778">
            <v>1697046.2</v>
          </cell>
          <cell r="K778">
            <v>1689995.32</v>
          </cell>
          <cell r="L778">
            <v>1682944.44</v>
          </cell>
          <cell r="M778">
            <v>1675893.56</v>
          </cell>
          <cell r="N778">
            <v>1668842.68</v>
          </cell>
          <cell r="O778">
            <v>1661791.8</v>
          </cell>
          <cell r="P778">
            <v>1654740.92</v>
          </cell>
          <cell r="Q778">
            <v>1647690.04</v>
          </cell>
          <cell r="R778">
            <v>1640639.16</v>
          </cell>
          <cell r="S778">
            <v>1633588.28</v>
          </cell>
          <cell r="T778">
            <v>1626537.4</v>
          </cell>
          <cell r="U778">
            <v>1619486.52</v>
          </cell>
          <cell r="V778">
            <v>1612435.64</v>
          </cell>
          <cell r="W778">
            <v>1605384.76</v>
          </cell>
          <cell r="X778">
            <v>1598333.88</v>
          </cell>
          <cell r="Y778">
            <v>1591283</v>
          </cell>
          <cell r="Z778">
            <v>1584232.12</v>
          </cell>
          <cell r="AA778">
            <v>1577181.24</v>
          </cell>
          <cell r="AD778">
            <v>1689995.3199999996</v>
          </cell>
          <cell r="AE778">
            <v>1682944.4400000002</v>
          </cell>
          <cell r="AF778">
            <v>1675893.5599999998</v>
          </cell>
          <cell r="AG778">
            <v>1668842.6800000004</v>
          </cell>
          <cell r="AH778">
            <v>1661791.8</v>
          </cell>
          <cell r="AI778">
            <v>1654740.92</v>
          </cell>
          <cell r="AJ778">
            <v>1647690.0399999998</v>
          </cell>
          <cell r="AK778">
            <v>1640639.1600000001</v>
          </cell>
          <cell r="AL778">
            <v>1633588.2800000003</v>
          </cell>
          <cell r="AM778">
            <v>1626537.3999999997</v>
          </cell>
          <cell r="AN778">
            <v>1619486.5200000003</v>
          </cell>
          <cell r="AP778">
            <v>1605384.7600000005</v>
          </cell>
        </row>
        <row r="779">
          <cell r="J779">
            <v>1990775.31</v>
          </cell>
          <cell r="K779">
            <v>1982780.23</v>
          </cell>
          <cell r="L779">
            <v>1974785.15</v>
          </cell>
          <cell r="M779">
            <v>1966790.07</v>
          </cell>
          <cell r="N779">
            <v>1958794.99</v>
          </cell>
          <cell r="O779">
            <v>1950799.91</v>
          </cell>
          <cell r="P779">
            <v>1942804.83</v>
          </cell>
          <cell r="Q779">
            <v>1934809.75</v>
          </cell>
          <cell r="R779">
            <v>1926814.67</v>
          </cell>
          <cell r="S779">
            <v>1918819.59</v>
          </cell>
          <cell r="T779">
            <v>1910824.51</v>
          </cell>
          <cell r="U779">
            <v>1902829.43</v>
          </cell>
          <cell r="V779">
            <v>1894834.35</v>
          </cell>
          <cell r="W779">
            <v>1886839.27</v>
          </cell>
          <cell r="X779">
            <v>1878844.19</v>
          </cell>
          <cell r="Y779">
            <v>1870849.11</v>
          </cell>
          <cell r="Z779">
            <v>1862854.03</v>
          </cell>
          <cell r="AA779">
            <v>1854858.95</v>
          </cell>
          <cell r="AD779">
            <v>1982780.2300000002</v>
          </cell>
          <cell r="AE779">
            <v>1974785.1499999997</v>
          </cell>
          <cell r="AF779">
            <v>1966790.0700000003</v>
          </cell>
          <cell r="AG779">
            <v>1958794.9900000002</v>
          </cell>
          <cell r="AH779">
            <v>1950799.9100000001</v>
          </cell>
          <cell r="AI779">
            <v>1942804.83</v>
          </cell>
          <cell r="AJ779">
            <v>1934809.75</v>
          </cell>
          <cell r="AK779">
            <v>1926814.67</v>
          </cell>
          <cell r="AL779">
            <v>1918819.59</v>
          </cell>
          <cell r="AM779">
            <v>1910824.51</v>
          </cell>
          <cell r="AN779">
            <v>1902829.43</v>
          </cell>
          <cell r="AP779">
            <v>1886839.2699999998</v>
          </cell>
        </row>
        <row r="780">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D780">
            <v>0</v>
          </cell>
          <cell r="AE780">
            <v>0</v>
          </cell>
          <cell r="AF780">
            <v>0</v>
          </cell>
          <cell r="AG780">
            <v>0</v>
          </cell>
          <cell r="AH780">
            <v>0</v>
          </cell>
          <cell r="AI780">
            <v>0</v>
          </cell>
          <cell r="AJ780">
            <v>0</v>
          </cell>
          <cell r="AK780">
            <v>0</v>
          </cell>
          <cell r="AL780">
            <v>0</v>
          </cell>
          <cell r="AM780">
            <v>0</v>
          </cell>
          <cell r="AN780">
            <v>0</v>
          </cell>
          <cell r="AP780">
            <v>0</v>
          </cell>
        </row>
        <row r="781">
          <cell r="J781">
            <v>415306.43</v>
          </cell>
          <cell r="K781">
            <v>377889.94</v>
          </cell>
          <cell r="L781">
            <v>340473.45</v>
          </cell>
          <cell r="M781">
            <v>303056.96000000002</v>
          </cell>
          <cell r="N781">
            <v>265640.46999999997</v>
          </cell>
          <cell r="O781">
            <v>228223.98</v>
          </cell>
          <cell r="P781">
            <v>190807.49</v>
          </cell>
          <cell r="Q781">
            <v>153391</v>
          </cell>
          <cell r="R781">
            <v>115974.51</v>
          </cell>
          <cell r="S781">
            <v>78558.02</v>
          </cell>
          <cell r="T781">
            <v>41141.53</v>
          </cell>
          <cell r="U781">
            <v>3725.04</v>
          </cell>
          <cell r="V781">
            <v>0</v>
          </cell>
          <cell r="W781">
            <v>0</v>
          </cell>
          <cell r="X781">
            <v>0</v>
          </cell>
          <cell r="Y781">
            <v>0</v>
          </cell>
          <cell r="Z781">
            <v>0</v>
          </cell>
          <cell r="AA781">
            <v>0</v>
          </cell>
          <cell r="AD781">
            <v>377889.94</v>
          </cell>
          <cell r="AE781">
            <v>340473.45</v>
          </cell>
          <cell r="AF781">
            <v>303056.95999999996</v>
          </cell>
          <cell r="AG781">
            <v>265640.46999999997</v>
          </cell>
          <cell r="AH781">
            <v>228223.97999999995</v>
          </cell>
          <cell r="AI781">
            <v>192211.30041666667</v>
          </cell>
          <cell r="AJ781">
            <v>159161.45166666669</v>
          </cell>
          <cell r="AK781">
            <v>129229.64375</v>
          </cell>
          <cell r="AL781">
            <v>102415.87666666666</v>
          </cell>
          <cell r="AM781">
            <v>78720.150416666671</v>
          </cell>
          <cell r="AN781">
            <v>58142.465000000004</v>
          </cell>
          <cell r="AP781">
            <v>26341.216666666664</v>
          </cell>
        </row>
        <row r="782">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D782">
            <v>0</v>
          </cell>
          <cell r="AE782">
            <v>0</v>
          </cell>
          <cell r="AF782">
            <v>0</v>
          </cell>
          <cell r="AG782">
            <v>0</v>
          </cell>
          <cell r="AH782">
            <v>0</v>
          </cell>
          <cell r="AI782">
            <v>0</v>
          </cell>
          <cell r="AJ782">
            <v>0</v>
          </cell>
          <cell r="AK782">
            <v>0</v>
          </cell>
          <cell r="AL782">
            <v>0</v>
          </cell>
          <cell r="AM782">
            <v>0</v>
          </cell>
          <cell r="AN782">
            <v>0</v>
          </cell>
          <cell r="AP782">
            <v>0</v>
          </cell>
        </row>
        <row r="783">
          <cell r="J783">
            <v>446869.77</v>
          </cell>
          <cell r="K783">
            <v>424526.27</v>
          </cell>
          <cell r="L783">
            <v>402182.77</v>
          </cell>
          <cell r="M783">
            <v>379839.27</v>
          </cell>
          <cell r="N783">
            <v>357495.77</v>
          </cell>
          <cell r="O783">
            <v>335152.27</v>
          </cell>
          <cell r="P783">
            <v>312808.77</v>
          </cell>
          <cell r="Q783">
            <v>290465.27</v>
          </cell>
          <cell r="R783">
            <v>268121.77</v>
          </cell>
          <cell r="S783">
            <v>245778.27</v>
          </cell>
          <cell r="T783">
            <v>223434.77</v>
          </cell>
          <cell r="U783">
            <v>201091.27</v>
          </cell>
          <cell r="V783">
            <v>178747.77</v>
          </cell>
          <cell r="W783">
            <v>156404.26999999999</v>
          </cell>
          <cell r="X783">
            <v>134060.76999999999</v>
          </cell>
          <cell r="Y783">
            <v>111717.27</v>
          </cell>
          <cell r="Z783">
            <v>89373.77</v>
          </cell>
          <cell r="AA783">
            <v>67030.27</v>
          </cell>
          <cell r="AD783">
            <v>424526.27</v>
          </cell>
          <cell r="AE783">
            <v>402182.77</v>
          </cell>
          <cell r="AF783">
            <v>379839.27</v>
          </cell>
          <cell r="AG783">
            <v>357495.77</v>
          </cell>
          <cell r="AH783">
            <v>335152.27</v>
          </cell>
          <cell r="AI783">
            <v>312808.77</v>
          </cell>
          <cell r="AJ783">
            <v>290465.27</v>
          </cell>
          <cell r="AK783">
            <v>268121.77</v>
          </cell>
          <cell r="AL783">
            <v>245778.27000000002</v>
          </cell>
          <cell r="AM783">
            <v>223434.77000000002</v>
          </cell>
          <cell r="AN783">
            <v>201091.27000000002</v>
          </cell>
          <cell r="AP783">
            <v>156404.27000000002</v>
          </cell>
        </row>
        <row r="784">
          <cell r="J784">
            <v>344284.08</v>
          </cell>
          <cell r="K784">
            <v>327069.88</v>
          </cell>
          <cell r="L784">
            <v>309855.68</v>
          </cell>
          <cell r="M784">
            <v>292641.48</v>
          </cell>
          <cell r="N784">
            <v>275427.28000000003</v>
          </cell>
          <cell r="O784">
            <v>258213.08</v>
          </cell>
          <cell r="P784">
            <v>240998.88</v>
          </cell>
          <cell r="Q784">
            <v>223784.68</v>
          </cell>
          <cell r="R784">
            <v>206570.48</v>
          </cell>
          <cell r="S784">
            <v>189356.28</v>
          </cell>
          <cell r="T784">
            <v>172142.07999999999</v>
          </cell>
          <cell r="U784">
            <v>154927.88</v>
          </cell>
          <cell r="V784">
            <v>137713.68</v>
          </cell>
          <cell r="W784">
            <v>120499.48</v>
          </cell>
          <cell r="X784">
            <v>103285.28</v>
          </cell>
          <cell r="Y784">
            <v>86071.08</v>
          </cell>
          <cell r="Z784">
            <v>68856.88</v>
          </cell>
          <cell r="AA784">
            <v>51642.68</v>
          </cell>
          <cell r="AD784">
            <v>327069.88000000006</v>
          </cell>
          <cell r="AE784">
            <v>309855.68</v>
          </cell>
          <cell r="AF784">
            <v>292641.48000000004</v>
          </cell>
          <cell r="AG784">
            <v>275427.27999999997</v>
          </cell>
          <cell r="AH784">
            <v>258213.08</v>
          </cell>
          <cell r="AI784">
            <v>240998.88</v>
          </cell>
          <cell r="AJ784">
            <v>223784.68000000002</v>
          </cell>
          <cell r="AK784">
            <v>206570.48</v>
          </cell>
          <cell r="AL784">
            <v>189356.28</v>
          </cell>
          <cell r="AM784">
            <v>172142.07999999999</v>
          </cell>
          <cell r="AN784">
            <v>154927.88</v>
          </cell>
          <cell r="AP784">
            <v>120499.48</v>
          </cell>
        </row>
        <row r="785">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D785">
            <v>0</v>
          </cell>
          <cell r="AE785">
            <v>0</v>
          </cell>
          <cell r="AF785">
            <v>0</v>
          </cell>
          <cell r="AG785">
            <v>0</v>
          </cell>
          <cell r="AH785">
            <v>0</v>
          </cell>
          <cell r="AI785">
            <v>0</v>
          </cell>
          <cell r="AJ785">
            <v>0</v>
          </cell>
          <cell r="AK785">
            <v>0</v>
          </cell>
          <cell r="AL785">
            <v>0</v>
          </cell>
          <cell r="AM785">
            <v>0</v>
          </cell>
          <cell r="AN785">
            <v>0</v>
          </cell>
          <cell r="AP785">
            <v>0</v>
          </cell>
        </row>
        <row r="786">
          <cell r="J786">
            <v>2760288.01</v>
          </cell>
          <cell r="K786">
            <v>2750394.51</v>
          </cell>
          <cell r="L786">
            <v>2740501.01</v>
          </cell>
          <cell r="M786">
            <v>2730607.51</v>
          </cell>
          <cell r="N786">
            <v>2720714.01</v>
          </cell>
          <cell r="O786">
            <v>2710820.51</v>
          </cell>
          <cell r="P786">
            <v>2700927.01</v>
          </cell>
          <cell r="Q786">
            <v>2691033.51</v>
          </cell>
          <cell r="R786">
            <v>2681140.0099999998</v>
          </cell>
          <cell r="S786">
            <v>2671246.5099999998</v>
          </cell>
          <cell r="T786">
            <v>2661353.0099999998</v>
          </cell>
          <cell r="U786">
            <v>2651459.5099999998</v>
          </cell>
          <cell r="V786">
            <v>2641566.0099999998</v>
          </cell>
          <cell r="W786">
            <v>2631672.5099999998</v>
          </cell>
          <cell r="X786">
            <v>2621779.0099999998</v>
          </cell>
          <cell r="Y786">
            <v>2611885.5099999998</v>
          </cell>
          <cell r="Z786">
            <v>2601992.0099999998</v>
          </cell>
          <cell r="AA786">
            <v>2592098.5099999998</v>
          </cell>
          <cell r="AD786">
            <v>2750394.5099999993</v>
          </cell>
          <cell r="AE786">
            <v>2740501.0099999993</v>
          </cell>
          <cell r="AF786">
            <v>2730607.5099999993</v>
          </cell>
          <cell r="AG786">
            <v>2720714.0099999993</v>
          </cell>
          <cell r="AH786">
            <v>2710820.5099999993</v>
          </cell>
          <cell r="AI786">
            <v>2700927.0099999993</v>
          </cell>
          <cell r="AJ786">
            <v>2691033.5099999993</v>
          </cell>
          <cell r="AK786">
            <v>2681140.0099999993</v>
          </cell>
          <cell r="AL786">
            <v>2671246.5099999993</v>
          </cell>
          <cell r="AM786">
            <v>2661353.0099999993</v>
          </cell>
          <cell r="AN786">
            <v>2651459.5099999993</v>
          </cell>
          <cell r="AP786">
            <v>2631672.5099999993</v>
          </cell>
        </row>
        <row r="787">
          <cell r="J787">
            <v>2679941.31</v>
          </cell>
          <cell r="K787">
            <v>2670538.0099999998</v>
          </cell>
          <cell r="L787">
            <v>2661134.71</v>
          </cell>
          <cell r="M787">
            <v>2651731.41</v>
          </cell>
          <cell r="N787">
            <v>2642328.11</v>
          </cell>
          <cell r="O787">
            <v>2632924.81</v>
          </cell>
          <cell r="P787">
            <v>2623521.5099999998</v>
          </cell>
          <cell r="Q787">
            <v>2614118.21</v>
          </cell>
          <cell r="R787">
            <v>2604714.91</v>
          </cell>
          <cell r="S787">
            <v>2595311.61</v>
          </cell>
          <cell r="T787">
            <v>2585908.31</v>
          </cell>
          <cell r="U787">
            <v>2576505.0099999998</v>
          </cell>
          <cell r="V787">
            <v>2567101.71</v>
          </cell>
          <cell r="W787">
            <v>2557698.41</v>
          </cell>
          <cell r="X787">
            <v>2548295.11</v>
          </cell>
          <cell r="Y787">
            <v>2538891.81</v>
          </cell>
          <cell r="Z787">
            <v>2529488.5099999998</v>
          </cell>
          <cell r="AA787">
            <v>2520085.21</v>
          </cell>
          <cell r="AD787">
            <v>2670538.0099999998</v>
          </cell>
          <cell r="AE787">
            <v>2661134.7100000004</v>
          </cell>
          <cell r="AF787">
            <v>2651731.41</v>
          </cell>
          <cell r="AG787">
            <v>2642328.11</v>
          </cell>
          <cell r="AH787">
            <v>2632924.81</v>
          </cell>
          <cell r="AI787">
            <v>2623521.5099999998</v>
          </cell>
          <cell r="AJ787">
            <v>2614118.2100000004</v>
          </cell>
          <cell r="AK787">
            <v>2604714.91</v>
          </cell>
          <cell r="AL787">
            <v>2595311.61</v>
          </cell>
          <cell r="AM787">
            <v>2585908.31</v>
          </cell>
          <cell r="AN787">
            <v>2576505.0099999998</v>
          </cell>
          <cell r="AP787">
            <v>2557698.41</v>
          </cell>
        </row>
        <row r="788">
          <cell r="J788">
            <v>2077420.84</v>
          </cell>
          <cell r="K788">
            <v>2070257.32</v>
          </cell>
          <cell r="L788">
            <v>2063093.8</v>
          </cell>
          <cell r="M788">
            <v>2055930.28</v>
          </cell>
          <cell r="N788">
            <v>2048766.76</v>
          </cell>
          <cell r="O788">
            <v>2041603.24</v>
          </cell>
          <cell r="P788">
            <v>2034439.72</v>
          </cell>
          <cell r="Q788">
            <v>2027276.2</v>
          </cell>
          <cell r="R788">
            <v>2020112.68</v>
          </cell>
          <cell r="S788">
            <v>2012949.16</v>
          </cell>
          <cell r="T788">
            <v>2005785.64</v>
          </cell>
          <cell r="U788">
            <v>1998622.12</v>
          </cell>
          <cell r="V788">
            <v>1991458.6</v>
          </cell>
          <cell r="W788">
            <v>1984295.08</v>
          </cell>
          <cell r="X788">
            <v>1977131.56</v>
          </cell>
          <cell r="Y788">
            <v>1969968.04</v>
          </cell>
          <cell r="Z788">
            <v>1962804.52</v>
          </cell>
          <cell r="AA788">
            <v>1955641</v>
          </cell>
          <cell r="AD788">
            <v>2070257.32</v>
          </cell>
          <cell r="AE788">
            <v>2063093.7999999998</v>
          </cell>
          <cell r="AF788">
            <v>2055930.28</v>
          </cell>
          <cell r="AG788">
            <v>2048766.7599999998</v>
          </cell>
          <cell r="AH788">
            <v>2041603.2400000002</v>
          </cell>
          <cell r="AI788">
            <v>2034439.72</v>
          </cell>
          <cell r="AJ788">
            <v>2027276.2000000002</v>
          </cell>
          <cell r="AK788">
            <v>2020112.6800000004</v>
          </cell>
          <cell r="AL788">
            <v>2012949.1600000001</v>
          </cell>
          <cell r="AM788">
            <v>2005785.64</v>
          </cell>
          <cell r="AN788">
            <v>1998622.1199999999</v>
          </cell>
          <cell r="AP788">
            <v>1984295.08</v>
          </cell>
        </row>
        <row r="789">
          <cell r="J789">
            <v>2549065.36</v>
          </cell>
          <cell r="K789">
            <v>2540560.23</v>
          </cell>
          <cell r="L789">
            <v>2532055.1</v>
          </cell>
          <cell r="M789">
            <v>2523549.9700000002</v>
          </cell>
          <cell r="N789">
            <v>2515044.84</v>
          </cell>
          <cell r="O789">
            <v>2506539.71</v>
          </cell>
          <cell r="P789">
            <v>2498034.58</v>
          </cell>
          <cell r="Q789">
            <v>2489529.4500000002</v>
          </cell>
          <cell r="R789">
            <v>2481024.3199999998</v>
          </cell>
          <cell r="S789">
            <v>2472519.19</v>
          </cell>
          <cell r="T789">
            <v>2464014.06</v>
          </cell>
          <cell r="U789">
            <v>2455508.9300000002</v>
          </cell>
          <cell r="V789">
            <v>2447003.7999999998</v>
          </cell>
          <cell r="W789">
            <v>2438498.67</v>
          </cell>
          <cell r="X789">
            <v>2429993.54</v>
          </cell>
          <cell r="Y789">
            <v>2421488.41</v>
          </cell>
          <cell r="Z789">
            <v>2412983.2799999998</v>
          </cell>
          <cell r="AA789">
            <v>2404478.15</v>
          </cell>
          <cell r="AD789">
            <v>2540560.23</v>
          </cell>
          <cell r="AE789">
            <v>2532055.0999999996</v>
          </cell>
          <cell r="AF789">
            <v>2523549.9699999997</v>
          </cell>
          <cell r="AG789">
            <v>2515044.8400000003</v>
          </cell>
          <cell r="AH789">
            <v>2506539.71</v>
          </cell>
          <cell r="AI789">
            <v>2498034.58</v>
          </cell>
          <cell r="AJ789">
            <v>2489529.4500000002</v>
          </cell>
          <cell r="AK789">
            <v>2481024.3200000003</v>
          </cell>
          <cell r="AL789">
            <v>2472519.19</v>
          </cell>
          <cell r="AM789">
            <v>2464014.06</v>
          </cell>
          <cell r="AN789">
            <v>2455508.9300000002</v>
          </cell>
          <cell r="AP789">
            <v>2438498.67</v>
          </cell>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D790">
            <v>0</v>
          </cell>
          <cell r="AE790">
            <v>0</v>
          </cell>
          <cell r="AF790">
            <v>0</v>
          </cell>
          <cell r="AG790">
            <v>0</v>
          </cell>
          <cell r="AH790">
            <v>0</v>
          </cell>
          <cell r="AI790">
            <v>0</v>
          </cell>
          <cell r="AJ790">
            <v>0</v>
          </cell>
          <cell r="AK790">
            <v>0</v>
          </cell>
          <cell r="AL790">
            <v>0</v>
          </cell>
          <cell r="AM790">
            <v>0</v>
          </cell>
          <cell r="AN790">
            <v>0</v>
          </cell>
          <cell r="AP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D791">
            <v>0</v>
          </cell>
          <cell r="AE791">
            <v>0</v>
          </cell>
          <cell r="AF791">
            <v>0</v>
          </cell>
          <cell r="AG791">
            <v>0</v>
          </cell>
          <cell r="AH791">
            <v>0</v>
          </cell>
          <cell r="AI791">
            <v>0</v>
          </cell>
          <cell r="AJ791">
            <v>0</v>
          </cell>
          <cell r="AK791">
            <v>0</v>
          </cell>
          <cell r="AL791">
            <v>0</v>
          </cell>
          <cell r="AM791">
            <v>0</v>
          </cell>
          <cell r="AN791">
            <v>0</v>
          </cell>
          <cell r="AP791">
            <v>0</v>
          </cell>
        </row>
        <row r="792">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D792">
            <v>0</v>
          </cell>
          <cell r="AE792">
            <v>0</v>
          </cell>
          <cell r="AF792">
            <v>0</v>
          </cell>
          <cell r="AG792">
            <v>0</v>
          </cell>
          <cell r="AH792">
            <v>0</v>
          </cell>
          <cell r="AI792">
            <v>0</v>
          </cell>
          <cell r="AJ792">
            <v>0</v>
          </cell>
          <cell r="AK792">
            <v>0</v>
          </cell>
          <cell r="AL792">
            <v>0</v>
          </cell>
          <cell r="AM792">
            <v>0</v>
          </cell>
          <cell r="AN792">
            <v>0</v>
          </cell>
          <cell r="AP792">
            <v>0</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D793">
            <v>0</v>
          </cell>
          <cell r="AE793">
            <v>0</v>
          </cell>
          <cell r="AF793">
            <v>0</v>
          </cell>
          <cell r="AG793">
            <v>0</v>
          </cell>
          <cell r="AH793">
            <v>0</v>
          </cell>
          <cell r="AI793">
            <v>0</v>
          </cell>
          <cell r="AJ793">
            <v>0</v>
          </cell>
          <cell r="AK793">
            <v>0</v>
          </cell>
          <cell r="AL793">
            <v>0</v>
          </cell>
          <cell r="AM793">
            <v>0</v>
          </cell>
          <cell r="AN793">
            <v>0</v>
          </cell>
          <cell r="AP793">
            <v>0</v>
          </cell>
        </row>
        <row r="794">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D794">
            <v>0</v>
          </cell>
          <cell r="AE794">
            <v>0</v>
          </cell>
          <cell r="AF794">
            <v>0</v>
          </cell>
          <cell r="AG794">
            <v>0</v>
          </cell>
          <cell r="AH794">
            <v>0</v>
          </cell>
          <cell r="AI794">
            <v>0</v>
          </cell>
          <cell r="AJ794">
            <v>0</v>
          </cell>
          <cell r="AK794">
            <v>0</v>
          </cell>
          <cell r="AL794">
            <v>0</v>
          </cell>
          <cell r="AM794">
            <v>0</v>
          </cell>
          <cell r="AN794">
            <v>0</v>
          </cell>
          <cell r="AP794">
            <v>0</v>
          </cell>
        </row>
        <row r="795">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D795">
            <v>0</v>
          </cell>
          <cell r="AE795">
            <v>0</v>
          </cell>
          <cell r="AF795">
            <v>0</v>
          </cell>
          <cell r="AG795">
            <v>0</v>
          </cell>
          <cell r="AH795">
            <v>0</v>
          </cell>
          <cell r="AI795">
            <v>0</v>
          </cell>
          <cell r="AJ795">
            <v>0</v>
          </cell>
          <cell r="AK795">
            <v>0</v>
          </cell>
          <cell r="AL795">
            <v>0</v>
          </cell>
          <cell r="AM795">
            <v>0</v>
          </cell>
          <cell r="AN795">
            <v>0</v>
          </cell>
          <cell r="AP795">
            <v>0</v>
          </cell>
        </row>
        <row r="796">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D796">
            <v>0</v>
          </cell>
          <cell r="AE796">
            <v>0</v>
          </cell>
          <cell r="AF796">
            <v>0</v>
          </cell>
          <cell r="AG796">
            <v>0</v>
          </cell>
          <cell r="AH796">
            <v>0</v>
          </cell>
          <cell r="AI796">
            <v>0</v>
          </cell>
          <cell r="AJ796">
            <v>0</v>
          </cell>
          <cell r="AK796">
            <v>0</v>
          </cell>
          <cell r="AL796">
            <v>0</v>
          </cell>
          <cell r="AM796">
            <v>0</v>
          </cell>
          <cell r="AN796">
            <v>0</v>
          </cell>
          <cell r="AP796">
            <v>0</v>
          </cell>
        </row>
        <row r="797">
          <cell r="J797">
            <v>19235103</v>
          </cell>
          <cell r="K797">
            <v>18571825</v>
          </cell>
          <cell r="L797">
            <v>17908547</v>
          </cell>
          <cell r="M797">
            <v>17245269</v>
          </cell>
          <cell r="N797">
            <v>16581991</v>
          </cell>
          <cell r="O797">
            <v>15918713</v>
          </cell>
          <cell r="P797">
            <v>15255435</v>
          </cell>
          <cell r="Q797">
            <v>14592157</v>
          </cell>
          <cell r="R797">
            <v>13928879</v>
          </cell>
          <cell r="S797">
            <v>13265601</v>
          </cell>
          <cell r="T797">
            <v>12602323</v>
          </cell>
          <cell r="U797">
            <v>11939045</v>
          </cell>
          <cell r="V797">
            <v>11275767</v>
          </cell>
          <cell r="W797">
            <v>10612489</v>
          </cell>
          <cell r="X797">
            <v>9949211</v>
          </cell>
          <cell r="Y797">
            <v>9285933</v>
          </cell>
          <cell r="Z797">
            <v>8622655</v>
          </cell>
          <cell r="AA797">
            <v>7959377</v>
          </cell>
          <cell r="AD797">
            <v>18571825</v>
          </cell>
          <cell r="AE797">
            <v>17908547</v>
          </cell>
          <cell r="AF797">
            <v>17245269</v>
          </cell>
          <cell r="AG797">
            <v>16581991</v>
          </cell>
          <cell r="AH797">
            <v>15918713</v>
          </cell>
          <cell r="AI797">
            <v>15255435</v>
          </cell>
          <cell r="AJ797">
            <v>14592157</v>
          </cell>
          <cell r="AK797">
            <v>13928879</v>
          </cell>
          <cell r="AL797">
            <v>13265601</v>
          </cell>
          <cell r="AM797">
            <v>12602323</v>
          </cell>
          <cell r="AN797">
            <v>11939045</v>
          </cell>
          <cell r="AP797">
            <v>10336121.458333334</v>
          </cell>
        </row>
        <row r="798">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D798">
            <v>0</v>
          </cell>
          <cell r="AE798">
            <v>0</v>
          </cell>
          <cell r="AF798">
            <v>0</v>
          </cell>
          <cell r="AG798">
            <v>0</v>
          </cell>
          <cell r="AH798">
            <v>0</v>
          </cell>
          <cell r="AI798">
            <v>0</v>
          </cell>
          <cell r="AJ798">
            <v>0</v>
          </cell>
          <cell r="AK798">
            <v>0</v>
          </cell>
          <cell r="AL798">
            <v>0</v>
          </cell>
          <cell r="AM798">
            <v>0</v>
          </cell>
          <cell r="AN798">
            <v>0</v>
          </cell>
          <cell r="AP798">
            <v>0</v>
          </cell>
        </row>
        <row r="799">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D799">
            <v>0</v>
          </cell>
          <cell r="AE799">
            <v>0</v>
          </cell>
          <cell r="AF799">
            <v>0</v>
          </cell>
          <cell r="AG799">
            <v>0</v>
          </cell>
          <cell r="AH799">
            <v>0</v>
          </cell>
          <cell r="AI799">
            <v>0</v>
          </cell>
          <cell r="AJ799">
            <v>0</v>
          </cell>
          <cell r="AK799">
            <v>0</v>
          </cell>
          <cell r="AL799">
            <v>0</v>
          </cell>
          <cell r="AM799">
            <v>0</v>
          </cell>
          <cell r="AN799">
            <v>0</v>
          </cell>
          <cell r="AP799">
            <v>0</v>
          </cell>
        </row>
        <row r="800">
          <cell r="J800">
            <v>50185.88</v>
          </cell>
          <cell r="K800">
            <v>50185.88</v>
          </cell>
          <cell r="L800">
            <v>50185.88</v>
          </cell>
          <cell r="M800">
            <v>50185.88</v>
          </cell>
          <cell r="N800">
            <v>50185.88</v>
          </cell>
          <cell r="O800">
            <v>50185.88</v>
          </cell>
          <cell r="P800">
            <v>50185.88</v>
          </cell>
          <cell r="Q800">
            <v>50185.88</v>
          </cell>
          <cell r="R800">
            <v>50185.88</v>
          </cell>
          <cell r="S800">
            <v>50185.88</v>
          </cell>
          <cell r="T800">
            <v>50185.88</v>
          </cell>
          <cell r="U800">
            <v>50185.88</v>
          </cell>
          <cell r="V800">
            <v>50185.88</v>
          </cell>
          <cell r="W800">
            <v>50185.88</v>
          </cell>
          <cell r="X800">
            <v>50185.88</v>
          </cell>
          <cell r="Y800">
            <v>50185.88</v>
          </cell>
          <cell r="Z800">
            <v>50185.88</v>
          </cell>
          <cell r="AA800">
            <v>50185.88</v>
          </cell>
          <cell r="AD800">
            <v>50185.88</v>
          </cell>
          <cell r="AE800">
            <v>50185.88</v>
          </cell>
          <cell r="AF800">
            <v>50185.88</v>
          </cell>
          <cell r="AG800">
            <v>50185.88</v>
          </cell>
          <cell r="AH800">
            <v>50185.88</v>
          </cell>
          <cell r="AI800">
            <v>50185.88</v>
          </cell>
          <cell r="AJ800">
            <v>50185.88</v>
          </cell>
          <cell r="AK800">
            <v>50185.88</v>
          </cell>
          <cell r="AL800">
            <v>50185.88</v>
          </cell>
          <cell r="AM800">
            <v>50185.88</v>
          </cell>
          <cell r="AN800">
            <v>50185.88</v>
          </cell>
          <cell r="AP800">
            <v>48094.801666666659</v>
          </cell>
        </row>
        <row r="801">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D801">
            <v>0</v>
          </cell>
          <cell r="AE801">
            <v>0</v>
          </cell>
          <cell r="AF801">
            <v>0</v>
          </cell>
          <cell r="AG801">
            <v>0</v>
          </cell>
          <cell r="AH801">
            <v>0</v>
          </cell>
          <cell r="AI801">
            <v>0</v>
          </cell>
          <cell r="AJ801">
            <v>0</v>
          </cell>
          <cell r="AK801">
            <v>0</v>
          </cell>
          <cell r="AL801">
            <v>0</v>
          </cell>
          <cell r="AM801">
            <v>0</v>
          </cell>
          <cell r="AN801">
            <v>0</v>
          </cell>
          <cell r="AP801">
            <v>0</v>
          </cell>
        </row>
        <row r="802">
          <cell r="J802">
            <v>60295490.299999997</v>
          </cell>
          <cell r="K802">
            <v>60295490.299999997</v>
          </cell>
          <cell r="L802">
            <v>60295490.299999997</v>
          </cell>
          <cell r="M802">
            <v>60295490.299999997</v>
          </cell>
          <cell r="N802">
            <v>60295490.299999997</v>
          </cell>
          <cell r="O802">
            <v>60295490.299999997</v>
          </cell>
          <cell r="P802">
            <v>60295490.299999997</v>
          </cell>
          <cell r="Q802">
            <v>60295490.299999997</v>
          </cell>
          <cell r="R802">
            <v>60295490.299999997</v>
          </cell>
          <cell r="S802">
            <v>60295490.299999997</v>
          </cell>
          <cell r="T802">
            <v>60295490.299999997</v>
          </cell>
          <cell r="U802">
            <v>60295490.299999997</v>
          </cell>
          <cell r="V802">
            <v>60295490.299999997</v>
          </cell>
          <cell r="W802">
            <v>60295490.299999997</v>
          </cell>
          <cell r="X802">
            <v>60295490.299999997</v>
          </cell>
          <cell r="Y802">
            <v>60295490.299999997</v>
          </cell>
          <cell r="Z802">
            <v>60295490.299999997</v>
          </cell>
          <cell r="AA802">
            <v>60295490.299999997</v>
          </cell>
          <cell r="AD802">
            <v>60295490.29999999</v>
          </cell>
          <cell r="AE802">
            <v>60295490.29999999</v>
          </cell>
          <cell r="AF802">
            <v>60295490.29999999</v>
          </cell>
          <cell r="AG802">
            <v>60295490.29999999</v>
          </cell>
          <cell r="AH802">
            <v>60295490.29999999</v>
          </cell>
          <cell r="AI802">
            <v>60295490.29999999</v>
          </cell>
          <cell r="AJ802">
            <v>60295490.29999999</v>
          </cell>
          <cell r="AK802">
            <v>60295490.29999999</v>
          </cell>
          <cell r="AL802">
            <v>60295490.29999999</v>
          </cell>
          <cell r="AM802">
            <v>60295490.29999999</v>
          </cell>
          <cell r="AN802">
            <v>60295490.29999999</v>
          </cell>
          <cell r="AP802">
            <v>60057865.237916656</v>
          </cell>
        </row>
        <row r="803">
          <cell r="J803">
            <v>-656443.23</v>
          </cell>
          <cell r="K803">
            <v>-1282948.23</v>
          </cell>
          <cell r="L803">
            <v>-1909453.23</v>
          </cell>
          <cell r="M803">
            <v>-2535958.23</v>
          </cell>
          <cell r="N803">
            <v>-3162463.23</v>
          </cell>
          <cell r="O803">
            <v>-3788968.23</v>
          </cell>
          <cell r="P803">
            <v>-4415473.2300000004</v>
          </cell>
          <cell r="Q803">
            <v>-5041978.2300000004</v>
          </cell>
          <cell r="R803">
            <v>-5668483.2300000004</v>
          </cell>
          <cell r="S803">
            <v>-6294988.2300000004</v>
          </cell>
          <cell r="T803">
            <v>-6921493.2300000004</v>
          </cell>
          <cell r="U803">
            <v>-7547998.2300000004</v>
          </cell>
          <cell r="V803">
            <v>-8174503.2300000004</v>
          </cell>
          <cell r="W803">
            <v>-8801008.2300000004</v>
          </cell>
          <cell r="X803">
            <v>-9427513.2300000004</v>
          </cell>
          <cell r="Y803">
            <v>-10054018.23</v>
          </cell>
          <cell r="Z803">
            <v>-10680523.23</v>
          </cell>
          <cell r="AA803">
            <v>-11307028.23</v>
          </cell>
          <cell r="AD803">
            <v>-1282948.2300000002</v>
          </cell>
          <cell r="AE803">
            <v>-1909453.2300000002</v>
          </cell>
          <cell r="AF803">
            <v>-2535958.23</v>
          </cell>
          <cell r="AG803">
            <v>-3162463.2300000004</v>
          </cell>
          <cell r="AH803">
            <v>-3788968.2300000004</v>
          </cell>
          <cell r="AI803">
            <v>-4415473.2300000014</v>
          </cell>
          <cell r="AJ803">
            <v>-5041978.2300000014</v>
          </cell>
          <cell r="AK803">
            <v>-5668483.2300000014</v>
          </cell>
          <cell r="AL803">
            <v>-6294988.2300000014</v>
          </cell>
          <cell r="AM803">
            <v>-6921493.2300000014</v>
          </cell>
          <cell r="AN803">
            <v>-7547998.2300000014</v>
          </cell>
          <cell r="AP803">
            <v>-8277673.3037500018</v>
          </cell>
        </row>
        <row r="804">
          <cell r="J804">
            <v>18185772.66</v>
          </cell>
          <cell r="K804">
            <v>18185672.66</v>
          </cell>
          <cell r="L804">
            <v>18185672.66</v>
          </cell>
          <cell r="M804">
            <v>18185672.66</v>
          </cell>
          <cell r="N804">
            <v>18185672.66</v>
          </cell>
          <cell r="O804">
            <v>18185672.66</v>
          </cell>
          <cell r="P804">
            <v>18185672.66</v>
          </cell>
          <cell r="Q804">
            <v>18185672.66</v>
          </cell>
          <cell r="R804">
            <v>18185672.66</v>
          </cell>
          <cell r="S804">
            <v>18185672.66</v>
          </cell>
          <cell r="T804">
            <v>18185672.66</v>
          </cell>
          <cell r="U804">
            <v>18185672.66</v>
          </cell>
          <cell r="V804">
            <v>18185672.66</v>
          </cell>
          <cell r="W804">
            <v>18185672.66</v>
          </cell>
          <cell r="X804">
            <v>18185672.66</v>
          </cell>
          <cell r="Y804">
            <v>18185672.66</v>
          </cell>
          <cell r="Z804">
            <v>18185672.66</v>
          </cell>
          <cell r="AA804">
            <v>18185672.66</v>
          </cell>
          <cell r="AD804">
            <v>18185714.326666664</v>
          </cell>
          <cell r="AE804">
            <v>18185710.16</v>
          </cell>
          <cell r="AF804">
            <v>18185701.826666664</v>
          </cell>
          <cell r="AG804">
            <v>18185693.493333332</v>
          </cell>
          <cell r="AH804">
            <v>18185685.16</v>
          </cell>
          <cell r="AI804">
            <v>18185676.826666664</v>
          </cell>
          <cell r="AJ804">
            <v>18185672.66</v>
          </cell>
          <cell r="AK804">
            <v>18185672.66</v>
          </cell>
          <cell r="AL804">
            <v>18185672.66</v>
          </cell>
          <cell r="AM804">
            <v>18185672.66</v>
          </cell>
          <cell r="AN804">
            <v>18185672.66</v>
          </cell>
          <cell r="AP804">
            <v>18164085.451666664</v>
          </cell>
        </row>
        <row r="805">
          <cell r="J805">
            <v>24124865.93</v>
          </cell>
          <cell r="K805">
            <v>24156737.989999998</v>
          </cell>
          <cell r="L805">
            <v>24158611.940000001</v>
          </cell>
          <cell r="M805">
            <v>24157683.210000001</v>
          </cell>
          <cell r="N805">
            <v>24157767.120000001</v>
          </cell>
          <cell r="O805">
            <v>24157793.440000001</v>
          </cell>
          <cell r="P805">
            <v>24157793.440000001</v>
          </cell>
          <cell r="Q805">
            <v>24158235.699999999</v>
          </cell>
          <cell r="R805">
            <v>24158235.699999999</v>
          </cell>
          <cell r="S805">
            <v>24158235.699999999</v>
          </cell>
          <cell r="T805">
            <v>24158235.699999999</v>
          </cell>
          <cell r="U805">
            <v>24158235.699999999</v>
          </cell>
          <cell r="V805">
            <v>24158235.699999999</v>
          </cell>
          <cell r="W805">
            <v>24158235.699999999</v>
          </cell>
          <cell r="X805">
            <v>24158235.699999999</v>
          </cell>
          <cell r="Y805">
            <v>24158235.699999999</v>
          </cell>
          <cell r="Z805">
            <v>24158235.699999999</v>
          </cell>
          <cell r="AA805">
            <v>24158235.699999999</v>
          </cell>
          <cell r="AD805">
            <v>23975372.995833337</v>
          </cell>
          <cell r="AE805">
            <v>24107587.019583333</v>
          </cell>
          <cell r="AF805">
            <v>24159292.893749997</v>
          </cell>
          <cell r="AG805">
            <v>24155728.383333329</v>
          </cell>
          <cell r="AH805">
            <v>24153509.442499995</v>
          </cell>
          <cell r="AI805">
            <v>24156593.03791666</v>
          </cell>
          <cell r="AJ805">
            <v>24158045.849583328</v>
          </cell>
          <cell r="AK805">
            <v>24158092.577499997</v>
          </cell>
          <cell r="AL805">
            <v>24158099.921249997</v>
          </cell>
          <cell r="AM805">
            <v>24158142.465833332</v>
          </cell>
          <cell r="AN805">
            <v>24158180.417499993</v>
          </cell>
          <cell r="AP805">
            <v>24158235.699999992</v>
          </cell>
        </row>
        <row r="806">
          <cell r="J806">
            <v>4606263.4400000004</v>
          </cell>
          <cell r="K806">
            <v>4550834.93</v>
          </cell>
          <cell r="L806">
            <v>4556493.84</v>
          </cell>
          <cell r="M806">
            <v>4565453.78</v>
          </cell>
          <cell r="N806">
            <v>4574348.42</v>
          </cell>
          <cell r="O806">
            <v>8269006.0899999999</v>
          </cell>
          <cell r="P806">
            <v>10207048.35</v>
          </cell>
          <cell r="Q806">
            <v>10469305.720000001</v>
          </cell>
          <cell r="R806">
            <v>10417047.289999999</v>
          </cell>
          <cell r="S806">
            <v>10432666.539999999</v>
          </cell>
          <cell r="T806">
            <v>10432841.83</v>
          </cell>
          <cell r="U806">
            <v>10436960.310000001</v>
          </cell>
          <cell r="V806">
            <v>10437020.220000001</v>
          </cell>
          <cell r="W806">
            <v>10437020.220000001</v>
          </cell>
          <cell r="X806">
            <v>10437020.220000001</v>
          </cell>
          <cell r="Y806">
            <v>10437020.220000001</v>
          </cell>
          <cell r="Z806">
            <v>10437020.220000001</v>
          </cell>
          <cell r="AA806">
            <v>10437020.220000001</v>
          </cell>
          <cell r="AD806">
            <v>4718337.1658333335</v>
          </cell>
          <cell r="AE806">
            <v>5588601.8745833337</v>
          </cell>
          <cell r="AF806">
            <v>6457339.9508333327</v>
          </cell>
          <cell r="AG806">
            <v>7093696.4212499997</v>
          </cell>
          <cell r="AH806">
            <v>7544273.8320833333</v>
          </cell>
          <cell r="AI806">
            <v>8036137.4108333327</v>
          </cell>
          <cell r="AJ806">
            <v>8524343.3304166663</v>
          </cell>
          <cell r="AK806">
            <v>9014622.9833333325</v>
          </cell>
          <cell r="AL806">
            <v>9504293.5175000001</v>
          </cell>
          <cell r="AM806">
            <v>9993220.1108333319</v>
          </cell>
          <cell r="AN806">
            <v>10327832.024583334</v>
          </cell>
          <cell r="AP806">
            <v>10435985.039999999</v>
          </cell>
        </row>
        <row r="807">
          <cell r="J807">
            <v>0</v>
          </cell>
          <cell r="K807">
            <v>0</v>
          </cell>
          <cell r="L807">
            <v>0</v>
          </cell>
          <cell r="M807">
            <v>0</v>
          </cell>
          <cell r="N807">
            <v>0</v>
          </cell>
          <cell r="O807">
            <v>0</v>
          </cell>
          <cell r="P807">
            <v>0</v>
          </cell>
          <cell r="Q807">
            <v>0</v>
          </cell>
          <cell r="R807">
            <v>0</v>
          </cell>
          <cell r="S807">
            <v>8153022.6399999997</v>
          </cell>
          <cell r="T807">
            <v>8845951.8499999996</v>
          </cell>
          <cell r="U807">
            <v>8457282.75</v>
          </cell>
          <cell r="V807">
            <v>11699595.550000001</v>
          </cell>
          <cell r="W807">
            <v>12083533.539999999</v>
          </cell>
          <cell r="X807">
            <v>12215518.98</v>
          </cell>
          <cell r="Y807">
            <v>12271419.630000001</v>
          </cell>
          <cell r="Z807">
            <v>12403099.369999999</v>
          </cell>
          <cell r="AA807">
            <v>14634406.720000001</v>
          </cell>
          <cell r="AD807">
            <v>0</v>
          </cell>
          <cell r="AE807">
            <v>0</v>
          </cell>
          <cell r="AF807">
            <v>339709.27666666667</v>
          </cell>
          <cell r="AG807">
            <v>1047999.8804166666</v>
          </cell>
          <cell r="AH807">
            <v>1768967.9887499998</v>
          </cell>
          <cell r="AI807">
            <v>2608837.9179166667</v>
          </cell>
          <cell r="AJ807">
            <v>3599801.6300000004</v>
          </cell>
          <cell r="AK807">
            <v>4612262.1516666664</v>
          </cell>
          <cell r="AL807">
            <v>5632551.260416667</v>
          </cell>
          <cell r="AM807">
            <v>6660656.21875</v>
          </cell>
          <cell r="AN807">
            <v>7787218.9725000001</v>
          </cell>
          <cell r="AP807">
            <v>10462746.782083334</v>
          </cell>
        </row>
        <row r="808">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D808">
            <v>0</v>
          </cell>
          <cell r="AE808">
            <v>0</v>
          </cell>
          <cell r="AF808">
            <v>0</v>
          </cell>
          <cell r="AG808">
            <v>0</v>
          </cell>
          <cell r="AH808">
            <v>0</v>
          </cell>
          <cell r="AI808">
            <v>0</v>
          </cell>
          <cell r="AJ808">
            <v>0</v>
          </cell>
          <cell r="AK808">
            <v>0</v>
          </cell>
          <cell r="AL808">
            <v>0</v>
          </cell>
          <cell r="AM808">
            <v>0</v>
          </cell>
          <cell r="AN808">
            <v>0</v>
          </cell>
          <cell r="AP808">
            <v>508979.95750000002</v>
          </cell>
        </row>
        <row r="809">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D809">
            <v>0</v>
          </cell>
          <cell r="AE809">
            <v>0</v>
          </cell>
          <cell r="AF809">
            <v>0</v>
          </cell>
          <cell r="AG809">
            <v>0</v>
          </cell>
          <cell r="AH809">
            <v>0</v>
          </cell>
          <cell r="AI809">
            <v>0</v>
          </cell>
          <cell r="AJ809">
            <v>0</v>
          </cell>
          <cell r="AK809">
            <v>0</v>
          </cell>
          <cell r="AL809">
            <v>0</v>
          </cell>
          <cell r="AM809">
            <v>0</v>
          </cell>
          <cell r="AN809">
            <v>0</v>
          </cell>
          <cell r="AP809">
            <v>0</v>
          </cell>
        </row>
        <row r="810">
          <cell r="J810">
            <v>65708856.939999998</v>
          </cell>
          <cell r="K810">
            <v>65708856.939999998</v>
          </cell>
          <cell r="L810">
            <v>65708856.939999998</v>
          </cell>
          <cell r="M810">
            <v>65708856.939999998</v>
          </cell>
          <cell r="N810">
            <v>65708856.939999998</v>
          </cell>
          <cell r="O810">
            <v>65708856.939999998</v>
          </cell>
          <cell r="P810">
            <v>65708856.939999998</v>
          </cell>
          <cell r="Q810">
            <v>65708856.939999998</v>
          </cell>
          <cell r="R810">
            <v>65708856.939999998</v>
          </cell>
          <cell r="S810">
            <v>65708856.939999998</v>
          </cell>
          <cell r="T810">
            <v>65708856.939999998</v>
          </cell>
          <cell r="U810">
            <v>65708856.939999998</v>
          </cell>
          <cell r="V810">
            <v>65708856.939999998</v>
          </cell>
          <cell r="W810">
            <v>65708856.939999998</v>
          </cell>
          <cell r="X810">
            <v>65708856.939999998</v>
          </cell>
          <cell r="Y810">
            <v>65708856.939999998</v>
          </cell>
          <cell r="Z810">
            <v>65708856.939999998</v>
          </cell>
          <cell r="AA810">
            <v>65708856.939999998</v>
          </cell>
          <cell r="AD810">
            <v>65708856.94000002</v>
          </cell>
          <cell r="AE810">
            <v>65708856.94000002</v>
          </cell>
          <cell r="AF810">
            <v>65708856.94000002</v>
          </cell>
          <cell r="AG810">
            <v>65708856.94000002</v>
          </cell>
          <cell r="AH810">
            <v>65708856.94000002</v>
          </cell>
          <cell r="AI810">
            <v>65708856.94000002</v>
          </cell>
          <cell r="AJ810">
            <v>65708856.94000002</v>
          </cell>
          <cell r="AK810">
            <v>65708856.94000002</v>
          </cell>
          <cell r="AL810">
            <v>65708856.94000002</v>
          </cell>
          <cell r="AM810">
            <v>65708856.94000002</v>
          </cell>
          <cell r="AN810">
            <v>65708856.94000002</v>
          </cell>
          <cell r="AP810">
            <v>62970987.900833346</v>
          </cell>
        </row>
        <row r="811">
          <cell r="J811">
            <v>743111.53</v>
          </cell>
          <cell r="K811">
            <v>743111.53</v>
          </cell>
          <cell r="L811">
            <v>743111.53</v>
          </cell>
          <cell r="M811">
            <v>743111.53</v>
          </cell>
          <cell r="N811">
            <v>743111.53</v>
          </cell>
          <cell r="O811">
            <v>743111.53</v>
          </cell>
          <cell r="P811">
            <v>743111.53</v>
          </cell>
          <cell r="Q811">
            <v>743111.53</v>
          </cell>
          <cell r="R811">
            <v>743111.53</v>
          </cell>
          <cell r="S811">
            <v>743111.53</v>
          </cell>
          <cell r="T811">
            <v>743111.53</v>
          </cell>
          <cell r="U811">
            <v>743111.53</v>
          </cell>
          <cell r="V811">
            <v>743111.53</v>
          </cell>
          <cell r="W811">
            <v>743111.53</v>
          </cell>
          <cell r="X811">
            <v>743111.53</v>
          </cell>
          <cell r="Y811">
            <v>743111.53</v>
          </cell>
          <cell r="Z811">
            <v>743111.53</v>
          </cell>
          <cell r="AA811">
            <v>743111.53</v>
          </cell>
          <cell r="AD811">
            <v>743111.53000000014</v>
          </cell>
          <cell r="AE811">
            <v>743111.53000000014</v>
          </cell>
          <cell r="AF811">
            <v>743111.53000000014</v>
          </cell>
          <cell r="AG811">
            <v>743111.53000000014</v>
          </cell>
          <cell r="AH811">
            <v>743111.53000000014</v>
          </cell>
          <cell r="AI811">
            <v>743111.53000000014</v>
          </cell>
          <cell r="AJ811">
            <v>743111.53000000014</v>
          </cell>
          <cell r="AK811">
            <v>743111.53000000014</v>
          </cell>
          <cell r="AL811">
            <v>743111.53000000014</v>
          </cell>
          <cell r="AM811">
            <v>743111.53000000014</v>
          </cell>
          <cell r="AN811">
            <v>743111.53000000014</v>
          </cell>
          <cell r="AP811">
            <v>712148.54958333354</v>
          </cell>
        </row>
        <row r="812">
          <cell r="J812">
            <v>-18818583.699999999</v>
          </cell>
          <cell r="K812">
            <v>-18818583.699999999</v>
          </cell>
          <cell r="L812">
            <v>-18818583.699999999</v>
          </cell>
          <cell r="M812">
            <v>-18818583.699999999</v>
          </cell>
          <cell r="N812">
            <v>-18818583.699999999</v>
          </cell>
          <cell r="O812">
            <v>-18818583.699999999</v>
          </cell>
          <cell r="P812">
            <v>-18818583.699999999</v>
          </cell>
          <cell r="Q812">
            <v>-18818583.699999999</v>
          </cell>
          <cell r="R812">
            <v>-18818583.699999999</v>
          </cell>
          <cell r="S812">
            <v>-18818583.699999999</v>
          </cell>
          <cell r="T812">
            <v>-18818583.699999999</v>
          </cell>
          <cell r="U812">
            <v>-18818583.699999999</v>
          </cell>
          <cell r="V812">
            <v>-18818583.699999999</v>
          </cell>
          <cell r="W812">
            <v>-18818583.699999999</v>
          </cell>
          <cell r="X812">
            <v>-18818583.699999999</v>
          </cell>
          <cell r="Y812">
            <v>-18818583.699999999</v>
          </cell>
          <cell r="Z812">
            <v>-18818583.699999999</v>
          </cell>
          <cell r="AA812">
            <v>-18818583.699999999</v>
          </cell>
          <cell r="AD812">
            <v>-18818583.699999996</v>
          </cell>
          <cell r="AE812">
            <v>-18818583.699999996</v>
          </cell>
          <cell r="AF812">
            <v>-18818583.699999996</v>
          </cell>
          <cell r="AG812">
            <v>-18818583.699999996</v>
          </cell>
          <cell r="AH812">
            <v>-18818583.699999996</v>
          </cell>
          <cell r="AI812">
            <v>-18818583.699999996</v>
          </cell>
          <cell r="AJ812">
            <v>-18818583.699999996</v>
          </cell>
          <cell r="AK812">
            <v>-18818583.699999996</v>
          </cell>
          <cell r="AL812">
            <v>-18818583.699999996</v>
          </cell>
          <cell r="AM812">
            <v>-18818583.699999996</v>
          </cell>
          <cell r="AN812">
            <v>-18818583.699999996</v>
          </cell>
          <cell r="AP812">
            <v>-18034476.045833331</v>
          </cell>
        </row>
        <row r="813">
          <cell r="J813">
            <v>-18496937.239999998</v>
          </cell>
          <cell r="K813">
            <v>-18621495.739999998</v>
          </cell>
          <cell r="L813">
            <v>-18746054.239999998</v>
          </cell>
          <cell r="M813">
            <v>-18870612.739999998</v>
          </cell>
          <cell r="N813">
            <v>-18995171.239999998</v>
          </cell>
          <cell r="O813">
            <v>-19119729.739999998</v>
          </cell>
          <cell r="P813">
            <v>-19244288.239999998</v>
          </cell>
          <cell r="Q813">
            <v>-19368846.739999998</v>
          </cell>
          <cell r="R813">
            <v>-19493405.239999998</v>
          </cell>
          <cell r="S813">
            <v>-19617963.739999998</v>
          </cell>
          <cell r="T813">
            <v>-19742522.239999998</v>
          </cell>
          <cell r="U813">
            <v>-19867080.739999998</v>
          </cell>
          <cell r="V813">
            <v>-19991639.239999998</v>
          </cell>
          <cell r="W813">
            <v>-20116197.739999998</v>
          </cell>
          <cell r="X813">
            <v>-20240756.239999998</v>
          </cell>
          <cell r="Y813">
            <v>-20365314.739999998</v>
          </cell>
          <cell r="Z813">
            <v>-20489873.239999998</v>
          </cell>
          <cell r="AA813">
            <v>-20614431.739999998</v>
          </cell>
          <cell r="AD813">
            <v>-18621495.740000002</v>
          </cell>
          <cell r="AE813">
            <v>-18746054.240000002</v>
          </cell>
          <cell r="AF813">
            <v>-18870612.740000002</v>
          </cell>
          <cell r="AG813">
            <v>-18995171.240000002</v>
          </cell>
          <cell r="AH813">
            <v>-19119729.740000002</v>
          </cell>
          <cell r="AI813">
            <v>-19244288.240000002</v>
          </cell>
          <cell r="AJ813">
            <v>-19368846.740000002</v>
          </cell>
          <cell r="AK813">
            <v>-19493405.240000002</v>
          </cell>
          <cell r="AL813">
            <v>-19617963.740000002</v>
          </cell>
          <cell r="AM813">
            <v>-19742522.240000002</v>
          </cell>
          <cell r="AN813">
            <v>-19867080.740000002</v>
          </cell>
          <cell r="AP813">
            <v>-19246883.209166668</v>
          </cell>
        </row>
        <row r="814">
          <cell r="J814">
            <v>-30211680.609999999</v>
          </cell>
          <cell r="K814">
            <v>-30211680.609999999</v>
          </cell>
          <cell r="L814">
            <v>-30211680.609999999</v>
          </cell>
          <cell r="M814">
            <v>-30211680.609999999</v>
          </cell>
          <cell r="N814">
            <v>-30211680.609999999</v>
          </cell>
          <cell r="O814">
            <v>-30211680.609999999</v>
          </cell>
          <cell r="P814">
            <v>-30211680.609999999</v>
          </cell>
          <cell r="Q814">
            <v>-30211680.609999999</v>
          </cell>
          <cell r="R814">
            <v>-30211680.609999999</v>
          </cell>
          <cell r="S814">
            <v>-30211680.609999999</v>
          </cell>
          <cell r="T814">
            <v>-30211680.609999999</v>
          </cell>
          <cell r="U814">
            <v>-30211680.609999999</v>
          </cell>
          <cell r="V814">
            <v>-30211680.609999999</v>
          </cell>
          <cell r="W814">
            <v>-30211680.609999999</v>
          </cell>
          <cell r="X814">
            <v>-30211680.609999999</v>
          </cell>
          <cell r="Y814">
            <v>-30211680.609999999</v>
          </cell>
          <cell r="Z814">
            <v>-30211680.609999999</v>
          </cell>
          <cell r="AA814">
            <v>-30211680.609999999</v>
          </cell>
          <cell r="AD814">
            <v>-30211680.610000011</v>
          </cell>
          <cell r="AE814">
            <v>-30211680.610000011</v>
          </cell>
          <cell r="AF814">
            <v>-30211680.610000011</v>
          </cell>
          <cell r="AG814">
            <v>-30211680.610000011</v>
          </cell>
          <cell r="AH814">
            <v>-30211680.610000011</v>
          </cell>
          <cell r="AI814">
            <v>-30211680.610000011</v>
          </cell>
          <cell r="AJ814">
            <v>-30211680.610000011</v>
          </cell>
          <cell r="AK814">
            <v>-30211680.610000011</v>
          </cell>
          <cell r="AL814">
            <v>-30211680.610000011</v>
          </cell>
          <cell r="AM814">
            <v>-30211680.610000011</v>
          </cell>
          <cell r="AN814">
            <v>-30211680.610000011</v>
          </cell>
          <cell r="AP814">
            <v>-28952860.584583342</v>
          </cell>
        </row>
        <row r="815">
          <cell r="J815">
            <v>140739.47</v>
          </cell>
          <cell r="K815">
            <v>120633.79</v>
          </cell>
          <cell r="L815">
            <v>100528.11</v>
          </cell>
          <cell r="M815">
            <v>80422.429999999993</v>
          </cell>
          <cell r="N815">
            <v>60316.75</v>
          </cell>
          <cell r="O815">
            <v>40211.07</v>
          </cell>
          <cell r="P815">
            <v>20105.39</v>
          </cell>
          <cell r="Q815">
            <v>0</v>
          </cell>
          <cell r="R815">
            <v>0</v>
          </cell>
          <cell r="S815">
            <v>0</v>
          </cell>
          <cell r="T815">
            <v>0</v>
          </cell>
          <cell r="U815">
            <v>0</v>
          </cell>
          <cell r="V815">
            <v>0</v>
          </cell>
          <cell r="W815">
            <v>0</v>
          </cell>
          <cell r="X815">
            <v>0</v>
          </cell>
          <cell r="Y815">
            <v>0</v>
          </cell>
          <cell r="Z815">
            <v>0</v>
          </cell>
          <cell r="AA815">
            <v>0</v>
          </cell>
          <cell r="AD815">
            <v>120633.80208333333</v>
          </cell>
          <cell r="AE815">
            <v>101365.88291666667</v>
          </cell>
          <cell r="AF815">
            <v>83773.437083333338</v>
          </cell>
          <cell r="AG815">
            <v>67856.464583333334</v>
          </cell>
          <cell r="AH815">
            <v>53614.965416666666</v>
          </cell>
          <cell r="AI815">
            <v>41048.939583333333</v>
          </cell>
          <cell r="AJ815">
            <v>30158.387083333335</v>
          </cell>
          <cell r="AK815">
            <v>20943.307916666668</v>
          </cell>
          <cell r="AL815">
            <v>13403.702083333332</v>
          </cell>
          <cell r="AM815">
            <v>7539.569583333333</v>
          </cell>
          <cell r="AN815">
            <v>3350.9104166666671</v>
          </cell>
          <cell r="AP815">
            <v>0</v>
          </cell>
        </row>
        <row r="816">
          <cell r="J816">
            <v>9156182.8399999999</v>
          </cell>
          <cell r="K816">
            <v>8873557.8399999999</v>
          </cell>
          <cell r="L816">
            <v>8590932.8399999999</v>
          </cell>
          <cell r="M816">
            <v>8308307.8399999999</v>
          </cell>
          <cell r="N816">
            <v>8025682.8399999999</v>
          </cell>
          <cell r="O816">
            <v>7743057.8399999999</v>
          </cell>
          <cell r="P816">
            <v>7460432.8399999999</v>
          </cell>
          <cell r="Q816">
            <v>7177807.8399999999</v>
          </cell>
          <cell r="R816">
            <v>6895182.8399999999</v>
          </cell>
          <cell r="S816">
            <v>6612557.8399999999</v>
          </cell>
          <cell r="T816">
            <v>6329932.8399999999</v>
          </cell>
          <cell r="U816">
            <v>6047307.8399999999</v>
          </cell>
          <cell r="V816">
            <v>5764682.8399999999</v>
          </cell>
          <cell r="W816">
            <v>5482057.8399999999</v>
          </cell>
          <cell r="X816">
            <v>5199432.84</v>
          </cell>
          <cell r="Y816">
            <v>4916807.84</v>
          </cell>
          <cell r="Z816">
            <v>4634182.84</v>
          </cell>
          <cell r="AA816">
            <v>4351557.84</v>
          </cell>
          <cell r="AD816">
            <v>8873557.8400000017</v>
          </cell>
          <cell r="AE816">
            <v>8590932.8400000017</v>
          </cell>
          <cell r="AF816">
            <v>8308307.8400000026</v>
          </cell>
          <cell r="AG816">
            <v>8025682.8400000026</v>
          </cell>
          <cell r="AH816">
            <v>7743057.8400000026</v>
          </cell>
          <cell r="AI816">
            <v>7460432.8400000026</v>
          </cell>
          <cell r="AJ816">
            <v>7177807.8400000026</v>
          </cell>
          <cell r="AK816">
            <v>6895182.8400000026</v>
          </cell>
          <cell r="AL816">
            <v>6612557.8400000026</v>
          </cell>
          <cell r="AM816">
            <v>6329932.8400000026</v>
          </cell>
          <cell r="AN816">
            <v>6047307.8400000026</v>
          </cell>
          <cell r="AP816">
            <v>5482057.8400000008</v>
          </cell>
        </row>
        <row r="817">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D817">
            <v>0</v>
          </cell>
          <cell r="AE817">
            <v>0</v>
          </cell>
          <cell r="AF817">
            <v>0</v>
          </cell>
          <cell r="AG817">
            <v>0</v>
          </cell>
          <cell r="AH817">
            <v>0</v>
          </cell>
          <cell r="AI817">
            <v>0</v>
          </cell>
          <cell r="AJ817">
            <v>0</v>
          </cell>
          <cell r="AK817">
            <v>0</v>
          </cell>
          <cell r="AL817">
            <v>0</v>
          </cell>
          <cell r="AM817">
            <v>0</v>
          </cell>
          <cell r="AN817">
            <v>0</v>
          </cell>
          <cell r="AP817">
            <v>0</v>
          </cell>
        </row>
        <row r="818">
          <cell r="J818">
            <v>1659064.15</v>
          </cell>
          <cell r="K818">
            <v>1775698.55</v>
          </cell>
          <cell r="L818">
            <v>1863053.43</v>
          </cell>
          <cell r="M818">
            <v>1557700.43</v>
          </cell>
          <cell r="N818">
            <v>1649183.07</v>
          </cell>
          <cell r="O818">
            <v>1731134.89</v>
          </cell>
          <cell r="P818">
            <v>1854770.55</v>
          </cell>
          <cell r="Q818">
            <v>1252850.99</v>
          </cell>
          <cell r="R818">
            <v>9923225.0299999993</v>
          </cell>
          <cell r="S818">
            <v>1261692.8799999999</v>
          </cell>
          <cell r="T818">
            <v>1281071.2</v>
          </cell>
          <cell r="U818">
            <v>1294834.92</v>
          </cell>
          <cell r="V818">
            <v>1336045.75</v>
          </cell>
          <cell r="W818">
            <v>1360673.36</v>
          </cell>
          <cell r="X818">
            <v>1397939.63</v>
          </cell>
          <cell r="Y818">
            <v>1417899.94</v>
          </cell>
          <cell r="Z818">
            <v>1439819.57</v>
          </cell>
          <cell r="AA818">
            <v>1457472.87</v>
          </cell>
          <cell r="AD818">
            <v>1567854.4437500003</v>
          </cell>
          <cell r="AE818">
            <v>1931685.7604166667</v>
          </cell>
          <cell r="AF818">
            <v>2293042.4445833336</v>
          </cell>
          <cell r="AG818">
            <v>2285633.5233333334</v>
          </cell>
          <cell r="AH818">
            <v>2268768.7537499997</v>
          </cell>
          <cell r="AI818">
            <v>2245230.9074999997</v>
          </cell>
          <cell r="AJ818">
            <v>2214479.0912500001</v>
          </cell>
          <cell r="AK818">
            <v>2177806.6333333333</v>
          </cell>
          <cell r="AL818">
            <v>2152601.8712499999</v>
          </cell>
          <cell r="AM818">
            <v>2138053.3716666666</v>
          </cell>
          <cell r="AN818">
            <v>2117927.3083333331</v>
          </cell>
          <cell r="AP818">
            <v>2022208.4783333335</v>
          </cell>
        </row>
        <row r="819">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D819">
            <v>0</v>
          </cell>
          <cell r="AE819">
            <v>0</v>
          </cell>
          <cell r="AF819">
            <v>0</v>
          </cell>
          <cell r="AG819">
            <v>0</v>
          </cell>
          <cell r="AH819">
            <v>0</v>
          </cell>
          <cell r="AI819">
            <v>0</v>
          </cell>
          <cell r="AJ819">
            <v>0</v>
          </cell>
          <cell r="AK819">
            <v>0</v>
          </cell>
          <cell r="AL819">
            <v>0</v>
          </cell>
          <cell r="AM819">
            <v>0</v>
          </cell>
          <cell r="AN819">
            <v>0</v>
          </cell>
          <cell r="AP819">
            <v>0</v>
          </cell>
        </row>
        <row r="820">
          <cell r="J820">
            <v>38058394.75</v>
          </cell>
          <cell r="K820">
            <v>47785361.57</v>
          </cell>
          <cell r="L820">
            <v>55920120.219999999</v>
          </cell>
          <cell r="M820">
            <v>64031529.689999998</v>
          </cell>
          <cell r="N820">
            <v>70823650.810000002</v>
          </cell>
          <cell r="O820">
            <v>80733929.379999995</v>
          </cell>
          <cell r="P820">
            <v>88557319.370000005</v>
          </cell>
          <cell r="Q820">
            <v>100933892.91</v>
          </cell>
          <cell r="R820">
            <v>106597433.47</v>
          </cell>
          <cell r="S820">
            <v>114874585.25</v>
          </cell>
          <cell r="T820">
            <v>121829366.89</v>
          </cell>
          <cell r="U820">
            <v>130230613.09999999</v>
          </cell>
          <cell r="V820">
            <v>36620282.490000002</v>
          </cell>
          <cell r="W820">
            <v>46773762.359999999</v>
          </cell>
          <cell r="X820">
            <v>56285735.719999999</v>
          </cell>
          <cell r="Y820">
            <v>63149584.829999998</v>
          </cell>
          <cell r="Z820">
            <v>71981606.200000003</v>
          </cell>
          <cell r="AA820">
            <v>80347059.530000001</v>
          </cell>
          <cell r="AD820">
            <v>82713044.22541666</v>
          </cell>
          <cell r="AE820">
            <v>83289292.894999996</v>
          </cell>
          <cell r="AF820">
            <v>83808621.877916679</v>
          </cell>
          <cell r="AG820">
            <v>84303805.164166659</v>
          </cell>
          <cell r="AH820">
            <v>84782469.510416672</v>
          </cell>
          <cell r="AI820">
            <v>84971428.439999998</v>
          </cell>
          <cell r="AJ820">
            <v>84869357.128750011</v>
          </cell>
          <cell r="AK820">
            <v>84842441.140833333</v>
          </cell>
          <cell r="AL820">
            <v>84820927.417500004</v>
          </cell>
          <cell r="AM820">
            <v>84832427.856250003</v>
          </cell>
          <cell r="AN820">
            <v>84864556.420416683</v>
          </cell>
          <cell r="AP820">
            <v>85111827.087083355</v>
          </cell>
        </row>
        <row r="821">
          <cell r="J821">
            <v>51169744.649999999</v>
          </cell>
          <cell r="K821">
            <v>50964245.829999998</v>
          </cell>
          <cell r="L821">
            <v>50758747.009999998</v>
          </cell>
          <cell r="M821">
            <v>50553248.189999998</v>
          </cell>
          <cell r="N821">
            <v>50347749.369999997</v>
          </cell>
          <cell r="O821">
            <v>50142250.549999997</v>
          </cell>
          <cell r="P821">
            <v>49936751.729999997</v>
          </cell>
          <cell r="Q821">
            <v>51403518.619999997</v>
          </cell>
          <cell r="R821">
            <v>51198019.799999997</v>
          </cell>
          <cell r="S821">
            <v>50992520.979999997</v>
          </cell>
          <cell r="T821">
            <v>50778090.229999997</v>
          </cell>
          <cell r="U821">
            <v>50569614.100000001</v>
          </cell>
          <cell r="V821">
            <v>50361137.969999999</v>
          </cell>
          <cell r="W821">
            <v>50152661.840000004</v>
          </cell>
          <cell r="X821">
            <v>49944185.710000001</v>
          </cell>
          <cell r="Y821">
            <v>49735709.579999998</v>
          </cell>
          <cell r="Z821">
            <v>49527233.450000003</v>
          </cell>
          <cell r="AA821">
            <v>49318757.32</v>
          </cell>
          <cell r="AD821">
            <v>51033923.509583324</v>
          </cell>
          <cell r="AE821">
            <v>50967780.188749999</v>
          </cell>
          <cell r="AF821">
            <v>50901636.867916666</v>
          </cell>
          <cell r="AG821">
            <v>50835121.37166667</v>
          </cell>
          <cell r="AH821">
            <v>50768109.64541667</v>
          </cell>
          <cell r="AI821">
            <v>50700849.810000002</v>
          </cell>
          <cell r="AJ821">
            <v>50633341.865416676</v>
          </cell>
          <cell r="AK821">
            <v>50565585.811666675</v>
          </cell>
          <cell r="AL821">
            <v>50497581.648750007</v>
          </cell>
          <cell r="AM821">
            <v>50429329.376666665</v>
          </cell>
          <cell r="AN821">
            <v>50360828.995416664</v>
          </cell>
          <cell r="AP821">
            <v>50211686.626249991</v>
          </cell>
        </row>
        <row r="822">
          <cell r="J822">
            <v>5118002.0199999996</v>
          </cell>
          <cell r="K822">
            <v>6253370.5899999999</v>
          </cell>
          <cell r="L822">
            <v>7001703.5899999999</v>
          </cell>
          <cell r="M822">
            <v>7929707.54</v>
          </cell>
          <cell r="N822">
            <v>8890646.4700000007</v>
          </cell>
          <cell r="O822">
            <v>9790389.7699999996</v>
          </cell>
          <cell r="P822">
            <v>11085862.91</v>
          </cell>
          <cell r="Q822">
            <v>13643850.26</v>
          </cell>
          <cell r="R822">
            <v>15141851.18</v>
          </cell>
          <cell r="S822">
            <v>16049936.57</v>
          </cell>
          <cell r="T822">
            <v>17220998.510000002</v>
          </cell>
          <cell r="U822">
            <v>18316056.199999999</v>
          </cell>
          <cell r="V822">
            <v>5651389.5800000001</v>
          </cell>
          <cell r="W822">
            <v>7040950.4199999999</v>
          </cell>
          <cell r="X822">
            <v>8239781.2999999998</v>
          </cell>
          <cell r="Y822">
            <v>8873379.9100000001</v>
          </cell>
          <cell r="Z822">
            <v>10487191.619999999</v>
          </cell>
          <cell r="AA822">
            <v>11853035.279999999</v>
          </cell>
          <cell r="AD822">
            <v>11112534.675416665</v>
          </cell>
          <cell r="AE822">
            <v>11163681.699166669</v>
          </cell>
          <cell r="AF822">
            <v>11216910.949166669</v>
          </cell>
          <cell r="AG822">
            <v>11269859.435416667</v>
          </cell>
          <cell r="AH822">
            <v>11334008.24</v>
          </cell>
          <cell r="AI822">
            <v>11392422.449166669</v>
          </cell>
          <cell r="AJ822">
            <v>11447462.757083334</v>
          </cell>
          <cell r="AK822">
            <v>11531865.154583333</v>
          </cell>
          <cell r="AL822">
            <v>11622771.407916667</v>
          </cell>
          <cell r="AM822">
            <v>11728613.804583333</v>
          </cell>
          <cell r="AN822">
            <v>11881080.082083335</v>
          </cell>
          <cell r="AP822">
            <v>12179750.240416666</v>
          </cell>
        </row>
        <row r="823">
          <cell r="J823">
            <v>21589277</v>
          </cell>
          <cell r="K823">
            <v>21589277</v>
          </cell>
          <cell r="L823">
            <v>21589277</v>
          </cell>
          <cell r="M823">
            <v>21589277</v>
          </cell>
          <cell r="N823">
            <v>21589277</v>
          </cell>
          <cell r="O823">
            <v>21589277</v>
          </cell>
          <cell r="P823">
            <v>21589277</v>
          </cell>
          <cell r="Q823">
            <v>21589277</v>
          </cell>
          <cell r="R823">
            <v>21589277</v>
          </cell>
          <cell r="S823">
            <v>21589277</v>
          </cell>
          <cell r="T823">
            <v>21589277</v>
          </cell>
          <cell r="U823">
            <v>21589277</v>
          </cell>
          <cell r="V823">
            <v>21589277</v>
          </cell>
          <cell r="W823">
            <v>21589277</v>
          </cell>
          <cell r="X823">
            <v>21589277</v>
          </cell>
          <cell r="Y823">
            <v>21589277</v>
          </cell>
          <cell r="Z823">
            <v>21589277</v>
          </cell>
          <cell r="AA823">
            <v>21589277</v>
          </cell>
          <cell r="AD823">
            <v>21589277</v>
          </cell>
          <cell r="AE823">
            <v>21589277</v>
          </cell>
          <cell r="AF823">
            <v>21589277</v>
          </cell>
          <cell r="AG823">
            <v>21589277</v>
          </cell>
          <cell r="AH823">
            <v>21589277</v>
          </cell>
          <cell r="AI823">
            <v>21589277</v>
          </cell>
          <cell r="AJ823">
            <v>21589277</v>
          </cell>
          <cell r="AK823">
            <v>21589277</v>
          </cell>
          <cell r="AL823">
            <v>21589277</v>
          </cell>
          <cell r="AM823">
            <v>21589277</v>
          </cell>
          <cell r="AN823">
            <v>21589277</v>
          </cell>
          <cell r="AP823">
            <v>21589277</v>
          </cell>
        </row>
        <row r="824">
          <cell r="J824">
            <v>1947952.78</v>
          </cell>
          <cell r="K824">
            <v>1394924.45</v>
          </cell>
          <cell r="L824">
            <v>881594.53</v>
          </cell>
          <cell r="M824">
            <v>447007.72</v>
          </cell>
          <cell r="N824">
            <v>-125384.6</v>
          </cell>
          <cell r="O824">
            <v>-1126840.44</v>
          </cell>
          <cell r="P824">
            <v>-2491887.87</v>
          </cell>
          <cell r="Q824">
            <v>-5054949.3499999996</v>
          </cell>
          <cell r="R824">
            <v>-7858900.9500000002</v>
          </cell>
          <cell r="S824">
            <v>-9934408.5999999996</v>
          </cell>
          <cell r="T824">
            <v>-12025014.24</v>
          </cell>
          <cell r="U824">
            <v>-13406343.83</v>
          </cell>
          <cell r="V824">
            <v>-634079.51</v>
          </cell>
          <cell r="W824">
            <v>-1183927.25</v>
          </cell>
          <cell r="X824">
            <v>-1636195.54</v>
          </cell>
          <cell r="Y824">
            <v>-2041213.49</v>
          </cell>
          <cell r="Z824">
            <v>-2552008.63</v>
          </cell>
          <cell r="AA824">
            <v>-3663958.33</v>
          </cell>
          <cell r="AD824">
            <v>-3270798.0245833336</v>
          </cell>
          <cell r="AE824">
            <v>-3311654.0954166669</v>
          </cell>
          <cell r="AF824">
            <v>-3428373.2233333332</v>
          </cell>
          <cell r="AG824">
            <v>-3601944.2554166666</v>
          </cell>
          <cell r="AH824">
            <v>-3822737.9908333332</v>
          </cell>
          <cell r="AI824">
            <v>-4053605.5454166667</v>
          </cell>
          <cell r="AJ824">
            <v>-4268642.3783333329</v>
          </cell>
          <cell r="AK824">
            <v>-4481002.4520833334</v>
          </cell>
          <cell r="AL824">
            <v>-4689586.2554166662</v>
          </cell>
          <cell r="AM824">
            <v>-4894371.4737499999</v>
          </cell>
          <cell r="AN824">
            <v>-5101194.05375</v>
          </cell>
          <cell r="AP824">
            <v>-5556043.6537499996</v>
          </cell>
        </row>
        <row r="825">
          <cell r="J825">
            <v>-16958230.48</v>
          </cell>
          <cell r="K825">
            <v>-17006270.370000001</v>
          </cell>
          <cell r="L825">
            <v>-17054310.260000002</v>
          </cell>
          <cell r="M825">
            <v>-17102350.149999999</v>
          </cell>
          <cell r="N825">
            <v>-17150390.039999999</v>
          </cell>
          <cell r="O825">
            <v>-17198429.93</v>
          </cell>
          <cell r="P825">
            <v>-17246469.82</v>
          </cell>
          <cell r="Q825">
            <v>-17294509.710000001</v>
          </cell>
          <cell r="R825">
            <v>-17342549.600000001</v>
          </cell>
          <cell r="S825">
            <v>-17390589.489999998</v>
          </cell>
          <cell r="T825">
            <v>-17438629.379999999</v>
          </cell>
          <cell r="U825">
            <v>-17486669.27</v>
          </cell>
          <cell r="V825">
            <v>-17534709.16</v>
          </cell>
          <cell r="W825">
            <v>-17582749.050000001</v>
          </cell>
          <cell r="X825">
            <v>-17630788.940000001</v>
          </cell>
          <cell r="Y825">
            <v>-17678828.829999998</v>
          </cell>
          <cell r="Z825">
            <v>-17726868.719999999</v>
          </cell>
          <cell r="AA825">
            <v>-17774908.609999999</v>
          </cell>
          <cell r="AD825">
            <v>-17006270.370000001</v>
          </cell>
          <cell r="AE825">
            <v>-17054310.260000002</v>
          </cell>
          <cell r="AF825">
            <v>-17102350.150000002</v>
          </cell>
          <cell r="AG825">
            <v>-17150390.039999999</v>
          </cell>
          <cell r="AH825">
            <v>-17198429.93</v>
          </cell>
          <cell r="AI825">
            <v>-17246469.82</v>
          </cell>
          <cell r="AJ825">
            <v>-17294509.710000001</v>
          </cell>
          <cell r="AK825">
            <v>-17342549.600000001</v>
          </cell>
          <cell r="AL825">
            <v>-17390589.489999998</v>
          </cell>
          <cell r="AM825">
            <v>-17438629.379999999</v>
          </cell>
          <cell r="AN825">
            <v>-17486669.27</v>
          </cell>
          <cell r="AP825">
            <v>-17582749.049999997</v>
          </cell>
        </row>
        <row r="826">
          <cell r="J826">
            <v>1119810</v>
          </cell>
          <cell r="K826">
            <v>1108243</v>
          </cell>
          <cell r="L826">
            <v>1096676</v>
          </cell>
          <cell r="M826">
            <v>1085109</v>
          </cell>
          <cell r="N826">
            <v>1073542</v>
          </cell>
          <cell r="O826">
            <v>1061975</v>
          </cell>
          <cell r="P826">
            <v>1050408</v>
          </cell>
          <cell r="Q826">
            <v>1038841</v>
          </cell>
          <cell r="R826">
            <v>1027274</v>
          </cell>
          <cell r="S826">
            <v>1015707</v>
          </cell>
          <cell r="T826">
            <v>1004140</v>
          </cell>
          <cell r="U826">
            <v>992573</v>
          </cell>
          <cell r="V826">
            <v>981006</v>
          </cell>
          <cell r="W826">
            <v>969439</v>
          </cell>
          <cell r="X826">
            <v>957872</v>
          </cell>
          <cell r="Y826">
            <v>946305</v>
          </cell>
          <cell r="Z826">
            <v>934738</v>
          </cell>
          <cell r="AA826">
            <v>923171</v>
          </cell>
          <cell r="AD826">
            <v>1108243</v>
          </cell>
          <cell r="AE826">
            <v>1096676</v>
          </cell>
          <cell r="AF826">
            <v>1085109</v>
          </cell>
          <cell r="AG826">
            <v>1073542</v>
          </cell>
          <cell r="AH826">
            <v>1061975</v>
          </cell>
          <cell r="AI826">
            <v>1050408</v>
          </cell>
          <cell r="AJ826">
            <v>1038841</v>
          </cell>
          <cell r="AK826">
            <v>1027274</v>
          </cell>
          <cell r="AL826">
            <v>1015707</v>
          </cell>
          <cell r="AM826">
            <v>1004140</v>
          </cell>
          <cell r="AN826">
            <v>992573</v>
          </cell>
          <cell r="AP826">
            <v>969439</v>
          </cell>
        </row>
        <row r="827">
          <cell r="J827">
            <v>113632921</v>
          </cell>
          <cell r="K827">
            <v>113632921</v>
          </cell>
          <cell r="L827">
            <v>113632921</v>
          </cell>
          <cell r="M827">
            <v>113632921</v>
          </cell>
          <cell r="N827">
            <v>113632921</v>
          </cell>
          <cell r="O827">
            <v>113632921</v>
          </cell>
          <cell r="P827">
            <v>113632921</v>
          </cell>
          <cell r="Q827">
            <v>113632921</v>
          </cell>
          <cell r="R827">
            <v>113632921</v>
          </cell>
          <cell r="S827">
            <v>113632921</v>
          </cell>
          <cell r="T827">
            <v>113632921</v>
          </cell>
          <cell r="U827">
            <v>113632921</v>
          </cell>
          <cell r="V827">
            <v>113632921</v>
          </cell>
          <cell r="W827">
            <v>113632921</v>
          </cell>
          <cell r="X827">
            <v>113632921</v>
          </cell>
          <cell r="Y827">
            <v>113632921</v>
          </cell>
          <cell r="Z827">
            <v>113632921</v>
          </cell>
          <cell r="AA827">
            <v>113632921</v>
          </cell>
          <cell r="AD827">
            <v>113632921</v>
          </cell>
          <cell r="AE827">
            <v>113632921</v>
          </cell>
          <cell r="AF827">
            <v>113632921</v>
          </cell>
          <cell r="AG827">
            <v>113632921</v>
          </cell>
          <cell r="AH827">
            <v>113632921</v>
          </cell>
          <cell r="AI827">
            <v>113632921</v>
          </cell>
          <cell r="AJ827">
            <v>113632921</v>
          </cell>
          <cell r="AK827">
            <v>113632921</v>
          </cell>
          <cell r="AL827">
            <v>113632921</v>
          </cell>
          <cell r="AM827">
            <v>113632921</v>
          </cell>
          <cell r="AN827">
            <v>113632921</v>
          </cell>
          <cell r="AP827">
            <v>113632921</v>
          </cell>
        </row>
        <row r="828">
          <cell r="J828">
            <v>-109812507.98999999</v>
          </cell>
          <cell r="K828">
            <v>-110106392.98999999</v>
          </cell>
          <cell r="L828">
            <v>-110400277.98999999</v>
          </cell>
          <cell r="M828">
            <v>-110694162.98999999</v>
          </cell>
          <cell r="N828">
            <v>-110988047.98999999</v>
          </cell>
          <cell r="O828">
            <v>-111281932.98999999</v>
          </cell>
          <cell r="P828">
            <v>-111575817.98999999</v>
          </cell>
          <cell r="Q828">
            <v>-111869702.98999999</v>
          </cell>
          <cell r="R828">
            <v>-112163587.98999999</v>
          </cell>
          <cell r="S828">
            <v>-112457472.98999999</v>
          </cell>
          <cell r="T828">
            <v>-112751357.98999999</v>
          </cell>
          <cell r="U828">
            <v>-113045242.98999999</v>
          </cell>
          <cell r="V828">
            <v>-113339127.98999999</v>
          </cell>
          <cell r="W828">
            <v>-113633012.98999999</v>
          </cell>
          <cell r="X828">
            <v>-113632921</v>
          </cell>
          <cell r="Y828">
            <v>-113632921</v>
          </cell>
          <cell r="Z828">
            <v>-113632921</v>
          </cell>
          <cell r="AA828">
            <v>-113632921</v>
          </cell>
          <cell r="AD828">
            <v>-110106392.98999999</v>
          </cell>
          <cell r="AE828">
            <v>-110400277.98999999</v>
          </cell>
          <cell r="AF828">
            <v>-110694162.98999999</v>
          </cell>
          <cell r="AG828">
            <v>-110988047.98999999</v>
          </cell>
          <cell r="AH828">
            <v>-111281932.98999999</v>
          </cell>
          <cell r="AI828">
            <v>-111575817.98999999</v>
          </cell>
          <cell r="AJ828">
            <v>-111869702.98999999</v>
          </cell>
          <cell r="AK828">
            <v>-112151338.94874997</v>
          </cell>
          <cell r="AL828">
            <v>-112408480.65791667</v>
          </cell>
          <cell r="AM828">
            <v>-112641131.95041664</v>
          </cell>
          <cell r="AN828">
            <v>-112849292.82625</v>
          </cell>
          <cell r="AP828">
            <v>-113192143.32791667</v>
          </cell>
        </row>
        <row r="829">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D829">
            <v>0</v>
          </cell>
          <cell r="AE829">
            <v>0</v>
          </cell>
          <cell r="AF829">
            <v>0</v>
          </cell>
          <cell r="AG829">
            <v>0</v>
          </cell>
          <cell r="AH829">
            <v>0</v>
          </cell>
          <cell r="AI829">
            <v>0</v>
          </cell>
          <cell r="AJ829">
            <v>0</v>
          </cell>
          <cell r="AK829">
            <v>0</v>
          </cell>
          <cell r="AL829">
            <v>0</v>
          </cell>
          <cell r="AM829">
            <v>0</v>
          </cell>
          <cell r="AN829">
            <v>0</v>
          </cell>
          <cell r="AP829">
            <v>0</v>
          </cell>
        </row>
        <row r="830">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D830">
            <v>0</v>
          </cell>
          <cell r="AE830">
            <v>0</v>
          </cell>
          <cell r="AF830">
            <v>0</v>
          </cell>
          <cell r="AG830">
            <v>0</v>
          </cell>
          <cell r="AH830">
            <v>0</v>
          </cell>
          <cell r="AI830">
            <v>0</v>
          </cell>
          <cell r="AJ830">
            <v>0</v>
          </cell>
          <cell r="AK830">
            <v>0</v>
          </cell>
          <cell r="AL830">
            <v>0</v>
          </cell>
          <cell r="AM830">
            <v>0</v>
          </cell>
          <cell r="AN830">
            <v>0</v>
          </cell>
          <cell r="AP830">
            <v>0</v>
          </cell>
        </row>
        <row r="831">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D831">
            <v>0</v>
          </cell>
          <cell r="AE831">
            <v>0</v>
          </cell>
          <cell r="AF831">
            <v>0</v>
          </cell>
          <cell r="AG831">
            <v>0</v>
          </cell>
          <cell r="AH831">
            <v>0</v>
          </cell>
          <cell r="AI831">
            <v>0</v>
          </cell>
          <cell r="AJ831">
            <v>0</v>
          </cell>
          <cell r="AK831">
            <v>0</v>
          </cell>
          <cell r="AL831">
            <v>0</v>
          </cell>
          <cell r="AM831">
            <v>0</v>
          </cell>
          <cell r="AN831">
            <v>0</v>
          </cell>
          <cell r="AP831">
            <v>0</v>
          </cell>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D832">
            <v>0</v>
          </cell>
          <cell r="AE832">
            <v>0</v>
          </cell>
          <cell r="AF832">
            <v>0</v>
          </cell>
          <cell r="AG832">
            <v>0</v>
          </cell>
          <cell r="AH832">
            <v>0</v>
          </cell>
          <cell r="AI832">
            <v>0</v>
          </cell>
          <cell r="AJ832">
            <v>0</v>
          </cell>
          <cell r="AK832">
            <v>0</v>
          </cell>
          <cell r="AL832">
            <v>0</v>
          </cell>
          <cell r="AM832">
            <v>0</v>
          </cell>
          <cell r="AN832">
            <v>0</v>
          </cell>
          <cell r="AP832">
            <v>0</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D833">
            <v>0</v>
          </cell>
          <cell r="AE833">
            <v>0</v>
          </cell>
          <cell r="AF833">
            <v>0</v>
          </cell>
          <cell r="AG833">
            <v>0</v>
          </cell>
          <cell r="AH833">
            <v>0</v>
          </cell>
          <cell r="AI833">
            <v>0</v>
          </cell>
          <cell r="AJ833">
            <v>0</v>
          </cell>
          <cell r="AK833">
            <v>0</v>
          </cell>
          <cell r="AL833">
            <v>0</v>
          </cell>
          <cell r="AM833">
            <v>0</v>
          </cell>
          <cell r="AN833">
            <v>0</v>
          </cell>
          <cell r="AP833">
            <v>0</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D834">
            <v>0</v>
          </cell>
          <cell r="AE834">
            <v>0</v>
          </cell>
          <cell r="AF834">
            <v>0</v>
          </cell>
          <cell r="AG834">
            <v>0</v>
          </cell>
          <cell r="AH834">
            <v>0</v>
          </cell>
          <cell r="AI834">
            <v>0</v>
          </cell>
          <cell r="AJ834">
            <v>0</v>
          </cell>
          <cell r="AK834">
            <v>0</v>
          </cell>
          <cell r="AL834">
            <v>0</v>
          </cell>
          <cell r="AM834">
            <v>0</v>
          </cell>
          <cell r="AN834">
            <v>0</v>
          </cell>
          <cell r="AP834">
            <v>0</v>
          </cell>
        </row>
        <row r="835">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D835">
            <v>0</v>
          </cell>
          <cell r="AE835">
            <v>0</v>
          </cell>
          <cell r="AF835">
            <v>0</v>
          </cell>
          <cell r="AG835">
            <v>0</v>
          </cell>
          <cell r="AH835">
            <v>0</v>
          </cell>
          <cell r="AI835">
            <v>0</v>
          </cell>
          <cell r="AJ835">
            <v>0</v>
          </cell>
          <cell r="AK835">
            <v>0</v>
          </cell>
          <cell r="AL835">
            <v>0</v>
          </cell>
          <cell r="AM835">
            <v>0</v>
          </cell>
          <cell r="AN835">
            <v>0</v>
          </cell>
          <cell r="AP835">
            <v>0</v>
          </cell>
        </row>
        <row r="836">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D836">
            <v>0</v>
          </cell>
          <cell r="AE836">
            <v>0</v>
          </cell>
          <cell r="AF836">
            <v>0</v>
          </cell>
          <cell r="AG836">
            <v>0</v>
          </cell>
          <cell r="AH836">
            <v>0</v>
          </cell>
          <cell r="AI836">
            <v>0</v>
          </cell>
          <cell r="AJ836">
            <v>0</v>
          </cell>
          <cell r="AK836">
            <v>0</v>
          </cell>
          <cell r="AL836">
            <v>0</v>
          </cell>
          <cell r="AM836">
            <v>0</v>
          </cell>
          <cell r="AN836">
            <v>0</v>
          </cell>
          <cell r="AP836">
            <v>0</v>
          </cell>
        </row>
        <row r="837">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D837">
            <v>0</v>
          </cell>
          <cell r="AE837">
            <v>0</v>
          </cell>
          <cell r="AF837">
            <v>0</v>
          </cell>
          <cell r="AG837">
            <v>0</v>
          </cell>
          <cell r="AH837">
            <v>0</v>
          </cell>
          <cell r="AI837">
            <v>0</v>
          </cell>
          <cell r="AJ837">
            <v>0</v>
          </cell>
          <cell r="AK837">
            <v>0</v>
          </cell>
          <cell r="AL837">
            <v>0</v>
          </cell>
          <cell r="AM837">
            <v>0</v>
          </cell>
          <cell r="AN837">
            <v>0</v>
          </cell>
          <cell r="AP837">
            <v>0</v>
          </cell>
        </row>
        <row r="838">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D838">
            <v>0</v>
          </cell>
          <cell r="AE838">
            <v>0</v>
          </cell>
          <cell r="AF838">
            <v>0</v>
          </cell>
          <cell r="AG838">
            <v>0</v>
          </cell>
          <cell r="AH838">
            <v>0</v>
          </cell>
          <cell r="AI838">
            <v>0</v>
          </cell>
          <cell r="AJ838">
            <v>0</v>
          </cell>
          <cell r="AK838">
            <v>0</v>
          </cell>
          <cell r="AL838">
            <v>0</v>
          </cell>
          <cell r="AM838">
            <v>0</v>
          </cell>
          <cell r="AN838">
            <v>0</v>
          </cell>
          <cell r="AP838">
            <v>0</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D839">
            <v>0</v>
          </cell>
          <cell r="AE839">
            <v>0</v>
          </cell>
          <cell r="AF839">
            <v>0</v>
          </cell>
          <cell r="AG839">
            <v>0</v>
          </cell>
          <cell r="AH839">
            <v>0</v>
          </cell>
          <cell r="AI839">
            <v>0</v>
          </cell>
          <cell r="AJ839">
            <v>0</v>
          </cell>
          <cell r="AK839">
            <v>0</v>
          </cell>
          <cell r="AL839">
            <v>0</v>
          </cell>
          <cell r="AM839">
            <v>0</v>
          </cell>
          <cell r="AN839">
            <v>0</v>
          </cell>
          <cell r="AP839">
            <v>0</v>
          </cell>
        </row>
        <row r="840">
          <cell r="J840">
            <v>30000</v>
          </cell>
          <cell r="K840">
            <v>30000</v>
          </cell>
          <cell r="L840">
            <v>30000</v>
          </cell>
          <cell r="M840">
            <v>30000</v>
          </cell>
          <cell r="N840">
            <v>30000</v>
          </cell>
          <cell r="O840">
            <v>30000</v>
          </cell>
          <cell r="P840">
            <v>30000</v>
          </cell>
          <cell r="Q840">
            <v>30000</v>
          </cell>
          <cell r="R840">
            <v>30000</v>
          </cell>
          <cell r="S840">
            <v>30000</v>
          </cell>
          <cell r="T840">
            <v>30000</v>
          </cell>
          <cell r="U840">
            <v>30000</v>
          </cell>
          <cell r="V840">
            <v>30000</v>
          </cell>
          <cell r="W840">
            <v>30000</v>
          </cell>
          <cell r="X840">
            <v>30000</v>
          </cell>
          <cell r="Y840">
            <v>30000</v>
          </cell>
          <cell r="Z840">
            <v>30000</v>
          </cell>
          <cell r="AA840">
            <v>30000</v>
          </cell>
          <cell r="AD840">
            <v>30000</v>
          </cell>
          <cell r="AE840">
            <v>30000</v>
          </cell>
          <cell r="AF840">
            <v>30000</v>
          </cell>
          <cell r="AG840">
            <v>30000</v>
          </cell>
          <cell r="AH840">
            <v>30000</v>
          </cell>
          <cell r="AI840">
            <v>30000</v>
          </cell>
          <cell r="AJ840">
            <v>30000</v>
          </cell>
          <cell r="AK840">
            <v>30000</v>
          </cell>
          <cell r="AL840">
            <v>30000</v>
          </cell>
          <cell r="AM840">
            <v>30000</v>
          </cell>
          <cell r="AN840">
            <v>30000</v>
          </cell>
          <cell r="AP840">
            <v>30000</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D841">
            <v>0</v>
          </cell>
          <cell r="AE841">
            <v>0</v>
          </cell>
          <cell r="AF841">
            <v>0</v>
          </cell>
          <cell r="AG841">
            <v>0</v>
          </cell>
          <cell r="AH841">
            <v>0</v>
          </cell>
          <cell r="AI841">
            <v>0</v>
          </cell>
          <cell r="AJ841">
            <v>0</v>
          </cell>
          <cell r="AK841">
            <v>0</v>
          </cell>
          <cell r="AL841">
            <v>0</v>
          </cell>
          <cell r="AM841">
            <v>0</v>
          </cell>
          <cell r="AN841">
            <v>0</v>
          </cell>
          <cell r="AP841">
            <v>-1207174.8712500001</v>
          </cell>
        </row>
        <row r="842">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D842">
            <v>0</v>
          </cell>
          <cell r="AE842">
            <v>0</v>
          </cell>
          <cell r="AF842">
            <v>0</v>
          </cell>
          <cell r="AG842">
            <v>0</v>
          </cell>
          <cell r="AH842">
            <v>0</v>
          </cell>
          <cell r="AI842">
            <v>0</v>
          </cell>
          <cell r="AJ842">
            <v>0</v>
          </cell>
          <cell r="AK842">
            <v>0</v>
          </cell>
          <cell r="AL842">
            <v>0</v>
          </cell>
          <cell r="AM842">
            <v>0</v>
          </cell>
          <cell r="AN842">
            <v>0</v>
          </cell>
          <cell r="AP842">
            <v>0</v>
          </cell>
        </row>
        <row r="843">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D843">
            <v>0</v>
          </cell>
          <cell r="AE843">
            <v>0</v>
          </cell>
          <cell r="AF843">
            <v>0</v>
          </cell>
          <cell r="AG843">
            <v>0</v>
          </cell>
          <cell r="AH843">
            <v>0</v>
          </cell>
          <cell r="AI843">
            <v>0</v>
          </cell>
          <cell r="AJ843">
            <v>0</v>
          </cell>
          <cell r="AK843">
            <v>0</v>
          </cell>
          <cell r="AL843">
            <v>0</v>
          </cell>
          <cell r="AM843">
            <v>0</v>
          </cell>
          <cell r="AN843">
            <v>0</v>
          </cell>
          <cell r="AP843">
            <v>0</v>
          </cell>
        </row>
        <row r="844">
          <cell r="J844">
            <v>109274345.2</v>
          </cell>
          <cell r="K844">
            <v>108683673.06999999</v>
          </cell>
          <cell r="L844">
            <v>108093000.94</v>
          </cell>
          <cell r="M844">
            <v>107502328.81</v>
          </cell>
          <cell r="N844">
            <v>106911656.68000001</v>
          </cell>
          <cell r="O844">
            <v>106320984.55</v>
          </cell>
          <cell r="P844">
            <v>105730312.42</v>
          </cell>
          <cell r="Q844">
            <v>105139640.29000001</v>
          </cell>
          <cell r="R844">
            <v>104548968.16</v>
          </cell>
          <cell r="S844">
            <v>103958296.03</v>
          </cell>
          <cell r="T844">
            <v>103367623.90000001</v>
          </cell>
          <cell r="U844">
            <v>102776951.77</v>
          </cell>
          <cell r="V844">
            <v>102186279.64</v>
          </cell>
          <cell r="W844">
            <v>101595607.51000001</v>
          </cell>
          <cell r="X844">
            <v>101004935.38</v>
          </cell>
          <cell r="Y844">
            <v>100414263.25</v>
          </cell>
          <cell r="Z844">
            <v>99823591.120000005</v>
          </cell>
          <cell r="AA844">
            <v>99232918.989999995</v>
          </cell>
          <cell r="AD844">
            <v>108683673.06999999</v>
          </cell>
          <cell r="AE844">
            <v>108093000.94</v>
          </cell>
          <cell r="AF844">
            <v>107502328.81</v>
          </cell>
          <cell r="AG844">
            <v>106911656.67999999</v>
          </cell>
          <cell r="AH844">
            <v>106320984.55</v>
          </cell>
          <cell r="AI844">
            <v>105730312.42</v>
          </cell>
          <cell r="AJ844">
            <v>105139640.29000001</v>
          </cell>
          <cell r="AK844">
            <v>104548968.16000001</v>
          </cell>
          <cell r="AL844">
            <v>103958296.02999999</v>
          </cell>
          <cell r="AM844">
            <v>103367623.89999999</v>
          </cell>
          <cell r="AN844">
            <v>102776951.76999998</v>
          </cell>
          <cell r="AP844">
            <v>101595607.50999999</v>
          </cell>
        </row>
        <row r="845">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D845">
            <v>0</v>
          </cell>
          <cell r="AE845">
            <v>0</v>
          </cell>
          <cell r="AF845">
            <v>0</v>
          </cell>
          <cell r="AG845">
            <v>0</v>
          </cell>
          <cell r="AH845">
            <v>0</v>
          </cell>
          <cell r="AI845">
            <v>0</v>
          </cell>
          <cell r="AJ845">
            <v>0</v>
          </cell>
          <cell r="AK845">
            <v>0</v>
          </cell>
          <cell r="AL845">
            <v>0</v>
          </cell>
          <cell r="AM845">
            <v>0</v>
          </cell>
          <cell r="AN845">
            <v>0</v>
          </cell>
          <cell r="AP845">
            <v>0</v>
          </cell>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D846">
            <v>0</v>
          </cell>
          <cell r="AE846">
            <v>0</v>
          </cell>
          <cell r="AF846">
            <v>0</v>
          </cell>
          <cell r="AG846">
            <v>0</v>
          </cell>
          <cell r="AH846">
            <v>0</v>
          </cell>
          <cell r="AI846">
            <v>0</v>
          </cell>
          <cell r="AJ846">
            <v>0</v>
          </cell>
          <cell r="AK846">
            <v>0</v>
          </cell>
          <cell r="AL846">
            <v>0</v>
          </cell>
          <cell r="AM846">
            <v>0</v>
          </cell>
          <cell r="AN846">
            <v>0</v>
          </cell>
          <cell r="AP846">
            <v>0</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D847">
            <v>0</v>
          </cell>
          <cell r="AE847">
            <v>0</v>
          </cell>
          <cell r="AF847">
            <v>0</v>
          </cell>
          <cell r="AG847">
            <v>0</v>
          </cell>
          <cell r="AH847">
            <v>0</v>
          </cell>
          <cell r="AI847">
            <v>0</v>
          </cell>
          <cell r="AJ847">
            <v>0</v>
          </cell>
          <cell r="AK847">
            <v>0</v>
          </cell>
          <cell r="AL847">
            <v>0</v>
          </cell>
          <cell r="AM847">
            <v>0</v>
          </cell>
          <cell r="AN847">
            <v>0</v>
          </cell>
          <cell r="AP847">
            <v>0</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D848">
            <v>0</v>
          </cell>
          <cell r="AE848">
            <v>0</v>
          </cell>
          <cell r="AF848">
            <v>0</v>
          </cell>
          <cell r="AG848">
            <v>0</v>
          </cell>
          <cell r="AH848">
            <v>0</v>
          </cell>
          <cell r="AI848">
            <v>0</v>
          </cell>
          <cell r="AJ848">
            <v>0</v>
          </cell>
          <cell r="AK848">
            <v>0</v>
          </cell>
          <cell r="AL848">
            <v>0</v>
          </cell>
          <cell r="AM848">
            <v>0</v>
          </cell>
          <cell r="AN848">
            <v>0</v>
          </cell>
          <cell r="AP848">
            <v>0</v>
          </cell>
        </row>
        <row r="849">
          <cell r="J849">
            <v>13262.01</v>
          </cell>
          <cell r="K849">
            <v>13262.01</v>
          </cell>
          <cell r="L849">
            <v>13262.01</v>
          </cell>
          <cell r="M849">
            <v>13262.01</v>
          </cell>
          <cell r="N849">
            <v>13262.01</v>
          </cell>
          <cell r="O849">
            <v>13262.01</v>
          </cell>
          <cell r="P849">
            <v>13262.01</v>
          </cell>
          <cell r="Q849">
            <v>13262.01</v>
          </cell>
          <cell r="R849">
            <v>13262.01</v>
          </cell>
          <cell r="S849">
            <v>13262.01</v>
          </cell>
          <cell r="T849">
            <v>13262.01</v>
          </cell>
          <cell r="U849">
            <v>13262.01</v>
          </cell>
          <cell r="V849">
            <v>13262.01</v>
          </cell>
          <cell r="W849">
            <v>13262.01</v>
          </cell>
          <cell r="X849">
            <v>13262.01</v>
          </cell>
          <cell r="Y849">
            <v>13262.01</v>
          </cell>
          <cell r="Z849">
            <v>13262.01</v>
          </cell>
          <cell r="AA849">
            <v>13262.01</v>
          </cell>
          <cell r="AD849">
            <v>13262.01</v>
          </cell>
          <cell r="AE849">
            <v>13262.01</v>
          </cell>
          <cell r="AF849">
            <v>13262.01</v>
          </cell>
          <cell r="AG849">
            <v>13262.01</v>
          </cell>
          <cell r="AH849">
            <v>13262.01</v>
          </cell>
          <cell r="AI849">
            <v>13262.01</v>
          </cell>
          <cell r="AJ849">
            <v>13262.01</v>
          </cell>
          <cell r="AK849">
            <v>13262.01</v>
          </cell>
          <cell r="AL849">
            <v>13262.01</v>
          </cell>
          <cell r="AM849">
            <v>13262.01</v>
          </cell>
          <cell r="AN849">
            <v>13262.01</v>
          </cell>
          <cell r="AP849">
            <v>12709.426249999999</v>
          </cell>
        </row>
        <row r="850">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D850">
            <v>0</v>
          </cell>
          <cell r="AE850">
            <v>0</v>
          </cell>
          <cell r="AF850">
            <v>0</v>
          </cell>
          <cell r="AG850">
            <v>0</v>
          </cell>
          <cell r="AH850">
            <v>0</v>
          </cell>
          <cell r="AI850">
            <v>0</v>
          </cell>
          <cell r="AJ850">
            <v>0</v>
          </cell>
          <cell r="AK850">
            <v>0</v>
          </cell>
          <cell r="AL850">
            <v>0</v>
          </cell>
          <cell r="AM850">
            <v>0</v>
          </cell>
          <cell r="AN850">
            <v>0</v>
          </cell>
          <cell r="AP850">
            <v>0</v>
          </cell>
        </row>
        <row r="851">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D851">
            <v>0</v>
          </cell>
          <cell r="AE851">
            <v>0</v>
          </cell>
          <cell r="AF851">
            <v>0</v>
          </cell>
          <cell r="AG851">
            <v>0</v>
          </cell>
          <cell r="AH851">
            <v>0</v>
          </cell>
          <cell r="AI851">
            <v>0</v>
          </cell>
          <cell r="AJ851">
            <v>0</v>
          </cell>
          <cell r="AK851">
            <v>0</v>
          </cell>
          <cell r="AL851">
            <v>0</v>
          </cell>
          <cell r="AM851">
            <v>0</v>
          </cell>
          <cell r="AN851">
            <v>0</v>
          </cell>
          <cell r="AP851">
            <v>0</v>
          </cell>
        </row>
        <row r="852">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D852">
            <v>0</v>
          </cell>
          <cell r="AE852">
            <v>0</v>
          </cell>
          <cell r="AF852">
            <v>0</v>
          </cell>
          <cell r="AG852">
            <v>0</v>
          </cell>
          <cell r="AH852">
            <v>0</v>
          </cell>
          <cell r="AI852">
            <v>0</v>
          </cell>
          <cell r="AJ852">
            <v>0</v>
          </cell>
          <cell r="AK852">
            <v>0</v>
          </cell>
          <cell r="AL852">
            <v>0</v>
          </cell>
          <cell r="AM852">
            <v>0</v>
          </cell>
          <cell r="AN852">
            <v>0</v>
          </cell>
          <cell r="AP852">
            <v>-71908.185833333337</v>
          </cell>
        </row>
        <row r="853">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D853">
            <v>0</v>
          </cell>
          <cell r="AE853">
            <v>0</v>
          </cell>
          <cell r="AF853">
            <v>0</v>
          </cell>
          <cell r="AG853">
            <v>0</v>
          </cell>
          <cell r="AH853">
            <v>0</v>
          </cell>
          <cell r="AI853">
            <v>0</v>
          </cell>
          <cell r="AJ853">
            <v>0</v>
          </cell>
          <cell r="AK853">
            <v>0</v>
          </cell>
          <cell r="AL853">
            <v>0</v>
          </cell>
          <cell r="AM853">
            <v>0</v>
          </cell>
          <cell r="AN853">
            <v>0</v>
          </cell>
          <cell r="AP853">
            <v>0</v>
          </cell>
        </row>
        <row r="854">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D854">
            <v>0</v>
          </cell>
          <cell r="AE854">
            <v>0</v>
          </cell>
          <cell r="AF854">
            <v>0</v>
          </cell>
          <cell r="AG854">
            <v>0</v>
          </cell>
          <cell r="AH854">
            <v>0</v>
          </cell>
          <cell r="AI854">
            <v>0</v>
          </cell>
          <cell r="AJ854">
            <v>0</v>
          </cell>
          <cell r="AK854">
            <v>0</v>
          </cell>
          <cell r="AL854">
            <v>0</v>
          </cell>
          <cell r="AM854">
            <v>0</v>
          </cell>
          <cell r="AN854">
            <v>0</v>
          </cell>
          <cell r="AP854">
            <v>0</v>
          </cell>
        </row>
        <row r="855">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D855">
            <v>0</v>
          </cell>
          <cell r="AE855">
            <v>0</v>
          </cell>
          <cell r="AF855">
            <v>0</v>
          </cell>
          <cell r="AG855">
            <v>0</v>
          </cell>
          <cell r="AH855">
            <v>0</v>
          </cell>
          <cell r="AI855">
            <v>0</v>
          </cell>
          <cell r="AJ855">
            <v>0</v>
          </cell>
          <cell r="AK855">
            <v>0</v>
          </cell>
          <cell r="AL855">
            <v>0</v>
          </cell>
          <cell r="AM855">
            <v>0</v>
          </cell>
          <cell r="AN855">
            <v>0</v>
          </cell>
          <cell r="AP855">
            <v>0</v>
          </cell>
        </row>
        <row r="856">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D856">
            <v>0</v>
          </cell>
          <cell r="AE856">
            <v>0</v>
          </cell>
          <cell r="AF856">
            <v>0</v>
          </cell>
          <cell r="AG856">
            <v>0</v>
          </cell>
          <cell r="AH856">
            <v>0</v>
          </cell>
          <cell r="AI856">
            <v>0</v>
          </cell>
          <cell r="AJ856">
            <v>0</v>
          </cell>
          <cell r="AK856">
            <v>0</v>
          </cell>
          <cell r="AL856">
            <v>0</v>
          </cell>
          <cell r="AM856">
            <v>0</v>
          </cell>
          <cell r="AN856">
            <v>0</v>
          </cell>
          <cell r="AP856">
            <v>0</v>
          </cell>
        </row>
        <row r="857">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D857">
            <v>0</v>
          </cell>
          <cell r="AE857">
            <v>0</v>
          </cell>
          <cell r="AF857">
            <v>0</v>
          </cell>
          <cell r="AG857">
            <v>0</v>
          </cell>
          <cell r="AH857">
            <v>0</v>
          </cell>
          <cell r="AI857">
            <v>0</v>
          </cell>
          <cell r="AJ857">
            <v>0</v>
          </cell>
          <cell r="AK857">
            <v>0</v>
          </cell>
          <cell r="AL857">
            <v>0</v>
          </cell>
          <cell r="AM857">
            <v>0</v>
          </cell>
          <cell r="AN857">
            <v>0</v>
          </cell>
          <cell r="AP857">
            <v>90079.531666666662</v>
          </cell>
        </row>
        <row r="858">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D858">
            <v>0</v>
          </cell>
          <cell r="AE858">
            <v>0</v>
          </cell>
          <cell r="AF858">
            <v>0</v>
          </cell>
          <cell r="AG858">
            <v>0</v>
          </cell>
          <cell r="AH858">
            <v>0</v>
          </cell>
          <cell r="AI858">
            <v>0</v>
          </cell>
          <cell r="AJ858">
            <v>0</v>
          </cell>
          <cell r="AK858">
            <v>0</v>
          </cell>
          <cell r="AL858">
            <v>0</v>
          </cell>
          <cell r="AM858">
            <v>0</v>
          </cell>
          <cell r="AN858">
            <v>0</v>
          </cell>
          <cell r="AP858">
            <v>64936.002083333333</v>
          </cell>
        </row>
        <row r="859">
          <cell r="J859">
            <v>-16380345.529999999</v>
          </cell>
          <cell r="K859">
            <v>-22913655.52</v>
          </cell>
          <cell r="L859">
            <v>-29812163</v>
          </cell>
          <cell r="M859">
            <v>-36736369.630000003</v>
          </cell>
          <cell r="N859">
            <v>-43193331.579999998</v>
          </cell>
          <cell r="O859">
            <v>-50535583.509999998</v>
          </cell>
          <cell r="P859">
            <v>-58070175.18</v>
          </cell>
          <cell r="Q859">
            <v>-68496064.109999999</v>
          </cell>
          <cell r="R859">
            <v>-78824913.840000004</v>
          </cell>
          <cell r="S859">
            <v>-87147715.579999998</v>
          </cell>
          <cell r="T859">
            <v>-96287262.260000005</v>
          </cell>
          <cell r="U859">
            <v>-103651917.48</v>
          </cell>
          <cell r="V859">
            <v>-11395431.380000001</v>
          </cell>
          <cell r="W859">
            <v>-18928850.760000002</v>
          </cell>
          <cell r="X859">
            <v>-26889802.559999999</v>
          </cell>
          <cell r="Y859">
            <v>-35318010.780000001</v>
          </cell>
          <cell r="Z859">
            <v>-42955313.310000002</v>
          </cell>
          <cell r="AA859">
            <v>-51701082.399999999</v>
          </cell>
          <cell r="AD859">
            <v>-57906516.090833329</v>
          </cell>
          <cell r="AE859">
            <v>-58019336.124166667</v>
          </cell>
          <cell r="AF859">
            <v>-57816437.969583333</v>
          </cell>
          <cell r="AG859">
            <v>-57589684.416250013</v>
          </cell>
          <cell r="AH859">
            <v>-57644295.991666667</v>
          </cell>
          <cell r="AI859">
            <v>-57463086.678750008</v>
          </cell>
          <cell r="AJ859">
            <v>-57089348.390833341</v>
          </cell>
          <cell r="AK859">
            <v>-56801549.840833329</v>
          </cell>
          <cell r="AL859">
            <v>-56620686.537083328</v>
          </cell>
          <cell r="AM859">
            <v>-56551670.823749997</v>
          </cell>
          <cell r="AN859">
            <v>-56590315.849583335</v>
          </cell>
          <cell r="AP859">
            <v>-57119489.451666661</v>
          </cell>
        </row>
        <row r="860">
          <cell r="J860">
            <v>69852577.170000002</v>
          </cell>
          <cell r="K860">
            <v>69437160.579999998</v>
          </cell>
          <cell r="L860">
            <v>68901326.400000006</v>
          </cell>
          <cell r="M860">
            <v>68721470.900000006</v>
          </cell>
          <cell r="N860">
            <v>68624721.790000007</v>
          </cell>
          <cell r="O860">
            <v>68487331.909999996</v>
          </cell>
          <cell r="P860">
            <v>68513747.609999999</v>
          </cell>
          <cell r="Q860">
            <v>70264584.579999998</v>
          </cell>
          <cell r="R860">
            <v>85724313.950000003</v>
          </cell>
          <cell r="S860">
            <v>70102110.790000007</v>
          </cell>
          <cell r="T860">
            <v>70319854.040000007</v>
          </cell>
          <cell r="U860">
            <v>70181490.480000004</v>
          </cell>
          <cell r="V860">
            <v>69970183.629999995</v>
          </cell>
          <cell r="W860">
            <v>69724158.5</v>
          </cell>
          <cell r="X860">
            <v>69658461.980000004</v>
          </cell>
          <cell r="Y860">
            <v>69622842.409999996</v>
          </cell>
          <cell r="Z860">
            <v>69616882.730000004</v>
          </cell>
          <cell r="AA860">
            <v>69838979.519999996</v>
          </cell>
          <cell r="AD860">
            <v>69540707.404999986</v>
          </cell>
          <cell r="AE860">
            <v>70098377.182083324</v>
          </cell>
          <cell r="AF860">
            <v>70707095.885833338</v>
          </cell>
          <cell r="AG860">
            <v>70712562.490833342</v>
          </cell>
          <cell r="AH860">
            <v>70739367.392916664</v>
          </cell>
          <cell r="AI860">
            <v>70765791.119166657</v>
          </cell>
          <cell r="AJ860">
            <v>70782649.63499999</v>
          </cell>
          <cell r="AK860">
            <v>70826155.19749999</v>
          </cell>
          <cell r="AL860">
            <v>70895259.65958333</v>
          </cell>
          <cell r="AM860">
            <v>70974156.844999999</v>
          </cell>
          <cell r="AN860">
            <v>71071815.534583345</v>
          </cell>
          <cell r="AP860">
            <v>68363367.969166681</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D861">
            <v>0</v>
          </cell>
          <cell r="AE861">
            <v>0</v>
          </cell>
          <cell r="AF861">
            <v>0</v>
          </cell>
          <cell r="AG861">
            <v>0</v>
          </cell>
          <cell r="AH861">
            <v>0</v>
          </cell>
          <cell r="AI861">
            <v>0</v>
          </cell>
          <cell r="AJ861">
            <v>0</v>
          </cell>
          <cell r="AK861">
            <v>0</v>
          </cell>
          <cell r="AL861">
            <v>0</v>
          </cell>
          <cell r="AM861">
            <v>0</v>
          </cell>
          <cell r="AN861">
            <v>0</v>
          </cell>
          <cell r="AP861">
            <v>0</v>
          </cell>
        </row>
        <row r="862">
          <cell r="J862">
            <v>-474402.14</v>
          </cell>
          <cell r="K862">
            <v>-474402.14</v>
          </cell>
          <cell r="L862">
            <v>-474402.14</v>
          </cell>
          <cell r="M862">
            <v>-474402.14</v>
          </cell>
          <cell r="N862">
            <v>-474402.14</v>
          </cell>
          <cell r="O862">
            <v>-474402.14</v>
          </cell>
          <cell r="P862">
            <v>-474402.14</v>
          </cell>
          <cell r="Q862">
            <v>-474402.14</v>
          </cell>
          <cell r="R862">
            <v>-474402.14</v>
          </cell>
          <cell r="S862">
            <v>-474402.14</v>
          </cell>
          <cell r="T862">
            <v>-474402.14</v>
          </cell>
          <cell r="U862">
            <v>-474402.14</v>
          </cell>
          <cell r="V862">
            <v>-474402.14</v>
          </cell>
          <cell r="W862">
            <v>-474402.14</v>
          </cell>
          <cell r="X862">
            <v>-474402.14</v>
          </cell>
          <cell r="Y862">
            <v>-474402.14</v>
          </cell>
          <cell r="Z862">
            <v>-474402.14</v>
          </cell>
          <cell r="AA862">
            <v>-474402.14</v>
          </cell>
          <cell r="AD862">
            <v>-474402.13999999996</v>
          </cell>
          <cell r="AE862">
            <v>-474402.13999999996</v>
          </cell>
          <cell r="AF862">
            <v>-474402.13999999996</v>
          </cell>
          <cell r="AG862">
            <v>-474402.13999999996</v>
          </cell>
          <cell r="AH862">
            <v>-474402.13999999996</v>
          </cell>
          <cell r="AI862">
            <v>-474402.13999999996</v>
          </cell>
          <cell r="AJ862">
            <v>-474402.13999999996</v>
          </cell>
          <cell r="AK862">
            <v>-474402.13999999996</v>
          </cell>
          <cell r="AL862">
            <v>-474402.13999999996</v>
          </cell>
          <cell r="AM862">
            <v>-474402.13999999996</v>
          </cell>
          <cell r="AN862">
            <v>-474402.13999999996</v>
          </cell>
          <cell r="AP862">
            <v>-454635.38416666671</v>
          </cell>
        </row>
        <row r="863">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D863">
            <v>0</v>
          </cell>
          <cell r="AE863">
            <v>0</v>
          </cell>
          <cell r="AF863">
            <v>0</v>
          </cell>
          <cell r="AG863">
            <v>0</v>
          </cell>
          <cell r="AH863">
            <v>0</v>
          </cell>
          <cell r="AI863">
            <v>0</v>
          </cell>
          <cell r="AJ863">
            <v>0</v>
          </cell>
          <cell r="AK863">
            <v>0</v>
          </cell>
          <cell r="AL863">
            <v>0</v>
          </cell>
          <cell r="AM863">
            <v>0</v>
          </cell>
          <cell r="AN863">
            <v>0</v>
          </cell>
          <cell r="AP863">
            <v>0</v>
          </cell>
        </row>
        <row r="864">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D864">
            <v>0</v>
          </cell>
          <cell r="AE864">
            <v>0</v>
          </cell>
          <cell r="AF864">
            <v>0</v>
          </cell>
          <cell r="AG864">
            <v>0</v>
          </cell>
          <cell r="AH864">
            <v>0</v>
          </cell>
          <cell r="AI864">
            <v>0</v>
          </cell>
          <cell r="AJ864">
            <v>0</v>
          </cell>
          <cell r="AK864">
            <v>0</v>
          </cell>
          <cell r="AL864">
            <v>0</v>
          </cell>
          <cell r="AM864">
            <v>0</v>
          </cell>
          <cell r="AN864">
            <v>0</v>
          </cell>
          <cell r="AP864">
            <v>0</v>
          </cell>
        </row>
        <row r="865">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D865">
            <v>0</v>
          </cell>
          <cell r="AE865">
            <v>0</v>
          </cell>
          <cell r="AF865">
            <v>0</v>
          </cell>
          <cell r="AG865">
            <v>0</v>
          </cell>
          <cell r="AH865">
            <v>0</v>
          </cell>
          <cell r="AI865">
            <v>0</v>
          </cell>
          <cell r="AJ865">
            <v>0</v>
          </cell>
          <cell r="AK865">
            <v>0</v>
          </cell>
          <cell r="AL865">
            <v>0</v>
          </cell>
          <cell r="AM865">
            <v>0</v>
          </cell>
          <cell r="AN865">
            <v>0</v>
          </cell>
          <cell r="AP865">
            <v>0</v>
          </cell>
        </row>
        <row r="866">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D866">
            <v>0</v>
          </cell>
          <cell r="AE866">
            <v>0</v>
          </cell>
          <cell r="AF866">
            <v>0</v>
          </cell>
          <cell r="AG866">
            <v>0</v>
          </cell>
          <cell r="AH866">
            <v>0</v>
          </cell>
          <cell r="AI866">
            <v>0</v>
          </cell>
          <cell r="AJ866">
            <v>0</v>
          </cell>
          <cell r="AK866">
            <v>0</v>
          </cell>
          <cell r="AL866">
            <v>0</v>
          </cell>
          <cell r="AM866">
            <v>0</v>
          </cell>
          <cell r="AN866">
            <v>0</v>
          </cell>
          <cell r="AP866">
            <v>0</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D867">
            <v>0</v>
          </cell>
          <cell r="AE867">
            <v>0</v>
          </cell>
          <cell r="AF867">
            <v>0</v>
          </cell>
          <cell r="AG867">
            <v>0</v>
          </cell>
          <cell r="AH867">
            <v>0</v>
          </cell>
          <cell r="AI867">
            <v>0</v>
          </cell>
          <cell r="AJ867">
            <v>0</v>
          </cell>
          <cell r="AK867">
            <v>0</v>
          </cell>
          <cell r="AL867">
            <v>0</v>
          </cell>
          <cell r="AM867">
            <v>0</v>
          </cell>
          <cell r="AN867">
            <v>0</v>
          </cell>
          <cell r="AP867">
            <v>0</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D868">
            <v>0</v>
          </cell>
          <cell r="AE868">
            <v>0</v>
          </cell>
          <cell r="AF868">
            <v>0</v>
          </cell>
          <cell r="AG868">
            <v>0</v>
          </cell>
          <cell r="AH868">
            <v>0</v>
          </cell>
          <cell r="AI868">
            <v>0</v>
          </cell>
          <cell r="AJ868">
            <v>0</v>
          </cell>
          <cell r="AK868">
            <v>0</v>
          </cell>
          <cell r="AL868">
            <v>0</v>
          </cell>
          <cell r="AM868">
            <v>0</v>
          </cell>
          <cell r="AN868">
            <v>0</v>
          </cell>
          <cell r="AP868">
            <v>0</v>
          </cell>
        </row>
        <row r="869">
          <cell r="J869">
            <v>8499761</v>
          </cell>
          <cell r="K869">
            <v>12521276</v>
          </cell>
          <cell r="L869">
            <v>7797869</v>
          </cell>
          <cell r="M869">
            <v>5020848</v>
          </cell>
          <cell r="N869">
            <v>8375330</v>
          </cell>
          <cell r="O869">
            <v>9644892</v>
          </cell>
          <cell r="P869">
            <v>17048611</v>
          </cell>
          <cell r="Q869">
            <v>10798862</v>
          </cell>
          <cell r="R869">
            <v>20910606</v>
          </cell>
          <cell r="S869">
            <v>21507211</v>
          </cell>
          <cell r="T869">
            <v>20772828</v>
          </cell>
          <cell r="U869">
            <v>18782757</v>
          </cell>
          <cell r="V869">
            <v>20515412</v>
          </cell>
          <cell r="W869">
            <v>19390116</v>
          </cell>
          <cell r="X869">
            <v>16403454</v>
          </cell>
          <cell r="Y869">
            <v>18619570</v>
          </cell>
          <cell r="Z869">
            <v>19782402</v>
          </cell>
          <cell r="AA869">
            <v>19475783</v>
          </cell>
          <cell r="AD869">
            <v>6760578.708333333</v>
          </cell>
          <cell r="AE869">
            <v>7632912.041666667</v>
          </cell>
          <cell r="AF869">
            <v>9421922.208333334</v>
          </cell>
          <cell r="AG869">
            <v>11356517.708333334</v>
          </cell>
          <cell r="AH869">
            <v>12896130.708333334</v>
          </cell>
          <cell r="AI869">
            <v>13974056.375</v>
          </cell>
          <cell r="AJ869">
            <v>14760910.166666666</v>
          </cell>
          <cell r="AK869">
            <v>15405677.875</v>
          </cell>
          <cell r="AL869">
            <v>16330857.333333334</v>
          </cell>
          <cell r="AM869">
            <v>17372765.416666668</v>
          </cell>
          <cell r="AN869">
            <v>18257680.541666668</v>
          </cell>
          <cell r="AP869">
            <v>19553642.708333332</v>
          </cell>
        </row>
        <row r="870">
          <cell r="J870">
            <v>-8499761</v>
          </cell>
          <cell r="K870">
            <v>-12521276</v>
          </cell>
          <cell r="L870">
            <v>-7797869</v>
          </cell>
          <cell r="M870">
            <v>-5020848</v>
          </cell>
          <cell r="N870">
            <v>-8375330</v>
          </cell>
          <cell r="O870">
            <v>-9644892</v>
          </cell>
          <cell r="P870">
            <v>-17048611</v>
          </cell>
          <cell r="Q870">
            <v>-10798862</v>
          </cell>
          <cell r="R870">
            <v>-20910606</v>
          </cell>
          <cell r="S870">
            <v>-21507211</v>
          </cell>
          <cell r="T870">
            <v>-20772828</v>
          </cell>
          <cell r="U870">
            <v>-18782757</v>
          </cell>
          <cell r="V870">
            <v>-20515412</v>
          </cell>
          <cell r="W870">
            <v>-19390116</v>
          </cell>
          <cell r="X870">
            <v>-16403454</v>
          </cell>
          <cell r="Y870">
            <v>-18619570</v>
          </cell>
          <cell r="Z870">
            <v>-19782402</v>
          </cell>
          <cell r="AA870">
            <v>-19475783</v>
          </cell>
          <cell r="AD870">
            <v>-6760578.708333333</v>
          </cell>
          <cell r="AE870">
            <v>-7632912.041666667</v>
          </cell>
          <cell r="AF870">
            <v>-9421922.208333334</v>
          </cell>
          <cell r="AG870">
            <v>-11356517.708333334</v>
          </cell>
          <cell r="AH870">
            <v>-12896130.708333334</v>
          </cell>
          <cell r="AI870">
            <v>-13974056.375</v>
          </cell>
          <cell r="AJ870">
            <v>-14760910.166666666</v>
          </cell>
          <cell r="AK870">
            <v>-15405677.875</v>
          </cell>
          <cell r="AL870">
            <v>-16330857.333333334</v>
          </cell>
          <cell r="AM870">
            <v>-17372765.416666668</v>
          </cell>
          <cell r="AN870">
            <v>-18257680.541666668</v>
          </cell>
          <cell r="AP870">
            <v>-19553642.708333332</v>
          </cell>
        </row>
        <row r="871">
          <cell r="J871">
            <v>3858376</v>
          </cell>
          <cell r="K871">
            <v>3858376</v>
          </cell>
          <cell r="L871">
            <v>3858376</v>
          </cell>
          <cell r="M871">
            <v>3533098</v>
          </cell>
          <cell r="N871">
            <v>3533098</v>
          </cell>
          <cell r="O871">
            <v>3533098</v>
          </cell>
          <cell r="P871">
            <v>3533098</v>
          </cell>
          <cell r="Q871">
            <v>3533098</v>
          </cell>
          <cell r="R871">
            <v>3533098</v>
          </cell>
          <cell r="S871">
            <v>3533098</v>
          </cell>
          <cell r="T871">
            <v>3533098</v>
          </cell>
          <cell r="U871">
            <v>3454344</v>
          </cell>
          <cell r="V871">
            <v>3454344</v>
          </cell>
          <cell r="W871">
            <v>3454344</v>
          </cell>
          <cell r="X871">
            <v>3454344</v>
          </cell>
          <cell r="Y871">
            <v>3454344</v>
          </cell>
          <cell r="Z871">
            <v>3454344</v>
          </cell>
          <cell r="AA871">
            <v>3454344</v>
          </cell>
          <cell r="AD871">
            <v>3736396.75</v>
          </cell>
          <cell r="AE871">
            <v>3709290.25</v>
          </cell>
          <cell r="AF871">
            <v>3682183.75</v>
          </cell>
          <cell r="AG871">
            <v>3655077.25</v>
          </cell>
          <cell r="AH871">
            <v>3624689.3333333335</v>
          </cell>
          <cell r="AI871">
            <v>3591020</v>
          </cell>
          <cell r="AJ871">
            <v>3557350.6666666665</v>
          </cell>
          <cell r="AK871">
            <v>3523681.3333333335</v>
          </cell>
          <cell r="AL871">
            <v>3503565.25</v>
          </cell>
          <cell r="AM871">
            <v>3497002.4166666665</v>
          </cell>
          <cell r="AN871">
            <v>3490439.5833333335</v>
          </cell>
          <cell r="AP871">
            <v>3477313.9166666665</v>
          </cell>
        </row>
        <row r="872">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D872">
            <v>0</v>
          </cell>
          <cell r="AE872">
            <v>0</v>
          </cell>
          <cell r="AF872">
            <v>0</v>
          </cell>
          <cell r="AG872">
            <v>0</v>
          </cell>
          <cell r="AH872">
            <v>0</v>
          </cell>
          <cell r="AI872">
            <v>0</v>
          </cell>
          <cell r="AJ872">
            <v>0</v>
          </cell>
          <cell r="AK872">
            <v>0</v>
          </cell>
          <cell r="AL872">
            <v>0</v>
          </cell>
          <cell r="AM872">
            <v>0</v>
          </cell>
          <cell r="AN872">
            <v>0</v>
          </cell>
          <cell r="AP872">
            <v>0</v>
          </cell>
        </row>
        <row r="873">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D873">
            <v>0</v>
          </cell>
          <cell r="AE873">
            <v>0</v>
          </cell>
          <cell r="AF873">
            <v>0</v>
          </cell>
          <cell r="AG873">
            <v>0</v>
          </cell>
          <cell r="AH873">
            <v>0</v>
          </cell>
          <cell r="AI873">
            <v>0</v>
          </cell>
          <cell r="AJ873">
            <v>0</v>
          </cell>
          <cell r="AK873">
            <v>0</v>
          </cell>
          <cell r="AL873">
            <v>0</v>
          </cell>
          <cell r="AM873">
            <v>0</v>
          </cell>
          <cell r="AN873">
            <v>0</v>
          </cell>
          <cell r="AP873">
            <v>0</v>
          </cell>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D874">
            <v>0</v>
          </cell>
          <cell r="AE874">
            <v>0</v>
          </cell>
          <cell r="AF874">
            <v>0</v>
          </cell>
          <cell r="AG874">
            <v>0</v>
          </cell>
          <cell r="AH874">
            <v>0</v>
          </cell>
          <cell r="AI874">
            <v>0</v>
          </cell>
          <cell r="AJ874">
            <v>0</v>
          </cell>
          <cell r="AK874">
            <v>0</v>
          </cell>
          <cell r="AL874">
            <v>0</v>
          </cell>
          <cell r="AM874">
            <v>0</v>
          </cell>
          <cell r="AN874">
            <v>0</v>
          </cell>
          <cell r="AP874">
            <v>0</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D875">
            <v>0</v>
          </cell>
          <cell r="AE875">
            <v>0</v>
          </cell>
          <cell r="AF875">
            <v>0</v>
          </cell>
          <cell r="AG875">
            <v>0</v>
          </cell>
          <cell r="AH875">
            <v>0</v>
          </cell>
          <cell r="AI875">
            <v>0</v>
          </cell>
          <cell r="AJ875">
            <v>0</v>
          </cell>
          <cell r="AK875">
            <v>0</v>
          </cell>
          <cell r="AL875">
            <v>0</v>
          </cell>
          <cell r="AM875">
            <v>0</v>
          </cell>
          <cell r="AN875">
            <v>0</v>
          </cell>
          <cell r="AP875">
            <v>0</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D876">
            <v>0</v>
          </cell>
          <cell r="AE876">
            <v>0</v>
          </cell>
          <cell r="AF876">
            <v>0</v>
          </cell>
          <cell r="AG876">
            <v>0</v>
          </cell>
          <cell r="AH876">
            <v>0</v>
          </cell>
          <cell r="AI876">
            <v>0</v>
          </cell>
          <cell r="AJ876">
            <v>0</v>
          </cell>
          <cell r="AK876">
            <v>0</v>
          </cell>
          <cell r="AL876">
            <v>0</v>
          </cell>
          <cell r="AM876">
            <v>0</v>
          </cell>
          <cell r="AN876">
            <v>0</v>
          </cell>
          <cell r="AP876">
            <v>0</v>
          </cell>
        </row>
        <row r="877">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D877">
            <v>0</v>
          </cell>
          <cell r="AE877">
            <v>0</v>
          </cell>
          <cell r="AF877">
            <v>0</v>
          </cell>
          <cell r="AG877">
            <v>0</v>
          </cell>
          <cell r="AH877">
            <v>0</v>
          </cell>
          <cell r="AI877">
            <v>0</v>
          </cell>
          <cell r="AJ877">
            <v>0</v>
          </cell>
          <cell r="AK877">
            <v>0</v>
          </cell>
          <cell r="AL877">
            <v>0</v>
          </cell>
          <cell r="AM877">
            <v>0</v>
          </cell>
          <cell r="AN877">
            <v>0</v>
          </cell>
          <cell r="AP877">
            <v>0</v>
          </cell>
        </row>
        <row r="878">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D878">
            <v>0</v>
          </cell>
          <cell r="AE878">
            <v>0</v>
          </cell>
          <cell r="AF878">
            <v>0</v>
          </cell>
          <cell r="AG878">
            <v>0</v>
          </cell>
          <cell r="AH878">
            <v>0</v>
          </cell>
          <cell r="AI878">
            <v>0</v>
          </cell>
          <cell r="AJ878">
            <v>0</v>
          </cell>
          <cell r="AK878">
            <v>0</v>
          </cell>
          <cell r="AL878">
            <v>0</v>
          </cell>
          <cell r="AM878">
            <v>0</v>
          </cell>
          <cell r="AN878">
            <v>0</v>
          </cell>
          <cell r="AP878">
            <v>0</v>
          </cell>
        </row>
        <row r="879">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D879">
            <v>0</v>
          </cell>
          <cell r="AE879">
            <v>0</v>
          </cell>
          <cell r="AF879">
            <v>0</v>
          </cell>
          <cell r="AG879">
            <v>0</v>
          </cell>
          <cell r="AH879">
            <v>0</v>
          </cell>
          <cell r="AI879">
            <v>0</v>
          </cell>
          <cell r="AJ879">
            <v>0</v>
          </cell>
          <cell r="AK879">
            <v>0</v>
          </cell>
          <cell r="AL879">
            <v>0</v>
          </cell>
          <cell r="AM879">
            <v>0</v>
          </cell>
          <cell r="AN879">
            <v>0</v>
          </cell>
          <cell r="AP879">
            <v>0</v>
          </cell>
        </row>
        <row r="880">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D880">
            <v>0</v>
          </cell>
          <cell r="AE880">
            <v>0</v>
          </cell>
          <cell r="AF880">
            <v>0</v>
          </cell>
          <cell r="AG880">
            <v>0</v>
          </cell>
          <cell r="AH880">
            <v>0</v>
          </cell>
          <cell r="AI880">
            <v>0</v>
          </cell>
          <cell r="AJ880">
            <v>0</v>
          </cell>
          <cell r="AK880">
            <v>0</v>
          </cell>
          <cell r="AL880">
            <v>0</v>
          </cell>
          <cell r="AM880">
            <v>0</v>
          </cell>
          <cell r="AN880">
            <v>0</v>
          </cell>
          <cell r="AP880">
            <v>0</v>
          </cell>
        </row>
        <row r="881">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D881">
            <v>0</v>
          </cell>
          <cell r="AE881">
            <v>0</v>
          </cell>
          <cell r="AF881">
            <v>0</v>
          </cell>
          <cell r="AG881">
            <v>0</v>
          </cell>
          <cell r="AH881">
            <v>0</v>
          </cell>
          <cell r="AI881">
            <v>0</v>
          </cell>
          <cell r="AJ881">
            <v>0</v>
          </cell>
          <cell r="AK881">
            <v>0</v>
          </cell>
          <cell r="AL881">
            <v>0</v>
          </cell>
          <cell r="AM881">
            <v>0</v>
          </cell>
          <cell r="AN881">
            <v>0</v>
          </cell>
          <cell r="AP881">
            <v>0</v>
          </cell>
        </row>
        <row r="882">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D882">
            <v>0</v>
          </cell>
          <cell r="AE882">
            <v>0</v>
          </cell>
          <cell r="AF882">
            <v>0</v>
          </cell>
          <cell r="AG882">
            <v>0</v>
          </cell>
          <cell r="AH882">
            <v>0</v>
          </cell>
          <cell r="AI882">
            <v>0</v>
          </cell>
          <cell r="AJ882">
            <v>0</v>
          </cell>
          <cell r="AK882">
            <v>0</v>
          </cell>
          <cell r="AL882">
            <v>0</v>
          </cell>
          <cell r="AM882">
            <v>0</v>
          </cell>
          <cell r="AN882">
            <v>0</v>
          </cell>
          <cell r="AP882">
            <v>0</v>
          </cell>
        </row>
        <row r="883">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D883">
            <v>0</v>
          </cell>
          <cell r="AE883">
            <v>0</v>
          </cell>
          <cell r="AF883">
            <v>0</v>
          </cell>
          <cell r="AG883">
            <v>0</v>
          </cell>
          <cell r="AH883">
            <v>0</v>
          </cell>
          <cell r="AI883">
            <v>0</v>
          </cell>
          <cell r="AJ883">
            <v>0</v>
          </cell>
          <cell r="AK883">
            <v>0</v>
          </cell>
          <cell r="AL883">
            <v>0</v>
          </cell>
          <cell r="AM883">
            <v>0</v>
          </cell>
          <cell r="AN883">
            <v>0</v>
          </cell>
          <cell r="AP883">
            <v>0</v>
          </cell>
        </row>
        <row r="884">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D884">
            <v>0</v>
          </cell>
          <cell r="AE884">
            <v>0</v>
          </cell>
          <cell r="AF884">
            <v>0</v>
          </cell>
          <cell r="AG884">
            <v>0</v>
          </cell>
          <cell r="AH884">
            <v>0</v>
          </cell>
          <cell r="AI884">
            <v>0</v>
          </cell>
          <cell r="AJ884">
            <v>0</v>
          </cell>
          <cell r="AK884">
            <v>0</v>
          </cell>
          <cell r="AL884">
            <v>0</v>
          </cell>
          <cell r="AM884">
            <v>0</v>
          </cell>
          <cell r="AN884">
            <v>0</v>
          </cell>
          <cell r="AP884">
            <v>0</v>
          </cell>
        </row>
        <row r="885">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D885">
            <v>0</v>
          </cell>
          <cell r="AE885">
            <v>0</v>
          </cell>
          <cell r="AF885">
            <v>0</v>
          </cell>
          <cell r="AG885">
            <v>0</v>
          </cell>
          <cell r="AH885">
            <v>0</v>
          </cell>
          <cell r="AI885">
            <v>0</v>
          </cell>
          <cell r="AJ885">
            <v>0</v>
          </cell>
          <cell r="AK885">
            <v>0</v>
          </cell>
          <cell r="AL885">
            <v>0</v>
          </cell>
          <cell r="AM885">
            <v>0</v>
          </cell>
          <cell r="AN885">
            <v>0</v>
          </cell>
          <cell r="AP885">
            <v>0</v>
          </cell>
        </row>
        <row r="886">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D886">
            <v>0</v>
          </cell>
          <cell r="AE886">
            <v>0</v>
          </cell>
          <cell r="AF886">
            <v>0</v>
          </cell>
          <cell r="AG886">
            <v>0</v>
          </cell>
          <cell r="AH886">
            <v>0</v>
          </cell>
          <cell r="AI886">
            <v>0</v>
          </cell>
          <cell r="AJ886">
            <v>0</v>
          </cell>
          <cell r="AK886">
            <v>0</v>
          </cell>
          <cell r="AL886">
            <v>0</v>
          </cell>
          <cell r="AM886">
            <v>0</v>
          </cell>
          <cell r="AN886">
            <v>0</v>
          </cell>
          <cell r="AP886">
            <v>0</v>
          </cell>
        </row>
        <row r="887">
          <cell r="J887">
            <v>2749643.08</v>
          </cell>
          <cell r="K887">
            <v>2749643.08</v>
          </cell>
          <cell r="L887">
            <v>2749643.08</v>
          </cell>
          <cell r="M887">
            <v>2749643.08</v>
          </cell>
          <cell r="N887">
            <v>2749643.08</v>
          </cell>
          <cell r="O887">
            <v>2749643.08</v>
          </cell>
          <cell r="P887">
            <v>2749643.08</v>
          </cell>
          <cell r="Q887">
            <v>2749643.08</v>
          </cell>
          <cell r="R887">
            <v>2749643.08</v>
          </cell>
          <cell r="S887">
            <v>2749643.08</v>
          </cell>
          <cell r="T887">
            <v>2749643.08</v>
          </cell>
          <cell r="U887">
            <v>2749643.08</v>
          </cell>
          <cell r="V887">
            <v>2749643.08</v>
          </cell>
          <cell r="W887">
            <v>2749643.08</v>
          </cell>
          <cell r="X887">
            <v>2749643.08</v>
          </cell>
          <cell r="Y887">
            <v>2749643.08</v>
          </cell>
          <cell r="Z887">
            <v>2749643.08</v>
          </cell>
          <cell r="AA887">
            <v>2749643.08</v>
          </cell>
          <cell r="AD887">
            <v>2749643.0799999996</v>
          </cell>
          <cell r="AE887">
            <v>2749643.0799999996</v>
          </cell>
          <cell r="AF887">
            <v>2749643.0799999996</v>
          </cell>
          <cell r="AG887">
            <v>2749643.0799999996</v>
          </cell>
          <cell r="AH887">
            <v>2749643.0799999996</v>
          </cell>
          <cell r="AI887">
            <v>2749643.0799999996</v>
          </cell>
          <cell r="AJ887">
            <v>2749643.0799999996</v>
          </cell>
          <cell r="AK887">
            <v>2749643.0799999996</v>
          </cell>
          <cell r="AL887">
            <v>2749643.0799999996</v>
          </cell>
          <cell r="AM887">
            <v>2749643.0799999996</v>
          </cell>
          <cell r="AN887">
            <v>2749643.0799999996</v>
          </cell>
          <cell r="AP887">
            <v>2635074.6183333327</v>
          </cell>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D888">
            <v>0</v>
          </cell>
          <cell r="AE888">
            <v>0</v>
          </cell>
          <cell r="AF888">
            <v>0</v>
          </cell>
          <cell r="AG888">
            <v>0</v>
          </cell>
          <cell r="AH888">
            <v>0</v>
          </cell>
          <cell r="AI888">
            <v>0</v>
          </cell>
          <cell r="AJ888">
            <v>0</v>
          </cell>
          <cell r="AK888">
            <v>0</v>
          </cell>
          <cell r="AL888">
            <v>0</v>
          </cell>
          <cell r="AM888">
            <v>0</v>
          </cell>
          <cell r="AN888">
            <v>0</v>
          </cell>
          <cell r="AP888">
            <v>0</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D889">
            <v>0</v>
          </cell>
          <cell r="AE889">
            <v>0</v>
          </cell>
          <cell r="AF889">
            <v>0</v>
          </cell>
          <cell r="AG889">
            <v>0</v>
          </cell>
          <cell r="AH889">
            <v>0</v>
          </cell>
          <cell r="AI889">
            <v>0</v>
          </cell>
          <cell r="AJ889">
            <v>0</v>
          </cell>
          <cell r="AK889">
            <v>0</v>
          </cell>
          <cell r="AL889">
            <v>0</v>
          </cell>
          <cell r="AM889">
            <v>0</v>
          </cell>
          <cell r="AN889">
            <v>0</v>
          </cell>
          <cell r="AP889">
            <v>0</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D890">
            <v>0</v>
          </cell>
          <cell r="AE890">
            <v>0</v>
          </cell>
          <cell r="AF890">
            <v>0</v>
          </cell>
          <cell r="AG890">
            <v>0</v>
          </cell>
          <cell r="AH890">
            <v>0</v>
          </cell>
          <cell r="AI890">
            <v>0</v>
          </cell>
          <cell r="AJ890">
            <v>0</v>
          </cell>
          <cell r="AK890">
            <v>0</v>
          </cell>
          <cell r="AL890">
            <v>0</v>
          </cell>
          <cell r="AM890">
            <v>0</v>
          </cell>
          <cell r="AN890">
            <v>0</v>
          </cell>
          <cell r="AP890">
            <v>0</v>
          </cell>
        </row>
        <row r="891">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D891">
            <v>0</v>
          </cell>
          <cell r="AE891">
            <v>0</v>
          </cell>
          <cell r="AF891">
            <v>0</v>
          </cell>
          <cell r="AG891">
            <v>0</v>
          </cell>
          <cell r="AH891">
            <v>0</v>
          </cell>
          <cell r="AI891">
            <v>0</v>
          </cell>
          <cell r="AJ891">
            <v>0</v>
          </cell>
          <cell r="AK891">
            <v>0</v>
          </cell>
          <cell r="AL891">
            <v>0</v>
          </cell>
          <cell r="AM891">
            <v>0</v>
          </cell>
          <cell r="AN891">
            <v>0</v>
          </cell>
          <cell r="AP891">
            <v>0</v>
          </cell>
        </row>
        <row r="892">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D892">
            <v>0</v>
          </cell>
          <cell r="AE892">
            <v>0</v>
          </cell>
          <cell r="AF892">
            <v>0</v>
          </cell>
          <cell r="AG892">
            <v>0</v>
          </cell>
          <cell r="AH892">
            <v>0</v>
          </cell>
          <cell r="AI892">
            <v>0</v>
          </cell>
          <cell r="AJ892">
            <v>0</v>
          </cell>
          <cell r="AK892">
            <v>0</v>
          </cell>
          <cell r="AL892">
            <v>0</v>
          </cell>
          <cell r="AM892">
            <v>0</v>
          </cell>
          <cell r="AN892">
            <v>0</v>
          </cell>
          <cell r="AP892">
            <v>0</v>
          </cell>
        </row>
        <row r="893">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D893">
            <v>0</v>
          </cell>
          <cell r="AE893">
            <v>0</v>
          </cell>
          <cell r="AF893">
            <v>0</v>
          </cell>
          <cell r="AG893">
            <v>0</v>
          </cell>
          <cell r="AH893">
            <v>0</v>
          </cell>
          <cell r="AI893">
            <v>0</v>
          </cell>
          <cell r="AJ893">
            <v>0</v>
          </cell>
          <cell r="AK893">
            <v>0</v>
          </cell>
          <cell r="AL893">
            <v>0</v>
          </cell>
          <cell r="AM893">
            <v>0</v>
          </cell>
          <cell r="AN893">
            <v>0</v>
          </cell>
          <cell r="AP893">
            <v>0</v>
          </cell>
        </row>
        <row r="894">
          <cell r="J894">
            <v>-34827817</v>
          </cell>
          <cell r="K894">
            <v>-34827817</v>
          </cell>
          <cell r="L894">
            <v>-34827817</v>
          </cell>
          <cell r="M894">
            <v>-34827817</v>
          </cell>
          <cell r="N894">
            <v>-34827817</v>
          </cell>
          <cell r="O894">
            <v>-34827817</v>
          </cell>
          <cell r="P894">
            <v>-34827817</v>
          </cell>
          <cell r="Q894">
            <v>-34827817</v>
          </cell>
          <cell r="R894">
            <v>-34827817</v>
          </cell>
          <cell r="S894">
            <v>-34827817</v>
          </cell>
          <cell r="T894">
            <v>-34827817</v>
          </cell>
          <cell r="U894">
            <v>-34827817</v>
          </cell>
          <cell r="V894">
            <v>-34827817</v>
          </cell>
          <cell r="W894">
            <v>-34827817</v>
          </cell>
          <cell r="X894">
            <v>-34827817</v>
          </cell>
          <cell r="Y894">
            <v>-34827817</v>
          </cell>
          <cell r="Z894">
            <v>-34827817</v>
          </cell>
          <cell r="AA894">
            <v>-34827817</v>
          </cell>
          <cell r="AD894">
            <v>-34827817</v>
          </cell>
          <cell r="AE894">
            <v>-34827817</v>
          </cell>
          <cell r="AF894">
            <v>-34827817</v>
          </cell>
          <cell r="AG894">
            <v>-34827817</v>
          </cell>
          <cell r="AH894">
            <v>-34827817</v>
          </cell>
          <cell r="AI894">
            <v>-34827817</v>
          </cell>
          <cell r="AJ894">
            <v>-34827817</v>
          </cell>
          <cell r="AK894">
            <v>-34827817</v>
          </cell>
          <cell r="AL894">
            <v>-34827817</v>
          </cell>
          <cell r="AM894">
            <v>-34827817</v>
          </cell>
          <cell r="AN894">
            <v>-34827817</v>
          </cell>
          <cell r="AP894">
            <v>-34827817</v>
          </cell>
        </row>
        <row r="895">
          <cell r="J895">
            <v>34827817</v>
          </cell>
          <cell r="K895">
            <v>34827817</v>
          </cell>
          <cell r="L895">
            <v>34827817</v>
          </cell>
          <cell r="M895">
            <v>34827817</v>
          </cell>
          <cell r="N895">
            <v>34827817</v>
          </cell>
          <cell r="O895">
            <v>34827817</v>
          </cell>
          <cell r="P895">
            <v>34827817</v>
          </cell>
          <cell r="Q895">
            <v>34827817</v>
          </cell>
          <cell r="R895">
            <v>34827817</v>
          </cell>
          <cell r="S895">
            <v>34827817</v>
          </cell>
          <cell r="T895">
            <v>34827817</v>
          </cell>
          <cell r="U895">
            <v>34827817</v>
          </cell>
          <cell r="V895">
            <v>34827817</v>
          </cell>
          <cell r="W895">
            <v>34827817</v>
          </cell>
          <cell r="X895">
            <v>34827817</v>
          </cell>
          <cell r="Y895">
            <v>34827817</v>
          </cell>
          <cell r="Z895">
            <v>34827817</v>
          </cell>
          <cell r="AA895">
            <v>34827817</v>
          </cell>
          <cell r="AD895">
            <v>34827817</v>
          </cell>
          <cell r="AE895">
            <v>34827817</v>
          </cell>
          <cell r="AF895">
            <v>34827817</v>
          </cell>
          <cell r="AG895">
            <v>34827817</v>
          </cell>
          <cell r="AH895">
            <v>34827817</v>
          </cell>
          <cell r="AI895">
            <v>34827817</v>
          </cell>
          <cell r="AJ895">
            <v>34827817</v>
          </cell>
          <cell r="AK895">
            <v>34827817</v>
          </cell>
          <cell r="AL895">
            <v>34827817</v>
          </cell>
          <cell r="AM895">
            <v>34827817</v>
          </cell>
          <cell r="AN895">
            <v>34827817</v>
          </cell>
          <cell r="AP895">
            <v>34827817</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D896">
            <v>0</v>
          </cell>
          <cell r="AE896">
            <v>0</v>
          </cell>
          <cell r="AF896">
            <v>0</v>
          </cell>
          <cell r="AG896">
            <v>0</v>
          </cell>
          <cell r="AH896">
            <v>0</v>
          </cell>
          <cell r="AI896">
            <v>0</v>
          </cell>
          <cell r="AJ896">
            <v>0</v>
          </cell>
          <cell r="AK896">
            <v>0</v>
          </cell>
          <cell r="AL896">
            <v>0</v>
          </cell>
          <cell r="AM896">
            <v>0</v>
          </cell>
          <cell r="AN896">
            <v>0</v>
          </cell>
          <cell r="AP896">
            <v>0</v>
          </cell>
        </row>
        <row r="897">
          <cell r="J897">
            <v>-25644564</v>
          </cell>
          <cell r="K897">
            <v>-25644564</v>
          </cell>
          <cell r="L897">
            <v>-25644564</v>
          </cell>
          <cell r="M897">
            <v>-25644564</v>
          </cell>
          <cell r="N897">
            <v>-25644564</v>
          </cell>
          <cell r="O897">
            <v>-25644564</v>
          </cell>
          <cell r="P897">
            <v>-25644564</v>
          </cell>
          <cell r="Q897">
            <v>-25644564</v>
          </cell>
          <cell r="R897">
            <v>-25644564</v>
          </cell>
          <cell r="S897">
            <v>-25644564</v>
          </cell>
          <cell r="T897">
            <v>-25644564</v>
          </cell>
          <cell r="U897">
            <v>-25644564</v>
          </cell>
          <cell r="V897">
            <v>-25644564</v>
          </cell>
          <cell r="W897">
            <v>-25644564</v>
          </cell>
          <cell r="X897">
            <v>-25644564</v>
          </cell>
          <cell r="Y897">
            <v>-25644564</v>
          </cell>
          <cell r="Z897">
            <v>-25644564</v>
          </cell>
          <cell r="AA897">
            <v>-25644564</v>
          </cell>
          <cell r="AD897">
            <v>-25644564</v>
          </cell>
          <cell r="AE897">
            <v>-25644564</v>
          </cell>
          <cell r="AF897">
            <v>-25644564</v>
          </cell>
          <cell r="AG897">
            <v>-25644564</v>
          </cell>
          <cell r="AH897">
            <v>-25644564</v>
          </cell>
          <cell r="AI897">
            <v>-25644564</v>
          </cell>
          <cell r="AJ897">
            <v>-25644564</v>
          </cell>
          <cell r="AK897">
            <v>-25644564</v>
          </cell>
          <cell r="AL897">
            <v>-25644564</v>
          </cell>
          <cell r="AM897">
            <v>-25644564</v>
          </cell>
          <cell r="AN897">
            <v>-25644564</v>
          </cell>
          <cell r="AP897">
            <v>-25644564</v>
          </cell>
        </row>
        <row r="898">
          <cell r="J898">
            <v>25644564</v>
          </cell>
          <cell r="K898">
            <v>25644564</v>
          </cell>
          <cell r="L898">
            <v>25644564</v>
          </cell>
          <cell r="M898">
            <v>25644564</v>
          </cell>
          <cell r="N898">
            <v>25644564</v>
          </cell>
          <cell r="O898">
            <v>25644564</v>
          </cell>
          <cell r="P898">
            <v>25644564</v>
          </cell>
          <cell r="Q898">
            <v>25644564</v>
          </cell>
          <cell r="R898">
            <v>25644564</v>
          </cell>
          <cell r="S898">
            <v>25644564</v>
          </cell>
          <cell r="T898">
            <v>25644564</v>
          </cell>
          <cell r="U898">
            <v>25644564</v>
          </cell>
          <cell r="V898">
            <v>25644564</v>
          </cell>
          <cell r="W898">
            <v>25644564</v>
          </cell>
          <cell r="X898">
            <v>25644564</v>
          </cell>
          <cell r="Y898">
            <v>25644564</v>
          </cell>
          <cell r="Z898">
            <v>25644564</v>
          </cell>
          <cell r="AA898">
            <v>25644564</v>
          </cell>
          <cell r="AD898">
            <v>25644564</v>
          </cell>
          <cell r="AE898">
            <v>25644564</v>
          </cell>
          <cell r="AF898">
            <v>25644564</v>
          </cell>
          <cell r="AG898">
            <v>25644564</v>
          </cell>
          <cell r="AH898">
            <v>25644564</v>
          </cell>
          <cell r="AI898">
            <v>25644564</v>
          </cell>
          <cell r="AJ898">
            <v>25644564</v>
          </cell>
          <cell r="AK898">
            <v>25644564</v>
          </cell>
          <cell r="AL898">
            <v>25644564</v>
          </cell>
          <cell r="AM898">
            <v>25644564</v>
          </cell>
          <cell r="AN898">
            <v>25644564</v>
          </cell>
          <cell r="AP898">
            <v>25644564</v>
          </cell>
        </row>
        <row r="899">
          <cell r="J899">
            <v>-37811937</v>
          </cell>
          <cell r="K899">
            <v>-37811937</v>
          </cell>
          <cell r="L899">
            <v>-37811937</v>
          </cell>
          <cell r="M899">
            <v>-37881375</v>
          </cell>
          <cell r="N899">
            <v>-37881375</v>
          </cell>
          <cell r="O899">
            <v>-37881375</v>
          </cell>
          <cell r="P899">
            <v>-37881375</v>
          </cell>
          <cell r="Q899">
            <v>-37881375</v>
          </cell>
          <cell r="R899">
            <v>-37881375</v>
          </cell>
          <cell r="S899">
            <v>-37881375</v>
          </cell>
          <cell r="T899">
            <v>-37881375</v>
          </cell>
          <cell r="U899">
            <v>-38038883</v>
          </cell>
          <cell r="V899">
            <v>-38038883</v>
          </cell>
          <cell r="W899">
            <v>-38038883</v>
          </cell>
          <cell r="X899">
            <v>-38038883</v>
          </cell>
          <cell r="Y899">
            <v>-38038883</v>
          </cell>
          <cell r="Z899">
            <v>-38038883</v>
          </cell>
          <cell r="AA899">
            <v>-38038883</v>
          </cell>
          <cell r="AD899">
            <v>-37837976.25</v>
          </cell>
          <cell r="AE899">
            <v>-37843762.75</v>
          </cell>
          <cell r="AF899">
            <v>-37849549.25</v>
          </cell>
          <cell r="AG899">
            <v>-37855335.75</v>
          </cell>
          <cell r="AH899">
            <v>-37867685.083333336</v>
          </cell>
          <cell r="AI899">
            <v>-37886597.25</v>
          </cell>
          <cell r="AJ899">
            <v>-37905509.416666664</v>
          </cell>
          <cell r="AK899">
            <v>-37924421.583333336</v>
          </cell>
          <cell r="AL899">
            <v>-37940440.5</v>
          </cell>
          <cell r="AM899">
            <v>-37953566.166666664</v>
          </cell>
          <cell r="AN899">
            <v>-37966691.833333336</v>
          </cell>
          <cell r="AP899">
            <v>-37992943.166666664</v>
          </cell>
        </row>
        <row r="900">
          <cell r="J900">
            <v>37811937</v>
          </cell>
          <cell r="K900">
            <v>37811937</v>
          </cell>
          <cell r="L900">
            <v>37811937</v>
          </cell>
          <cell r="M900">
            <v>37881375</v>
          </cell>
          <cell r="N900">
            <v>37881375</v>
          </cell>
          <cell r="O900">
            <v>37881375</v>
          </cell>
          <cell r="P900">
            <v>37881375</v>
          </cell>
          <cell r="Q900">
            <v>37881375</v>
          </cell>
          <cell r="R900">
            <v>37881375</v>
          </cell>
          <cell r="S900">
            <v>37881375</v>
          </cell>
          <cell r="T900">
            <v>37881375</v>
          </cell>
          <cell r="U900">
            <v>38038883</v>
          </cell>
          <cell r="V900">
            <v>38038883</v>
          </cell>
          <cell r="W900">
            <v>38038883</v>
          </cell>
          <cell r="X900">
            <v>38038883</v>
          </cell>
          <cell r="Y900">
            <v>38038883</v>
          </cell>
          <cell r="Z900">
            <v>38038883</v>
          </cell>
          <cell r="AA900">
            <v>38038883</v>
          </cell>
          <cell r="AD900">
            <v>37837976.25</v>
          </cell>
          <cell r="AE900">
            <v>37843762.75</v>
          </cell>
          <cell r="AF900">
            <v>37849549.25</v>
          </cell>
          <cell r="AG900">
            <v>37855335.75</v>
          </cell>
          <cell r="AH900">
            <v>37867685.083333336</v>
          </cell>
          <cell r="AI900">
            <v>37886597.25</v>
          </cell>
          <cell r="AJ900">
            <v>37905509.416666664</v>
          </cell>
          <cell r="AK900">
            <v>37924421.583333336</v>
          </cell>
          <cell r="AL900">
            <v>37940440.5</v>
          </cell>
          <cell r="AM900">
            <v>37953566.166666664</v>
          </cell>
          <cell r="AN900">
            <v>37966691.833333336</v>
          </cell>
          <cell r="AP900">
            <v>37992943.166666664</v>
          </cell>
        </row>
        <row r="901">
          <cell r="J901">
            <v>40127111</v>
          </cell>
          <cell r="K901">
            <v>40127111</v>
          </cell>
          <cell r="L901">
            <v>40127111</v>
          </cell>
          <cell r="M901">
            <v>39647674</v>
          </cell>
          <cell r="N901">
            <v>39647674</v>
          </cell>
          <cell r="O901">
            <v>39647674</v>
          </cell>
          <cell r="P901">
            <v>39647674</v>
          </cell>
          <cell r="Q901">
            <v>39647674</v>
          </cell>
          <cell r="R901">
            <v>39647674</v>
          </cell>
          <cell r="S901">
            <v>39647674</v>
          </cell>
          <cell r="T901">
            <v>39647674</v>
          </cell>
          <cell r="U901">
            <v>39647674</v>
          </cell>
          <cell r="V901">
            <v>39647674</v>
          </cell>
          <cell r="W901">
            <v>39647674</v>
          </cell>
          <cell r="X901">
            <v>39647674</v>
          </cell>
          <cell r="Y901">
            <v>39647674</v>
          </cell>
          <cell r="Z901">
            <v>39647674</v>
          </cell>
          <cell r="AA901">
            <v>39647674</v>
          </cell>
          <cell r="AD901">
            <v>39947322.125</v>
          </cell>
          <cell r="AE901">
            <v>39907369.041666664</v>
          </cell>
          <cell r="AF901">
            <v>39867415.958333336</v>
          </cell>
          <cell r="AG901">
            <v>39827462.875</v>
          </cell>
          <cell r="AH901">
            <v>39787509.791666664</v>
          </cell>
          <cell r="AI901">
            <v>39747556.708333336</v>
          </cell>
          <cell r="AJ901">
            <v>39707603.625</v>
          </cell>
          <cell r="AK901">
            <v>39667650.541666664</v>
          </cell>
          <cell r="AL901">
            <v>39647674</v>
          </cell>
          <cell r="AM901">
            <v>39647674</v>
          </cell>
          <cell r="AN901">
            <v>39647674</v>
          </cell>
          <cell r="AP901">
            <v>39647674</v>
          </cell>
        </row>
        <row r="902">
          <cell r="J902">
            <v>-40127111</v>
          </cell>
          <cell r="K902">
            <v>-40127111</v>
          </cell>
          <cell r="L902">
            <v>-40127111</v>
          </cell>
          <cell r="M902">
            <v>-39647674</v>
          </cell>
          <cell r="N902">
            <v>-39647674</v>
          </cell>
          <cell r="O902">
            <v>-39647674</v>
          </cell>
          <cell r="P902">
            <v>-39647674</v>
          </cell>
          <cell r="Q902">
            <v>-39647674</v>
          </cell>
          <cell r="R902">
            <v>-39647674</v>
          </cell>
          <cell r="S902">
            <v>-39647674</v>
          </cell>
          <cell r="T902">
            <v>-39647674</v>
          </cell>
          <cell r="U902">
            <v>-39647674</v>
          </cell>
          <cell r="V902">
            <v>-39647674</v>
          </cell>
          <cell r="W902">
            <v>-39647674</v>
          </cell>
          <cell r="X902">
            <v>-39647674</v>
          </cell>
          <cell r="Y902">
            <v>-39647674</v>
          </cell>
          <cell r="Z902">
            <v>-39647674</v>
          </cell>
          <cell r="AA902">
            <v>-39647674</v>
          </cell>
          <cell r="AD902">
            <v>-39947322.125</v>
          </cell>
          <cell r="AE902">
            <v>-39907369.041666664</v>
          </cell>
          <cell r="AF902">
            <v>-39867415.958333336</v>
          </cell>
          <cell r="AG902">
            <v>-39827462.875</v>
          </cell>
          <cell r="AH902">
            <v>-39787509.791666664</v>
          </cell>
          <cell r="AI902">
            <v>-39747556.708333336</v>
          </cell>
          <cell r="AJ902">
            <v>-39707603.625</v>
          </cell>
          <cell r="AK902">
            <v>-39667650.541666664</v>
          </cell>
          <cell r="AL902">
            <v>-39647674</v>
          </cell>
          <cell r="AM902">
            <v>-39647674</v>
          </cell>
          <cell r="AN902">
            <v>-39647674</v>
          </cell>
          <cell r="AP902">
            <v>-39647674</v>
          </cell>
        </row>
        <row r="903">
          <cell r="J903">
            <v>8733855</v>
          </cell>
          <cell r="K903">
            <v>8733855</v>
          </cell>
          <cell r="L903">
            <v>8733855</v>
          </cell>
          <cell r="M903">
            <v>8232968</v>
          </cell>
          <cell r="N903">
            <v>8232968</v>
          </cell>
          <cell r="O903">
            <v>8232968</v>
          </cell>
          <cell r="P903">
            <v>8232968</v>
          </cell>
          <cell r="Q903">
            <v>8232968</v>
          </cell>
          <cell r="R903">
            <v>8232968</v>
          </cell>
          <cell r="S903">
            <v>8232968</v>
          </cell>
          <cell r="T903">
            <v>8232968</v>
          </cell>
          <cell r="U903">
            <v>8232968</v>
          </cell>
          <cell r="V903">
            <v>8232968</v>
          </cell>
          <cell r="W903">
            <v>8232968</v>
          </cell>
          <cell r="X903">
            <v>8232968</v>
          </cell>
          <cell r="Y903">
            <v>8232968</v>
          </cell>
          <cell r="Z903">
            <v>8232968</v>
          </cell>
          <cell r="AA903">
            <v>8232968</v>
          </cell>
          <cell r="AD903">
            <v>8546022.375</v>
          </cell>
          <cell r="AE903">
            <v>8504281.791666666</v>
          </cell>
          <cell r="AF903">
            <v>8462541.208333334</v>
          </cell>
          <cell r="AG903">
            <v>8420800.625</v>
          </cell>
          <cell r="AH903">
            <v>8379060.041666667</v>
          </cell>
          <cell r="AI903">
            <v>8337319.458333333</v>
          </cell>
          <cell r="AJ903">
            <v>8295578.875</v>
          </cell>
          <cell r="AK903">
            <v>8253838.291666667</v>
          </cell>
          <cell r="AL903">
            <v>8232968</v>
          </cell>
          <cell r="AM903">
            <v>8232968</v>
          </cell>
          <cell r="AN903">
            <v>8232968</v>
          </cell>
          <cell r="AP903">
            <v>8232968</v>
          </cell>
        </row>
        <row r="904">
          <cell r="J904">
            <v>-8733855</v>
          </cell>
          <cell r="K904">
            <v>-8733855</v>
          </cell>
          <cell r="L904">
            <v>-8733855</v>
          </cell>
          <cell r="M904">
            <v>-8232968</v>
          </cell>
          <cell r="N904">
            <v>-8232968</v>
          </cell>
          <cell r="O904">
            <v>-8232968</v>
          </cell>
          <cell r="P904">
            <v>-8232968</v>
          </cell>
          <cell r="Q904">
            <v>-8232968</v>
          </cell>
          <cell r="R904">
            <v>-8232968</v>
          </cell>
          <cell r="S904">
            <v>-8232968</v>
          </cell>
          <cell r="T904">
            <v>-8232968</v>
          </cell>
          <cell r="U904">
            <v>-8232968</v>
          </cell>
          <cell r="V904">
            <v>-8232968</v>
          </cell>
          <cell r="W904">
            <v>-8232968</v>
          </cell>
          <cell r="X904">
            <v>-8232968</v>
          </cell>
          <cell r="Y904">
            <v>-8232968</v>
          </cell>
          <cell r="Z904">
            <v>-8232968</v>
          </cell>
          <cell r="AA904">
            <v>-8232968</v>
          </cell>
          <cell r="AD904">
            <v>-8546022.375</v>
          </cell>
          <cell r="AE904">
            <v>-8504281.791666666</v>
          </cell>
          <cell r="AF904">
            <v>-8462541.208333334</v>
          </cell>
          <cell r="AG904">
            <v>-8420800.625</v>
          </cell>
          <cell r="AH904">
            <v>-8379060.041666667</v>
          </cell>
          <cell r="AI904">
            <v>-8337319.458333333</v>
          </cell>
          <cell r="AJ904">
            <v>-8295578.875</v>
          </cell>
          <cell r="AK904">
            <v>-8253838.291666667</v>
          </cell>
          <cell r="AL904">
            <v>-8232968</v>
          </cell>
          <cell r="AM904">
            <v>-8232968</v>
          </cell>
          <cell r="AN904">
            <v>-8232968</v>
          </cell>
          <cell r="AP904">
            <v>-8232968</v>
          </cell>
        </row>
        <row r="905">
          <cell r="J905">
            <v>465000</v>
          </cell>
          <cell r="K905">
            <v>463071.25</v>
          </cell>
          <cell r="L905">
            <v>463071.25</v>
          </cell>
          <cell r="M905">
            <v>463071.25</v>
          </cell>
          <cell r="N905">
            <v>459093.75</v>
          </cell>
          <cell r="O905">
            <v>459093.75</v>
          </cell>
          <cell r="P905">
            <v>459093.75</v>
          </cell>
          <cell r="Q905">
            <v>465000</v>
          </cell>
          <cell r="R905">
            <v>465000</v>
          </cell>
          <cell r="S905">
            <v>465000</v>
          </cell>
          <cell r="T905">
            <v>460587.87</v>
          </cell>
          <cell r="U905">
            <v>460587.87</v>
          </cell>
          <cell r="V905">
            <v>460587.87</v>
          </cell>
          <cell r="W905">
            <v>457520.62</v>
          </cell>
          <cell r="X905">
            <v>457520.62</v>
          </cell>
          <cell r="Y905">
            <v>457520.62</v>
          </cell>
          <cell r="Z905">
            <v>451211.27</v>
          </cell>
          <cell r="AA905">
            <v>451211.27</v>
          </cell>
          <cell r="AD905">
            <v>366166.25</v>
          </cell>
          <cell r="AE905">
            <v>404916.25</v>
          </cell>
          <cell r="AF905">
            <v>443666.25</v>
          </cell>
          <cell r="AG905">
            <v>462857.41124999995</v>
          </cell>
          <cell r="AH905">
            <v>462489.73374999996</v>
          </cell>
          <cell r="AI905">
            <v>462122.05624999997</v>
          </cell>
          <cell r="AJ905">
            <v>461706.94124999997</v>
          </cell>
          <cell r="AK905">
            <v>461244.38874999998</v>
          </cell>
          <cell r="AL905">
            <v>460781.83624999999</v>
          </cell>
          <cell r="AM905">
            <v>460222.12333333335</v>
          </cell>
          <cell r="AN905">
            <v>459565.25</v>
          </cell>
          <cell r="AP905">
            <v>458579.94000000012</v>
          </cell>
        </row>
        <row r="906">
          <cell r="J906">
            <v>1431</v>
          </cell>
          <cell r="K906">
            <v>1928.75</v>
          </cell>
          <cell r="L906">
            <v>3648</v>
          </cell>
          <cell r="M906">
            <v>4945.5</v>
          </cell>
          <cell r="N906">
            <v>5906.25</v>
          </cell>
          <cell r="O906">
            <v>8851</v>
          </cell>
          <cell r="P906">
            <v>20566.310000000001</v>
          </cell>
          <cell r="Q906">
            <v>23976.81</v>
          </cell>
          <cell r="R906">
            <v>24446.81</v>
          </cell>
          <cell r="S906">
            <v>27271.439999999999</v>
          </cell>
          <cell r="T906">
            <v>28388.94</v>
          </cell>
          <cell r="U906">
            <v>29218.94</v>
          </cell>
          <cell r="V906">
            <v>29218.94</v>
          </cell>
          <cell r="W906">
            <v>31456.19</v>
          </cell>
          <cell r="X906">
            <v>31456.19</v>
          </cell>
          <cell r="Y906">
            <v>37765.54</v>
          </cell>
          <cell r="Z906">
            <v>37765.54</v>
          </cell>
          <cell r="AA906">
            <v>51661.66</v>
          </cell>
          <cell r="AD906">
            <v>4984.4762499999997</v>
          </cell>
          <cell r="AE906">
            <v>7002.1270833333328</v>
          </cell>
          <cell r="AF906">
            <v>9157.0541666666668</v>
          </cell>
          <cell r="AG906">
            <v>11476.236666666666</v>
          </cell>
          <cell r="AH906">
            <v>13853.710833333333</v>
          </cell>
          <cell r="AI906">
            <v>16206.143333333333</v>
          </cell>
          <cell r="AJ906">
            <v>18594.284166666668</v>
          </cell>
          <cell r="AK906">
            <v>20983.268749999999</v>
          </cell>
          <cell r="AL906">
            <v>23509.445000000003</v>
          </cell>
          <cell r="AM906">
            <v>26204.417083333334</v>
          </cell>
          <cell r="AN906">
            <v>29315.664999999997</v>
          </cell>
          <cell r="AP906">
            <v>35318.559166666673</v>
          </cell>
        </row>
        <row r="907">
          <cell r="J907">
            <v>199475.25</v>
          </cell>
          <cell r="K907">
            <v>197293.25</v>
          </cell>
          <cell r="L907">
            <v>197293.25</v>
          </cell>
          <cell r="M907">
            <v>197293.25</v>
          </cell>
          <cell r="N907">
            <v>196806.75</v>
          </cell>
          <cell r="O907">
            <v>196806.75</v>
          </cell>
          <cell r="P907">
            <v>196806.75</v>
          </cell>
          <cell r="Q907">
            <v>200000</v>
          </cell>
          <cell r="R907">
            <v>200000</v>
          </cell>
          <cell r="S907">
            <v>200000</v>
          </cell>
          <cell r="T907">
            <v>197751.25</v>
          </cell>
          <cell r="U907">
            <v>197751.25</v>
          </cell>
          <cell r="V907">
            <v>197751.25</v>
          </cell>
          <cell r="W907">
            <v>189835.41</v>
          </cell>
          <cell r="X907">
            <v>189835.41</v>
          </cell>
          <cell r="Y907">
            <v>189835.41</v>
          </cell>
          <cell r="Z907">
            <v>189835.41</v>
          </cell>
          <cell r="AA907">
            <v>189835.41</v>
          </cell>
          <cell r="AD907">
            <v>198393.8125</v>
          </cell>
          <cell r="AE907">
            <v>198393.8125</v>
          </cell>
          <cell r="AF907">
            <v>198393.8125</v>
          </cell>
          <cell r="AG907">
            <v>198321.97916666666</v>
          </cell>
          <cell r="AH907">
            <v>198178.3125</v>
          </cell>
          <cell r="AI907">
            <v>198034.64583333334</v>
          </cell>
          <cell r="AJ907">
            <v>197652.06916666668</v>
          </cell>
          <cell r="AK907">
            <v>197030.58250000002</v>
          </cell>
          <cell r="AL907">
            <v>196409.09583333333</v>
          </cell>
          <cell r="AM907">
            <v>195807.88</v>
          </cell>
          <cell r="AN907">
            <v>195226.93499999997</v>
          </cell>
          <cell r="AP907">
            <v>194355.51749999996</v>
          </cell>
        </row>
        <row r="908">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D908">
            <v>0</v>
          </cell>
          <cell r="AE908">
            <v>0</v>
          </cell>
          <cell r="AF908">
            <v>0</v>
          </cell>
          <cell r="AG908">
            <v>0</v>
          </cell>
          <cell r="AH908">
            <v>0</v>
          </cell>
          <cell r="AI908">
            <v>0</v>
          </cell>
          <cell r="AJ908">
            <v>0</v>
          </cell>
          <cell r="AK908">
            <v>0</v>
          </cell>
          <cell r="AL908">
            <v>0</v>
          </cell>
          <cell r="AM908">
            <v>0</v>
          </cell>
          <cell r="AN908">
            <v>0</v>
          </cell>
          <cell r="AP908">
            <v>0</v>
          </cell>
        </row>
        <row r="909">
          <cell r="J909">
            <v>2145241.61</v>
          </cell>
          <cell r="K909">
            <v>2147072.61</v>
          </cell>
          <cell r="L909">
            <v>2147559.11</v>
          </cell>
          <cell r="M909">
            <v>2147559.11</v>
          </cell>
          <cell r="N909">
            <v>2147559.11</v>
          </cell>
          <cell r="O909">
            <v>2152934.86</v>
          </cell>
          <cell r="P909">
            <v>2154615.15</v>
          </cell>
          <cell r="Q909">
            <v>2156485.4</v>
          </cell>
          <cell r="R909">
            <v>2154845.11</v>
          </cell>
          <cell r="S909">
            <v>2157073.86</v>
          </cell>
          <cell r="T909">
            <v>2158734.15</v>
          </cell>
          <cell r="U909">
            <v>2158734.15</v>
          </cell>
          <cell r="V909">
            <v>2159291.36</v>
          </cell>
          <cell r="W909">
            <v>2167207.2000000002</v>
          </cell>
          <cell r="X909">
            <v>2167207.2000000002</v>
          </cell>
          <cell r="Y909">
            <v>2167207.2000000002</v>
          </cell>
          <cell r="Z909">
            <v>2167207.2000000002</v>
          </cell>
          <cell r="AA909">
            <v>2167207.2000000002</v>
          </cell>
          <cell r="AD909">
            <v>2147696.3233333328</v>
          </cell>
          <cell r="AE909">
            <v>2148637.9395833327</v>
          </cell>
          <cell r="AF909">
            <v>2149582.2104166662</v>
          </cell>
          <cell r="AG909">
            <v>2150666.6599999997</v>
          </cell>
          <cell r="AH909">
            <v>2151805.6633333326</v>
          </cell>
          <cell r="AI909">
            <v>2152953.2587499996</v>
          </cell>
          <cell r="AJ909">
            <v>2154377.6062499997</v>
          </cell>
          <cell r="AK909">
            <v>2156035.2179166665</v>
          </cell>
          <cell r="AL909">
            <v>2157672.5587499999</v>
          </cell>
          <cell r="AM909">
            <v>2159309.8995833332</v>
          </cell>
          <cell r="AN909">
            <v>2160723.250833333</v>
          </cell>
          <cell r="AP909">
            <v>2073478.9333333329</v>
          </cell>
        </row>
        <row r="910">
          <cell r="J910">
            <v>545580.69999999995</v>
          </cell>
          <cell r="K910">
            <v>483640.36</v>
          </cell>
          <cell r="L910">
            <v>483640.36</v>
          </cell>
          <cell r="M910">
            <v>483640.36</v>
          </cell>
          <cell r="N910">
            <v>492962.47</v>
          </cell>
          <cell r="O910">
            <v>492962.47</v>
          </cell>
          <cell r="P910">
            <v>492962.47</v>
          </cell>
          <cell r="Q910">
            <v>250000</v>
          </cell>
          <cell r="R910">
            <v>250000</v>
          </cell>
          <cell r="S910">
            <v>250000</v>
          </cell>
          <cell r="T910">
            <v>89261.46</v>
          </cell>
          <cell r="U910">
            <v>89261.46</v>
          </cell>
          <cell r="V910">
            <v>89261.46</v>
          </cell>
          <cell r="W910">
            <v>-51720.33</v>
          </cell>
          <cell r="X910">
            <v>-51720.33</v>
          </cell>
          <cell r="Y910">
            <v>-51720.33</v>
          </cell>
          <cell r="Z910">
            <v>-39699.61</v>
          </cell>
          <cell r="AA910">
            <v>-39699.61</v>
          </cell>
          <cell r="AD910">
            <v>515962.54916666658</v>
          </cell>
          <cell r="AE910">
            <v>486795.88249999989</v>
          </cell>
          <cell r="AF910">
            <v>457629.21583333326</v>
          </cell>
          <cell r="AG910">
            <v>424032.58083333325</v>
          </cell>
          <cell r="AH910">
            <v>386005.97749999998</v>
          </cell>
          <cell r="AI910">
            <v>347979.3741666667</v>
          </cell>
          <cell r="AJ910">
            <v>306659.37708333333</v>
          </cell>
          <cell r="AK910">
            <v>262045.98624999996</v>
          </cell>
          <cell r="AL910">
            <v>217432.59541666668</v>
          </cell>
          <cell r="AM910">
            <v>172931.64666666664</v>
          </cell>
          <cell r="AN910">
            <v>128543.13999999996</v>
          </cell>
          <cell r="AP910">
            <v>57793.71333333334</v>
          </cell>
        </row>
        <row r="911">
          <cell r="J911">
            <v>371705.94</v>
          </cell>
          <cell r="K911">
            <v>403196.61</v>
          </cell>
          <cell r="L911">
            <v>366637.7</v>
          </cell>
          <cell r="M911">
            <v>381973.59</v>
          </cell>
          <cell r="N911">
            <v>393874.5</v>
          </cell>
          <cell r="O911">
            <v>273967.40000000002</v>
          </cell>
          <cell r="P911">
            <v>341457.89</v>
          </cell>
          <cell r="Q911">
            <v>396658.16</v>
          </cell>
          <cell r="R911">
            <v>459133.16</v>
          </cell>
          <cell r="S911">
            <v>498883.37</v>
          </cell>
          <cell r="T911">
            <v>557396.69999999995</v>
          </cell>
          <cell r="U911">
            <v>633543.51</v>
          </cell>
          <cell r="V911">
            <v>674570.69</v>
          </cell>
          <cell r="W911">
            <v>698378.49</v>
          </cell>
          <cell r="X911">
            <v>712528.24</v>
          </cell>
          <cell r="Y911">
            <v>744866.39</v>
          </cell>
          <cell r="Z911">
            <v>686357.77</v>
          </cell>
          <cell r="AA911">
            <v>694439.27</v>
          </cell>
          <cell r="AD911">
            <v>360134.28541666665</v>
          </cell>
          <cell r="AE911">
            <v>364981.58749999997</v>
          </cell>
          <cell r="AF911">
            <v>375178.58125000005</v>
          </cell>
          <cell r="AG911">
            <v>391144.5304166667</v>
          </cell>
          <cell r="AH911">
            <v>411676.37958333339</v>
          </cell>
          <cell r="AI911">
            <v>435821.74208333343</v>
          </cell>
          <cell r="AJ911">
            <v>460740.35166666663</v>
          </cell>
          <cell r="AK911">
            <v>487451.70250000007</v>
          </cell>
          <cell r="AL911">
            <v>516984.34166666662</v>
          </cell>
          <cell r="AM911">
            <v>544291.67791666661</v>
          </cell>
          <cell r="AN911">
            <v>573998.14208333322</v>
          </cell>
          <cell r="AP911">
            <v>615126.40583333327</v>
          </cell>
        </row>
        <row r="912">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D912">
            <v>0</v>
          </cell>
          <cell r="AE912">
            <v>0</v>
          </cell>
          <cell r="AF912">
            <v>0</v>
          </cell>
          <cell r="AG912">
            <v>0</v>
          </cell>
          <cell r="AH912">
            <v>0</v>
          </cell>
          <cell r="AI912">
            <v>0</v>
          </cell>
          <cell r="AJ912">
            <v>0</v>
          </cell>
          <cell r="AK912">
            <v>0</v>
          </cell>
          <cell r="AL912">
            <v>0</v>
          </cell>
          <cell r="AM912">
            <v>0</v>
          </cell>
          <cell r="AN912">
            <v>0</v>
          </cell>
          <cell r="AP912">
            <v>0</v>
          </cell>
        </row>
        <row r="913">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D913">
            <v>0</v>
          </cell>
          <cell r="AE913">
            <v>0</v>
          </cell>
          <cell r="AF913">
            <v>0</v>
          </cell>
          <cell r="AG913">
            <v>0</v>
          </cell>
          <cell r="AH913">
            <v>0</v>
          </cell>
          <cell r="AI913">
            <v>0</v>
          </cell>
          <cell r="AJ913">
            <v>0</v>
          </cell>
          <cell r="AK913">
            <v>0</v>
          </cell>
          <cell r="AL913">
            <v>0</v>
          </cell>
          <cell r="AM913">
            <v>0</v>
          </cell>
          <cell r="AN913">
            <v>0</v>
          </cell>
          <cell r="AP913">
            <v>0</v>
          </cell>
        </row>
        <row r="914">
          <cell r="J914">
            <v>68403118.370000005</v>
          </cell>
          <cell r="K914">
            <v>68119555.370000005</v>
          </cell>
          <cell r="L914">
            <v>67843103.370000005</v>
          </cell>
          <cell r="M914">
            <v>67565182.370000005</v>
          </cell>
          <cell r="N914">
            <v>67279157.370000005</v>
          </cell>
          <cell r="O914">
            <v>67000159.369999997</v>
          </cell>
          <cell r="P914">
            <v>66713093.369999997</v>
          </cell>
          <cell r="Q914">
            <v>66431157.369999997</v>
          </cell>
          <cell r="R914">
            <v>66149590.369999997</v>
          </cell>
          <cell r="S914">
            <v>65847005.369999997</v>
          </cell>
          <cell r="T914">
            <v>65562500.369999997</v>
          </cell>
          <cell r="U914">
            <v>65222431.640000001</v>
          </cell>
          <cell r="V914">
            <v>64986156.369999997</v>
          </cell>
          <cell r="W914">
            <v>64692635.369999997</v>
          </cell>
          <cell r="X914">
            <v>64405802.369999997</v>
          </cell>
          <cell r="Y914">
            <v>64117500.369999997</v>
          </cell>
          <cell r="Z914">
            <v>63821430.369999997</v>
          </cell>
          <cell r="AA914">
            <v>63531958.369999997</v>
          </cell>
          <cell r="AD914">
            <v>68118835.953333333</v>
          </cell>
          <cell r="AE914">
            <v>67838385.161666676</v>
          </cell>
          <cell r="AF914">
            <v>67556841.995000005</v>
          </cell>
          <cell r="AG914">
            <v>67274206.453333333</v>
          </cell>
          <cell r="AH914">
            <v>66988673.922916673</v>
          </cell>
          <cell r="AI914">
            <v>66702297.80916667</v>
          </cell>
          <cell r="AJ914">
            <v>66417136.05916667</v>
          </cell>
          <cell r="AK914">
            <v>66131126.850833334</v>
          </cell>
          <cell r="AL914">
            <v>65844252.55916667</v>
          </cell>
          <cell r="AM914">
            <v>65556527.184166662</v>
          </cell>
          <cell r="AN914">
            <v>65267946.850833327</v>
          </cell>
          <cell r="AP914">
            <v>64689190.725833334</v>
          </cell>
        </row>
        <row r="915">
          <cell r="J915">
            <v>14457819</v>
          </cell>
          <cell r="K915">
            <v>14400534</v>
          </cell>
          <cell r="L915">
            <v>14343249</v>
          </cell>
          <cell r="M915">
            <v>14285964</v>
          </cell>
          <cell r="N915">
            <v>14228679</v>
          </cell>
          <cell r="O915">
            <v>14171394</v>
          </cell>
          <cell r="P915">
            <v>14114109</v>
          </cell>
          <cell r="Q915">
            <v>14056824</v>
          </cell>
          <cell r="R915">
            <v>13999539</v>
          </cell>
          <cell r="S915">
            <v>13942254</v>
          </cell>
          <cell r="T915">
            <v>13884969</v>
          </cell>
          <cell r="U915">
            <v>13827684</v>
          </cell>
          <cell r="V915">
            <v>13770399</v>
          </cell>
          <cell r="W915">
            <v>13713114</v>
          </cell>
          <cell r="X915">
            <v>13655829</v>
          </cell>
          <cell r="Y915">
            <v>13598544</v>
          </cell>
          <cell r="Z915">
            <v>13541259</v>
          </cell>
          <cell r="AA915">
            <v>13483974</v>
          </cell>
          <cell r="AD915">
            <v>14400534</v>
          </cell>
          <cell r="AE915">
            <v>14343249</v>
          </cell>
          <cell r="AF915">
            <v>14285964</v>
          </cell>
          <cell r="AG915">
            <v>14228679</v>
          </cell>
          <cell r="AH915">
            <v>14171394</v>
          </cell>
          <cell r="AI915">
            <v>14114109</v>
          </cell>
          <cell r="AJ915">
            <v>14056824</v>
          </cell>
          <cell r="AK915">
            <v>13999539</v>
          </cell>
          <cell r="AL915">
            <v>13942254</v>
          </cell>
          <cell r="AM915">
            <v>13884969</v>
          </cell>
          <cell r="AN915">
            <v>13827684</v>
          </cell>
          <cell r="AP915">
            <v>13713114</v>
          </cell>
        </row>
        <row r="916">
          <cell r="J916">
            <v>1791666.44</v>
          </cell>
          <cell r="K916">
            <v>1749999.77</v>
          </cell>
          <cell r="L916">
            <v>1708333.1</v>
          </cell>
          <cell r="M916">
            <v>1666666.43</v>
          </cell>
          <cell r="N916">
            <v>1624999.76</v>
          </cell>
          <cell r="O916">
            <v>1583333.09</v>
          </cell>
          <cell r="P916">
            <v>1541666.42</v>
          </cell>
          <cell r="Q916">
            <v>1499999.75</v>
          </cell>
          <cell r="R916">
            <v>1458333.08</v>
          </cell>
          <cell r="S916">
            <v>1416666.41</v>
          </cell>
          <cell r="T916">
            <v>1374999.74</v>
          </cell>
          <cell r="U916">
            <v>1333333.07</v>
          </cell>
          <cell r="V916">
            <v>1291666.3999999999</v>
          </cell>
          <cell r="W916">
            <v>1249999.73</v>
          </cell>
          <cell r="X916">
            <v>1208333.06</v>
          </cell>
          <cell r="Y916">
            <v>1166666.3899999999</v>
          </cell>
          <cell r="Z916">
            <v>1124999.72</v>
          </cell>
          <cell r="AA916">
            <v>1083333.05</v>
          </cell>
          <cell r="AD916">
            <v>1749999.7699999998</v>
          </cell>
          <cell r="AE916">
            <v>1708333.0999999999</v>
          </cell>
          <cell r="AF916">
            <v>1666666.4299999997</v>
          </cell>
          <cell r="AG916">
            <v>1624999.76</v>
          </cell>
          <cell r="AH916">
            <v>1583333.0899999999</v>
          </cell>
          <cell r="AI916">
            <v>1541666.42</v>
          </cell>
          <cell r="AJ916">
            <v>1499999.75</v>
          </cell>
          <cell r="AK916">
            <v>1458333.08</v>
          </cell>
          <cell r="AL916">
            <v>1416666.4100000001</v>
          </cell>
          <cell r="AM916">
            <v>1374999.7400000002</v>
          </cell>
          <cell r="AN916">
            <v>1333333.0700000003</v>
          </cell>
          <cell r="AP916">
            <v>1249999.7300000004</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D917">
            <v>249976.09750000003</v>
          </cell>
          <cell r="AE917">
            <v>140610.96249999999</v>
          </cell>
          <cell r="AF917">
            <v>62493.327499999992</v>
          </cell>
          <cell r="AG917">
            <v>15623.192499999999</v>
          </cell>
          <cell r="AH917">
            <v>0</v>
          </cell>
          <cell r="AI917">
            <v>0</v>
          </cell>
          <cell r="AJ917">
            <v>0</v>
          </cell>
          <cell r="AK917">
            <v>0</v>
          </cell>
          <cell r="AL917">
            <v>0</v>
          </cell>
          <cell r="AM917">
            <v>0</v>
          </cell>
          <cell r="AN917">
            <v>0</v>
          </cell>
          <cell r="AP917">
            <v>0</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D918">
            <v>0</v>
          </cell>
          <cell r="AE918">
            <v>0</v>
          </cell>
          <cell r="AF918">
            <v>0</v>
          </cell>
          <cell r="AG918">
            <v>0</v>
          </cell>
          <cell r="AH918">
            <v>0</v>
          </cell>
          <cell r="AI918">
            <v>0</v>
          </cell>
          <cell r="AJ918">
            <v>0</v>
          </cell>
          <cell r="AK918">
            <v>0</v>
          </cell>
          <cell r="AL918">
            <v>0</v>
          </cell>
          <cell r="AM918">
            <v>0</v>
          </cell>
          <cell r="AN918">
            <v>0</v>
          </cell>
          <cell r="AP918">
            <v>0</v>
          </cell>
        </row>
        <row r="919">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D919">
            <v>0</v>
          </cell>
          <cell r="AE919">
            <v>0</v>
          </cell>
          <cell r="AF919">
            <v>0</v>
          </cell>
          <cell r="AG919">
            <v>0</v>
          </cell>
          <cell r="AH919">
            <v>0</v>
          </cell>
          <cell r="AI919">
            <v>0</v>
          </cell>
          <cell r="AJ919">
            <v>0</v>
          </cell>
          <cell r="AK919">
            <v>0</v>
          </cell>
          <cell r="AL919">
            <v>0</v>
          </cell>
          <cell r="AM919">
            <v>0</v>
          </cell>
          <cell r="AN919">
            <v>0</v>
          </cell>
          <cell r="AP919">
            <v>0</v>
          </cell>
        </row>
        <row r="920">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D920">
            <v>0</v>
          </cell>
          <cell r="AE920">
            <v>0</v>
          </cell>
          <cell r="AF920">
            <v>0</v>
          </cell>
          <cell r="AG920">
            <v>0</v>
          </cell>
          <cell r="AH920">
            <v>0</v>
          </cell>
          <cell r="AI920">
            <v>0</v>
          </cell>
          <cell r="AJ920">
            <v>0</v>
          </cell>
          <cell r="AK920">
            <v>0</v>
          </cell>
          <cell r="AL920">
            <v>0</v>
          </cell>
          <cell r="AM920">
            <v>0</v>
          </cell>
          <cell r="AN920">
            <v>0</v>
          </cell>
          <cell r="AP920">
            <v>0</v>
          </cell>
        </row>
        <row r="921">
          <cell r="J921">
            <v>20000</v>
          </cell>
          <cell r="K921">
            <v>20000</v>
          </cell>
          <cell r="L921">
            <v>20000</v>
          </cell>
          <cell r="M921">
            <v>20000</v>
          </cell>
          <cell r="N921">
            <v>20000</v>
          </cell>
          <cell r="O921">
            <v>20000</v>
          </cell>
          <cell r="P921">
            <v>20000</v>
          </cell>
          <cell r="Q921">
            <v>20000</v>
          </cell>
          <cell r="R921">
            <v>20000</v>
          </cell>
          <cell r="S921">
            <v>20000</v>
          </cell>
          <cell r="T921">
            <v>20000</v>
          </cell>
          <cell r="U921">
            <v>20000</v>
          </cell>
          <cell r="V921">
            <v>20000</v>
          </cell>
          <cell r="W921">
            <v>20000</v>
          </cell>
          <cell r="X921">
            <v>20000</v>
          </cell>
          <cell r="Y921">
            <v>20000</v>
          </cell>
          <cell r="Z921">
            <v>20000</v>
          </cell>
          <cell r="AA921">
            <v>20000</v>
          </cell>
          <cell r="AD921">
            <v>20000</v>
          </cell>
          <cell r="AE921">
            <v>20000</v>
          </cell>
          <cell r="AF921">
            <v>20000</v>
          </cell>
          <cell r="AG921">
            <v>20000</v>
          </cell>
          <cell r="AH921">
            <v>20000</v>
          </cell>
          <cell r="AI921">
            <v>20000</v>
          </cell>
          <cell r="AJ921">
            <v>20000</v>
          </cell>
          <cell r="AK921">
            <v>20000</v>
          </cell>
          <cell r="AL921">
            <v>20000</v>
          </cell>
          <cell r="AM921">
            <v>20000</v>
          </cell>
          <cell r="AN921">
            <v>20000</v>
          </cell>
          <cell r="AP921">
            <v>20000</v>
          </cell>
        </row>
        <row r="922">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D922">
            <v>0</v>
          </cell>
          <cell r="AE922">
            <v>0</v>
          </cell>
          <cell r="AF922">
            <v>0</v>
          </cell>
          <cell r="AG922">
            <v>0</v>
          </cell>
          <cell r="AH922">
            <v>0</v>
          </cell>
          <cell r="AI922">
            <v>0</v>
          </cell>
          <cell r="AJ922">
            <v>0</v>
          </cell>
          <cell r="AK922">
            <v>0</v>
          </cell>
          <cell r="AL922">
            <v>0</v>
          </cell>
          <cell r="AM922">
            <v>0</v>
          </cell>
          <cell r="AN922">
            <v>0</v>
          </cell>
          <cell r="AP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D923">
            <v>0</v>
          </cell>
          <cell r="AE923">
            <v>0</v>
          </cell>
          <cell r="AF923">
            <v>0</v>
          </cell>
          <cell r="AG923">
            <v>0</v>
          </cell>
          <cell r="AH923">
            <v>0</v>
          </cell>
          <cell r="AI923">
            <v>0</v>
          </cell>
          <cell r="AJ923">
            <v>0</v>
          </cell>
          <cell r="AK923">
            <v>0</v>
          </cell>
          <cell r="AL923">
            <v>0</v>
          </cell>
          <cell r="AM923">
            <v>0</v>
          </cell>
          <cell r="AN923">
            <v>0</v>
          </cell>
          <cell r="AP923">
            <v>0</v>
          </cell>
        </row>
        <row r="924">
          <cell r="J924">
            <v>198092.16</v>
          </cell>
          <cell r="K924">
            <v>198092.16</v>
          </cell>
          <cell r="L924">
            <v>198092.16</v>
          </cell>
          <cell r="M924">
            <v>198092.16</v>
          </cell>
          <cell r="N924">
            <v>198092.16</v>
          </cell>
          <cell r="O924">
            <v>198092.16</v>
          </cell>
          <cell r="P924">
            <v>198092.16</v>
          </cell>
          <cell r="Q924">
            <v>198092.16</v>
          </cell>
          <cell r="R924">
            <v>198092.16</v>
          </cell>
          <cell r="S924">
            <v>198092.16</v>
          </cell>
          <cell r="T924">
            <v>198092.16</v>
          </cell>
          <cell r="U924">
            <v>198092.16</v>
          </cell>
          <cell r="V924">
            <v>198092.16</v>
          </cell>
          <cell r="W924">
            <v>198092.16</v>
          </cell>
          <cell r="X924">
            <v>198092.16</v>
          </cell>
          <cell r="Y924">
            <v>198092.16</v>
          </cell>
          <cell r="Z924">
            <v>198092.16</v>
          </cell>
          <cell r="AA924">
            <v>198092.16</v>
          </cell>
          <cell r="AD924">
            <v>198092.16</v>
          </cell>
          <cell r="AE924">
            <v>198092.16</v>
          </cell>
          <cell r="AF924">
            <v>198092.16</v>
          </cell>
          <cell r="AG924">
            <v>198092.16</v>
          </cell>
          <cell r="AH924">
            <v>198092.16</v>
          </cell>
          <cell r="AI924">
            <v>198092.16</v>
          </cell>
          <cell r="AJ924">
            <v>198092.16</v>
          </cell>
          <cell r="AK924">
            <v>198092.16</v>
          </cell>
          <cell r="AL924">
            <v>198092.16</v>
          </cell>
          <cell r="AM924">
            <v>198092.16</v>
          </cell>
          <cell r="AN924">
            <v>198092.16</v>
          </cell>
          <cell r="AP924">
            <v>189838.31999999998</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D925">
            <v>0</v>
          </cell>
          <cell r="AE925">
            <v>0</v>
          </cell>
          <cell r="AF925">
            <v>0</v>
          </cell>
          <cell r="AG925">
            <v>0</v>
          </cell>
          <cell r="AH925">
            <v>0</v>
          </cell>
          <cell r="AI925">
            <v>0</v>
          </cell>
          <cell r="AJ925">
            <v>0</v>
          </cell>
          <cell r="AK925">
            <v>0</v>
          </cell>
          <cell r="AL925">
            <v>0</v>
          </cell>
          <cell r="AM925">
            <v>0</v>
          </cell>
          <cell r="AN925">
            <v>0</v>
          </cell>
          <cell r="AP925">
            <v>0</v>
          </cell>
        </row>
        <row r="926">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D926">
            <v>0</v>
          </cell>
          <cell r="AE926">
            <v>0</v>
          </cell>
          <cell r="AF926">
            <v>0</v>
          </cell>
          <cell r="AG926">
            <v>0</v>
          </cell>
          <cell r="AH926">
            <v>0</v>
          </cell>
          <cell r="AI926">
            <v>0</v>
          </cell>
          <cell r="AJ926">
            <v>0</v>
          </cell>
          <cell r="AK926">
            <v>0</v>
          </cell>
          <cell r="AL926">
            <v>0</v>
          </cell>
          <cell r="AM926">
            <v>0</v>
          </cell>
          <cell r="AN926">
            <v>0</v>
          </cell>
          <cell r="AP926">
            <v>0</v>
          </cell>
        </row>
        <row r="927">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D927">
            <v>0</v>
          </cell>
          <cell r="AE927">
            <v>0</v>
          </cell>
          <cell r="AF927">
            <v>0</v>
          </cell>
          <cell r="AG927">
            <v>0</v>
          </cell>
          <cell r="AH927">
            <v>0</v>
          </cell>
          <cell r="AI927">
            <v>0</v>
          </cell>
          <cell r="AJ927">
            <v>0</v>
          </cell>
          <cell r="AK927">
            <v>0</v>
          </cell>
          <cell r="AL927">
            <v>0</v>
          </cell>
          <cell r="AM927">
            <v>0</v>
          </cell>
          <cell r="AN927">
            <v>0</v>
          </cell>
          <cell r="AP927">
            <v>0</v>
          </cell>
        </row>
        <row r="928">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D928">
            <v>0</v>
          </cell>
          <cell r="AE928">
            <v>0</v>
          </cell>
          <cell r="AF928">
            <v>0</v>
          </cell>
          <cell r="AG928">
            <v>0</v>
          </cell>
          <cell r="AH928">
            <v>0</v>
          </cell>
          <cell r="AI928">
            <v>0</v>
          </cell>
          <cell r="AJ928">
            <v>0</v>
          </cell>
          <cell r="AK928">
            <v>0</v>
          </cell>
          <cell r="AL928">
            <v>0</v>
          </cell>
          <cell r="AM928">
            <v>0</v>
          </cell>
          <cell r="AN928">
            <v>0</v>
          </cell>
          <cell r="AP928">
            <v>0</v>
          </cell>
        </row>
        <row r="929">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D929">
            <v>0</v>
          </cell>
          <cell r="AE929">
            <v>0</v>
          </cell>
          <cell r="AF929">
            <v>0</v>
          </cell>
          <cell r="AG929">
            <v>0</v>
          </cell>
          <cell r="AH929">
            <v>0</v>
          </cell>
          <cell r="AI929">
            <v>0</v>
          </cell>
          <cell r="AJ929">
            <v>0</v>
          </cell>
          <cell r="AK929">
            <v>0</v>
          </cell>
          <cell r="AL929">
            <v>0</v>
          </cell>
          <cell r="AM929">
            <v>0</v>
          </cell>
          <cell r="AN929">
            <v>0</v>
          </cell>
          <cell r="AP929">
            <v>0</v>
          </cell>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D930">
            <v>0</v>
          </cell>
          <cell r="AE930">
            <v>0</v>
          </cell>
          <cell r="AF930">
            <v>0</v>
          </cell>
          <cell r="AG930">
            <v>0</v>
          </cell>
          <cell r="AH930">
            <v>0</v>
          </cell>
          <cell r="AI930">
            <v>0</v>
          </cell>
          <cell r="AJ930">
            <v>0</v>
          </cell>
          <cell r="AK930">
            <v>0</v>
          </cell>
          <cell r="AL930">
            <v>0</v>
          </cell>
          <cell r="AM930">
            <v>0</v>
          </cell>
          <cell r="AN930">
            <v>0</v>
          </cell>
          <cell r="AP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D931">
            <v>0</v>
          </cell>
          <cell r="AE931">
            <v>0</v>
          </cell>
          <cell r="AF931">
            <v>0</v>
          </cell>
          <cell r="AG931">
            <v>0</v>
          </cell>
          <cell r="AH931">
            <v>0</v>
          </cell>
          <cell r="AI931">
            <v>0</v>
          </cell>
          <cell r="AJ931">
            <v>0</v>
          </cell>
          <cell r="AK931">
            <v>0</v>
          </cell>
          <cell r="AL931">
            <v>0</v>
          </cell>
          <cell r="AM931">
            <v>0</v>
          </cell>
          <cell r="AN931">
            <v>0</v>
          </cell>
          <cell r="AP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D932">
            <v>0</v>
          </cell>
          <cell r="AE932">
            <v>0</v>
          </cell>
          <cell r="AF932">
            <v>0</v>
          </cell>
          <cell r="AG932">
            <v>0</v>
          </cell>
          <cell r="AH932">
            <v>0</v>
          </cell>
          <cell r="AI932">
            <v>0</v>
          </cell>
          <cell r="AJ932">
            <v>0</v>
          </cell>
          <cell r="AK932">
            <v>0</v>
          </cell>
          <cell r="AL932">
            <v>0</v>
          </cell>
          <cell r="AM932">
            <v>0</v>
          </cell>
          <cell r="AN932">
            <v>0</v>
          </cell>
          <cell r="AP932">
            <v>0</v>
          </cell>
        </row>
        <row r="933">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D933">
            <v>0</v>
          </cell>
          <cell r="AE933">
            <v>0</v>
          </cell>
          <cell r="AF933">
            <v>0</v>
          </cell>
          <cell r="AG933">
            <v>0</v>
          </cell>
          <cell r="AH933">
            <v>0</v>
          </cell>
          <cell r="AI933">
            <v>0</v>
          </cell>
          <cell r="AJ933">
            <v>0</v>
          </cell>
          <cell r="AK933">
            <v>0</v>
          </cell>
          <cell r="AL933">
            <v>0</v>
          </cell>
          <cell r="AM933">
            <v>0</v>
          </cell>
          <cell r="AN933">
            <v>0</v>
          </cell>
          <cell r="AP933">
            <v>0</v>
          </cell>
        </row>
        <row r="934">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D934">
            <v>0</v>
          </cell>
          <cell r="AE934">
            <v>0</v>
          </cell>
          <cell r="AF934">
            <v>0</v>
          </cell>
          <cell r="AG934">
            <v>0</v>
          </cell>
          <cell r="AH934">
            <v>0</v>
          </cell>
          <cell r="AI934">
            <v>0</v>
          </cell>
          <cell r="AJ934">
            <v>0</v>
          </cell>
          <cell r="AK934">
            <v>0</v>
          </cell>
          <cell r="AL934">
            <v>0</v>
          </cell>
          <cell r="AM934">
            <v>0</v>
          </cell>
          <cell r="AN934">
            <v>0</v>
          </cell>
          <cell r="AP934">
            <v>0</v>
          </cell>
        </row>
        <row r="935">
          <cell r="J935">
            <v>25318385.879999999</v>
          </cell>
          <cell r="K935">
            <v>25077964.879999999</v>
          </cell>
          <cell r="L935">
            <v>24837543.879999999</v>
          </cell>
          <cell r="M935">
            <v>24597122.879999999</v>
          </cell>
          <cell r="N935">
            <v>24356701.879999999</v>
          </cell>
          <cell r="O935">
            <v>24116280.879999999</v>
          </cell>
          <cell r="P935">
            <v>23875859.879999999</v>
          </cell>
          <cell r="Q935">
            <v>23635438.879999999</v>
          </cell>
          <cell r="R935">
            <v>23395017.879999999</v>
          </cell>
          <cell r="S935">
            <v>23154596.879999999</v>
          </cell>
          <cell r="T935">
            <v>22914175.879999999</v>
          </cell>
          <cell r="U935">
            <v>22673754.879999999</v>
          </cell>
          <cell r="V935">
            <v>22433333.879999999</v>
          </cell>
          <cell r="W935">
            <v>22192912.879999999</v>
          </cell>
          <cell r="X935">
            <v>21952491.879999999</v>
          </cell>
          <cell r="Y935">
            <v>21712070.879999999</v>
          </cell>
          <cell r="Z935">
            <v>21471649.879999999</v>
          </cell>
          <cell r="AA935">
            <v>21231228.879999999</v>
          </cell>
          <cell r="AD935">
            <v>25077964.879999999</v>
          </cell>
          <cell r="AE935">
            <v>24837543.879999999</v>
          </cell>
          <cell r="AF935">
            <v>24597122.879999999</v>
          </cell>
          <cell r="AG935">
            <v>24356701.879999999</v>
          </cell>
          <cell r="AH935">
            <v>24116280.879999999</v>
          </cell>
          <cell r="AI935">
            <v>23875859.879999999</v>
          </cell>
          <cell r="AJ935">
            <v>23635438.879999999</v>
          </cell>
          <cell r="AK935">
            <v>23395017.879999999</v>
          </cell>
          <cell r="AL935">
            <v>23154596.879999999</v>
          </cell>
          <cell r="AM935">
            <v>22914175.879999999</v>
          </cell>
          <cell r="AN935">
            <v>22673754.879999999</v>
          </cell>
          <cell r="AP935">
            <v>22192912.879999999</v>
          </cell>
        </row>
        <row r="936">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D936">
            <v>0</v>
          </cell>
          <cell r="AE936">
            <v>0</v>
          </cell>
          <cell r="AF936">
            <v>0</v>
          </cell>
          <cell r="AG936">
            <v>0</v>
          </cell>
          <cell r="AH936">
            <v>0</v>
          </cell>
          <cell r="AI936">
            <v>0</v>
          </cell>
          <cell r="AJ936">
            <v>0</v>
          </cell>
          <cell r="AK936">
            <v>0</v>
          </cell>
          <cell r="AL936">
            <v>0</v>
          </cell>
          <cell r="AM936">
            <v>0</v>
          </cell>
          <cell r="AN936">
            <v>0</v>
          </cell>
          <cell r="AP936">
            <v>0</v>
          </cell>
        </row>
        <row r="937">
          <cell r="J937">
            <v>15256064.07</v>
          </cell>
          <cell r="K937">
            <v>15256064.07</v>
          </cell>
          <cell r="L937">
            <v>15256064.07</v>
          </cell>
          <cell r="M937">
            <v>15256064.07</v>
          </cell>
          <cell r="N937">
            <v>15256064.07</v>
          </cell>
          <cell r="O937">
            <v>15256064.07</v>
          </cell>
          <cell r="P937">
            <v>15256064.07</v>
          </cell>
          <cell r="Q937">
            <v>15256064.07</v>
          </cell>
          <cell r="R937">
            <v>15256064.07</v>
          </cell>
          <cell r="S937">
            <v>15256064.07</v>
          </cell>
          <cell r="T937">
            <v>15256064.07</v>
          </cell>
          <cell r="U937">
            <v>15256064.07</v>
          </cell>
          <cell r="V937">
            <v>15256064.07</v>
          </cell>
          <cell r="W937">
            <v>15256064.07</v>
          </cell>
          <cell r="X937">
            <v>15256064.07</v>
          </cell>
          <cell r="Y937">
            <v>15256064.07</v>
          </cell>
          <cell r="Z937">
            <v>15256064.07</v>
          </cell>
          <cell r="AA937">
            <v>15256064.07</v>
          </cell>
          <cell r="AD937">
            <v>15256064.069999995</v>
          </cell>
          <cell r="AE937">
            <v>15256064.069999995</v>
          </cell>
          <cell r="AF937">
            <v>15256064.069999995</v>
          </cell>
          <cell r="AG937">
            <v>15256064.069999995</v>
          </cell>
          <cell r="AH937">
            <v>15256064.069999995</v>
          </cell>
          <cell r="AI937">
            <v>15256064.069999995</v>
          </cell>
          <cell r="AJ937">
            <v>15256064.069999995</v>
          </cell>
          <cell r="AK937">
            <v>15256064.069999995</v>
          </cell>
          <cell r="AL937">
            <v>15256064.069999995</v>
          </cell>
          <cell r="AM937">
            <v>15256064.069999995</v>
          </cell>
          <cell r="AN937">
            <v>15256064.069999995</v>
          </cell>
          <cell r="AP937">
            <v>14620394.733749995</v>
          </cell>
        </row>
        <row r="938">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D938">
            <v>0</v>
          </cell>
          <cell r="AE938">
            <v>0</v>
          </cell>
          <cell r="AF938">
            <v>0</v>
          </cell>
          <cell r="AG938">
            <v>0</v>
          </cell>
          <cell r="AH938">
            <v>0</v>
          </cell>
          <cell r="AI938">
            <v>0</v>
          </cell>
          <cell r="AJ938">
            <v>0</v>
          </cell>
          <cell r="AK938">
            <v>0</v>
          </cell>
          <cell r="AL938">
            <v>0</v>
          </cell>
          <cell r="AM938">
            <v>0</v>
          </cell>
          <cell r="AN938">
            <v>0</v>
          </cell>
          <cell r="AP938">
            <v>0</v>
          </cell>
        </row>
        <row r="939">
          <cell r="J939">
            <v>2873005.76</v>
          </cell>
          <cell r="K939">
            <v>2873005.76</v>
          </cell>
          <cell r="L939">
            <v>2873005.76</v>
          </cell>
          <cell r="M939">
            <v>2873005.76</v>
          </cell>
          <cell r="N939">
            <v>2873005.76</v>
          </cell>
          <cell r="O939">
            <v>2873005.76</v>
          </cell>
          <cell r="P939">
            <v>2873005.76</v>
          </cell>
          <cell r="Q939">
            <v>2873005.76</v>
          </cell>
          <cell r="R939">
            <v>2873005.76</v>
          </cell>
          <cell r="S939">
            <v>2873005.76</v>
          </cell>
          <cell r="T939">
            <v>2873005.76</v>
          </cell>
          <cell r="U939">
            <v>2873005.76</v>
          </cell>
          <cell r="V939">
            <v>2873005.76</v>
          </cell>
          <cell r="W939">
            <v>2873005.76</v>
          </cell>
          <cell r="X939">
            <v>2873005.76</v>
          </cell>
          <cell r="Y939">
            <v>2873005.76</v>
          </cell>
          <cell r="Z939">
            <v>2873005.76</v>
          </cell>
          <cell r="AA939">
            <v>2873005.76</v>
          </cell>
          <cell r="AD939">
            <v>2873005.7599999993</v>
          </cell>
          <cell r="AE939">
            <v>2873005.7599999993</v>
          </cell>
          <cell r="AF939">
            <v>2873005.7599999993</v>
          </cell>
          <cell r="AG939">
            <v>2873005.7599999993</v>
          </cell>
          <cell r="AH939">
            <v>2873005.7599999993</v>
          </cell>
          <cell r="AI939">
            <v>2873005.7599999993</v>
          </cell>
          <cell r="AJ939">
            <v>2873005.7599999993</v>
          </cell>
          <cell r="AK939">
            <v>2873005.7599999993</v>
          </cell>
          <cell r="AL939">
            <v>2873005.7599999993</v>
          </cell>
          <cell r="AM939">
            <v>2873005.7599999993</v>
          </cell>
          <cell r="AN939">
            <v>2873005.7599999993</v>
          </cell>
          <cell r="AP939">
            <v>2753297.1866666661</v>
          </cell>
        </row>
        <row r="940">
          <cell r="J940">
            <v>-228709.77</v>
          </cell>
          <cell r="K940">
            <v>-228709.77</v>
          </cell>
          <cell r="L940">
            <v>-228709.77</v>
          </cell>
          <cell r="M940">
            <v>-228709.77</v>
          </cell>
          <cell r="N940">
            <v>-228709.77</v>
          </cell>
          <cell r="O940">
            <v>-228709.77</v>
          </cell>
          <cell r="P940">
            <v>-228709.77</v>
          </cell>
          <cell r="Q940">
            <v>-228709.77</v>
          </cell>
          <cell r="R940">
            <v>-228709.77</v>
          </cell>
          <cell r="S940">
            <v>-228709.77</v>
          </cell>
          <cell r="T940">
            <v>-228709.77</v>
          </cell>
          <cell r="U940">
            <v>-228709.77</v>
          </cell>
          <cell r="V940">
            <v>-228709.77</v>
          </cell>
          <cell r="W940">
            <v>-228709.77</v>
          </cell>
          <cell r="X940">
            <v>-228709.77</v>
          </cell>
          <cell r="Y940">
            <v>-228709.77</v>
          </cell>
          <cell r="Z940">
            <v>-228709.77</v>
          </cell>
          <cell r="AA940">
            <v>-228709.77</v>
          </cell>
          <cell r="AD940">
            <v>-228709.77</v>
          </cell>
          <cell r="AE940">
            <v>-228709.77</v>
          </cell>
          <cell r="AF940">
            <v>-228709.77</v>
          </cell>
          <cell r="AG940">
            <v>-228709.77</v>
          </cell>
          <cell r="AH940">
            <v>-228709.77</v>
          </cell>
          <cell r="AI940">
            <v>-228709.77</v>
          </cell>
          <cell r="AJ940">
            <v>-228709.77</v>
          </cell>
          <cell r="AK940">
            <v>-228709.77</v>
          </cell>
          <cell r="AL940">
            <v>-228709.77</v>
          </cell>
          <cell r="AM940">
            <v>-228709.77</v>
          </cell>
          <cell r="AN940">
            <v>-228709.77</v>
          </cell>
          <cell r="AP940">
            <v>-219180.19624999995</v>
          </cell>
        </row>
        <row r="941">
          <cell r="J941">
            <v>107024.51</v>
          </cell>
          <cell r="K941">
            <v>107024.51</v>
          </cell>
          <cell r="L941">
            <v>107024.51</v>
          </cell>
          <cell r="M941">
            <v>107024.51</v>
          </cell>
          <cell r="N941">
            <v>107024.51</v>
          </cell>
          <cell r="O941">
            <v>107024.51</v>
          </cell>
          <cell r="P941">
            <v>107024.51</v>
          </cell>
          <cell r="Q941">
            <v>107024.51</v>
          </cell>
          <cell r="R941">
            <v>107024.51</v>
          </cell>
          <cell r="S941">
            <v>107024.51</v>
          </cell>
          <cell r="T941">
            <v>107024.51</v>
          </cell>
          <cell r="U941">
            <v>107024.51</v>
          </cell>
          <cell r="V941">
            <v>107024.51</v>
          </cell>
          <cell r="W941">
            <v>107024.51</v>
          </cell>
          <cell r="X941">
            <v>107024.51</v>
          </cell>
          <cell r="Y941">
            <v>107024.51</v>
          </cell>
          <cell r="Z941">
            <v>107024.51</v>
          </cell>
          <cell r="AA941">
            <v>107024.51</v>
          </cell>
          <cell r="AD941">
            <v>107024.51</v>
          </cell>
          <cell r="AE941">
            <v>107024.51</v>
          </cell>
          <cell r="AF941">
            <v>107024.51</v>
          </cell>
          <cell r="AG941">
            <v>107024.51</v>
          </cell>
          <cell r="AH941">
            <v>107024.51</v>
          </cell>
          <cell r="AI941">
            <v>107024.51</v>
          </cell>
          <cell r="AJ941">
            <v>107024.51</v>
          </cell>
          <cell r="AK941">
            <v>107024.51</v>
          </cell>
          <cell r="AL941">
            <v>107024.51</v>
          </cell>
          <cell r="AM941">
            <v>107024.51</v>
          </cell>
          <cell r="AN941">
            <v>107024.51</v>
          </cell>
          <cell r="AP941">
            <v>102565.15541666665</v>
          </cell>
        </row>
        <row r="942">
          <cell r="J942">
            <v>1031542.85</v>
          </cell>
          <cell r="K942">
            <v>1031542.85</v>
          </cell>
          <cell r="L942">
            <v>1031542.85</v>
          </cell>
          <cell r="M942">
            <v>1031542.85</v>
          </cell>
          <cell r="N942">
            <v>1031542.85</v>
          </cell>
          <cell r="O942">
            <v>1031542.85</v>
          </cell>
          <cell r="P942">
            <v>1031542.85</v>
          </cell>
          <cell r="Q942">
            <v>1031542.85</v>
          </cell>
          <cell r="R942">
            <v>1031542.85</v>
          </cell>
          <cell r="S942">
            <v>1031542.85</v>
          </cell>
          <cell r="T942">
            <v>1031542.85</v>
          </cell>
          <cell r="U942">
            <v>1031542.85</v>
          </cell>
          <cell r="V942">
            <v>1031542.85</v>
          </cell>
          <cell r="W942">
            <v>1031542.85</v>
          </cell>
          <cell r="X942">
            <v>1031542.85</v>
          </cell>
          <cell r="Y942">
            <v>1031542.85</v>
          </cell>
          <cell r="Z942">
            <v>1031542.85</v>
          </cell>
          <cell r="AA942">
            <v>1031542.85</v>
          </cell>
          <cell r="AD942">
            <v>1031542.8499999997</v>
          </cell>
          <cell r="AE942">
            <v>1031542.8499999997</v>
          </cell>
          <cell r="AF942">
            <v>1031542.8499999997</v>
          </cell>
          <cell r="AG942">
            <v>1031542.8499999997</v>
          </cell>
          <cell r="AH942">
            <v>1031542.8499999997</v>
          </cell>
          <cell r="AI942">
            <v>1031542.8499999997</v>
          </cell>
          <cell r="AJ942">
            <v>1031542.8499999997</v>
          </cell>
          <cell r="AK942">
            <v>1031542.8499999997</v>
          </cell>
          <cell r="AL942">
            <v>1031542.8499999997</v>
          </cell>
          <cell r="AM942">
            <v>1031542.8499999997</v>
          </cell>
          <cell r="AN942">
            <v>1031542.8499999997</v>
          </cell>
          <cell r="AP942">
            <v>988561.89791666658</v>
          </cell>
        </row>
        <row r="943">
          <cell r="J943">
            <v>671052.84</v>
          </cell>
          <cell r="K943">
            <v>671052.84</v>
          </cell>
          <cell r="L943">
            <v>671052.84</v>
          </cell>
          <cell r="M943">
            <v>671052.84</v>
          </cell>
          <cell r="N943">
            <v>671052.84</v>
          </cell>
          <cell r="O943">
            <v>671052.84</v>
          </cell>
          <cell r="P943">
            <v>671052.84</v>
          </cell>
          <cell r="Q943">
            <v>671052.84</v>
          </cell>
          <cell r="R943">
            <v>671052.84</v>
          </cell>
          <cell r="S943">
            <v>671052.84</v>
          </cell>
          <cell r="T943">
            <v>671052.84</v>
          </cell>
          <cell r="U943">
            <v>671052.84</v>
          </cell>
          <cell r="V943">
            <v>671052.84</v>
          </cell>
          <cell r="W943">
            <v>671052.84</v>
          </cell>
          <cell r="X943">
            <v>671052.84</v>
          </cell>
          <cell r="Y943">
            <v>671052.84</v>
          </cell>
          <cell r="Z943">
            <v>671052.84</v>
          </cell>
          <cell r="AA943">
            <v>671052.84</v>
          </cell>
          <cell r="AD943">
            <v>671052.84</v>
          </cell>
          <cell r="AE943">
            <v>671052.84</v>
          </cell>
          <cell r="AF943">
            <v>671052.84</v>
          </cell>
          <cell r="AG943">
            <v>671052.84</v>
          </cell>
          <cell r="AH943">
            <v>671052.84</v>
          </cell>
          <cell r="AI943">
            <v>671052.84</v>
          </cell>
          <cell r="AJ943">
            <v>671052.84</v>
          </cell>
          <cell r="AK943">
            <v>671052.84</v>
          </cell>
          <cell r="AL943">
            <v>671052.84</v>
          </cell>
          <cell r="AM943">
            <v>671052.84</v>
          </cell>
          <cell r="AN943">
            <v>671052.84</v>
          </cell>
          <cell r="AP943">
            <v>643092.30499999993</v>
          </cell>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D944">
            <v>0</v>
          </cell>
          <cell r="AE944">
            <v>0</v>
          </cell>
          <cell r="AF944">
            <v>0</v>
          </cell>
          <cell r="AG944">
            <v>0</v>
          </cell>
          <cell r="AH944">
            <v>0</v>
          </cell>
          <cell r="AI944">
            <v>0</v>
          </cell>
          <cell r="AJ944">
            <v>0</v>
          </cell>
          <cell r="AK944">
            <v>0</v>
          </cell>
          <cell r="AL944">
            <v>0</v>
          </cell>
          <cell r="AM944">
            <v>0</v>
          </cell>
          <cell r="AN944">
            <v>0</v>
          </cell>
          <cell r="AP944">
            <v>0</v>
          </cell>
        </row>
        <row r="945">
          <cell r="J945">
            <v>-100555.3</v>
          </cell>
          <cell r="K945">
            <v>-100555.3</v>
          </cell>
          <cell r="L945">
            <v>-100555.3</v>
          </cell>
          <cell r="M945">
            <v>-100555.3</v>
          </cell>
          <cell r="N945">
            <v>-100555.3</v>
          </cell>
          <cell r="O945">
            <v>-100555.3</v>
          </cell>
          <cell r="P945">
            <v>-100555.3</v>
          </cell>
          <cell r="Q945">
            <v>-100555.3</v>
          </cell>
          <cell r="R945">
            <v>-100555.3</v>
          </cell>
          <cell r="S945">
            <v>-100555.3</v>
          </cell>
          <cell r="T945">
            <v>-100555.3</v>
          </cell>
          <cell r="U945">
            <v>-100555.3</v>
          </cell>
          <cell r="V945">
            <v>-100555.3</v>
          </cell>
          <cell r="W945">
            <v>-100555.3</v>
          </cell>
          <cell r="X945">
            <v>-100555.3</v>
          </cell>
          <cell r="Y945">
            <v>-100555.3</v>
          </cell>
          <cell r="Z945">
            <v>-100555.3</v>
          </cell>
          <cell r="AA945">
            <v>-100555.3</v>
          </cell>
          <cell r="AD945">
            <v>-100555.30000000003</v>
          </cell>
          <cell r="AE945">
            <v>-100555.30000000003</v>
          </cell>
          <cell r="AF945">
            <v>-100555.30000000003</v>
          </cell>
          <cell r="AG945">
            <v>-100555.30000000003</v>
          </cell>
          <cell r="AH945">
            <v>-100555.30000000003</v>
          </cell>
          <cell r="AI945">
            <v>-100555.30000000003</v>
          </cell>
          <cell r="AJ945">
            <v>-100555.30000000003</v>
          </cell>
          <cell r="AK945">
            <v>-100555.30000000003</v>
          </cell>
          <cell r="AL945">
            <v>-100555.30000000003</v>
          </cell>
          <cell r="AM945">
            <v>-100555.30000000003</v>
          </cell>
          <cell r="AN945">
            <v>-100555.30000000003</v>
          </cell>
          <cell r="AP945">
            <v>-96365.495833333349</v>
          </cell>
        </row>
        <row r="946">
          <cell r="J946">
            <v>3769772.47</v>
          </cell>
          <cell r="K946">
            <v>3769772.47</v>
          </cell>
          <cell r="L946">
            <v>3769772.47</v>
          </cell>
          <cell r="M946">
            <v>3769772.47</v>
          </cell>
          <cell r="N946">
            <v>3769772.47</v>
          </cell>
          <cell r="O946">
            <v>3769772.47</v>
          </cell>
          <cell r="P946">
            <v>3769772.47</v>
          </cell>
          <cell r="Q946">
            <v>3769772.47</v>
          </cell>
          <cell r="R946">
            <v>3769772.47</v>
          </cell>
          <cell r="S946">
            <v>3769772.47</v>
          </cell>
          <cell r="T946">
            <v>3769772.47</v>
          </cell>
          <cell r="U946">
            <v>3769772.47</v>
          </cell>
          <cell r="V946">
            <v>3769772.47</v>
          </cell>
          <cell r="W946">
            <v>3769772.47</v>
          </cell>
          <cell r="X946">
            <v>3769772.47</v>
          </cell>
          <cell r="Y946">
            <v>3769772.47</v>
          </cell>
          <cell r="Z946">
            <v>3769772.47</v>
          </cell>
          <cell r="AA946">
            <v>3769772.47</v>
          </cell>
          <cell r="AD946">
            <v>3769772.4699999993</v>
          </cell>
          <cell r="AE946">
            <v>3769772.4699999993</v>
          </cell>
          <cell r="AF946">
            <v>3769772.4699999993</v>
          </cell>
          <cell r="AG946">
            <v>3769772.4699999993</v>
          </cell>
          <cell r="AH946">
            <v>3769772.4699999993</v>
          </cell>
          <cell r="AI946">
            <v>3769772.4699999993</v>
          </cell>
          <cell r="AJ946">
            <v>3769772.4699999993</v>
          </cell>
          <cell r="AK946">
            <v>3769772.4699999993</v>
          </cell>
          <cell r="AL946">
            <v>3769772.4699999993</v>
          </cell>
          <cell r="AM946">
            <v>3769772.4699999993</v>
          </cell>
          <cell r="AN946">
            <v>3769772.4699999993</v>
          </cell>
          <cell r="AP946">
            <v>3612698.617083333</v>
          </cell>
        </row>
        <row r="947">
          <cell r="J947">
            <v>-2126781.98</v>
          </cell>
          <cell r="K947">
            <v>-2124984.35</v>
          </cell>
          <cell r="L947">
            <v>-2123066.2599999998</v>
          </cell>
          <cell r="M947">
            <v>-2116242.5699999998</v>
          </cell>
          <cell r="N947">
            <v>-2112895.7200000002</v>
          </cell>
          <cell r="O947">
            <v>-2103661.23</v>
          </cell>
          <cell r="P947">
            <v>-2098986.5699999998</v>
          </cell>
          <cell r="Q947">
            <v>-2093995.97</v>
          </cell>
          <cell r="R947">
            <v>-2544675.3199999998</v>
          </cell>
          <cell r="S947">
            <v>-2519502.7400000002</v>
          </cell>
          <cell r="T947">
            <v>-2501385.9700000002</v>
          </cell>
          <cell r="U947">
            <v>-2501219.66</v>
          </cell>
          <cell r="V947">
            <v>-2501219.66</v>
          </cell>
          <cell r="W947">
            <v>-2501219.66</v>
          </cell>
          <cell r="X947">
            <v>-2501219.66</v>
          </cell>
          <cell r="Y947">
            <v>-2501219.66</v>
          </cell>
          <cell r="Z947">
            <v>-2501219.66</v>
          </cell>
          <cell r="AA947">
            <v>-2501219.66</v>
          </cell>
          <cell r="AD947">
            <v>-2125042.6241666665</v>
          </cell>
          <cell r="AE947">
            <v>-2138687.9845833331</v>
          </cell>
          <cell r="AF947">
            <v>-2170762.4833333329</v>
          </cell>
          <cell r="AG947">
            <v>-2201506.6516666668</v>
          </cell>
          <cell r="AH947">
            <v>-2231955.1583333332</v>
          </cell>
          <cell r="AI947">
            <v>-2262884.7650000001</v>
          </cell>
          <cell r="AJ947">
            <v>-2294162.8062499999</v>
          </cell>
          <cell r="AK947">
            <v>-2325595.6691666669</v>
          </cell>
          <cell r="AL947">
            <v>-2357392.7729166667</v>
          </cell>
          <cell r="AM947">
            <v>-2389613.6491666669</v>
          </cell>
          <cell r="AN947">
            <v>-2422358.7479166668</v>
          </cell>
          <cell r="AP947">
            <v>-2385193.2745833336</v>
          </cell>
        </row>
        <row r="948">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D948">
            <v>0</v>
          </cell>
          <cell r="AE948">
            <v>0</v>
          </cell>
          <cell r="AF948">
            <v>0</v>
          </cell>
          <cell r="AG948">
            <v>0</v>
          </cell>
          <cell r="AH948">
            <v>0</v>
          </cell>
          <cell r="AI948">
            <v>0</v>
          </cell>
          <cell r="AJ948">
            <v>0</v>
          </cell>
          <cell r="AK948">
            <v>0</v>
          </cell>
          <cell r="AL948">
            <v>0</v>
          </cell>
          <cell r="AM948">
            <v>0</v>
          </cell>
          <cell r="AN948">
            <v>0</v>
          </cell>
          <cell r="AP948">
            <v>0</v>
          </cell>
        </row>
        <row r="949">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D949">
            <v>0</v>
          </cell>
          <cell r="AE949">
            <v>0</v>
          </cell>
          <cell r="AF949">
            <v>0</v>
          </cell>
          <cell r="AG949">
            <v>0</v>
          </cell>
          <cell r="AH949">
            <v>0</v>
          </cell>
          <cell r="AI949">
            <v>0</v>
          </cell>
          <cell r="AJ949">
            <v>0</v>
          </cell>
          <cell r="AK949">
            <v>0</v>
          </cell>
          <cell r="AL949">
            <v>0</v>
          </cell>
          <cell r="AM949">
            <v>0</v>
          </cell>
          <cell r="AN949">
            <v>0</v>
          </cell>
          <cell r="AP949">
            <v>0</v>
          </cell>
        </row>
        <row r="950">
          <cell r="J950">
            <v>279321.2</v>
          </cell>
          <cell r="K950">
            <v>279321.2</v>
          </cell>
          <cell r="L950">
            <v>280573.45</v>
          </cell>
          <cell r="M950">
            <v>286701.19</v>
          </cell>
          <cell r="N950">
            <v>289121.19</v>
          </cell>
          <cell r="O950">
            <v>292050.49</v>
          </cell>
          <cell r="P950">
            <v>292475.59000000003</v>
          </cell>
          <cell r="Q950">
            <v>294228.84000000003</v>
          </cell>
          <cell r="R950">
            <v>294228.84000000003</v>
          </cell>
          <cell r="S950">
            <v>294228.84000000003</v>
          </cell>
          <cell r="T950">
            <v>294228.84000000003</v>
          </cell>
          <cell r="U950">
            <v>294228.84000000003</v>
          </cell>
          <cell r="V950">
            <v>294228.84000000003</v>
          </cell>
          <cell r="W950">
            <v>294228.84000000003</v>
          </cell>
          <cell r="X950">
            <v>294228.84000000003</v>
          </cell>
          <cell r="Y950">
            <v>294228.84000000003</v>
          </cell>
          <cell r="Z950">
            <v>294228.84000000003</v>
          </cell>
          <cell r="AA950">
            <v>294228.84000000003</v>
          </cell>
          <cell r="AD950">
            <v>283635.34416666662</v>
          </cell>
          <cell r="AE950">
            <v>284877.64750000002</v>
          </cell>
          <cell r="AF950">
            <v>286119.95083333331</v>
          </cell>
          <cell r="AG950">
            <v>287362.25416666659</v>
          </cell>
          <cell r="AH950">
            <v>288604.55749999994</v>
          </cell>
          <cell r="AI950">
            <v>289846.86083333328</v>
          </cell>
          <cell r="AJ950">
            <v>291089.16416666663</v>
          </cell>
          <cell r="AK950">
            <v>292279.29041666666</v>
          </cell>
          <cell r="AL950">
            <v>293161.9170833333</v>
          </cell>
          <cell r="AM950">
            <v>293688.38791666669</v>
          </cell>
          <cell r="AN950">
            <v>293991.97125</v>
          </cell>
          <cell r="AP950">
            <v>282182.12374999997</v>
          </cell>
        </row>
        <row r="951">
          <cell r="J951">
            <v>169602.13</v>
          </cell>
          <cell r="K951">
            <v>169602.13</v>
          </cell>
          <cell r="L951">
            <v>169602.13</v>
          </cell>
          <cell r="M951">
            <v>169602.13</v>
          </cell>
          <cell r="N951">
            <v>169602.13</v>
          </cell>
          <cell r="O951">
            <v>169602.13</v>
          </cell>
          <cell r="P951">
            <v>169602.13</v>
          </cell>
          <cell r="Q951">
            <v>169602.13</v>
          </cell>
          <cell r="R951">
            <v>169602.13</v>
          </cell>
          <cell r="S951">
            <v>169602.13</v>
          </cell>
          <cell r="T951">
            <v>169602.13</v>
          </cell>
          <cell r="U951">
            <v>169602.13</v>
          </cell>
          <cell r="V951">
            <v>169602.13</v>
          </cell>
          <cell r="W951">
            <v>169602.13</v>
          </cell>
          <cell r="X951">
            <v>169602.13</v>
          </cell>
          <cell r="Y951">
            <v>169602.13</v>
          </cell>
          <cell r="Z951">
            <v>169602.13</v>
          </cell>
          <cell r="AA951">
            <v>169602.13</v>
          </cell>
          <cell r="AD951">
            <v>169602.12999999998</v>
          </cell>
          <cell r="AE951">
            <v>169602.12999999998</v>
          </cell>
          <cell r="AF951">
            <v>169602.12999999998</v>
          </cell>
          <cell r="AG951">
            <v>169602.12999999998</v>
          </cell>
          <cell r="AH951">
            <v>169602.12999999998</v>
          </cell>
          <cell r="AI951">
            <v>169602.12999999998</v>
          </cell>
          <cell r="AJ951">
            <v>169602.12999999998</v>
          </cell>
          <cell r="AK951">
            <v>169602.12999999998</v>
          </cell>
          <cell r="AL951">
            <v>169602.12999999998</v>
          </cell>
          <cell r="AM951">
            <v>169602.12999999998</v>
          </cell>
          <cell r="AN951">
            <v>169602.12999999998</v>
          </cell>
          <cell r="AP951">
            <v>162535.37458333329</v>
          </cell>
        </row>
        <row r="952">
          <cell r="J952">
            <v>133750.43</v>
          </cell>
          <cell r="K952">
            <v>133750.43</v>
          </cell>
          <cell r="L952">
            <v>133750.43</v>
          </cell>
          <cell r="M952">
            <v>133750.43</v>
          </cell>
          <cell r="N952">
            <v>133750.43</v>
          </cell>
          <cell r="O952">
            <v>133750.43</v>
          </cell>
          <cell r="P952">
            <v>133750.43</v>
          </cell>
          <cell r="Q952">
            <v>133750.43</v>
          </cell>
          <cell r="R952">
            <v>133750.43</v>
          </cell>
          <cell r="S952">
            <v>133750.43</v>
          </cell>
          <cell r="T952">
            <v>133750.43</v>
          </cell>
          <cell r="U952">
            <v>133750.43</v>
          </cell>
          <cell r="V952">
            <v>133750.43</v>
          </cell>
          <cell r="W952">
            <v>133750.43</v>
          </cell>
          <cell r="X952">
            <v>133750.43</v>
          </cell>
          <cell r="Y952">
            <v>133750.43</v>
          </cell>
          <cell r="Z952">
            <v>133750.43</v>
          </cell>
          <cell r="AA952">
            <v>133750.43</v>
          </cell>
          <cell r="AD952">
            <v>133750.42999999996</v>
          </cell>
          <cell r="AE952">
            <v>133750.42999999996</v>
          </cell>
          <cell r="AF952">
            <v>133750.42999999996</v>
          </cell>
          <cell r="AG952">
            <v>133750.42999999996</v>
          </cell>
          <cell r="AH952">
            <v>133750.42999999996</v>
          </cell>
          <cell r="AI952">
            <v>133750.42999999996</v>
          </cell>
          <cell r="AJ952">
            <v>133750.42999999996</v>
          </cell>
          <cell r="AK952">
            <v>133750.42999999996</v>
          </cell>
          <cell r="AL952">
            <v>133750.42999999996</v>
          </cell>
          <cell r="AM952">
            <v>133750.42999999996</v>
          </cell>
          <cell r="AN952">
            <v>133750.42999999996</v>
          </cell>
          <cell r="AP952">
            <v>128177.49541666663</v>
          </cell>
        </row>
        <row r="953">
          <cell r="J953">
            <v>53995.63</v>
          </cell>
          <cell r="K953">
            <v>53995.63</v>
          </cell>
          <cell r="L953">
            <v>53995.63</v>
          </cell>
          <cell r="M953">
            <v>53995.63</v>
          </cell>
          <cell r="N953">
            <v>53995.63</v>
          </cell>
          <cell r="O953">
            <v>53995.63</v>
          </cell>
          <cell r="P953">
            <v>53995.63</v>
          </cell>
          <cell r="Q953">
            <v>53995.63</v>
          </cell>
          <cell r="R953">
            <v>53995.63</v>
          </cell>
          <cell r="S953">
            <v>53995.63</v>
          </cell>
          <cell r="T953">
            <v>53995.63</v>
          </cell>
          <cell r="U953">
            <v>53995.63</v>
          </cell>
          <cell r="V953">
            <v>53995.63</v>
          </cell>
          <cell r="W953">
            <v>53995.63</v>
          </cell>
          <cell r="X953">
            <v>53995.63</v>
          </cell>
          <cell r="Y953">
            <v>53995.63</v>
          </cell>
          <cell r="Z953">
            <v>53995.63</v>
          </cell>
          <cell r="AA953">
            <v>53995.63</v>
          </cell>
          <cell r="AD953">
            <v>53995.63</v>
          </cell>
          <cell r="AE953">
            <v>53995.63</v>
          </cell>
          <cell r="AF953">
            <v>53995.63</v>
          </cell>
          <cell r="AG953">
            <v>53995.63</v>
          </cell>
          <cell r="AH953">
            <v>53995.63</v>
          </cell>
          <cell r="AI953">
            <v>53995.63</v>
          </cell>
          <cell r="AJ953">
            <v>53995.63</v>
          </cell>
          <cell r="AK953">
            <v>53995.63</v>
          </cell>
          <cell r="AL953">
            <v>53995.63</v>
          </cell>
          <cell r="AM953">
            <v>53995.63</v>
          </cell>
          <cell r="AN953">
            <v>53995.63</v>
          </cell>
          <cell r="AP953">
            <v>51745.812083333323</v>
          </cell>
        </row>
        <row r="954">
          <cell r="J954">
            <v>67987.45</v>
          </cell>
          <cell r="K954">
            <v>67987.45</v>
          </cell>
          <cell r="L954">
            <v>67987.45</v>
          </cell>
          <cell r="M954">
            <v>67987.45</v>
          </cell>
          <cell r="N954">
            <v>67987.45</v>
          </cell>
          <cell r="O954">
            <v>67987.45</v>
          </cell>
          <cell r="P954">
            <v>67987.45</v>
          </cell>
          <cell r="Q954">
            <v>67987.45</v>
          </cell>
          <cell r="R954">
            <v>67987.45</v>
          </cell>
          <cell r="S954">
            <v>67987.45</v>
          </cell>
          <cell r="T954">
            <v>67987.45</v>
          </cell>
          <cell r="U954">
            <v>67987.45</v>
          </cell>
          <cell r="V954">
            <v>67987.45</v>
          </cell>
          <cell r="W954">
            <v>67987.45</v>
          </cell>
          <cell r="X954">
            <v>67987.45</v>
          </cell>
          <cell r="Y954">
            <v>67987.45</v>
          </cell>
          <cell r="Z954">
            <v>67987.45</v>
          </cell>
          <cell r="AA954">
            <v>67987.45</v>
          </cell>
          <cell r="AD954">
            <v>67987.449999999983</v>
          </cell>
          <cell r="AE954">
            <v>67987.449999999983</v>
          </cell>
          <cell r="AF954">
            <v>67987.449999999983</v>
          </cell>
          <cell r="AG954">
            <v>67987.449999999983</v>
          </cell>
          <cell r="AH954">
            <v>67987.449999999983</v>
          </cell>
          <cell r="AI954">
            <v>67987.449999999983</v>
          </cell>
          <cell r="AJ954">
            <v>67987.449999999983</v>
          </cell>
          <cell r="AK954">
            <v>67987.449999999983</v>
          </cell>
          <cell r="AL954">
            <v>67987.449999999983</v>
          </cell>
          <cell r="AM954">
            <v>67987.449999999983</v>
          </cell>
          <cell r="AN954">
            <v>67987.449999999983</v>
          </cell>
          <cell r="AP954">
            <v>65154.639583333315</v>
          </cell>
        </row>
        <row r="955">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D955">
            <v>0</v>
          </cell>
          <cell r="AE955">
            <v>0</v>
          </cell>
          <cell r="AF955">
            <v>0</v>
          </cell>
          <cell r="AG955">
            <v>0</v>
          </cell>
          <cell r="AH955">
            <v>0</v>
          </cell>
          <cell r="AI955">
            <v>0</v>
          </cell>
          <cell r="AJ955">
            <v>0</v>
          </cell>
          <cell r="AK955">
            <v>0</v>
          </cell>
          <cell r="AL955">
            <v>0</v>
          </cell>
          <cell r="AM955">
            <v>0</v>
          </cell>
          <cell r="AN955">
            <v>0</v>
          </cell>
          <cell r="AP955">
            <v>964.92166666666662</v>
          </cell>
        </row>
        <row r="956">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D956">
            <v>0</v>
          </cell>
          <cell r="AE956">
            <v>0</v>
          </cell>
          <cell r="AF956">
            <v>0</v>
          </cell>
          <cell r="AG956">
            <v>0</v>
          </cell>
          <cell r="AH956">
            <v>0</v>
          </cell>
          <cell r="AI956">
            <v>0</v>
          </cell>
          <cell r="AJ956">
            <v>0</v>
          </cell>
          <cell r="AK956">
            <v>0</v>
          </cell>
          <cell r="AL956">
            <v>0</v>
          </cell>
          <cell r="AM956">
            <v>0</v>
          </cell>
          <cell r="AN956">
            <v>0</v>
          </cell>
          <cell r="AP956">
            <v>3945.0774999999999</v>
          </cell>
        </row>
        <row r="957">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D957">
            <v>0</v>
          </cell>
          <cell r="AE957">
            <v>0</v>
          </cell>
          <cell r="AF957">
            <v>0</v>
          </cell>
          <cell r="AG957">
            <v>0</v>
          </cell>
          <cell r="AH957">
            <v>0</v>
          </cell>
          <cell r="AI957">
            <v>0</v>
          </cell>
          <cell r="AJ957">
            <v>0</v>
          </cell>
          <cell r="AK957">
            <v>0</v>
          </cell>
          <cell r="AL957">
            <v>0</v>
          </cell>
          <cell r="AM957">
            <v>0</v>
          </cell>
          <cell r="AN957">
            <v>0</v>
          </cell>
          <cell r="AP957">
            <v>5556.7245833333336</v>
          </cell>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D958">
            <v>0</v>
          </cell>
          <cell r="AE958">
            <v>0</v>
          </cell>
          <cell r="AF958">
            <v>0</v>
          </cell>
          <cell r="AG958">
            <v>0</v>
          </cell>
          <cell r="AH958">
            <v>0</v>
          </cell>
          <cell r="AI958">
            <v>0</v>
          </cell>
          <cell r="AJ958">
            <v>0</v>
          </cell>
          <cell r="AK958">
            <v>0</v>
          </cell>
          <cell r="AL958">
            <v>0</v>
          </cell>
          <cell r="AM958">
            <v>0</v>
          </cell>
          <cell r="AN958">
            <v>0</v>
          </cell>
          <cell r="AP958">
            <v>5380.44</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D959">
            <v>0</v>
          </cell>
          <cell r="AE959">
            <v>0</v>
          </cell>
          <cell r="AF959">
            <v>0</v>
          </cell>
          <cell r="AG959">
            <v>0</v>
          </cell>
          <cell r="AH959">
            <v>0</v>
          </cell>
          <cell r="AI959">
            <v>0</v>
          </cell>
          <cell r="AJ959">
            <v>0</v>
          </cell>
          <cell r="AK959">
            <v>0</v>
          </cell>
          <cell r="AL959">
            <v>0</v>
          </cell>
          <cell r="AM959">
            <v>0</v>
          </cell>
          <cell r="AN959">
            <v>0</v>
          </cell>
          <cell r="AP959">
            <v>5750.7766666666676</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D960">
            <v>0</v>
          </cell>
          <cell r="AE960">
            <v>0</v>
          </cell>
          <cell r="AF960">
            <v>0</v>
          </cell>
          <cell r="AG960">
            <v>0</v>
          </cell>
          <cell r="AH960">
            <v>0</v>
          </cell>
          <cell r="AI960">
            <v>0</v>
          </cell>
          <cell r="AJ960">
            <v>0</v>
          </cell>
          <cell r="AK960">
            <v>0</v>
          </cell>
          <cell r="AL960">
            <v>0</v>
          </cell>
          <cell r="AM960">
            <v>0</v>
          </cell>
          <cell r="AN960">
            <v>0</v>
          </cell>
          <cell r="AP960">
            <v>5.2837500000000004</v>
          </cell>
        </row>
        <row r="961">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D961">
            <v>0</v>
          </cell>
          <cell r="AE961">
            <v>0</v>
          </cell>
          <cell r="AF961">
            <v>0</v>
          </cell>
          <cell r="AG961">
            <v>0</v>
          </cell>
          <cell r="AH961">
            <v>0</v>
          </cell>
          <cell r="AI961">
            <v>0</v>
          </cell>
          <cell r="AJ961">
            <v>0</v>
          </cell>
          <cell r="AK961">
            <v>0</v>
          </cell>
          <cell r="AL961">
            <v>0</v>
          </cell>
          <cell r="AM961">
            <v>0</v>
          </cell>
          <cell r="AN961">
            <v>0</v>
          </cell>
          <cell r="AP961">
            <v>9.7475000000000005</v>
          </cell>
        </row>
        <row r="962">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D962">
            <v>0</v>
          </cell>
          <cell r="AE962">
            <v>0</v>
          </cell>
          <cell r="AF962">
            <v>0</v>
          </cell>
          <cell r="AG962">
            <v>0</v>
          </cell>
          <cell r="AH962">
            <v>0</v>
          </cell>
          <cell r="AI962">
            <v>0</v>
          </cell>
          <cell r="AJ962">
            <v>0</v>
          </cell>
          <cell r="AK962">
            <v>0</v>
          </cell>
          <cell r="AL962">
            <v>0</v>
          </cell>
          <cell r="AM962">
            <v>0</v>
          </cell>
          <cell r="AN962">
            <v>0</v>
          </cell>
          <cell r="AP962">
            <v>9.4383333333333344</v>
          </cell>
        </row>
        <row r="963">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D963">
            <v>0</v>
          </cell>
          <cell r="AE963">
            <v>0</v>
          </cell>
          <cell r="AF963">
            <v>0</v>
          </cell>
          <cell r="AG963">
            <v>0</v>
          </cell>
          <cell r="AH963">
            <v>0</v>
          </cell>
          <cell r="AI963">
            <v>0</v>
          </cell>
          <cell r="AJ963">
            <v>0</v>
          </cell>
          <cell r="AK963">
            <v>0</v>
          </cell>
          <cell r="AL963">
            <v>0</v>
          </cell>
          <cell r="AM963">
            <v>0</v>
          </cell>
          <cell r="AN963">
            <v>0</v>
          </cell>
          <cell r="AP963">
            <v>-1001.0416666666666</v>
          </cell>
        </row>
        <row r="964">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D964">
            <v>0</v>
          </cell>
          <cell r="AE964">
            <v>0</v>
          </cell>
          <cell r="AF964">
            <v>0</v>
          </cell>
          <cell r="AG964">
            <v>0</v>
          </cell>
          <cell r="AH964">
            <v>0</v>
          </cell>
          <cell r="AI964">
            <v>0</v>
          </cell>
          <cell r="AJ964">
            <v>0</v>
          </cell>
          <cell r="AK964">
            <v>0</v>
          </cell>
          <cell r="AL964">
            <v>0</v>
          </cell>
          <cell r="AM964">
            <v>0</v>
          </cell>
          <cell r="AN964">
            <v>0</v>
          </cell>
          <cell r="AP964">
            <v>4.0862499999999997</v>
          </cell>
        </row>
        <row r="965">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D965">
            <v>0</v>
          </cell>
          <cell r="AE965">
            <v>0</v>
          </cell>
          <cell r="AF965">
            <v>0</v>
          </cell>
          <cell r="AG965">
            <v>0</v>
          </cell>
          <cell r="AH965">
            <v>0</v>
          </cell>
          <cell r="AI965">
            <v>0</v>
          </cell>
          <cell r="AJ965">
            <v>0</v>
          </cell>
          <cell r="AK965">
            <v>0</v>
          </cell>
          <cell r="AL965">
            <v>0</v>
          </cell>
          <cell r="AM965">
            <v>0</v>
          </cell>
          <cell r="AN965">
            <v>0</v>
          </cell>
          <cell r="AP965">
            <v>-6423.0333333333328</v>
          </cell>
        </row>
        <row r="966">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D966">
            <v>0</v>
          </cell>
          <cell r="AE966">
            <v>0</v>
          </cell>
          <cell r="AF966">
            <v>0</v>
          </cell>
          <cell r="AG966">
            <v>0</v>
          </cell>
          <cell r="AH966">
            <v>0</v>
          </cell>
          <cell r="AI966">
            <v>0</v>
          </cell>
          <cell r="AJ966">
            <v>0</v>
          </cell>
          <cell r="AK966">
            <v>0</v>
          </cell>
          <cell r="AL966">
            <v>0</v>
          </cell>
          <cell r="AM966">
            <v>0</v>
          </cell>
          <cell r="AN966">
            <v>0</v>
          </cell>
          <cell r="AP966">
            <v>-6344.489583333333</v>
          </cell>
        </row>
        <row r="967">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D967">
            <v>0</v>
          </cell>
          <cell r="AE967">
            <v>0</v>
          </cell>
          <cell r="AF967">
            <v>0</v>
          </cell>
          <cell r="AG967">
            <v>0</v>
          </cell>
          <cell r="AH967">
            <v>0</v>
          </cell>
          <cell r="AI967">
            <v>0</v>
          </cell>
          <cell r="AJ967">
            <v>0</v>
          </cell>
          <cell r="AK967">
            <v>0</v>
          </cell>
          <cell r="AL967">
            <v>0</v>
          </cell>
          <cell r="AM967">
            <v>0</v>
          </cell>
          <cell r="AN967">
            <v>0</v>
          </cell>
          <cell r="AP967">
            <v>-978.45375000000001</v>
          </cell>
        </row>
        <row r="968">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D968">
            <v>0</v>
          </cell>
          <cell r="AE968">
            <v>0</v>
          </cell>
          <cell r="AF968">
            <v>0</v>
          </cell>
          <cell r="AG968">
            <v>0</v>
          </cell>
          <cell r="AH968">
            <v>0</v>
          </cell>
          <cell r="AI968">
            <v>0</v>
          </cell>
          <cell r="AJ968">
            <v>0</v>
          </cell>
          <cell r="AK968">
            <v>0</v>
          </cell>
          <cell r="AL968">
            <v>0</v>
          </cell>
          <cell r="AM968">
            <v>0</v>
          </cell>
          <cell r="AN968">
            <v>0</v>
          </cell>
          <cell r="AP968">
            <v>-23663.042083333334</v>
          </cell>
        </row>
        <row r="969">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D969">
            <v>0</v>
          </cell>
          <cell r="AE969">
            <v>0</v>
          </cell>
          <cell r="AF969">
            <v>0</v>
          </cell>
          <cell r="AG969">
            <v>0</v>
          </cell>
          <cell r="AH969">
            <v>0</v>
          </cell>
          <cell r="AI969">
            <v>0</v>
          </cell>
          <cell r="AJ969">
            <v>0</v>
          </cell>
          <cell r="AK969">
            <v>0</v>
          </cell>
          <cell r="AL969">
            <v>0</v>
          </cell>
          <cell r="AM969">
            <v>0</v>
          </cell>
          <cell r="AN969">
            <v>0</v>
          </cell>
          <cell r="AP969">
            <v>-3574.9941666666668</v>
          </cell>
        </row>
        <row r="970">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D970">
            <v>0</v>
          </cell>
          <cell r="AE970">
            <v>0</v>
          </cell>
          <cell r="AF970">
            <v>0</v>
          </cell>
          <cell r="AG970">
            <v>0</v>
          </cell>
          <cell r="AH970">
            <v>0</v>
          </cell>
          <cell r="AI970">
            <v>0</v>
          </cell>
          <cell r="AJ970">
            <v>0</v>
          </cell>
          <cell r="AK970">
            <v>0</v>
          </cell>
          <cell r="AL970">
            <v>0</v>
          </cell>
          <cell r="AM970">
            <v>0</v>
          </cell>
          <cell r="AN970">
            <v>0</v>
          </cell>
          <cell r="AP970">
            <v>0</v>
          </cell>
        </row>
        <row r="971">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D971">
            <v>0</v>
          </cell>
          <cell r="AE971">
            <v>0</v>
          </cell>
          <cell r="AF971">
            <v>0</v>
          </cell>
          <cell r="AG971">
            <v>0</v>
          </cell>
          <cell r="AH971">
            <v>0</v>
          </cell>
          <cell r="AI971">
            <v>0</v>
          </cell>
          <cell r="AJ971">
            <v>0</v>
          </cell>
          <cell r="AK971">
            <v>0</v>
          </cell>
          <cell r="AL971">
            <v>0</v>
          </cell>
          <cell r="AM971">
            <v>0</v>
          </cell>
          <cell r="AN971">
            <v>0</v>
          </cell>
          <cell r="AP971">
            <v>0</v>
          </cell>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D972">
            <v>0</v>
          </cell>
          <cell r="AE972">
            <v>0</v>
          </cell>
          <cell r="AF972">
            <v>0</v>
          </cell>
          <cell r="AG972">
            <v>0</v>
          </cell>
          <cell r="AH972">
            <v>0</v>
          </cell>
          <cell r="AI972">
            <v>0</v>
          </cell>
          <cell r="AJ972">
            <v>0</v>
          </cell>
          <cell r="AK972">
            <v>0</v>
          </cell>
          <cell r="AL972">
            <v>0</v>
          </cell>
          <cell r="AM972">
            <v>0</v>
          </cell>
          <cell r="AN972">
            <v>0</v>
          </cell>
          <cell r="AP972">
            <v>0</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D973">
            <v>0</v>
          </cell>
          <cell r="AE973">
            <v>0</v>
          </cell>
          <cell r="AF973">
            <v>0</v>
          </cell>
          <cell r="AG973">
            <v>0</v>
          </cell>
          <cell r="AH973">
            <v>0</v>
          </cell>
          <cell r="AI973">
            <v>0</v>
          </cell>
          <cell r="AJ973">
            <v>0</v>
          </cell>
          <cell r="AK973">
            <v>0</v>
          </cell>
          <cell r="AL973">
            <v>0</v>
          </cell>
          <cell r="AM973">
            <v>0</v>
          </cell>
          <cell r="AN973">
            <v>0</v>
          </cell>
          <cell r="AP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D974">
            <v>0</v>
          </cell>
          <cell r="AE974">
            <v>0</v>
          </cell>
          <cell r="AF974">
            <v>0</v>
          </cell>
          <cell r="AG974">
            <v>0</v>
          </cell>
          <cell r="AH974">
            <v>0</v>
          </cell>
          <cell r="AI974">
            <v>0</v>
          </cell>
          <cell r="AJ974">
            <v>0</v>
          </cell>
          <cell r="AK974">
            <v>0</v>
          </cell>
          <cell r="AL974">
            <v>0</v>
          </cell>
          <cell r="AM974">
            <v>0</v>
          </cell>
          <cell r="AN974">
            <v>0</v>
          </cell>
          <cell r="AP974">
            <v>0</v>
          </cell>
        </row>
        <row r="975">
          <cell r="J975">
            <v>22706915.190000001</v>
          </cell>
          <cell r="K975">
            <v>20642650.190000001</v>
          </cell>
          <cell r="L975">
            <v>18578385.190000001</v>
          </cell>
          <cell r="M975">
            <v>16514120.189999999</v>
          </cell>
          <cell r="N975">
            <v>14449855.189999999</v>
          </cell>
          <cell r="O975">
            <v>12385590.189999999</v>
          </cell>
          <cell r="P975">
            <v>10321326.189999999</v>
          </cell>
          <cell r="Q975">
            <v>8257062.1900000004</v>
          </cell>
          <cell r="R975">
            <v>6192796.1900000004</v>
          </cell>
          <cell r="S975">
            <v>4128531.19</v>
          </cell>
          <cell r="T975">
            <v>2898818.97</v>
          </cell>
          <cell r="U975">
            <v>834553.97</v>
          </cell>
          <cell r="V975">
            <v>20994660.969999999</v>
          </cell>
          <cell r="W975">
            <v>19086054.969999999</v>
          </cell>
          <cell r="X975">
            <v>17177448.969999999</v>
          </cell>
          <cell r="Y975">
            <v>15268843.970000001</v>
          </cell>
          <cell r="Z975">
            <v>13360238.970000001</v>
          </cell>
          <cell r="AA975">
            <v>11451632.970000001</v>
          </cell>
          <cell r="AD975">
            <v>11064228.204583332</v>
          </cell>
          <cell r="AE975">
            <v>11242460.465416664</v>
          </cell>
          <cell r="AF975">
            <v>11370078.434583331</v>
          </cell>
          <cell r="AG975">
            <v>11451716.555833334</v>
          </cell>
          <cell r="AH975">
            <v>11487374.829166668</v>
          </cell>
          <cell r="AI975">
            <v>11421206.477499999</v>
          </cell>
          <cell r="AJ975">
            <v>11285004.417499999</v>
          </cell>
          <cell r="AK975">
            <v>11161773.940833332</v>
          </cell>
          <cell r="AL975">
            <v>11051515.089166665</v>
          </cell>
          <cell r="AM975">
            <v>10954227.904166665</v>
          </cell>
          <cell r="AN975">
            <v>10869912.344166666</v>
          </cell>
          <cell r="AP975">
            <v>10740195.849166665</v>
          </cell>
        </row>
        <row r="976">
          <cell r="J976">
            <v>8152229.29</v>
          </cell>
          <cell r="K976">
            <v>7411118.29</v>
          </cell>
          <cell r="L976">
            <v>6670006.29</v>
          </cell>
          <cell r="M976">
            <v>5928893.29</v>
          </cell>
          <cell r="N976">
            <v>5187782.29</v>
          </cell>
          <cell r="O976">
            <v>4446670.29</v>
          </cell>
          <cell r="P976">
            <v>3705558.29</v>
          </cell>
          <cell r="Q976">
            <v>2964446.29</v>
          </cell>
          <cell r="R976">
            <v>2223335.29</v>
          </cell>
          <cell r="S976">
            <v>1482223.29</v>
          </cell>
          <cell r="T976">
            <v>385354.23</v>
          </cell>
          <cell r="U976">
            <v>-355757.77</v>
          </cell>
          <cell r="V976">
            <v>7610678.2300000004</v>
          </cell>
          <cell r="W976">
            <v>6918798.2300000004</v>
          </cell>
          <cell r="X976">
            <v>6226918.2300000004</v>
          </cell>
          <cell r="Y976">
            <v>5535039.2300000004</v>
          </cell>
          <cell r="Z976">
            <v>4843159.2300000004</v>
          </cell>
          <cell r="AA976">
            <v>4151279.23</v>
          </cell>
          <cell r="AD976">
            <v>4048326.7254166664</v>
          </cell>
          <cell r="AE976">
            <v>4104731.6929166666</v>
          </cell>
          <cell r="AF976">
            <v>4144971.7020833329</v>
          </cell>
          <cell r="AG976">
            <v>4129034.4958333331</v>
          </cell>
          <cell r="AH976">
            <v>4056920.0741666663</v>
          </cell>
          <cell r="AI976">
            <v>3994256.9858333324</v>
          </cell>
          <cell r="AJ976">
            <v>3951179.0224999995</v>
          </cell>
          <cell r="AK976">
            <v>3912203.6841666666</v>
          </cell>
          <cell r="AL976">
            <v>3877331.0958333332</v>
          </cell>
          <cell r="AM976">
            <v>3846561.2158333329</v>
          </cell>
          <cell r="AN976">
            <v>3819893.9608333339</v>
          </cell>
          <cell r="AP976">
            <v>3778867.4508333323</v>
          </cell>
        </row>
        <row r="977">
          <cell r="J977">
            <v>13328696</v>
          </cell>
          <cell r="K977">
            <v>12424804</v>
          </cell>
          <cell r="L977">
            <v>14978383</v>
          </cell>
          <cell r="M977">
            <v>15673371</v>
          </cell>
          <cell r="N977">
            <v>18302479</v>
          </cell>
          <cell r="O977">
            <v>20313476</v>
          </cell>
          <cell r="P977">
            <v>22171509</v>
          </cell>
          <cell r="Q977">
            <v>22068712</v>
          </cell>
          <cell r="R977">
            <v>22421350</v>
          </cell>
          <cell r="S977">
            <v>24153328</v>
          </cell>
          <cell r="T977">
            <v>25336666</v>
          </cell>
          <cell r="U977">
            <v>28055079</v>
          </cell>
          <cell r="V977">
            <v>8710361</v>
          </cell>
          <cell r="W977">
            <v>11775486</v>
          </cell>
          <cell r="X977">
            <v>14595138</v>
          </cell>
          <cell r="Y977">
            <v>14982947</v>
          </cell>
          <cell r="Z977">
            <v>17713102</v>
          </cell>
          <cell r="AA977">
            <v>19837302</v>
          </cell>
          <cell r="AD977">
            <v>21447800.166666668</v>
          </cell>
          <cell r="AE977">
            <v>21234203.583333332</v>
          </cell>
          <cell r="AF977">
            <v>20962340.291666668</v>
          </cell>
          <cell r="AG977">
            <v>20611283.833333332</v>
          </cell>
          <cell r="AH977">
            <v>20168576.916666668</v>
          </cell>
          <cell r="AI977">
            <v>19743223.791666668</v>
          </cell>
          <cell r="AJ977">
            <v>19523738.25</v>
          </cell>
          <cell r="AK977">
            <v>19480714.791666668</v>
          </cell>
          <cell r="AL977">
            <v>19435978.583333332</v>
          </cell>
          <cell r="AM977">
            <v>19382653.541666668</v>
          </cell>
          <cell r="AN977">
            <v>19338255.583333332</v>
          </cell>
          <cell r="AP977">
            <v>19199402.875</v>
          </cell>
        </row>
        <row r="978">
          <cell r="J978">
            <v>2718706</v>
          </cell>
          <cell r="K978">
            <v>3977901</v>
          </cell>
          <cell r="L978">
            <v>5684060</v>
          </cell>
          <cell r="M978">
            <v>7179143</v>
          </cell>
          <cell r="N978">
            <v>8777972</v>
          </cell>
          <cell r="O978">
            <v>9728220</v>
          </cell>
          <cell r="P978">
            <v>10141251</v>
          </cell>
          <cell r="Q978">
            <v>8658316</v>
          </cell>
          <cell r="R978">
            <v>6941522</v>
          </cell>
          <cell r="S978">
            <v>6337420</v>
          </cell>
          <cell r="T978">
            <v>5762867</v>
          </cell>
          <cell r="U978">
            <v>6015396</v>
          </cell>
          <cell r="V978">
            <v>-1482018</v>
          </cell>
          <cell r="W978">
            <v>154310</v>
          </cell>
          <cell r="X978">
            <v>1939005</v>
          </cell>
          <cell r="Y978">
            <v>3344985</v>
          </cell>
          <cell r="Z978">
            <v>4982728</v>
          </cell>
          <cell r="AA978">
            <v>5691080</v>
          </cell>
          <cell r="AD978">
            <v>7499210.833333333</v>
          </cell>
          <cell r="AE978">
            <v>7480180.333333333</v>
          </cell>
          <cell r="AF978">
            <v>7381891.458333333</v>
          </cell>
          <cell r="AG978">
            <v>7215082.875</v>
          </cell>
          <cell r="AH978">
            <v>6969474</v>
          </cell>
          <cell r="AI978">
            <v>6651867.666666667</v>
          </cell>
          <cell r="AJ978">
            <v>6317521.208333333</v>
          </cell>
          <cell r="AK978">
            <v>6002160.958333333</v>
          </cell>
          <cell r="AL978">
            <v>5686360.416666667</v>
          </cell>
          <cell r="AM978">
            <v>5368468.666666667</v>
          </cell>
          <cell r="AN978">
            <v>5042119.333333333</v>
          </cell>
          <cell r="AP978">
            <v>4312881.5</v>
          </cell>
        </row>
        <row r="979">
          <cell r="J979">
            <v>22959219.059999999</v>
          </cell>
          <cell r="K979">
            <v>25671533.84</v>
          </cell>
          <cell r="L979">
            <v>25671533.84</v>
          </cell>
          <cell r="M979">
            <v>25671533.84</v>
          </cell>
          <cell r="N979">
            <v>27293510.170000002</v>
          </cell>
          <cell r="O979">
            <v>27293510.170000002</v>
          </cell>
          <cell r="P979">
            <v>28845920.960000001</v>
          </cell>
          <cell r="Q979">
            <v>28845920.960000001</v>
          </cell>
          <cell r="R979">
            <v>28845920.960000001</v>
          </cell>
          <cell r="S979">
            <v>32789128.739999998</v>
          </cell>
          <cell r="T979">
            <v>35050186.950000003</v>
          </cell>
          <cell r="U979">
            <v>39659641.159999996</v>
          </cell>
          <cell r="V979">
            <v>9431413.4199999999</v>
          </cell>
          <cell r="W979">
            <v>9781861.6199999992</v>
          </cell>
          <cell r="X979">
            <v>9581931.9900000002</v>
          </cell>
          <cell r="Y979">
            <v>6881842.5800000001</v>
          </cell>
          <cell r="Z979">
            <v>6208232.0899999999</v>
          </cell>
          <cell r="AA979">
            <v>991460.08</v>
          </cell>
          <cell r="AD979">
            <v>26181172.587500002</v>
          </cell>
          <cell r="AE979">
            <v>27190251.921250001</v>
          </cell>
          <cell r="AF979">
            <v>27986745.384583335</v>
          </cell>
          <cell r="AG979">
            <v>28563371.958750006</v>
          </cell>
          <cell r="AH979">
            <v>28927642.180000003</v>
          </cell>
          <cell r="AI979">
            <v>28486138.152500004</v>
          </cell>
          <cell r="AJ979">
            <v>27260409.908333335</v>
          </cell>
          <cell r="AK979">
            <v>25927940.155416679</v>
          </cell>
          <cell r="AL979">
            <v>24474636.275833335</v>
          </cell>
          <cell r="AM979">
            <v>22813179.220000003</v>
          </cell>
          <cell r="AN979">
            <v>20838707.212916669</v>
          </cell>
          <cell r="AP979">
            <v>16137048.339166669</v>
          </cell>
        </row>
        <row r="980">
          <cell r="J980">
            <v>53650765.159999996</v>
          </cell>
          <cell r="K980">
            <v>55203724.259999998</v>
          </cell>
          <cell r="L980">
            <v>56020083.039999999</v>
          </cell>
          <cell r="M980">
            <v>57138080.579999998</v>
          </cell>
          <cell r="N980">
            <v>58317423.090000004</v>
          </cell>
          <cell r="O980">
            <v>61123938.740000002</v>
          </cell>
          <cell r="P980">
            <v>69907436.930000007</v>
          </cell>
          <cell r="Q980">
            <v>69907436.930000007</v>
          </cell>
          <cell r="R980">
            <v>69907436.930000007</v>
          </cell>
          <cell r="S980">
            <v>70734907.010000005</v>
          </cell>
          <cell r="T980">
            <v>71076525.049999997</v>
          </cell>
          <cell r="U980">
            <v>72441646.319999993</v>
          </cell>
          <cell r="V980">
            <v>42385959.270000003</v>
          </cell>
          <cell r="W980">
            <v>43162712.200000003</v>
          </cell>
          <cell r="X980">
            <v>44602172.57</v>
          </cell>
          <cell r="Y980">
            <v>45661514.609999999</v>
          </cell>
          <cell r="Z980">
            <v>47343172.030000001</v>
          </cell>
          <cell r="AA980">
            <v>47298042.530000001</v>
          </cell>
          <cell r="AD980">
            <v>60820233.33291667</v>
          </cell>
          <cell r="AE980">
            <v>62241736.941250004</v>
          </cell>
          <cell r="AF980">
            <v>63249282.06916669</v>
          </cell>
          <cell r="AG980">
            <v>63775595.685416676</v>
          </cell>
          <cell r="AH980">
            <v>63869218.020000003</v>
          </cell>
          <cell r="AI980">
            <v>63316416.757916659</v>
          </cell>
          <cell r="AJ980">
            <v>62345341.00999999</v>
          </cell>
          <cell r="AK980">
            <v>61367885.904583327</v>
          </cell>
          <cell r="AL980">
            <v>60413949.386250012</v>
          </cell>
          <cell r="AM980">
            <v>59478498.676666677</v>
          </cell>
          <cell r="AN980">
            <v>58445159.207083337</v>
          </cell>
          <cell r="AP980">
            <v>55190597.076666661</v>
          </cell>
        </row>
        <row r="981">
          <cell r="J981">
            <v>6875588.1100000003</v>
          </cell>
          <cell r="K981">
            <v>7776620.2999999998</v>
          </cell>
          <cell r="L981">
            <v>7922160.5499999998</v>
          </cell>
          <cell r="M981">
            <v>8316676.9500000002</v>
          </cell>
          <cell r="N981">
            <v>9317556.2100000009</v>
          </cell>
          <cell r="O981">
            <v>10326840.59</v>
          </cell>
          <cell r="P981">
            <v>12198922.91</v>
          </cell>
          <cell r="Q981">
            <v>12265263.75</v>
          </cell>
          <cell r="R981">
            <v>12804511.029999999</v>
          </cell>
          <cell r="S981">
            <v>14817814.029999999</v>
          </cell>
          <cell r="T981">
            <v>16459660.550000001</v>
          </cell>
          <cell r="U981">
            <v>18484497.399999999</v>
          </cell>
          <cell r="V981">
            <v>6724353.7199999997</v>
          </cell>
          <cell r="W981">
            <v>7311535.3600000003</v>
          </cell>
          <cell r="X981">
            <v>7622985.8200000003</v>
          </cell>
          <cell r="Y981">
            <v>7507538.3899999997</v>
          </cell>
          <cell r="Z981">
            <v>9132118.3399999999</v>
          </cell>
          <cell r="AA981">
            <v>9729683.4700000007</v>
          </cell>
          <cell r="AD981">
            <v>9209610.3833333328</v>
          </cell>
          <cell r="AE981">
            <v>9702518.206666667</v>
          </cell>
          <cell r="AF981">
            <v>10220427.754999999</v>
          </cell>
          <cell r="AG981">
            <v>10747257.464166665</v>
          </cell>
          <cell r="AH981">
            <v>11232205.032916667</v>
          </cell>
          <cell r="AI981">
            <v>11457541.265416667</v>
          </cell>
          <cell r="AJ981">
            <v>11431861.293333335</v>
          </cell>
          <cell r="AK981">
            <v>11400017.140416665</v>
          </cell>
          <cell r="AL981">
            <v>11353837.42</v>
          </cell>
          <cell r="AM981">
            <v>11312396.735416666</v>
          </cell>
          <cell r="AN981">
            <v>11279788.610833332</v>
          </cell>
          <cell r="AP981">
            <v>11122746.539166667</v>
          </cell>
        </row>
        <row r="982">
          <cell r="J982">
            <v>8044826.0599999996</v>
          </cell>
          <cell r="K982">
            <v>8296047.5300000003</v>
          </cell>
          <cell r="L982">
            <v>8475389.2300000004</v>
          </cell>
          <cell r="M982">
            <v>8925421.8399999999</v>
          </cell>
          <cell r="N982">
            <v>8925421.8399999999</v>
          </cell>
          <cell r="O982">
            <v>9954145.6799999997</v>
          </cell>
          <cell r="P982">
            <v>12533597.24</v>
          </cell>
          <cell r="Q982">
            <v>12608790.34</v>
          </cell>
          <cell r="R982">
            <v>12608790.34</v>
          </cell>
          <cell r="S982">
            <v>12913009.92</v>
          </cell>
          <cell r="T982">
            <v>12913009.92</v>
          </cell>
          <cell r="U982">
            <v>13155125.98</v>
          </cell>
          <cell r="V982">
            <v>0</v>
          </cell>
          <cell r="W982">
            <v>0</v>
          </cell>
          <cell r="X982">
            <v>0</v>
          </cell>
          <cell r="Y982">
            <v>0</v>
          </cell>
          <cell r="Z982">
            <v>0</v>
          </cell>
          <cell r="AA982">
            <v>0</v>
          </cell>
          <cell r="AD982">
            <v>11302723.016249999</v>
          </cell>
          <cell r="AE982">
            <v>11420239.255000001</v>
          </cell>
          <cell r="AF982">
            <v>11381191.664166667</v>
          </cell>
          <cell r="AG982">
            <v>11216253.581250003</v>
          </cell>
          <cell r="AH982">
            <v>10948788.974166667</v>
          </cell>
          <cell r="AI982">
            <v>10444263.574166669</v>
          </cell>
          <cell r="AJ982">
            <v>9763393.8412500005</v>
          </cell>
          <cell r="AK982">
            <v>9064583.9762500003</v>
          </cell>
          <cell r="AL982">
            <v>8339550.1816666676</v>
          </cell>
          <cell r="AM982">
            <v>7595765.0283333352</v>
          </cell>
          <cell r="AN982">
            <v>6809116.3816666678</v>
          </cell>
          <cell r="AP982">
            <v>4876330.1691666665</v>
          </cell>
        </row>
        <row r="983">
          <cell r="J983">
            <v>391673.33</v>
          </cell>
          <cell r="K983">
            <v>504701.02</v>
          </cell>
          <cell r="L983">
            <v>620284.92000000004</v>
          </cell>
          <cell r="M983">
            <v>731658.33</v>
          </cell>
          <cell r="N983">
            <v>842431.8</v>
          </cell>
          <cell r="O983">
            <v>947998.92</v>
          </cell>
          <cell r="P983">
            <v>1047941.24</v>
          </cell>
          <cell r="Q983">
            <v>1139397.48</v>
          </cell>
          <cell r="R983">
            <v>1216513.03</v>
          </cell>
          <cell r="S983">
            <v>1293460.29</v>
          </cell>
          <cell r="T983">
            <v>1376928.81</v>
          </cell>
          <cell r="U983">
            <v>1473647.45</v>
          </cell>
          <cell r="V983">
            <v>172697.85</v>
          </cell>
          <cell r="W983">
            <v>231950.4</v>
          </cell>
          <cell r="X983">
            <v>292906.78000000003</v>
          </cell>
          <cell r="Y983">
            <v>351067.33</v>
          </cell>
          <cell r="Z983">
            <v>397295.22</v>
          </cell>
          <cell r="AA983">
            <v>433368.93</v>
          </cell>
          <cell r="AD983">
            <v>805173.68958333333</v>
          </cell>
          <cell r="AE983">
            <v>838795.69791666663</v>
          </cell>
          <cell r="AF983">
            <v>874142.09916666651</v>
          </cell>
          <cell r="AG983">
            <v>910472.26583333348</v>
          </cell>
          <cell r="AH983">
            <v>947180.16875000019</v>
          </cell>
          <cell r="AI983">
            <v>956429.07333333336</v>
          </cell>
          <cell r="AJ983">
            <v>935940.48583333334</v>
          </cell>
          <cell r="AK983">
            <v>910935.12083333323</v>
          </cell>
          <cell r="AL983">
            <v>881436.40666666662</v>
          </cell>
          <cell r="AM983">
            <v>847031.0908333332</v>
          </cell>
          <cell r="AN983">
            <v>807040.8170833335</v>
          </cell>
          <cell r="AP983">
            <v>707160.59750000003</v>
          </cell>
        </row>
        <row r="984">
          <cell r="J984">
            <v>942032.7</v>
          </cell>
          <cell r="K984">
            <v>1170183.3700000001</v>
          </cell>
          <cell r="L984">
            <v>1402861.72</v>
          </cell>
          <cell r="M984">
            <v>1637016.71</v>
          </cell>
          <cell r="N984">
            <v>1872990.74</v>
          </cell>
          <cell r="O984">
            <v>2112001.31</v>
          </cell>
          <cell r="P984">
            <v>2363440.89</v>
          </cell>
          <cell r="Q984">
            <v>2615702.75</v>
          </cell>
          <cell r="R984">
            <v>2844370.38</v>
          </cell>
          <cell r="S984">
            <v>3055667.84</v>
          </cell>
          <cell r="T984">
            <v>3260553.55</v>
          </cell>
          <cell r="U984">
            <v>3473701.2</v>
          </cell>
          <cell r="V984">
            <v>924393.31</v>
          </cell>
          <cell r="W984">
            <v>1118268.42</v>
          </cell>
          <cell r="X984">
            <v>1314930.1000000001</v>
          </cell>
          <cell r="Y984">
            <v>1539583.76</v>
          </cell>
          <cell r="Z984">
            <v>1753849.59</v>
          </cell>
          <cell r="AA984">
            <v>1980759.51</v>
          </cell>
          <cell r="AD984">
            <v>1781098.0512500003</v>
          </cell>
          <cell r="AE984">
            <v>1875134.5662500001</v>
          </cell>
          <cell r="AF984">
            <v>1973888.4020833336</v>
          </cell>
          <cell r="AG984">
            <v>2075338.9550000001</v>
          </cell>
          <cell r="AH984">
            <v>2177868.0258333334</v>
          </cell>
          <cell r="AI984">
            <v>2228475.2887499998</v>
          </cell>
          <cell r="AJ984">
            <v>2225577.1912499997</v>
          </cell>
          <cell r="AK984">
            <v>2219750.2508333335</v>
          </cell>
          <cell r="AL984">
            <v>2212026.7270833333</v>
          </cell>
          <cell r="AM984">
            <v>2203002.8062499999</v>
          </cell>
          <cell r="AN984">
            <v>2192570.1833333331</v>
          </cell>
          <cell r="AP984">
            <v>2165405.585</v>
          </cell>
        </row>
        <row r="985">
          <cell r="J985">
            <v>147289.21</v>
          </cell>
          <cell r="K985">
            <v>186172.45</v>
          </cell>
          <cell r="L985">
            <v>226352.77</v>
          </cell>
          <cell r="M985">
            <v>266639.23</v>
          </cell>
          <cell r="N985">
            <v>308281.21000000002</v>
          </cell>
          <cell r="O985">
            <v>352198.88</v>
          </cell>
          <cell r="P985">
            <v>399677.36</v>
          </cell>
          <cell r="Q985">
            <v>449269.52</v>
          </cell>
          <cell r="R985">
            <v>498955.8</v>
          </cell>
          <cell r="S985">
            <v>551622.56999999995</v>
          </cell>
          <cell r="T985">
            <v>608917.12</v>
          </cell>
          <cell r="U985">
            <v>674600.41</v>
          </cell>
          <cell r="V985">
            <v>165122.04999999999</v>
          </cell>
          <cell r="W985">
            <v>211771.97</v>
          </cell>
          <cell r="X985">
            <v>259456.44</v>
          </cell>
          <cell r="Y985">
            <v>309946.46000000002</v>
          </cell>
          <cell r="Z985">
            <v>357421.07</v>
          </cell>
          <cell r="AA985">
            <v>409384.32</v>
          </cell>
          <cell r="AD985">
            <v>314323.80124999996</v>
          </cell>
          <cell r="AE985">
            <v>326831.96791666665</v>
          </cell>
          <cell r="AF985">
            <v>341639.41874999995</v>
          </cell>
          <cell r="AG985">
            <v>358873.7049999999</v>
          </cell>
          <cell r="AH985">
            <v>378637.89874999999</v>
          </cell>
          <cell r="AI985">
            <v>389907.74583333329</v>
          </cell>
          <cell r="AJ985">
            <v>391717.42749999993</v>
          </cell>
          <cell r="AK985">
            <v>394163.39374999999</v>
          </cell>
          <cell r="AL985">
            <v>397347.18125000008</v>
          </cell>
          <cell r="AM985">
            <v>401199.14333333331</v>
          </cell>
          <cell r="AN985">
            <v>405629.3641666667</v>
          </cell>
          <cell r="AP985">
            <v>415996.93333333329</v>
          </cell>
        </row>
        <row r="986">
          <cell r="J986">
            <v>229451.07</v>
          </cell>
          <cell r="K986">
            <v>284809.77</v>
          </cell>
          <cell r="L986">
            <v>340367.92</v>
          </cell>
          <cell r="M986">
            <v>396144.79</v>
          </cell>
          <cell r="N986">
            <v>451351.93</v>
          </cell>
          <cell r="O986">
            <v>506728.66</v>
          </cell>
          <cell r="P986">
            <v>565684.15</v>
          </cell>
          <cell r="Q986">
            <v>625874.84</v>
          </cell>
          <cell r="R986">
            <v>680151.45</v>
          </cell>
          <cell r="S986">
            <v>728975.85</v>
          </cell>
          <cell r="T986">
            <v>775022.31</v>
          </cell>
          <cell r="U986">
            <v>821347.93</v>
          </cell>
          <cell r="V986">
            <v>188393.66</v>
          </cell>
          <cell r="W986">
            <v>225163.53</v>
          </cell>
          <cell r="X986">
            <v>261212.18</v>
          </cell>
          <cell r="Y986">
            <v>301026.17</v>
          </cell>
          <cell r="Z986">
            <v>337820.17</v>
          </cell>
          <cell r="AA986">
            <v>375625.12</v>
          </cell>
          <cell r="AD986">
            <v>441341.8641666667</v>
          </cell>
          <cell r="AE986">
            <v>461008.76833333337</v>
          </cell>
          <cell r="AF986">
            <v>481657.72250000009</v>
          </cell>
          <cell r="AG986">
            <v>502642.73333333334</v>
          </cell>
          <cell r="AH986">
            <v>523491.48249999998</v>
          </cell>
          <cell r="AI986">
            <v>532115.16374999995</v>
          </cell>
          <cell r="AJ986">
            <v>527919.17833333323</v>
          </cell>
          <cell r="AK986">
            <v>522135.76249999995</v>
          </cell>
          <cell r="AL986">
            <v>514874.33083333337</v>
          </cell>
          <cell r="AM986">
            <v>506180.56499999994</v>
          </cell>
          <cell r="AN986">
            <v>495987.42749999999</v>
          </cell>
          <cell r="AP986">
            <v>470149.83458333329</v>
          </cell>
        </row>
        <row r="987">
          <cell r="J987">
            <v>851953.77</v>
          </cell>
          <cell r="K987">
            <v>851953.77</v>
          </cell>
          <cell r="L987">
            <v>851953.77</v>
          </cell>
          <cell r="M987">
            <v>851953.77</v>
          </cell>
          <cell r="N987">
            <v>851953.77</v>
          </cell>
          <cell r="O987">
            <v>878599.32</v>
          </cell>
          <cell r="P987">
            <v>1225599.57</v>
          </cell>
          <cell r="Q987">
            <v>1225599.57</v>
          </cell>
          <cell r="R987">
            <v>1292959.6000000001</v>
          </cell>
          <cell r="S987">
            <v>1312085.8899999999</v>
          </cell>
          <cell r="T987">
            <v>1365166.0800000001</v>
          </cell>
          <cell r="U987">
            <v>1365166.0800000001</v>
          </cell>
          <cell r="V987">
            <v>39212.800000000003</v>
          </cell>
          <cell r="W987">
            <v>0</v>
          </cell>
          <cell r="X987">
            <v>0</v>
          </cell>
          <cell r="Y987">
            <v>0</v>
          </cell>
          <cell r="Z987">
            <v>0</v>
          </cell>
          <cell r="AA987">
            <v>0</v>
          </cell>
          <cell r="AD987">
            <v>979466.37124999985</v>
          </cell>
          <cell r="AE987">
            <v>1019065.4491666666</v>
          </cell>
          <cell r="AF987">
            <v>1050192.1591666667</v>
          </cell>
          <cell r="AG987">
            <v>1071358.9216666666</v>
          </cell>
          <cell r="AH987">
            <v>1076167.8616666666</v>
          </cell>
          <cell r="AI987">
            <v>1043214.5395833334</v>
          </cell>
          <cell r="AJ987">
            <v>973852.25875000015</v>
          </cell>
          <cell r="AK987">
            <v>902856.11125000007</v>
          </cell>
          <cell r="AL987">
            <v>831859.96375</v>
          </cell>
          <cell r="AM987">
            <v>760863.81625000003</v>
          </cell>
          <cell r="AN987">
            <v>688757.4375</v>
          </cell>
          <cell r="AP987">
            <v>512002.81791666668</v>
          </cell>
        </row>
        <row r="988">
          <cell r="J988">
            <v>619404.54</v>
          </cell>
          <cell r="K988">
            <v>619404.54</v>
          </cell>
          <cell r="L988">
            <v>630026.88</v>
          </cell>
          <cell r="M988">
            <v>630026.88</v>
          </cell>
          <cell r="N988">
            <v>630026.88</v>
          </cell>
          <cell r="O988">
            <v>802489.57</v>
          </cell>
          <cell r="P988">
            <v>1033473.26</v>
          </cell>
          <cell r="Q988">
            <v>1146665.1100000001</v>
          </cell>
          <cell r="R988">
            <v>1296058.4099999999</v>
          </cell>
          <cell r="S988">
            <v>1296058.4099999999</v>
          </cell>
          <cell r="T988">
            <v>1394863.53</v>
          </cell>
          <cell r="U988">
            <v>1394863.53</v>
          </cell>
          <cell r="V988">
            <v>14069.68</v>
          </cell>
          <cell r="W988">
            <v>0</v>
          </cell>
          <cell r="X988">
            <v>0</v>
          </cell>
          <cell r="Y988">
            <v>0</v>
          </cell>
          <cell r="Z988">
            <v>0</v>
          </cell>
          <cell r="AA988">
            <v>0</v>
          </cell>
          <cell r="AD988">
            <v>1263643.6470833332</v>
          </cell>
          <cell r="AE988">
            <v>1202535.1341666668</v>
          </cell>
          <cell r="AF988">
            <v>1138171.2004166665</v>
          </cell>
          <cell r="AG988">
            <v>1073209.3241666667</v>
          </cell>
          <cell r="AH988">
            <v>998211.94833333325</v>
          </cell>
          <cell r="AI988">
            <v>932557.84249999991</v>
          </cell>
          <cell r="AJ988">
            <v>881527.03416666656</v>
          </cell>
          <cell r="AK988">
            <v>829467.3916666666</v>
          </cell>
          <cell r="AL988">
            <v>776965.15166666673</v>
          </cell>
          <cell r="AM988">
            <v>724462.91166666674</v>
          </cell>
          <cell r="AN988">
            <v>664774.72625000007</v>
          </cell>
          <cell r="AP988">
            <v>507721.41874999995</v>
          </cell>
        </row>
        <row r="989">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D989">
            <v>101666.66666666667</v>
          </cell>
          <cell r="AE989">
            <v>0</v>
          </cell>
          <cell r="AF989">
            <v>0</v>
          </cell>
          <cell r="AG989">
            <v>0</v>
          </cell>
          <cell r="AH989">
            <v>0</v>
          </cell>
          <cell r="AI989">
            <v>0</v>
          </cell>
          <cell r="AJ989">
            <v>0</v>
          </cell>
          <cell r="AK989">
            <v>0</v>
          </cell>
          <cell r="AL989">
            <v>0</v>
          </cell>
          <cell r="AM989">
            <v>0</v>
          </cell>
          <cell r="AN989">
            <v>0</v>
          </cell>
          <cell r="AP989">
            <v>0</v>
          </cell>
        </row>
        <row r="990">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D990">
            <v>0</v>
          </cell>
          <cell r="AE990">
            <v>0</v>
          </cell>
          <cell r="AF990">
            <v>0</v>
          </cell>
          <cell r="AG990">
            <v>0</v>
          </cell>
          <cell r="AH990">
            <v>0</v>
          </cell>
          <cell r="AI990">
            <v>0</v>
          </cell>
          <cell r="AJ990">
            <v>0</v>
          </cell>
          <cell r="AK990">
            <v>0</v>
          </cell>
          <cell r="AL990">
            <v>0</v>
          </cell>
          <cell r="AM990">
            <v>0</v>
          </cell>
          <cell r="AN990">
            <v>0</v>
          </cell>
          <cell r="AP990">
            <v>0</v>
          </cell>
        </row>
        <row r="991">
          <cell r="J991">
            <v>18501.43</v>
          </cell>
          <cell r="K991">
            <v>22463.55</v>
          </cell>
          <cell r="L991">
            <v>25610.5</v>
          </cell>
          <cell r="M991">
            <v>27893.82</v>
          </cell>
          <cell r="N991">
            <v>29241.25</v>
          </cell>
          <cell r="O991">
            <v>30085.75</v>
          </cell>
          <cell r="P991">
            <v>31464.46</v>
          </cell>
          <cell r="Q991">
            <v>33268.050000000003</v>
          </cell>
          <cell r="R991">
            <v>35088.379999999997</v>
          </cell>
          <cell r="S991">
            <v>37024.06</v>
          </cell>
          <cell r="T991">
            <v>39054.230000000003</v>
          </cell>
          <cell r="U991">
            <v>41165.29</v>
          </cell>
          <cell r="V991">
            <v>0</v>
          </cell>
          <cell r="W991">
            <v>0</v>
          </cell>
          <cell r="X991">
            <v>0</v>
          </cell>
          <cell r="Y991">
            <v>0</v>
          </cell>
          <cell r="Z991">
            <v>0</v>
          </cell>
          <cell r="AA991">
            <v>0</v>
          </cell>
          <cell r="AD991">
            <v>31912.781666666666</v>
          </cell>
          <cell r="AE991">
            <v>31907.376666666667</v>
          </cell>
          <cell r="AF991">
            <v>31783.260833333334</v>
          </cell>
          <cell r="AG991">
            <v>31536.977083333335</v>
          </cell>
          <cell r="AH991">
            <v>31143.829166666663</v>
          </cell>
          <cell r="AI991">
            <v>30134.171249999999</v>
          </cell>
          <cell r="AJ991">
            <v>28427.297083333335</v>
          </cell>
          <cell r="AK991">
            <v>26424.211666666666</v>
          </cell>
          <cell r="AL991">
            <v>24194.864999999994</v>
          </cell>
          <cell r="AM991">
            <v>21814.237083333337</v>
          </cell>
          <cell r="AN991">
            <v>19342.278750000001</v>
          </cell>
          <cell r="AP991">
            <v>14080.498750000001</v>
          </cell>
        </row>
        <row r="992">
          <cell r="J992">
            <v>30136.3</v>
          </cell>
          <cell r="K992">
            <v>36625.339999999997</v>
          </cell>
          <cell r="L992">
            <v>42647.02</v>
          </cell>
          <cell r="M992">
            <v>47394.57</v>
          </cell>
          <cell r="N992">
            <v>50679.47</v>
          </cell>
          <cell r="O992">
            <v>53727.94</v>
          </cell>
          <cell r="P992">
            <v>57052.4</v>
          </cell>
          <cell r="Q992">
            <v>60570.66</v>
          </cell>
          <cell r="R992">
            <v>64160.5</v>
          </cell>
          <cell r="S992">
            <v>67523.86</v>
          </cell>
          <cell r="T992">
            <v>70582.399999999994</v>
          </cell>
          <cell r="U992">
            <v>73464.83</v>
          </cell>
          <cell r="V992">
            <v>0</v>
          </cell>
          <cell r="W992">
            <v>0</v>
          </cell>
          <cell r="X992">
            <v>0</v>
          </cell>
          <cell r="Y992">
            <v>0</v>
          </cell>
          <cell r="Z992">
            <v>0</v>
          </cell>
          <cell r="AA992">
            <v>0</v>
          </cell>
          <cell r="AD992">
            <v>62433.438750000008</v>
          </cell>
          <cell r="AE992">
            <v>61030.007500000014</v>
          </cell>
          <cell r="AF992">
            <v>59462.03125</v>
          </cell>
          <cell r="AG992">
            <v>57688.150416666671</v>
          </cell>
          <cell r="AH992">
            <v>55646.035000000003</v>
          </cell>
          <cell r="AI992">
            <v>53291.428333333337</v>
          </cell>
          <cell r="AJ992">
            <v>50509.693333333329</v>
          </cell>
          <cell r="AK992">
            <v>47206.678333333337</v>
          </cell>
          <cell r="AL992">
            <v>43454.945416666662</v>
          </cell>
          <cell r="AM992">
            <v>39368.527083333334</v>
          </cell>
          <cell r="AN992">
            <v>35018.218333333331</v>
          </cell>
          <cell r="AP992">
            <v>25501.41</v>
          </cell>
        </row>
        <row r="993">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D993">
            <v>0</v>
          </cell>
          <cell r="AE993">
            <v>0</v>
          </cell>
          <cell r="AF993">
            <v>0</v>
          </cell>
          <cell r="AG993">
            <v>0</v>
          </cell>
          <cell r="AH993">
            <v>0</v>
          </cell>
          <cell r="AI993">
            <v>0</v>
          </cell>
          <cell r="AJ993">
            <v>0</v>
          </cell>
          <cell r="AK993">
            <v>0</v>
          </cell>
          <cell r="AL993">
            <v>0</v>
          </cell>
          <cell r="AM993">
            <v>0</v>
          </cell>
          <cell r="AN993">
            <v>0</v>
          </cell>
          <cell r="AP993">
            <v>0</v>
          </cell>
        </row>
        <row r="994">
          <cell r="J994">
            <v>15444775.76</v>
          </cell>
          <cell r="K994">
            <v>15068073.76</v>
          </cell>
          <cell r="L994">
            <v>14691371.76</v>
          </cell>
          <cell r="M994">
            <v>14314669.76</v>
          </cell>
          <cell r="N994">
            <v>13937967.76</v>
          </cell>
          <cell r="O994">
            <v>13561265.76</v>
          </cell>
          <cell r="P994">
            <v>13184563.76</v>
          </cell>
          <cell r="Q994">
            <v>12807861.76</v>
          </cell>
          <cell r="R994">
            <v>12431159.76</v>
          </cell>
          <cell r="S994">
            <v>12054457.76</v>
          </cell>
          <cell r="T994">
            <v>11677755.76</v>
          </cell>
          <cell r="U994">
            <v>11301053.76</v>
          </cell>
          <cell r="V994">
            <v>10924351.76</v>
          </cell>
          <cell r="W994">
            <v>10547649.76</v>
          </cell>
          <cell r="X994">
            <v>10170947.76</v>
          </cell>
          <cell r="Y994">
            <v>9794245.7599999998</v>
          </cell>
          <cell r="Z994">
            <v>9417543.7599999998</v>
          </cell>
          <cell r="AA994">
            <v>9040841.7599999998</v>
          </cell>
          <cell r="AD994">
            <v>15068073.759999998</v>
          </cell>
          <cell r="AE994">
            <v>14691371.759999998</v>
          </cell>
          <cell r="AF994">
            <v>14314669.76</v>
          </cell>
          <cell r="AG994">
            <v>13937967.76</v>
          </cell>
          <cell r="AH994">
            <v>13561265.76</v>
          </cell>
          <cell r="AI994">
            <v>13184563.76</v>
          </cell>
          <cell r="AJ994">
            <v>12807861.76</v>
          </cell>
          <cell r="AK994">
            <v>12431159.76</v>
          </cell>
          <cell r="AL994">
            <v>12054457.760000004</v>
          </cell>
          <cell r="AM994">
            <v>11677755.760000004</v>
          </cell>
          <cell r="AN994">
            <v>11301053.760000004</v>
          </cell>
          <cell r="AP994">
            <v>10547649.760000004</v>
          </cell>
        </row>
        <row r="995">
          <cell r="J995">
            <v>1627259.9</v>
          </cell>
          <cell r="K995">
            <v>1571146.9</v>
          </cell>
          <cell r="L995">
            <v>1515033.9</v>
          </cell>
          <cell r="M995">
            <v>1458920.9</v>
          </cell>
          <cell r="N995">
            <v>1402807.9</v>
          </cell>
          <cell r="O995">
            <v>1346694.9</v>
          </cell>
          <cell r="P995">
            <v>1290581.8999999999</v>
          </cell>
          <cell r="Q995">
            <v>1234468.8999999999</v>
          </cell>
          <cell r="R995">
            <v>1178355.8999999999</v>
          </cell>
          <cell r="S995">
            <v>1122242.8999999999</v>
          </cell>
          <cell r="T995">
            <v>1066129.8999999999</v>
          </cell>
          <cell r="U995">
            <v>1010016.9</v>
          </cell>
          <cell r="V995">
            <v>953903.9</v>
          </cell>
          <cell r="W995">
            <v>897790.9</v>
          </cell>
          <cell r="X995">
            <v>841677.9</v>
          </cell>
          <cell r="Y995">
            <v>785564.9</v>
          </cell>
          <cell r="Z995">
            <v>729451.9</v>
          </cell>
          <cell r="AA995">
            <v>673338.9</v>
          </cell>
          <cell r="AD995">
            <v>1571146.9000000001</v>
          </cell>
          <cell r="AE995">
            <v>1515033.9000000001</v>
          </cell>
          <cell r="AF995">
            <v>1458920.9000000001</v>
          </cell>
          <cell r="AG995">
            <v>1402807.9000000001</v>
          </cell>
          <cell r="AH995">
            <v>1346694.9000000001</v>
          </cell>
          <cell r="AI995">
            <v>1290581.9000000001</v>
          </cell>
          <cell r="AJ995">
            <v>1234468.9000000001</v>
          </cell>
          <cell r="AK995">
            <v>1178355.9000000001</v>
          </cell>
          <cell r="AL995">
            <v>1122242.9000000001</v>
          </cell>
          <cell r="AM995">
            <v>1066129.9000000001</v>
          </cell>
          <cell r="AN995">
            <v>1010016.9000000003</v>
          </cell>
          <cell r="AP995">
            <v>897790.90000000026</v>
          </cell>
        </row>
        <row r="996">
          <cell r="J996">
            <v>6389957.7199999997</v>
          </cell>
          <cell r="K996">
            <v>6169613.7199999997</v>
          </cell>
          <cell r="L996">
            <v>5949269.7199999997</v>
          </cell>
          <cell r="M996">
            <v>5728925.7199999997</v>
          </cell>
          <cell r="N996">
            <v>5508581.7199999997</v>
          </cell>
          <cell r="O996">
            <v>5288237.72</v>
          </cell>
          <cell r="P996">
            <v>5067893.72</v>
          </cell>
          <cell r="Q996">
            <v>4847549.72</v>
          </cell>
          <cell r="R996">
            <v>4627205.72</v>
          </cell>
          <cell r="S996">
            <v>4406861.72</v>
          </cell>
          <cell r="T996">
            <v>4186517.72</v>
          </cell>
          <cell r="U996">
            <v>3966173.72</v>
          </cell>
          <cell r="V996">
            <v>3745829.72</v>
          </cell>
          <cell r="W996">
            <v>3525485.72</v>
          </cell>
          <cell r="X996">
            <v>3305141.72</v>
          </cell>
          <cell r="Y996">
            <v>3084797.72</v>
          </cell>
          <cell r="Z996">
            <v>2864453.72</v>
          </cell>
          <cell r="AA996">
            <v>2644109.7200000002</v>
          </cell>
          <cell r="AD996">
            <v>6169613.7199999997</v>
          </cell>
          <cell r="AE996">
            <v>5949269.7199999997</v>
          </cell>
          <cell r="AF996">
            <v>5728925.7199999997</v>
          </cell>
          <cell r="AG996">
            <v>5508581.7199999997</v>
          </cell>
          <cell r="AH996">
            <v>5288237.72</v>
          </cell>
          <cell r="AI996">
            <v>5067893.72</v>
          </cell>
          <cell r="AJ996">
            <v>4847549.72</v>
          </cell>
          <cell r="AK996">
            <v>4627205.72</v>
          </cell>
          <cell r="AL996">
            <v>4406861.72</v>
          </cell>
          <cell r="AM996">
            <v>4186517.7199999993</v>
          </cell>
          <cell r="AN996">
            <v>3966173.7199999993</v>
          </cell>
          <cell r="AP996">
            <v>3525485.7199999993</v>
          </cell>
        </row>
        <row r="997">
          <cell r="J997">
            <v>109879293.81</v>
          </cell>
          <cell r="K997">
            <v>111366204.69</v>
          </cell>
          <cell r="L997">
            <v>112239872</v>
          </cell>
          <cell r="M997">
            <v>113193274.42</v>
          </cell>
          <cell r="N997">
            <v>114295843.77</v>
          </cell>
          <cell r="O997">
            <v>114659082.51000001</v>
          </cell>
          <cell r="P997">
            <v>116246159.73</v>
          </cell>
          <cell r="Q997">
            <v>117797980</v>
          </cell>
          <cell r="R997">
            <v>118225129.13</v>
          </cell>
          <cell r="S997">
            <v>119460023.31</v>
          </cell>
          <cell r="T997">
            <v>120100589.54000001</v>
          </cell>
          <cell r="U997">
            <v>121707405.61</v>
          </cell>
          <cell r="V997">
            <v>124270648.06</v>
          </cell>
          <cell r="W997">
            <v>125464115.68000001</v>
          </cell>
          <cell r="X997">
            <v>126580514.89</v>
          </cell>
          <cell r="Y997">
            <v>127773274.34</v>
          </cell>
          <cell r="Z997">
            <v>128480959.7</v>
          </cell>
          <cell r="AA997">
            <v>129651540.55</v>
          </cell>
          <cell r="AD997">
            <v>111030920.12416667</v>
          </cell>
          <cell r="AE997">
            <v>112081440.80291665</v>
          </cell>
          <cell r="AF997">
            <v>113116910.48791666</v>
          </cell>
          <cell r="AG997">
            <v>114151708.38708334</v>
          </cell>
          <cell r="AH997">
            <v>115218561.24458335</v>
          </cell>
          <cell r="AI997">
            <v>116363877.97041665</v>
          </cell>
          <cell r="AJ997">
            <v>117550930.68874997</v>
          </cell>
          <cell r="AK997">
            <v>118735870.43375002</v>
          </cell>
          <cell r="AL997">
            <v>119940897.21750002</v>
          </cell>
          <cell r="AM997">
            <v>121139443.71125001</v>
          </cell>
          <cell r="AN997">
            <v>122355175.96000002</v>
          </cell>
          <cell r="AP997">
            <v>124888209.30416669</v>
          </cell>
        </row>
        <row r="998">
          <cell r="J998">
            <v>33930659.469999999</v>
          </cell>
          <cell r="K998">
            <v>34206246.369999997</v>
          </cell>
          <cell r="L998">
            <v>34300391.960000001</v>
          </cell>
          <cell r="M998">
            <v>34401758.630000003</v>
          </cell>
          <cell r="N998">
            <v>34484850.539999999</v>
          </cell>
          <cell r="O998">
            <v>34555443.210000001</v>
          </cell>
          <cell r="P998">
            <v>34962032.799999997</v>
          </cell>
          <cell r="Q998">
            <v>35287658.200000003</v>
          </cell>
          <cell r="R998">
            <v>35328826.939999998</v>
          </cell>
          <cell r="S998">
            <v>35474408.409999996</v>
          </cell>
          <cell r="T998">
            <v>35554851.990000002</v>
          </cell>
          <cell r="U998">
            <v>35823556.18</v>
          </cell>
          <cell r="V998">
            <v>36174537.969999999</v>
          </cell>
          <cell r="W998">
            <v>36282750.450000003</v>
          </cell>
          <cell r="X998">
            <v>36457950.259999998</v>
          </cell>
          <cell r="Y998">
            <v>36625998.659999996</v>
          </cell>
          <cell r="Z998">
            <v>36705694.600000001</v>
          </cell>
          <cell r="AA998">
            <v>37069951.200000003</v>
          </cell>
          <cell r="AD998">
            <v>34045698.725416668</v>
          </cell>
          <cell r="AE998">
            <v>34238284.289166667</v>
          </cell>
          <cell r="AF998">
            <v>34422045.359999999</v>
          </cell>
          <cell r="AG998">
            <v>34598007.71541667</v>
          </cell>
          <cell r="AH998">
            <v>34771497.15208333</v>
          </cell>
          <cell r="AI998">
            <v>34952718.662499994</v>
          </cell>
          <cell r="AJ998">
            <v>35132734.603333324</v>
          </cell>
          <cell r="AK998">
            <v>35309153.869166665</v>
          </cell>
          <cell r="AL998">
            <v>35491728.799583331</v>
          </cell>
          <cell r="AM998">
            <v>35676940.636666663</v>
          </cell>
          <cell r="AN998">
            <v>35874246.972083338</v>
          </cell>
          <cell r="AP998">
            <v>36284784.507916667</v>
          </cell>
        </row>
        <row r="999">
          <cell r="J999">
            <v>3399633.16</v>
          </cell>
          <cell r="K999">
            <v>3419446.22</v>
          </cell>
          <cell r="L999">
            <v>3437024.72</v>
          </cell>
          <cell r="M999">
            <v>3455280.69</v>
          </cell>
          <cell r="N999">
            <v>3473753.45</v>
          </cell>
          <cell r="O999">
            <v>3494720.83</v>
          </cell>
          <cell r="P999">
            <v>3516040.88</v>
          </cell>
          <cell r="Q999">
            <v>3539117.89</v>
          </cell>
          <cell r="R999">
            <v>3562537.18</v>
          </cell>
          <cell r="S999">
            <v>3580904.65</v>
          </cell>
          <cell r="T999">
            <v>3603794.8</v>
          </cell>
          <cell r="U999">
            <v>3624444.37</v>
          </cell>
          <cell r="V999">
            <v>3648465.42</v>
          </cell>
          <cell r="W999">
            <v>3672038.95</v>
          </cell>
          <cell r="X999">
            <v>3693090.47</v>
          </cell>
          <cell r="Y999">
            <v>3714574.51</v>
          </cell>
          <cell r="Z999">
            <v>3732252.87</v>
          </cell>
          <cell r="AA999">
            <v>3774616.35</v>
          </cell>
          <cell r="AD999">
            <v>3417361.2862500004</v>
          </cell>
          <cell r="AE999">
            <v>3438071.8662500004</v>
          </cell>
          <cell r="AF999">
            <v>3458542.8316666665</v>
          </cell>
          <cell r="AG999">
            <v>3478769.6820833334</v>
          </cell>
          <cell r="AH999">
            <v>3498858.9512499999</v>
          </cell>
          <cell r="AI999">
            <v>3519259.5808333331</v>
          </cell>
          <cell r="AJ999">
            <v>3540152.2887500003</v>
          </cell>
          <cell r="AK999">
            <v>3561346.3920833338</v>
          </cell>
          <cell r="AL999">
            <v>3582819.7075</v>
          </cell>
          <cell r="AM999">
            <v>3604394.4258333333</v>
          </cell>
          <cell r="AN999">
            <v>3626827.5483333333</v>
          </cell>
          <cell r="AP999">
            <v>3673372.9483333337</v>
          </cell>
        </row>
        <row r="1000">
          <cell r="J1000">
            <v>1326301.94</v>
          </cell>
          <cell r="K1000">
            <v>1332906.29</v>
          </cell>
          <cell r="L1000">
            <v>1338765.79</v>
          </cell>
          <cell r="M1000">
            <v>1344851.11</v>
          </cell>
          <cell r="N1000">
            <v>1351008.69</v>
          </cell>
          <cell r="O1000">
            <v>1357997.81</v>
          </cell>
          <cell r="P1000">
            <v>1365104.49</v>
          </cell>
          <cell r="Q1000">
            <v>1372796.83</v>
          </cell>
          <cell r="R1000">
            <v>1380603.26</v>
          </cell>
          <cell r="S1000">
            <v>1386725.75</v>
          </cell>
          <cell r="T1000">
            <v>1394355.8</v>
          </cell>
          <cell r="U1000">
            <v>1401238.99</v>
          </cell>
          <cell r="V1000">
            <v>1409246.01</v>
          </cell>
          <cell r="W1000">
            <v>1417103.85</v>
          </cell>
          <cell r="X1000">
            <v>1424121.02</v>
          </cell>
          <cell r="Y1000">
            <v>1431282.37</v>
          </cell>
          <cell r="Z1000">
            <v>1437175.16</v>
          </cell>
          <cell r="AA1000">
            <v>1451296.32</v>
          </cell>
          <cell r="AD1000">
            <v>1332211.3116666665</v>
          </cell>
          <cell r="AE1000">
            <v>1339114.8354166667</v>
          </cell>
          <cell r="AF1000">
            <v>1345938.4879166668</v>
          </cell>
          <cell r="AG1000">
            <v>1352680.7691666668</v>
          </cell>
          <cell r="AH1000">
            <v>1359377.1904166669</v>
          </cell>
          <cell r="AI1000">
            <v>1366177.3987500002</v>
          </cell>
          <cell r="AJ1000">
            <v>1373141.6333333335</v>
          </cell>
          <cell r="AK1000">
            <v>1380206.3329166665</v>
          </cell>
          <cell r="AL1000">
            <v>1387364.1033333333</v>
          </cell>
          <cell r="AM1000">
            <v>1394555.6754166668</v>
          </cell>
          <cell r="AN1000">
            <v>1402033.3829166668</v>
          </cell>
          <cell r="AP1000">
            <v>1417487.0149999999</v>
          </cell>
        </row>
        <row r="1001">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D1001">
            <v>0</v>
          </cell>
          <cell r="AE1001">
            <v>0</v>
          </cell>
          <cell r="AF1001">
            <v>0</v>
          </cell>
          <cell r="AG1001">
            <v>0</v>
          </cell>
          <cell r="AH1001">
            <v>0</v>
          </cell>
          <cell r="AI1001">
            <v>0</v>
          </cell>
          <cell r="AJ1001">
            <v>0</v>
          </cell>
          <cell r="AK1001">
            <v>0</v>
          </cell>
          <cell r="AL1001">
            <v>0</v>
          </cell>
          <cell r="AM1001">
            <v>0</v>
          </cell>
          <cell r="AN1001">
            <v>0</v>
          </cell>
          <cell r="AP1001">
            <v>0</v>
          </cell>
        </row>
        <row r="1002">
          <cell r="J1002">
            <v>25074604.289999999</v>
          </cell>
          <cell r="K1002">
            <v>25298935.16</v>
          </cell>
          <cell r="L1002">
            <v>25676396.050000001</v>
          </cell>
          <cell r="M1002">
            <v>25798747.530000001</v>
          </cell>
          <cell r="N1002">
            <v>25913291.780000001</v>
          </cell>
          <cell r="O1002">
            <v>26675578.899999999</v>
          </cell>
          <cell r="P1002">
            <v>26781462.879999999</v>
          </cell>
          <cell r="Q1002">
            <v>26901057.609999999</v>
          </cell>
          <cell r="R1002">
            <v>27637550.239999998</v>
          </cell>
          <cell r="S1002">
            <v>27785700.239999998</v>
          </cell>
          <cell r="T1002">
            <v>27903673.620000001</v>
          </cell>
          <cell r="U1002">
            <v>28619823.289999999</v>
          </cell>
          <cell r="V1002">
            <v>28797096.84</v>
          </cell>
          <cell r="W1002">
            <v>28931910.920000002</v>
          </cell>
          <cell r="X1002">
            <v>29636777.09</v>
          </cell>
          <cell r="Y1002">
            <v>29752383.010000002</v>
          </cell>
          <cell r="Z1002">
            <v>29765278.460000001</v>
          </cell>
          <cell r="AA1002">
            <v>29871073.800000001</v>
          </cell>
          <cell r="AD1002">
            <v>25442392.292083334</v>
          </cell>
          <cell r="AE1002">
            <v>25692538.005833339</v>
          </cell>
          <cell r="AF1002">
            <v>25959769.512500003</v>
          </cell>
          <cell r="AG1002">
            <v>26232056.142916668</v>
          </cell>
          <cell r="AH1002">
            <v>26520924.838333335</v>
          </cell>
          <cell r="AI1002">
            <v>26827338.988750007</v>
          </cell>
          <cell r="AJ1002">
            <v>27133816.835000005</v>
          </cell>
          <cell r="AK1002">
            <v>27450206.701666668</v>
          </cell>
          <cell r="AL1002">
            <v>27779957.389999997</v>
          </cell>
          <cell r="AM1002">
            <v>28105191.646666665</v>
          </cell>
          <cell r="AN1002">
            <v>28398836.712500002</v>
          </cell>
          <cell r="AP1002">
            <v>28931987.229166668</v>
          </cell>
        </row>
        <row r="1003">
          <cell r="J1003">
            <v>9474277.0500000007</v>
          </cell>
          <cell r="K1003">
            <v>9549054</v>
          </cell>
          <cell r="L1003">
            <v>9674874.3000000007</v>
          </cell>
          <cell r="M1003">
            <v>9715658.1199999992</v>
          </cell>
          <cell r="N1003">
            <v>9753839.5399999991</v>
          </cell>
          <cell r="O1003">
            <v>10007935.25</v>
          </cell>
          <cell r="P1003">
            <v>10043229.91</v>
          </cell>
          <cell r="Q1003">
            <v>10083094.82</v>
          </cell>
          <cell r="R1003">
            <v>10328592.359999999</v>
          </cell>
          <cell r="S1003">
            <v>10377975.689999999</v>
          </cell>
          <cell r="T1003">
            <v>10417300.15</v>
          </cell>
          <cell r="U1003">
            <v>10656016.710000001</v>
          </cell>
          <cell r="V1003">
            <v>10715107.890000001</v>
          </cell>
          <cell r="W1003">
            <v>10760045.92</v>
          </cell>
          <cell r="X1003">
            <v>10995001.310000001</v>
          </cell>
          <cell r="Y1003">
            <v>11033536.619999999</v>
          </cell>
          <cell r="Z1003">
            <v>11037835.109999999</v>
          </cell>
          <cell r="AA1003">
            <v>11073100.23</v>
          </cell>
          <cell r="AD1003">
            <v>9596873.0483333338</v>
          </cell>
          <cell r="AE1003">
            <v>9680254.9520833325</v>
          </cell>
          <cell r="AF1003">
            <v>9769332.1199999992</v>
          </cell>
          <cell r="AG1003">
            <v>9860094.3291666657</v>
          </cell>
          <cell r="AH1003">
            <v>9956383.8937500007</v>
          </cell>
          <cell r="AI1003">
            <v>10058521.943333333</v>
          </cell>
          <cell r="AJ1003">
            <v>10160681.225000001</v>
          </cell>
          <cell r="AK1003">
            <v>10266144.513750002</v>
          </cell>
          <cell r="AL1003">
            <v>10376061.410000002</v>
          </cell>
          <cell r="AM1003">
            <v>10484472.829583334</v>
          </cell>
          <cell r="AN1003">
            <v>10582354.519166667</v>
          </cell>
          <cell r="AP1003">
            <v>10759645.149583334</v>
          </cell>
        </row>
        <row r="1004">
          <cell r="J1004">
            <v>0</v>
          </cell>
          <cell r="K1004">
            <v>0</v>
          </cell>
          <cell r="L1004">
            <v>0</v>
          </cell>
          <cell r="M1004">
            <v>0</v>
          </cell>
          <cell r="N1004">
            <v>0</v>
          </cell>
          <cell r="O1004">
            <v>-33242.92</v>
          </cell>
          <cell r="P1004">
            <v>0</v>
          </cell>
          <cell r="Q1004">
            <v>0</v>
          </cell>
          <cell r="R1004">
            <v>0</v>
          </cell>
          <cell r="S1004">
            <v>0</v>
          </cell>
          <cell r="T1004">
            <v>0</v>
          </cell>
          <cell r="U1004">
            <v>0</v>
          </cell>
          <cell r="V1004">
            <v>0</v>
          </cell>
          <cell r="W1004">
            <v>0</v>
          </cell>
          <cell r="X1004">
            <v>0</v>
          </cell>
          <cell r="Y1004">
            <v>-0.23</v>
          </cell>
          <cell r="Z1004">
            <v>0</v>
          </cell>
          <cell r="AA1004">
            <v>0</v>
          </cell>
          <cell r="AD1004">
            <v>-2770.2433333333333</v>
          </cell>
          <cell r="AE1004">
            <v>-2770.2433333333333</v>
          </cell>
          <cell r="AF1004">
            <v>-2770.2433333333333</v>
          </cell>
          <cell r="AG1004">
            <v>-2770.2433333333333</v>
          </cell>
          <cell r="AH1004">
            <v>-2770.2433333333333</v>
          </cell>
          <cell r="AI1004">
            <v>-2770.2433333333333</v>
          </cell>
          <cell r="AJ1004">
            <v>-2770.2433333333333</v>
          </cell>
          <cell r="AK1004">
            <v>-2770.2433333333333</v>
          </cell>
          <cell r="AL1004">
            <v>-2770.2529166666664</v>
          </cell>
          <cell r="AM1004">
            <v>-2770.2625000000003</v>
          </cell>
          <cell r="AN1004">
            <v>-1385.1408333333331</v>
          </cell>
          <cell r="AP1004">
            <v>-1532.3408333333334</v>
          </cell>
        </row>
        <row r="1005">
          <cell r="J1005">
            <v>-138353531.25999999</v>
          </cell>
          <cell r="K1005">
            <v>-140084586.06999999</v>
          </cell>
          <cell r="L1005">
            <v>-141353292.77000001</v>
          </cell>
          <cell r="M1005">
            <v>-142306695.19</v>
          </cell>
          <cell r="N1005">
            <v>-143682889</v>
          </cell>
          <cell r="O1005">
            <v>-144829382.24000001</v>
          </cell>
          <cell r="P1005">
            <v>-146543663.49000001</v>
          </cell>
          <cell r="Q1005">
            <v>-148238155.5</v>
          </cell>
          <cell r="R1005">
            <v>-149425216.55000001</v>
          </cell>
          <cell r="S1005">
            <v>-150826628.19999999</v>
          </cell>
          <cell r="T1005">
            <v>-151608057.96000001</v>
          </cell>
          <cell r="U1005">
            <v>-153951673.27000001</v>
          </cell>
          <cell r="V1005">
            <v>-156716210.31999999</v>
          </cell>
          <cell r="W1005">
            <v>-158068065.55000001</v>
          </cell>
          <cell r="X1005">
            <v>-159910382.44999999</v>
          </cell>
          <cell r="Y1005">
            <v>-161240231.86000001</v>
          </cell>
          <cell r="Z1005">
            <v>-161978491.03</v>
          </cell>
          <cell r="AA1005">
            <v>-163297230.69999999</v>
          </cell>
          <cell r="AD1005">
            <v>-139878956.41499999</v>
          </cell>
          <cell r="AE1005">
            <v>-141200333.38750002</v>
          </cell>
          <cell r="AF1005">
            <v>-142523505.54458332</v>
          </cell>
          <cell r="AG1005">
            <v>-143850816.92458335</v>
          </cell>
          <cell r="AH1005">
            <v>-145226627.74666667</v>
          </cell>
          <cell r="AI1005">
            <v>-146698759.2525</v>
          </cell>
          <cell r="AJ1005">
            <v>-148213182.52500001</v>
          </cell>
          <cell r="AK1005">
            <v>-149735706.24000001</v>
          </cell>
          <cell r="AL1005">
            <v>-151297815.67125002</v>
          </cell>
          <cell r="AM1005">
            <v>-152849029.78374997</v>
          </cell>
          <cell r="AN1005">
            <v>-154380840.22083333</v>
          </cell>
          <cell r="AP1005">
            <v>-157493569.48166665</v>
          </cell>
        </row>
        <row r="1006">
          <cell r="J1006">
            <v>-44731238.460000001</v>
          </cell>
          <cell r="K1006">
            <v>-45088206.659999996</v>
          </cell>
          <cell r="L1006">
            <v>-45314032.049999997</v>
          </cell>
          <cell r="M1006">
            <v>-45415398.719999999</v>
          </cell>
          <cell r="N1006">
            <v>-45589698.770000003</v>
          </cell>
          <cell r="O1006">
            <v>-45921376.270000003</v>
          </cell>
          <cell r="P1006">
            <v>-46370367.200000003</v>
          </cell>
          <cell r="Q1006">
            <v>-46743549.850000001</v>
          </cell>
          <cell r="R1006">
            <v>-47038022.560000002</v>
          </cell>
          <cell r="S1006">
            <v>-47239109.850000001</v>
          </cell>
          <cell r="T1006">
            <v>-47366507.939999998</v>
          </cell>
          <cell r="U1006">
            <v>-47880811.880000003</v>
          </cell>
          <cell r="V1006">
            <v>-48298891.869999997</v>
          </cell>
          <cell r="W1006">
            <v>-48459900.219999999</v>
          </cell>
          <cell r="X1006">
            <v>-48877072.590000004</v>
          </cell>
          <cell r="Y1006">
            <v>-49090817.649999999</v>
          </cell>
          <cell r="Z1006">
            <v>-49180704.869999997</v>
          </cell>
          <cell r="AA1006">
            <v>-49594347.75</v>
          </cell>
          <cell r="AD1006">
            <v>-44970877.323749997</v>
          </cell>
          <cell r="AE1006">
            <v>-45253748.314999998</v>
          </cell>
          <cell r="AF1006">
            <v>-45533410.206250004</v>
          </cell>
          <cell r="AG1006">
            <v>-45806877.052083336</v>
          </cell>
          <cell r="AH1006">
            <v>-46083352.474583335</v>
          </cell>
          <cell r="AI1006">
            <v>-46373512.242916673</v>
          </cell>
          <cell r="AJ1006">
            <v>-46662651.70000001</v>
          </cell>
          <cell r="AK1006">
            <v>-46951598.954166673</v>
          </cell>
          <cell r="AL1006">
            <v>-47253201.432083331</v>
          </cell>
          <cell r="AM1006">
            <v>-47555969.141666673</v>
          </cell>
          <cell r="AN1006">
            <v>-47858634.874166667</v>
          </cell>
          <cell r="AP1006">
            <v>-48461916.672499992</v>
          </cell>
        </row>
        <row r="1007">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D1007">
            <v>0</v>
          </cell>
          <cell r="AE1007">
            <v>0</v>
          </cell>
          <cell r="AF1007">
            <v>0</v>
          </cell>
          <cell r="AG1007">
            <v>0</v>
          </cell>
          <cell r="AH1007">
            <v>0</v>
          </cell>
          <cell r="AI1007">
            <v>0</v>
          </cell>
          <cell r="AJ1007">
            <v>0</v>
          </cell>
          <cell r="AK1007">
            <v>0</v>
          </cell>
          <cell r="AL1007">
            <v>0</v>
          </cell>
          <cell r="AM1007">
            <v>0</v>
          </cell>
          <cell r="AN1007">
            <v>0</v>
          </cell>
          <cell r="AP1007">
            <v>0</v>
          </cell>
        </row>
        <row r="1008">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D1008">
            <v>0</v>
          </cell>
          <cell r="AE1008">
            <v>0</v>
          </cell>
          <cell r="AF1008">
            <v>0</v>
          </cell>
          <cell r="AG1008">
            <v>0</v>
          </cell>
          <cell r="AH1008">
            <v>0</v>
          </cell>
          <cell r="AI1008">
            <v>0</v>
          </cell>
          <cell r="AJ1008">
            <v>0</v>
          </cell>
          <cell r="AK1008">
            <v>0</v>
          </cell>
          <cell r="AL1008">
            <v>0</v>
          </cell>
          <cell r="AM1008">
            <v>0</v>
          </cell>
          <cell r="AN1008">
            <v>0</v>
          </cell>
          <cell r="AP1008">
            <v>2986996.3466666662</v>
          </cell>
        </row>
        <row r="1009">
          <cell r="J1009">
            <v>0</v>
          </cell>
          <cell r="K1009">
            <v>0</v>
          </cell>
          <cell r="L1009">
            <v>0</v>
          </cell>
          <cell r="M1009">
            <v>0</v>
          </cell>
          <cell r="N1009">
            <v>119027.25</v>
          </cell>
          <cell r="O1009">
            <v>295676.06</v>
          </cell>
          <cell r="P1009">
            <v>521725.47</v>
          </cell>
          <cell r="Q1009">
            <v>749096.66</v>
          </cell>
          <cell r="R1009">
            <v>1142873.26</v>
          </cell>
          <cell r="S1009">
            <v>1206739.92</v>
          </cell>
          <cell r="T1009">
            <v>1621416.83</v>
          </cell>
          <cell r="U1009">
            <v>1926237.42</v>
          </cell>
          <cell r="V1009">
            <v>2134880.62</v>
          </cell>
          <cell r="W1009">
            <v>2421205.14</v>
          </cell>
          <cell r="X1009">
            <v>2605348.7799999998</v>
          </cell>
          <cell r="Y1009">
            <v>2780409.16</v>
          </cell>
          <cell r="Z1009">
            <v>3082386.9</v>
          </cell>
          <cell r="AA1009">
            <v>3349257.44</v>
          </cell>
          <cell r="AD1009">
            <v>109248.09250000001</v>
          </cell>
          <cell r="AE1009">
            <v>188080.17249999999</v>
          </cell>
          <cell r="AF1009">
            <v>285980.72166666668</v>
          </cell>
          <cell r="AG1009">
            <v>403820.58624999999</v>
          </cell>
          <cell r="AH1009">
            <v>551639.51333333331</v>
          </cell>
          <cell r="AI1009">
            <v>720852.76500000001</v>
          </cell>
          <cell r="AJ1009">
            <v>910689.67166666675</v>
          </cell>
          <cell r="AK1009">
            <v>1120129.4183333335</v>
          </cell>
          <cell r="AL1009">
            <v>1344535.9991666668</v>
          </cell>
          <cell r="AM1009">
            <v>1583859.6995833332</v>
          </cell>
          <cell r="AN1009">
            <v>1834565.575833333</v>
          </cell>
          <cell r="AP1009">
            <v>2187454.6624999996</v>
          </cell>
        </row>
        <row r="1010">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D1010">
            <v>0</v>
          </cell>
          <cell r="AE1010">
            <v>0</v>
          </cell>
          <cell r="AF1010">
            <v>0</v>
          </cell>
          <cell r="AG1010">
            <v>0</v>
          </cell>
          <cell r="AH1010">
            <v>0</v>
          </cell>
          <cell r="AI1010">
            <v>0</v>
          </cell>
          <cell r="AJ1010">
            <v>0</v>
          </cell>
          <cell r="AK1010">
            <v>0</v>
          </cell>
          <cell r="AL1010">
            <v>0</v>
          </cell>
          <cell r="AM1010">
            <v>0</v>
          </cell>
          <cell r="AN1010">
            <v>0</v>
          </cell>
          <cell r="AP1010">
            <v>0</v>
          </cell>
        </row>
        <row r="1011">
          <cell r="J1011">
            <v>943925</v>
          </cell>
          <cell r="K1011">
            <v>954898</v>
          </cell>
          <cell r="L1011">
            <v>966387</v>
          </cell>
          <cell r="M1011">
            <v>956825</v>
          </cell>
          <cell r="N1011">
            <v>966989</v>
          </cell>
          <cell r="O1011">
            <v>977492</v>
          </cell>
          <cell r="P1011">
            <v>987656</v>
          </cell>
          <cell r="Q1011">
            <v>998178</v>
          </cell>
          <cell r="R1011">
            <v>1008681</v>
          </cell>
          <cell r="S1011">
            <v>1018167</v>
          </cell>
          <cell r="T1011">
            <v>1028670</v>
          </cell>
          <cell r="U1011">
            <v>1029385</v>
          </cell>
          <cell r="V1011">
            <v>1040269</v>
          </cell>
          <cell r="W1011">
            <v>1050802</v>
          </cell>
          <cell r="X1011">
            <v>1062420</v>
          </cell>
          <cell r="Y1011">
            <v>1074038</v>
          </cell>
          <cell r="Z1011">
            <v>1085281</v>
          </cell>
          <cell r="AA1011">
            <v>1097632</v>
          </cell>
          <cell r="AD1011">
            <v>947050.20833333337</v>
          </cell>
          <cell r="AE1011">
            <v>956029.66666666663</v>
          </cell>
          <cell r="AF1011">
            <v>964983.125</v>
          </cell>
          <cell r="AG1011">
            <v>973910.58333333337</v>
          </cell>
          <cell r="AH1011">
            <v>982404.5</v>
          </cell>
          <cell r="AI1011">
            <v>990452.08333333337</v>
          </cell>
          <cell r="AJ1011">
            <v>998462.41666666663</v>
          </cell>
          <cell r="AK1011">
            <v>1006459.7916666666</v>
          </cell>
          <cell r="AL1011">
            <v>1015345.0416666666</v>
          </cell>
          <cell r="AM1011">
            <v>1025157.75</v>
          </cell>
          <cell r="AN1011">
            <v>1035092.4166666666</v>
          </cell>
          <cell r="AP1011">
            <v>1055415.5833333333</v>
          </cell>
        </row>
        <row r="1012">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D1012">
            <v>0</v>
          </cell>
          <cell r="AE1012">
            <v>0</v>
          </cell>
          <cell r="AF1012">
            <v>0</v>
          </cell>
          <cell r="AG1012">
            <v>0</v>
          </cell>
          <cell r="AH1012">
            <v>0</v>
          </cell>
          <cell r="AI1012">
            <v>0</v>
          </cell>
          <cell r="AJ1012">
            <v>0</v>
          </cell>
          <cell r="AK1012">
            <v>0</v>
          </cell>
          <cell r="AL1012">
            <v>0</v>
          </cell>
          <cell r="AM1012">
            <v>0</v>
          </cell>
          <cell r="AN1012">
            <v>0</v>
          </cell>
          <cell r="AP1012">
            <v>0</v>
          </cell>
        </row>
        <row r="1013">
          <cell r="J1013">
            <v>8930316.0800000001</v>
          </cell>
          <cell r="K1013">
            <v>8381613.6799999997</v>
          </cell>
          <cell r="L1013">
            <v>7768852.3799999999</v>
          </cell>
          <cell r="M1013">
            <v>7159497.0999999996</v>
          </cell>
          <cell r="N1013">
            <v>6619971.5800000001</v>
          </cell>
          <cell r="O1013">
            <v>5886918.5</v>
          </cell>
          <cell r="P1013">
            <v>5111235.59</v>
          </cell>
          <cell r="Q1013">
            <v>3910850.35</v>
          </cell>
          <cell r="R1013">
            <v>2727468.29</v>
          </cell>
          <cell r="S1013">
            <v>1768752.56</v>
          </cell>
          <cell r="T1013">
            <v>845193.04</v>
          </cell>
          <cell r="U1013">
            <v>97011.35</v>
          </cell>
          <cell r="V1013">
            <v>10995035.84</v>
          </cell>
          <cell r="W1013">
            <v>10133800.810000001</v>
          </cell>
          <cell r="X1013">
            <v>9459683.2100000009</v>
          </cell>
          <cell r="Y1013">
            <v>8630238.2400000002</v>
          </cell>
          <cell r="Z1013">
            <v>7864173.3600000003</v>
          </cell>
          <cell r="AA1013">
            <v>6902793.4400000004</v>
          </cell>
          <cell r="AD1013">
            <v>4701442.6712499997</v>
          </cell>
          <cell r="AE1013">
            <v>4799645.8516666666</v>
          </cell>
          <cell r="AF1013">
            <v>4867883.1208333327</v>
          </cell>
          <cell r="AG1013">
            <v>4910590.8137499997</v>
          </cell>
          <cell r="AH1013">
            <v>4929931.2354166666</v>
          </cell>
          <cell r="AI1013">
            <v>5020003.3650000002</v>
          </cell>
          <cell r="AJ1013">
            <v>5179041.1520833336</v>
          </cell>
          <cell r="AK1013">
            <v>5322500.2337500006</v>
          </cell>
          <cell r="AL1013">
            <v>5454232.3991666669</v>
          </cell>
          <cell r="AM1013">
            <v>5567355.020833333</v>
          </cell>
          <cell r="AN1013">
            <v>5661524.8841666682</v>
          </cell>
          <cell r="AP1013">
            <v>5770309.5887500001</v>
          </cell>
        </row>
        <row r="1014">
          <cell r="J1014">
            <v>22583186.050000001</v>
          </cell>
          <cell r="K1014">
            <v>21965195.030000001</v>
          </cell>
          <cell r="L1014">
            <v>21433779.059999999</v>
          </cell>
          <cell r="M1014">
            <v>20977984.390000001</v>
          </cell>
          <cell r="N1014">
            <v>20309269.940000001</v>
          </cell>
          <cell r="O1014">
            <v>18939241.010000002</v>
          </cell>
          <cell r="P1014">
            <v>17024348.699999999</v>
          </cell>
          <cell r="Q1014">
            <v>13240555.550000001</v>
          </cell>
          <cell r="R1014">
            <v>9126128.9299999997</v>
          </cell>
          <cell r="S1014">
            <v>5922680.1600000001</v>
          </cell>
          <cell r="T1014">
            <v>3165462.57</v>
          </cell>
          <cell r="U1014">
            <v>1301989.98</v>
          </cell>
          <cell r="V1014">
            <v>22817338.77</v>
          </cell>
          <cell r="W1014">
            <v>22074699.899999999</v>
          </cell>
          <cell r="X1014">
            <v>21576708.09</v>
          </cell>
          <cell r="Y1014">
            <v>21085745.719999999</v>
          </cell>
          <cell r="Z1014">
            <v>20425440.829999998</v>
          </cell>
          <cell r="AA1014">
            <v>18686975.219999999</v>
          </cell>
          <cell r="AD1014">
            <v>13763185.986249998</v>
          </cell>
          <cell r="AE1014">
            <v>14234361.997916669</v>
          </cell>
          <cell r="AF1014">
            <v>14521786.886250002</v>
          </cell>
          <cell r="AG1014">
            <v>14662264.190833336</v>
          </cell>
          <cell r="AH1014">
            <v>14682626.814583333</v>
          </cell>
          <cell r="AI1014">
            <v>14675574.810833333</v>
          </cell>
          <cell r="AJ1014">
            <v>14689893.877083333</v>
          </cell>
          <cell r="AK1014">
            <v>14700411.956249999</v>
          </cell>
          <cell r="AL1014">
            <v>14710857.387916667</v>
          </cell>
          <cell r="AM1014">
            <v>14720187.897083333</v>
          </cell>
          <cell r="AN1014">
            <v>14714517.276249999</v>
          </cell>
          <cell r="AP1014">
            <v>14560244.492499998</v>
          </cell>
        </row>
        <row r="1015">
          <cell r="J1015">
            <v>3218100.43</v>
          </cell>
          <cell r="K1015">
            <v>2959562.65</v>
          </cell>
          <cell r="L1015">
            <v>2704002.92</v>
          </cell>
          <cell r="M1015">
            <v>2443371.7799999998</v>
          </cell>
          <cell r="N1015">
            <v>2189336.4</v>
          </cell>
          <cell r="O1015">
            <v>1946607.69</v>
          </cell>
          <cell r="P1015">
            <v>1703651.61</v>
          </cell>
          <cell r="Q1015">
            <v>1406373.62</v>
          </cell>
          <cell r="R1015">
            <v>1105965.46</v>
          </cell>
          <cell r="S1015">
            <v>844328.51</v>
          </cell>
          <cell r="T1015">
            <v>573712.78</v>
          </cell>
          <cell r="U1015">
            <v>331945.13</v>
          </cell>
          <cell r="V1015">
            <v>8976893.4700000007</v>
          </cell>
          <cell r="W1015">
            <v>7992889.2400000002</v>
          </cell>
          <cell r="X1015">
            <v>7523684.8700000001</v>
          </cell>
          <cell r="Y1015">
            <v>6736486.75</v>
          </cell>
          <cell r="Z1015">
            <v>6028285.7599999998</v>
          </cell>
          <cell r="AA1015">
            <v>5297579.28</v>
          </cell>
          <cell r="AD1015">
            <v>1873313.9658333333</v>
          </cell>
          <cell r="AE1015">
            <v>1819980.0633333335</v>
          </cell>
          <cell r="AF1015">
            <v>1787872.8879166667</v>
          </cell>
          <cell r="AG1015">
            <v>1775257.094166667</v>
          </cell>
          <cell r="AH1015">
            <v>1779519.1358333339</v>
          </cell>
          <cell r="AI1015">
            <v>2025529.625</v>
          </cell>
          <cell r="AJ1015">
            <v>2475201.2762500001</v>
          </cell>
          <cell r="AK1015">
            <v>2885743.2987499996</v>
          </cell>
          <cell r="AL1015">
            <v>3265443.1704166667</v>
          </cell>
          <cell r="AM1015">
            <v>3604279.1841666661</v>
          </cell>
          <cell r="AN1015">
            <v>3903859.2237499994</v>
          </cell>
          <cell r="AP1015">
            <v>4391811.0937500009</v>
          </cell>
        </row>
        <row r="1016">
          <cell r="J1016">
            <v>10240640.970000001</v>
          </cell>
          <cell r="K1016">
            <v>9848486.9299999997</v>
          </cell>
          <cell r="L1016">
            <v>9478896.4700000007</v>
          </cell>
          <cell r="M1016">
            <v>9192120.0500000007</v>
          </cell>
          <cell r="N1016">
            <v>8798287.8900000006</v>
          </cell>
          <cell r="O1016">
            <v>8279002.9800000004</v>
          </cell>
          <cell r="P1016">
            <v>7598280.0499999998</v>
          </cell>
          <cell r="Q1016">
            <v>6399550.1500000004</v>
          </cell>
          <cell r="R1016">
            <v>5015706.95</v>
          </cell>
          <cell r="S1016">
            <v>3908141.21</v>
          </cell>
          <cell r="T1016">
            <v>2892585.87</v>
          </cell>
          <cell r="U1016">
            <v>2159655.3199999998</v>
          </cell>
          <cell r="V1016">
            <v>14126307.74</v>
          </cell>
          <cell r="W1016">
            <v>13543538.93</v>
          </cell>
          <cell r="X1016">
            <v>13111523.77</v>
          </cell>
          <cell r="Y1016">
            <v>12668000.699999999</v>
          </cell>
          <cell r="Z1016">
            <v>12177414.73</v>
          </cell>
          <cell r="AA1016">
            <v>11416613.470000001</v>
          </cell>
          <cell r="AD1016">
            <v>6276173.7358333347</v>
          </cell>
          <cell r="AE1016">
            <v>6520391.2358333347</v>
          </cell>
          <cell r="AF1016">
            <v>6705831.7029166678</v>
          </cell>
          <cell r="AG1016">
            <v>6844545.331666667</v>
          </cell>
          <cell r="AH1016">
            <v>6943770.5233333344</v>
          </cell>
          <cell r="AI1016">
            <v>7146182.3520833338</v>
          </cell>
          <cell r="AJ1016">
            <v>7462045.6341666654</v>
          </cell>
          <cell r="AK1016">
            <v>7767365.6049999995</v>
          </cell>
          <cell r="AL1016">
            <v>8063553.4362500003</v>
          </cell>
          <cell r="AM1016">
            <v>8349178.748333334</v>
          </cell>
          <cell r="AN1016">
            <v>8620709.4704166669</v>
          </cell>
          <cell r="AP1016">
            <v>9087403.040000001</v>
          </cell>
        </row>
        <row r="1017">
          <cell r="J1017">
            <v>14125.69</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D1017">
            <v>94836.818333333315</v>
          </cell>
          <cell r="AE1017">
            <v>60204.900416666664</v>
          </cell>
          <cell r="AF1017">
            <v>33700.357083333329</v>
          </cell>
          <cell r="AG1017">
            <v>15280.578750000001</v>
          </cell>
          <cell r="AH1017">
            <v>4578.0279166666669</v>
          </cell>
          <cell r="AI1017">
            <v>588.57041666666669</v>
          </cell>
          <cell r="AJ1017">
            <v>0</v>
          </cell>
          <cell r="AK1017">
            <v>0</v>
          </cell>
          <cell r="AL1017">
            <v>0</v>
          </cell>
          <cell r="AM1017">
            <v>0</v>
          </cell>
          <cell r="AN1017">
            <v>0</v>
          </cell>
          <cell r="AP1017">
            <v>0</v>
          </cell>
        </row>
        <row r="1018">
          <cell r="J1018">
            <v>1359180.81</v>
          </cell>
          <cell r="K1018">
            <v>1256679.8500000001</v>
          </cell>
          <cell r="L1018">
            <v>1144474.51</v>
          </cell>
          <cell r="M1018">
            <v>991224.06</v>
          </cell>
          <cell r="N1018">
            <v>866806.36</v>
          </cell>
          <cell r="O1018">
            <v>750502.3</v>
          </cell>
          <cell r="P1018">
            <v>640125.77</v>
          </cell>
          <cell r="Q1018">
            <v>526913.34</v>
          </cell>
          <cell r="R1018">
            <v>414185.64</v>
          </cell>
          <cell r="S1018">
            <v>289529.78000000003</v>
          </cell>
          <cell r="T1018">
            <v>173479.21</v>
          </cell>
          <cell r="U1018">
            <v>54431.57</v>
          </cell>
          <cell r="V1018">
            <v>0</v>
          </cell>
          <cell r="W1018">
            <v>0</v>
          </cell>
          <cell r="X1018">
            <v>0</v>
          </cell>
          <cell r="Y1018">
            <v>0</v>
          </cell>
          <cell r="Z1018">
            <v>0</v>
          </cell>
          <cell r="AA1018">
            <v>0</v>
          </cell>
          <cell r="AD1018">
            <v>606037.52749999997</v>
          </cell>
          <cell r="AE1018">
            <v>645249.98499999999</v>
          </cell>
          <cell r="AF1018">
            <v>674571.46083333332</v>
          </cell>
          <cell r="AG1018">
            <v>693863.50208333333</v>
          </cell>
          <cell r="AH1018">
            <v>703359.78458333341</v>
          </cell>
          <cell r="AI1018">
            <v>648995.23291666666</v>
          </cell>
          <cell r="AJ1018">
            <v>540001.03874999995</v>
          </cell>
          <cell r="AK1018">
            <v>439952.94041666668</v>
          </cell>
          <cell r="AL1018">
            <v>350965.5</v>
          </cell>
          <cell r="AM1018">
            <v>273547.56583333336</v>
          </cell>
          <cell r="AN1018">
            <v>206159.70499999999</v>
          </cell>
          <cell r="AP1018">
            <v>99590.239166666652</v>
          </cell>
        </row>
        <row r="1019">
          <cell r="J1019">
            <v>-965200</v>
          </cell>
          <cell r="K1019">
            <v>3056315</v>
          </cell>
          <cell r="L1019">
            <v>-1667092</v>
          </cell>
          <cell r="M1019">
            <v>-3719632</v>
          </cell>
          <cell r="N1019">
            <v>-365150</v>
          </cell>
          <cell r="O1019">
            <v>904412</v>
          </cell>
          <cell r="P1019">
            <v>8308131</v>
          </cell>
          <cell r="Q1019">
            <v>2058382</v>
          </cell>
          <cell r="R1019">
            <v>2058382</v>
          </cell>
          <cell r="S1019">
            <v>2058382</v>
          </cell>
          <cell r="T1019">
            <v>2058382</v>
          </cell>
          <cell r="U1019">
            <v>2058382</v>
          </cell>
          <cell r="V1019">
            <v>2058382</v>
          </cell>
          <cell r="W1019">
            <v>2058382</v>
          </cell>
          <cell r="X1019">
            <v>2058382</v>
          </cell>
          <cell r="Y1019">
            <v>2058382</v>
          </cell>
          <cell r="Z1019">
            <v>2058382</v>
          </cell>
          <cell r="AA1019">
            <v>2058382</v>
          </cell>
          <cell r="AD1019">
            <v>-2432701.9166666665</v>
          </cell>
          <cell r="AE1019">
            <v>-1921317.8333333333</v>
          </cell>
          <cell r="AF1019">
            <v>-939438.125</v>
          </cell>
          <cell r="AG1019">
            <v>193767.66666666666</v>
          </cell>
          <cell r="AH1019">
            <v>1045509.875</v>
          </cell>
          <cell r="AI1019">
            <v>1446290.4166666667</v>
          </cell>
          <cell r="AJ1019">
            <v>1530692.4583333333</v>
          </cell>
          <cell r="AK1019">
            <v>1644340</v>
          </cell>
          <cell r="AL1019">
            <v>2040318.6666666667</v>
          </cell>
          <cell r="AM1019">
            <v>2382049.75</v>
          </cell>
          <cell r="AN1019">
            <v>2531112.3333333335</v>
          </cell>
          <cell r="AP1019">
            <v>2058382</v>
          </cell>
        </row>
        <row r="1020">
          <cell r="J1020">
            <v>965200</v>
          </cell>
          <cell r="K1020">
            <v>-3056315</v>
          </cell>
          <cell r="L1020">
            <v>1667092</v>
          </cell>
          <cell r="M1020">
            <v>3719632</v>
          </cell>
          <cell r="N1020">
            <v>365150</v>
          </cell>
          <cell r="O1020">
            <v>-904412</v>
          </cell>
          <cell r="P1020">
            <v>-8308131</v>
          </cell>
          <cell r="Q1020">
            <v>-2058382</v>
          </cell>
          <cell r="R1020">
            <v>-2058382</v>
          </cell>
          <cell r="S1020">
            <v>-2058382</v>
          </cell>
          <cell r="T1020">
            <v>-2058382</v>
          </cell>
          <cell r="U1020">
            <v>-2058382</v>
          </cell>
          <cell r="V1020">
            <v>-2058382</v>
          </cell>
          <cell r="W1020">
            <v>-2058382</v>
          </cell>
          <cell r="X1020">
            <v>-2058382</v>
          </cell>
          <cell r="Y1020">
            <v>-2058382</v>
          </cell>
          <cell r="Z1020">
            <v>-2058382</v>
          </cell>
          <cell r="AA1020">
            <v>-2058382</v>
          </cell>
          <cell r="AD1020">
            <v>2432701.9166666665</v>
          </cell>
          <cell r="AE1020">
            <v>1921317.8333333333</v>
          </cell>
          <cell r="AF1020">
            <v>939438.125</v>
          </cell>
          <cell r="AG1020">
            <v>-193767.66666666666</v>
          </cell>
          <cell r="AH1020">
            <v>-1045509.875</v>
          </cell>
          <cell r="AI1020">
            <v>-1446290.4166666667</v>
          </cell>
          <cell r="AJ1020">
            <v>-1530692.4583333333</v>
          </cell>
          <cell r="AK1020">
            <v>-1644340</v>
          </cell>
          <cell r="AL1020">
            <v>-2040318.6666666667</v>
          </cell>
          <cell r="AM1020">
            <v>-2382049.75</v>
          </cell>
          <cell r="AN1020">
            <v>-2531112.3333333335</v>
          </cell>
          <cell r="AP1020">
            <v>-2058382</v>
          </cell>
        </row>
        <row r="1021">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D1021">
            <v>0</v>
          </cell>
          <cell r="AE1021">
            <v>0</v>
          </cell>
          <cell r="AF1021">
            <v>0</v>
          </cell>
          <cell r="AG1021">
            <v>0</v>
          </cell>
          <cell r="AH1021">
            <v>0</v>
          </cell>
          <cell r="AI1021">
            <v>0</v>
          </cell>
          <cell r="AJ1021">
            <v>0</v>
          </cell>
          <cell r="AK1021">
            <v>0</v>
          </cell>
          <cell r="AL1021">
            <v>0</v>
          </cell>
          <cell r="AM1021">
            <v>0</v>
          </cell>
          <cell r="AN1021">
            <v>0</v>
          </cell>
          <cell r="AP1021">
            <v>366456.90458333335</v>
          </cell>
        </row>
        <row r="1022">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D1022">
            <v>0</v>
          </cell>
          <cell r="AE1022">
            <v>0</v>
          </cell>
          <cell r="AF1022">
            <v>0</v>
          </cell>
          <cell r="AG1022">
            <v>0</v>
          </cell>
          <cell r="AH1022">
            <v>0</v>
          </cell>
          <cell r="AI1022">
            <v>0</v>
          </cell>
          <cell r="AJ1022">
            <v>0</v>
          </cell>
          <cell r="AK1022">
            <v>0</v>
          </cell>
          <cell r="AL1022">
            <v>0</v>
          </cell>
          <cell r="AM1022">
            <v>0</v>
          </cell>
          <cell r="AN1022">
            <v>0</v>
          </cell>
          <cell r="AP1022">
            <v>812566.32624999993</v>
          </cell>
        </row>
        <row r="1023">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D1023">
            <v>0</v>
          </cell>
          <cell r="AE1023">
            <v>0</v>
          </cell>
          <cell r="AF1023">
            <v>0</v>
          </cell>
          <cell r="AG1023">
            <v>0</v>
          </cell>
          <cell r="AH1023">
            <v>0</v>
          </cell>
          <cell r="AI1023">
            <v>0</v>
          </cell>
          <cell r="AJ1023">
            <v>0</v>
          </cell>
          <cell r="AK1023">
            <v>0</v>
          </cell>
          <cell r="AL1023">
            <v>0</v>
          </cell>
          <cell r="AM1023">
            <v>0</v>
          </cell>
          <cell r="AN1023">
            <v>0</v>
          </cell>
          <cell r="AP1023">
            <v>0</v>
          </cell>
        </row>
        <row r="1024">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D1024">
            <v>0</v>
          </cell>
          <cell r="AE1024">
            <v>0</v>
          </cell>
          <cell r="AF1024">
            <v>0</v>
          </cell>
          <cell r="AG1024">
            <v>0</v>
          </cell>
          <cell r="AH1024">
            <v>0</v>
          </cell>
          <cell r="AI1024">
            <v>0</v>
          </cell>
          <cell r="AJ1024">
            <v>0</v>
          </cell>
          <cell r="AK1024">
            <v>0</v>
          </cell>
          <cell r="AL1024">
            <v>0</v>
          </cell>
          <cell r="AM1024">
            <v>0</v>
          </cell>
          <cell r="AN1024">
            <v>0</v>
          </cell>
          <cell r="AP1024">
            <v>0</v>
          </cell>
        </row>
        <row r="1025">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D1025">
            <v>0</v>
          </cell>
          <cell r="AE1025">
            <v>0</v>
          </cell>
          <cell r="AF1025">
            <v>0</v>
          </cell>
          <cell r="AG1025">
            <v>0</v>
          </cell>
          <cell r="AH1025">
            <v>0</v>
          </cell>
          <cell r="AI1025">
            <v>0</v>
          </cell>
          <cell r="AJ1025">
            <v>0</v>
          </cell>
          <cell r="AK1025">
            <v>0</v>
          </cell>
          <cell r="AL1025">
            <v>0</v>
          </cell>
          <cell r="AM1025">
            <v>0</v>
          </cell>
          <cell r="AN1025">
            <v>0</v>
          </cell>
          <cell r="AP1025">
            <v>0</v>
          </cell>
        </row>
        <row r="1026">
          <cell r="J1026">
            <v>0</v>
          </cell>
          <cell r="K1026">
            <v>0</v>
          </cell>
          <cell r="L1026">
            <v>0</v>
          </cell>
          <cell r="M1026">
            <v>0</v>
          </cell>
          <cell r="N1026">
            <v>0</v>
          </cell>
          <cell r="O1026">
            <v>0</v>
          </cell>
          <cell r="P1026">
            <v>0</v>
          </cell>
          <cell r="Q1026">
            <v>0</v>
          </cell>
          <cell r="R1026">
            <v>10111744</v>
          </cell>
          <cell r="S1026">
            <v>10708349</v>
          </cell>
          <cell r="T1026">
            <v>9973966</v>
          </cell>
          <cell r="U1026">
            <v>8062649</v>
          </cell>
          <cell r="V1026">
            <v>9795304</v>
          </cell>
          <cell r="W1026">
            <v>8670008</v>
          </cell>
          <cell r="X1026">
            <v>5683346</v>
          </cell>
          <cell r="Y1026">
            <v>7899462</v>
          </cell>
          <cell r="Z1026">
            <v>9062294</v>
          </cell>
          <cell r="AA1026">
            <v>8755675</v>
          </cell>
          <cell r="AD1026">
            <v>0</v>
          </cell>
          <cell r="AE1026">
            <v>421322.66666666669</v>
          </cell>
          <cell r="AF1026">
            <v>1288826.5416666667</v>
          </cell>
          <cell r="AG1026">
            <v>2150589.6666666665</v>
          </cell>
          <cell r="AH1026">
            <v>2902115.2916666665</v>
          </cell>
          <cell r="AI1026">
            <v>3646196.6666666665</v>
          </cell>
          <cell r="AJ1026">
            <v>4415584.666666667</v>
          </cell>
          <cell r="AK1026">
            <v>5013641.083333333</v>
          </cell>
          <cell r="AL1026">
            <v>5579591.416666667</v>
          </cell>
          <cell r="AM1026">
            <v>6286331.25</v>
          </cell>
          <cell r="AN1026">
            <v>7028746.625</v>
          </cell>
          <cell r="AP1026">
            <v>8810564.791666666</v>
          </cell>
        </row>
        <row r="1027">
          <cell r="J1027">
            <v>0</v>
          </cell>
          <cell r="K1027">
            <v>0</v>
          </cell>
          <cell r="L1027">
            <v>0</v>
          </cell>
          <cell r="M1027">
            <v>0</v>
          </cell>
          <cell r="N1027">
            <v>0</v>
          </cell>
          <cell r="O1027">
            <v>0</v>
          </cell>
          <cell r="P1027">
            <v>0</v>
          </cell>
          <cell r="Q1027">
            <v>0</v>
          </cell>
          <cell r="R1027">
            <v>-10111744</v>
          </cell>
          <cell r="S1027">
            <v>-10708349</v>
          </cell>
          <cell r="T1027">
            <v>-9973966</v>
          </cell>
          <cell r="U1027">
            <v>-8062649</v>
          </cell>
          <cell r="V1027">
            <v>-9795304</v>
          </cell>
          <cell r="W1027">
            <v>-8670008</v>
          </cell>
          <cell r="X1027">
            <v>-5683346</v>
          </cell>
          <cell r="Y1027">
            <v>-7899462</v>
          </cell>
          <cell r="Z1027">
            <v>-9062294</v>
          </cell>
          <cell r="AA1027">
            <v>-8755675</v>
          </cell>
          <cell r="AD1027">
            <v>0</v>
          </cell>
          <cell r="AE1027">
            <v>-421322.66666666669</v>
          </cell>
          <cell r="AF1027">
            <v>-1288826.5416666667</v>
          </cell>
          <cell r="AG1027">
            <v>-2150589.6666666665</v>
          </cell>
          <cell r="AH1027">
            <v>-2902115.2916666665</v>
          </cell>
          <cell r="AI1027">
            <v>-3646196.6666666665</v>
          </cell>
          <cell r="AJ1027">
            <v>-4415584.666666667</v>
          </cell>
          <cell r="AK1027">
            <v>-5013641.083333333</v>
          </cell>
          <cell r="AL1027">
            <v>-5579591.416666667</v>
          </cell>
          <cell r="AM1027">
            <v>-6286331.25</v>
          </cell>
          <cell r="AN1027">
            <v>-7028746.625</v>
          </cell>
          <cell r="AP1027">
            <v>-8810564.791666666</v>
          </cell>
        </row>
        <row r="1028">
          <cell r="J1028">
            <v>0</v>
          </cell>
          <cell r="K1028">
            <v>0</v>
          </cell>
          <cell r="L1028">
            <v>0</v>
          </cell>
          <cell r="M1028">
            <v>0</v>
          </cell>
          <cell r="N1028">
            <v>0</v>
          </cell>
          <cell r="O1028">
            <v>0</v>
          </cell>
          <cell r="P1028">
            <v>0</v>
          </cell>
          <cell r="Q1028">
            <v>0</v>
          </cell>
          <cell r="R1028">
            <v>-13234651</v>
          </cell>
          <cell r="S1028">
            <v>-17307510</v>
          </cell>
          <cell r="T1028">
            <v>-21395963</v>
          </cell>
          <cell r="U1028">
            <v>-18251743</v>
          </cell>
          <cell r="V1028">
            <v>-12545515</v>
          </cell>
          <cell r="W1028">
            <v>-5171139</v>
          </cell>
          <cell r="X1028">
            <v>240929</v>
          </cell>
          <cell r="Y1028">
            <v>3372314</v>
          </cell>
          <cell r="Z1028">
            <v>10511499</v>
          </cell>
          <cell r="AA1028">
            <v>12686599</v>
          </cell>
          <cell r="AD1028">
            <v>0</v>
          </cell>
          <cell r="AE1028">
            <v>-551443.79166666663</v>
          </cell>
          <cell r="AF1028">
            <v>-1824033.8333333333</v>
          </cell>
          <cell r="AG1028">
            <v>-3436678.5416666665</v>
          </cell>
          <cell r="AH1028">
            <v>-5088666.291666667</v>
          </cell>
          <cell r="AI1028">
            <v>-6371885.375</v>
          </cell>
          <cell r="AJ1028">
            <v>-7110079.291666667</v>
          </cell>
          <cell r="AK1028">
            <v>-7315504.708333333</v>
          </cell>
          <cell r="AL1028">
            <v>-7164952.916666667</v>
          </cell>
          <cell r="AM1028">
            <v>-6586460.708333333</v>
          </cell>
          <cell r="AN1028">
            <v>-5619873.291666667</v>
          </cell>
          <cell r="AP1028">
            <v>-4017158.375</v>
          </cell>
        </row>
        <row r="1029">
          <cell r="J1029">
            <v>-59290.87</v>
          </cell>
          <cell r="K1029">
            <v>88663.96</v>
          </cell>
          <cell r="L1029">
            <v>161331.23000000001</v>
          </cell>
          <cell r="M1029">
            <v>163442.94</v>
          </cell>
          <cell r="N1029">
            <v>434193.11</v>
          </cell>
          <cell r="O1029">
            <v>528983.55000000005</v>
          </cell>
          <cell r="P1029">
            <v>339847.53</v>
          </cell>
          <cell r="Q1029">
            <v>5440.56</v>
          </cell>
          <cell r="R1029">
            <v>-964599.41</v>
          </cell>
          <cell r="S1029">
            <v>-1257523.27</v>
          </cell>
          <cell r="T1029">
            <v>-930252.99</v>
          </cell>
          <cell r="U1029">
            <v>-755642.59</v>
          </cell>
          <cell r="V1029">
            <v>-623646.29</v>
          </cell>
          <cell r="W1029">
            <v>-607698.13</v>
          </cell>
          <cell r="X1029">
            <v>0</v>
          </cell>
          <cell r="Y1029">
            <v>0</v>
          </cell>
          <cell r="Z1029">
            <v>0</v>
          </cell>
          <cell r="AA1029">
            <v>0</v>
          </cell>
          <cell r="AD1029">
            <v>103021.96916666668</v>
          </cell>
          <cell r="AE1029">
            <v>57965.27375</v>
          </cell>
          <cell r="AF1029">
            <v>-43575.74</v>
          </cell>
          <cell r="AG1029">
            <v>-131216.56666666665</v>
          </cell>
          <cell r="AH1029">
            <v>-174858.47624999998</v>
          </cell>
          <cell r="AI1029">
            <v>-210631.99666666667</v>
          </cell>
          <cell r="AJ1029">
            <v>-263161.89291666663</v>
          </cell>
          <cell r="AK1029">
            <v>-298899.11458333331</v>
          </cell>
          <cell r="AL1029">
            <v>-312431.37166666664</v>
          </cell>
          <cell r="AM1029">
            <v>-337332.87374999997</v>
          </cell>
          <cell r="AN1029">
            <v>-377465.23458333331</v>
          </cell>
          <cell r="AP1029">
            <v>-428053.53333333327</v>
          </cell>
        </row>
        <row r="1030">
          <cell r="J1030">
            <v>-208007.41</v>
          </cell>
          <cell r="K1030">
            <v>0</v>
          </cell>
          <cell r="L1030">
            <v>-67720.639999999999</v>
          </cell>
          <cell r="M1030">
            <v>-111015.97</v>
          </cell>
          <cell r="N1030">
            <v>0</v>
          </cell>
          <cell r="O1030">
            <v>-247996.36</v>
          </cell>
          <cell r="P1030">
            <v>-455732.79</v>
          </cell>
          <cell r="Q1030">
            <v>0</v>
          </cell>
          <cell r="R1030">
            <v>454451.99</v>
          </cell>
          <cell r="S1030">
            <v>503157.59</v>
          </cell>
          <cell r="T1030">
            <v>0</v>
          </cell>
          <cell r="U1030">
            <v>-97869.96</v>
          </cell>
          <cell r="V1030">
            <v>-436436.82</v>
          </cell>
          <cell r="W1030">
            <v>0</v>
          </cell>
          <cell r="X1030">
            <v>239031.98</v>
          </cell>
          <cell r="Y1030">
            <v>-234581.04</v>
          </cell>
          <cell r="Z1030">
            <v>0</v>
          </cell>
          <cell r="AA1030">
            <v>-646446.32999999996</v>
          </cell>
          <cell r="AD1030">
            <v>-77944.929999999993</v>
          </cell>
          <cell r="AE1030">
            <v>-61388.269583333342</v>
          </cell>
          <cell r="AF1030">
            <v>-32281.047083333324</v>
          </cell>
          <cell r="AG1030">
            <v>-19730.48499999999</v>
          </cell>
          <cell r="AH1030">
            <v>-19479.140416666658</v>
          </cell>
          <cell r="AI1030">
            <v>-28745.687916666666</v>
          </cell>
          <cell r="AJ1030">
            <v>-38263.58</v>
          </cell>
          <cell r="AK1030">
            <v>-25482.220833333326</v>
          </cell>
          <cell r="AL1030">
            <v>-17849.406249999993</v>
          </cell>
          <cell r="AM1030">
            <v>-22997.950833333325</v>
          </cell>
          <cell r="AN1030">
            <v>-39600.032916666663</v>
          </cell>
          <cell r="AP1030">
            <v>-113076.63666666666</v>
          </cell>
        </row>
        <row r="1031">
          <cell r="J1031">
            <v>-212786</v>
          </cell>
          <cell r="K1031">
            <v>0</v>
          </cell>
          <cell r="L1031">
            <v>-88698.17</v>
          </cell>
          <cell r="M1031">
            <v>-407069.57</v>
          </cell>
          <cell r="N1031">
            <v>0</v>
          </cell>
          <cell r="O1031">
            <v>-178869.08</v>
          </cell>
          <cell r="P1031">
            <v>-369632.09</v>
          </cell>
          <cell r="Q1031">
            <v>0</v>
          </cell>
          <cell r="R1031">
            <v>-528591.91</v>
          </cell>
          <cell r="S1031">
            <v>-1153027.8500000001</v>
          </cell>
          <cell r="T1031">
            <v>0</v>
          </cell>
          <cell r="U1031">
            <v>-357395.27</v>
          </cell>
          <cell r="V1031">
            <v>-1399427.49</v>
          </cell>
          <cell r="W1031">
            <v>0</v>
          </cell>
          <cell r="X1031">
            <v>325860.38</v>
          </cell>
          <cell r="Y1031">
            <v>-753827.62</v>
          </cell>
          <cell r="Z1031">
            <v>-498343.75</v>
          </cell>
          <cell r="AA1031">
            <v>-1111508.6000000001</v>
          </cell>
          <cell r="AD1031">
            <v>-146513.595</v>
          </cell>
          <cell r="AE1031">
            <v>-165578.14958333338</v>
          </cell>
          <cell r="AF1031">
            <v>-228536.65458333338</v>
          </cell>
          <cell r="AG1031">
            <v>-272430.60500000004</v>
          </cell>
          <cell r="AH1031">
            <v>-273551.55</v>
          </cell>
          <cell r="AI1031">
            <v>-324115.89041666669</v>
          </cell>
          <cell r="AJ1031">
            <v>-373559.28583333333</v>
          </cell>
          <cell r="AK1031">
            <v>-356286.01291666663</v>
          </cell>
          <cell r="AL1031">
            <v>-353460.99208333337</v>
          </cell>
          <cell r="AM1031">
            <v>-388673.56708333339</v>
          </cell>
          <cell r="AN1031">
            <v>-448297.87000000005</v>
          </cell>
          <cell r="AP1031">
            <v>-586925.22750000015</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D1032">
            <v>0</v>
          </cell>
          <cell r="AE1032">
            <v>0</v>
          </cell>
          <cell r="AF1032">
            <v>0</v>
          </cell>
          <cell r="AG1032">
            <v>0</v>
          </cell>
          <cell r="AH1032">
            <v>0</v>
          </cell>
          <cell r="AI1032">
            <v>0</v>
          </cell>
          <cell r="AJ1032">
            <v>0</v>
          </cell>
          <cell r="AK1032">
            <v>0</v>
          </cell>
          <cell r="AL1032">
            <v>0</v>
          </cell>
          <cell r="AM1032">
            <v>0</v>
          </cell>
          <cell r="AN1032">
            <v>0</v>
          </cell>
          <cell r="AP1032">
            <v>0</v>
          </cell>
        </row>
        <row r="1033">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D1033">
            <v>0</v>
          </cell>
          <cell r="AE1033">
            <v>0</v>
          </cell>
          <cell r="AF1033">
            <v>0</v>
          </cell>
          <cell r="AG1033">
            <v>0</v>
          </cell>
          <cell r="AH1033">
            <v>0</v>
          </cell>
          <cell r="AI1033">
            <v>0</v>
          </cell>
          <cell r="AJ1033">
            <v>0</v>
          </cell>
          <cell r="AK1033">
            <v>0</v>
          </cell>
          <cell r="AL1033">
            <v>0</v>
          </cell>
          <cell r="AM1033">
            <v>0</v>
          </cell>
          <cell r="AN1033">
            <v>0</v>
          </cell>
          <cell r="AP1033">
            <v>0</v>
          </cell>
        </row>
        <row r="1034">
          <cell r="J1034">
            <v>0</v>
          </cell>
          <cell r="K1034">
            <v>0</v>
          </cell>
          <cell r="L1034">
            <v>0</v>
          </cell>
          <cell r="M1034">
            <v>0</v>
          </cell>
          <cell r="N1034">
            <v>0</v>
          </cell>
          <cell r="O1034">
            <v>-0.1</v>
          </cell>
          <cell r="P1034">
            <v>0</v>
          </cell>
          <cell r="Q1034">
            <v>0</v>
          </cell>
          <cell r="R1034">
            <v>0</v>
          </cell>
          <cell r="S1034">
            <v>0</v>
          </cell>
          <cell r="T1034">
            <v>0</v>
          </cell>
          <cell r="U1034">
            <v>0</v>
          </cell>
          <cell r="V1034">
            <v>0</v>
          </cell>
          <cell r="W1034">
            <v>0</v>
          </cell>
          <cell r="X1034">
            <v>0</v>
          </cell>
          <cell r="Y1034">
            <v>0</v>
          </cell>
          <cell r="Z1034">
            <v>0</v>
          </cell>
          <cell r="AA1034">
            <v>0</v>
          </cell>
          <cell r="AD1034">
            <v>-8.3333333333333332E-3</v>
          </cell>
          <cell r="AE1034">
            <v>-8.3333333333333332E-3</v>
          </cell>
          <cell r="AF1034">
            <v>-8.3333333333333332E-3</v>
          </cell>
          <cell r="AG1034">
            <v>-8.3333333333333332E-3</v>
          </cell>
          <cell r="AH1034">
            <v>-8.3333333333333332E-3</v>
          </cell>
          <cell r="AI1034">
            <v>-8.3333333333333332E-3</v>
          </cell>
          <cell r="AJ1034">
            <v>-8.3333333333333332E-3</v>
          </cell>
          <cell r="AK1034">
            <v>-8.3333333333333332E-3</v>
          </cell>
          <cell r="AL1034">
            <v>-8.3333333333333332E-3</v>
          </cell>
          <cell r="AM1034">
            <v>-8.3333333333333332E-3</v>
          </cell>
          <cell r="AN1034">
            <v>-4.1666666666666666E-3</v>
          </cell>
          <cell r="AP1034">
            <v>0</v>
          </cell>
        </row>
        <row r="1035">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D1035">
            <v>0</v>
          </cell>
          <cell r="AE1035">
            <v>0</v>
          </cell>
          <cell r="AF1035">
            <v>0</v>
          </cell>
          <cell r="AG1035">
            <v>0</v>
          </cell>
          <cell r="AH1035">
            <v>0</v>
          </cell>
          <cell r="AI1035">
            <v>0</v>
          </cell>
          <cell r="AJ1035">
            <v>0</v>
          </cell>
          <cell r="AK1035">
            <v>0</v>
          </cell>
          <cell r="AL1035">
            <v>0</v>
          </cell>
          <cell r="AM1035">
            <v>0</v>
          </cell>
          <cell r="AN1035">
            <v>0</v>
          </cell>
          <cell r="AP1035">
            <v>0</v>
          </cell>
        </row>
        <row r="1036">
          <cell r="J1036">
            <v>-472162.05</v>
          </cell>
          <cell r="K1036">
            <v>0</v>
          </cell>
          <cell r="L1036">
            <v>187645.97</v>
          </cell>
          <cell r="M1036">
            <v>362879.55</v>
          </cell>
          <cell r="N1036">
            <v>0</v>
          </cell>
          <cell r="O1036">
            <v>112339.75</v>
          </cell>
          <cell r="P1036">
            <v>1364297.6</v>
          </cell>
          <cell r="Q1036">
            <v>0</v>
          </cell>
          <cell r="R1036">
            <v>0</v>
          </cell>
          <cell r="S1036">
            <v>0</v>
          </cell>
          <cell r="T1036">
            <v>0</v>
          </cell>
          <cell r="U1036">
            <v>0</v>
          </cell>
          <cell r="V1036">
            <v>0</v>
          </cell>
          <cell r="W1036">
            <v>0</v>
          </cell>
          <cell r="X1036">
            <v>0</v>
          </cell>
          <cell r="Y1036">
            <v>0</v>
          </cell>
          <cell r="Z1036">
            <v>0</v>
          </cell>
          <cell r="AA1036">
            <v>0</v>
          </cell>
          <cell r="AD1036">
            <v>109290.24250000001</v>
          </cell>
          <cell r="AE1036">
            <v>109290.24250000001</v>
          </cell>
          <cell r="AF1036">
            <v>109290.24250000001</v>
          </cell>
          <cell r="AG1036">
            <v>109290.24250000001</v>
          </cell>
          <cell r="AH1036">
            <v>119436.82208333333</v>
          </cell>
          <cell r="AI1036">
            <v>149256.82041666668</v>
          </cell>
          <cell r="AJ1036">
            <v>168930.23916666667</v>
          </cell>
          <cell r="AK1036">
            <v>161111.65708333335</v>
          </cell>
          <cell r="AL1036">
            <v>138173.09375</v>
          </cell>
          <cell r="AM1036">
            <v>123053.1125</v>
          </cell>
          <cell r="AN1036">
            <v>118372.28958333335</v>
          </cell>
          <cell r="AP1036">
            <v>0</v>
          </cell>
        </row>
        <row r="1037">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D1037">
            <v>0</v>
          </cell>
          <cell r="AE1037">
            <v>0</v>
          </cell>
          <cell r="AF1037">
            <v>0</v>
          </cell>
          <cell r="AG1037">
            <v>0</v>
          </cell>
          <cell r="AH1037">
            <v>0</v>
          </cell>
          <cell r="AI1037">
            <v>0</v>
          </cell>
          <cell r="AJ1037">
            <v>0</v>
          </cell>
          <cell r="AK1037">
            <v>0</v>
          </cell>
          <cell r="AL1037">
            <v>0</v>
          </cell>
          <cell r="AM1037">
            <v>0</v>
          </cell>
          <cell r="AN1037">
            <v>0</v>
          </cell>
          <cell r="AP1037">
            <v>0</v>
          </cell>
        </row>
        <row r="1038">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D1038">
            <v>0</v>
          </cell>
          <cell r="AE1038">
            <v>0</v>
          </cell>
          <cell r="AF1038">
            <v>0</v>
          </cell>
          <cell r="AG1038">
            <v>0</v>
          </cell>
          <cell r="AH1038">
            <v>0</v>
          </cell>
          <cell r="AI1038">
            <v>0</v>
          </cell>
          <cell r="AJ1038">
            <v>0</v>
          </cell>
          <cell r="AK1038">
            <v>0</v>
          </cell>
          <cell r="AL1038">
            <v>0</v>
          </cell>
          <cell r="AM1038">
            <v>0</v>
          </cell>
          <cell r="AN1038">
            <v>0</v>
          </cell>
          <cell r="AP1038">
            <v>0</v>
          </cell>
        </row>
        <row r="1039">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D1039">
            <v>0</v>
          </cell>
          <cell r="AE1039">
            <v>0</v>
          </cell>
          <cell r="AF1039">
            <v>0</v>
          </cell>
          <cell r="AG1039">
            <v>0</v>
          </cell>
          <cell r="AH1039">
            <v>0</v>
          </cell>
          <cell r="AI1039">
            <v>0</v>
          </cell>
          <cell r="AJ1039">
            <v>0</v>
          </cell>
          <cell r="AK1039">
            <v>0</v>
          </cell>
          <cell r="AL1039">
            <v>0</v>
          </cell>
          <cell r="AM1039">
            <v>0</v>
          </cell>
          <cell r="AN1039">
            <v>0</v>
          </cell>
          <cell r="AP1039">
            <v>0</v>
          </cell>
        </row>
        <row r="1040">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D1040">
            <v>0</v>
          </cell>
          <cell r="AE1040">
            <v>0</v>
          </cell>
          <cell r="AF1040">
            <v>0</v>
          </cell>
          <cell r="AG1040">
            <v>0</v>
          </cell>
          <cell r="AH1040">
            <v>0</v>
          </cell>
          <cell r="AI1040">
            <v>0</v>
          </cell>
          <cell r="AJ1040">
            <v>0</v>
          </cell>
          <cell r="AK1040">
            <v>0</v>
          </cell>
          <cell r="AL1040">
            <v>0</v>
          </cell>
          <cell r="AM1040">
            <v>0</v>
          </cell>
          <cell r="AN1040">
            <v>0</v>
          </cell>
          <cell r="AP1040">
            <v>0</v>
          </cell>
        </row>
        <row r="1041">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D1041">
            <v>0</v>
          </cell>
          <cell r="AE1041">
            <v>0</v>
          </cell>
          <cell r="AF1041">
            <v>0</v>
          </cell>
          <cell r="AG1041">
            <v>0</v>
          </cell>
          <cell r="AH1041">
            <v>0</v>
          </cell>
          <cell r="AI1041">
            <v>0</v>
          </cell>
          <cell r="AJ1041">
            <v>0</v>
          </cell>
          <cell r="AK1041">
            <v>0</v>
          </cell>
          <cell r="AL1041">
            <v>0</v>
          </cell>
          <cell r="AM1041">
            <v>0</v>
          </cell>
          <cell r="AN1041">
            <v>0</v>
          </cell>
          <cell r="AP1041">
            <v>0</v>
          </cell>
        </row>
        <row r="1042">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D1042">
            <v>0</v>
          </cell>
          <cell r="AE1042">
            <v>0</v>
          </cell>
          <cell r="AF1042">
            <v>0</v>
          </cell>
          <cell r="AG1042">
            <v>0</v>
          </cell>
          <cell r="AH1042">
            <v>0</v>
          </cell>
          <cell r="AI1042">
            <v>0</v>
          </cell>
          <cell r="AJ1042">
            <v>0</v>
          </cell>
          <cell r="AK1042">
            <v>0</v>
          </cell>
          <cell r="AL1042">
            <v>0</v>
          </cell>
          <cell r="AM1042">
            <v>0</v>
          </cell>
          <cell r="AN1042">
            <v>0</v>
          </cell>
          <cell r="AP1042">
            <v>0</v>
          </cell>
        </row>
        <row r="1043">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D1043">
            <v>0</v>
          </cell>
          <cell r="AE1043">
            <v>0</v>
          </cell>
          <cell r="AF1043">
            <v>0</v>
          </cell>
          <cell r="AG1043">
            <v>0</v>
          </cell>
          <cell r="AH1043">
            <v>0</v>
          </cell>
          <cell r="AI1043">
            <v>0</v>
          </cell>
          <cell r="AJ1043">
            <v>0</v>
          </cell>
          <cell r="AK1043">
            <v>0</v>
          </cell>
          <cell r="AL1043">
            <v>0</v>
          </cell>
          <cell r="AM1043">
            <v>0</v>
          </cell>
          <cell r="AN1043">
            <v>0</v>
          </cell>
          <cell r="AP1043">
            <v>0</v>
          </cell>
        </row>
        <row r="1044">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D1044">
            <v>0</v>
          </cell>
          <cell r="AE1044">
            <v>0</v>
          </cell>
          <cell r="AF1044">
            <v>0</v>
          </cell>
          <cell r="AG1044">
            <v>0</v>
          </cell>
          <cell r="AH1044">
            <v>0</v>
          </cell>
          <cell r="AI1044">
            <v>0</v>
          </cell>
          <cell r="AJ1044">
            <v>0</v>
          </cell>
          <cell r="AK1044">
            <v>0</v>
          </cell>
          <cell r="AL1044">
            <v>0</v>
          </cell>
          <cell r="AM1044">
            <v>0</v>
          </cell>
          <cell r="AN1044">
            <v>0</v>
          </cell>
          <cell r="AP1044">
            <v>0</v>
          </cell>
        </row>
        <row r="1045">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D1045">
            <v>0</v>
          </cell>
          <cell r="AE1045">
            <v>0</v>
          </cell>
          <cell r="AF1045">
            <v>0</v>
          </cell>
          <cell r="AG1045">
            <v>0</v>
          </cell>
          <cell r="AH1045">
            <v>0</v>
          </cell>
          <cell r="AI1045">
            <v>0</v>
          </cell>
          <cell r="AJ1045">
            <v>0</v>
          </cell>
          <cell r="AK1045">
            <v>0</v>
          </cell>
          <cell r="AL1045">
            <v>0</v>
          </cell>
          <cell r="AM1045">
            <v>0</v>
          </cell>
          <cell r="AN1045">
            <v>0</v>
          </cell>
          <cell r="AP1045">
            <v>0</v>
          </cell>
        </row>
        <row r="1046">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D1046">
            <v>0</v>
          </cell>
          <cell r="AE1046">
            <v>0</v>
          </cell>
          <cell r="AF1046">
            <v>0</v>
          </cell>
          <cell r="AG1046">
            <v>0</v>
          </cell>
          <cell r="AH1046">
            <v>0</v>
          </cell>
          <cell r="AI1046">
            <v>0</v>
          </cell>
          <cell r="AJ1046">
            <v>0</v>
          </cell>
          <cell r="AK1046">
            <v>0</v>
          </cell>
          <cell r="AL1046">
            <v>0</v>
          </cell>
          <cell r="AM1046">
            <v>0</v>
          </cell>
          <cell r="AN1046">
            <v>0</v>
          </cell>
          <cell r="AP1046">
            <v>0</v>
          </cell>
        </row>
        <row r="1047">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D1047">
            <v>0</v>
          </cell>
          <cell r="AE1047">
            <v>0</v>
          </cell>
          <cell r="AF1047">
            <v>0</v>
          </cell>
          <cell r="AG1047">
            <v>0</v>
          </cell>
          <cell r="AH1047">
            <v>0</v>
          </cell>
          <cell r="AI1047">
            <v>0</v>
          </cell>
          <cell r="AJ1047">
            <v>0</v>
          </cell>
          <cell r="AK1047">
            <v>0</v>
          </cell>
          <cell r="AL1047">
            <v>0</v>
          </cell>
          <cell r="AM1047">
            <v>0</v>
          </cell>
          <cell r="AN1047">
            <v>0</v>
          </cell>
          <cell r="AP1047">
            <v>0</v>
          </cell>
        </row>
        <row r="1048">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D1048">
            <v>0</v>
          </cell>
          <cell r="AE1048">
            <v>0</v>
          </cell>
          <cell r="AF1048">
            <v>0</v>
          </cell>
          <cell r="AG1048">
            <v>0</v>
          </cell>
          <cell r="AH1048">
            <v>0</v>
          </cell>
          <cell r="AI1048">
            <v>0</v>
          </cell>
          <cell r="AJ1048">
            <v>0</v>
          </cell>
          <cell r="AK1048">
            <v>0</v>
          </cell>
          <cell r="AL1048">
            <v>0</v>
          </cell>
          <cell r="AM1048">
            <v>0</v>
          </cell>
          <cell r="AN1048">
            <v>0</v>
          </cell>
          <cell r="AP1048">
            <v>0</v>
          </cell>
        </row>
        <row r="1049">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D1049">
            <v>0</v>
          </cell>
          <cell r="AE1049">
            <v>0</v>
          </cell>
          <cell r="AF1049">
            <v>0</v>
          </cell>
          <cell r="AG1049">
            <v>0</v>
          </cell>
          <cell r="AH1049">
            <v>0</v>
          </cell>
          <cell r="AI1049">
            <v>0</v>
          </cell>
          <cell r="AJ1049">
            <v>0</v>
          </cell>
          <cell r="AK1049">
            <v>0</v>
          </cell>
          <cell r="AL1049">
            <v>0</v>
          </cell>
          <cell r="AM1049">
            <v>0</v>
          </cell>
          <cell r="AN1049">
            <v>0</v>
          </cell>
          <cell r="AP1049">
            <v>0</v>
          </cell>
        </row>
        <row r="1050">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53.11</v>
          </cell>
          <cell r="AD1050">
            <v>0</v>
          </cell>
          <cell r="AE1050">
            <v>0</v>
          </cell>
          <cell r="AF1050">
            <v>0</v>
          </cell>
          <cell r="AG1050">
            <v>0</v>
          </cell>
          <cell r="AH1050">
            <v>0</v>
          </cell>
          <cell r="AI1050">
            <v>0</v>
          </cell>
          <cell r="AJ1050">
            <v>0</v>
          </cell>
          <cell r="AK1050">
            <v>0</v>
          </cell>
          <cell r="AL1050">
            <v>0</v>
          </cell>
          <cell r="AM1050">
            <v>0</v>
          </cell>
          <cell r="AN1050">
            <v>2.2129166666666666</v>
          </cell>
          <cell r="AP1050">
            <v>4.4258333333333333</v>
          </cell>
        </row>
        <row r="1051">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D1051">
            <v>0</v>
          </cell>
          <cell r="AE1051">
            <v>0</v>
          </cell>
          <cell r="AF1051">
            <v>0</v>
          </cell>
          <cell r="AG1051">
            <v>0</v>
          </cell>
          <cell r="AH1051">
            <v>0</v>
          </cell>
          <cell r="AI1051">
            <v>0</v>
          </cell>
          <cell r="AJ1051">
            <v>0</v>
          </cell>
          <cell r="AK1051">
            <v>0</v>
          </cell>
          <cell r="AL1051">
            <v>0</v>
          </cell>
          <cell r="AM1051">
            <v>0</v>
          </cell>
          <cell r="AN1051">
            <v>0</v>
          </cell>
          <cell r="AP1051">
            <v>0</v>
          </cell>
        </row>
        <row r="1052">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D1052">
            <v>0</v>
          </cell>
          <cell r="AE1052">
            <v>0</v>
          </cell>
          <cell r="AF1052">
            <v>0</v>
          </cell>
          <cell r="AG1052">
            <v>0</v>
          </cell>
          <cell r="AH1052">
            <v>0</v>
          </cell>
          <cell r="AI1052">
            <v>0</v>
          </cell>
          <cell r="AJ1052">
            <v>0</v>
          </cell>
          <cell r="AK1052">
            <v>0</v>
          </cell>
          <cell r="AL1052">
            <v>0</v>
          </cell>
          <cell r="AM1052">
            <v>0</v>
          </cell>
          <cell r="AN1052">
            <v>0</v>
          </cell>
          <cell r="AP1052">
            <v>0</v>
          </cell>
        </row>
        <row r="1053">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D1053">
            <v>0</v>
          </cell>
          <cell r="AE1053">
            <v>0</v>
          </cell>
          <cell r="AF1053">
            <v>0</v>
          </cell>
          <cell r="AG1053">
            <v>0</v>
          </cell>
          <cell r="AH1053">
            <v>0</v>
          </cell>
          <cell r="AI1053">
            <v>0</v>
          </cell>
          <cell r="AJ1053">
            <v>0</v>
          </cell>
          <cell r="AK1053">
            <v>0</v>
          </cell>
          <cell r="AL1053">
            <v>0</v>
          </cell>
          <cell r="AM1053">
            <v>0</v>
          </cell>
          <cell r="AN1053">
            <v>0</v>
          </cell>
          <cell r="AP1053">
            <v>0</v>
          </cell>
        </row>
        <row r="1054">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D1054">
            <v>0</v>
          </cell>
          <cell r="AE1054">
            <v>0</v>
          </cell>
          <cell r="AF1054">
            <v>0</v>
          </cell>
          <cell r="AG1054">
            <v>0</v>
          </cell>
          <cell r="AH1054">
            <v>0</v>
          </cell>
          <cell r="AI1054">
            <v>0</v>
          </cell>
          <cell r="AJ1054">
            <v>0</v>
          </cell>
          <cell r="AK1054">
            <v>0</v>
          </cell>
          <cell r="AL1054">
            <v>0</v>
          </cell>
          <cell r="AM1054">
            <v>0</v>
          </cell>
          <cell r="AN1054">
            <v>0</v>
          </cell>
          <cell r="AP1054">
            <v>0</v>
          </cell>
        </row>
        <row r="1055">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D1055">
            <v>0</v>
          </cell>
          <cell r="AE1055">
            <v>0</v>
          </cell>
          <cell r="AF1055">
            <v>0</v>
          </cell>
          <cell r="AG1055">
            <v>0</v>
          </cell>
          <cell r="AH1055">
            <v>0</v>
          </cell>
          <cell r="AI1055">
            <v>0</v>
          </cell>
          <cell r="AJ1055">
            <v>0</v>
          </cell>
          <cell r="AK1055">
            <v>0</v>
          </cell>
          <cell r="AL1055">
            <v>0</v>
          </cell>
          <cell r="AM1055">
            <v>0</v>
          </cell>
          <cell r="AN1055">
            <v>0</v>
          </cell>
          <cell r="AP1055">
            <v>0</v>
          </cell>
        </row>
        <row r="1056">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D1056">
            <v>0</v>
          </cell>
          <cell r="AE1056">
            <v>0</v>
          </cell>
          <cell r="AF1056">
            <v>0</v>
          </cell>
          <cell r="AG1056">
            <v>0</v>
          </cell>
          <cell r="AH1056">
            <v>0</v>
          </cell>
          <cell r="AI1056">
            <v>0</v>
          </cell>
          <cell r="AJ1056">
            <v>0</v>
          </cell>
          <cell r="AK1056">
            <v>0</v>
          </cell>
          <cell r="AL1056">
            <v>0</v>
          </cell>
          <cell r="AM1056">
            <v>0</v>
          </cell>
          <cell r="AN1056">
            <v>0</v>
          </cell>
          <cell r="AP1056">
            <v>0</v>
          </cell>
        </row>
        <row r="1057">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D1057">
            <v>0</v>
          </cell>
          <cell r="AE1057">
            <v>0</v>
          </cell>
          <cell r="AF1057">
            <v>0</v>
          </cell>
          <cell r="AG1057">
            <v>0</v>
          </cell>
          <cell r="AH1057">
            <v>0</v>
          </cell>
          <cell r="AI1057">
            <v>0</v>
          </cell>
          <cell r="AJ1057">
            <v>0</v>
          </cell>
          <cell r="AK1057">
            <v>0</v>
          </cell>
          <cell r="AL1057">
            <v>0</v>
          </cell>
          <cell r="AM1057">
            <v>0</v>
          </cell>
          <cell r="AN1057">
            <v>0</v>
          </cell>
          <cell r="AP1057">
            <v>0</v>
          </cell>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D1058">
            <v>0</v>
          </cell>
          <cell r="AE1058">
            <v>0</v>
          </cell>
          <cell r="AF1058">
            <v>0</v>
          </cell>
          <cell r="AG1058">
            <v>0</v>
          </cell>
          <cell r="AH1058">
            <v>0</v>
          </cell>
          <cell r="AI1058">
            <v>0</v>
          </cell>
          <cell r="AJ1058">
            <v>0</v>
          </cell>
          <cell r="AK1058">
            <v>0</v>
          </cell>
          <cell r="AL1058">
            <v>0</v>
          </cell>
          <cell r="AM1058">
            <v>0</v>
          </cell>
          <cell r="AN1058">
            <v>0</v>
          </cell>
          <cell r="AP1058">
            <v>0</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D1059">
            <v>0</v>
          </cell>
          <cell r="AE1059">
            <v>0</v>
          </cell>
          <cell r="AF1059">
            <v>0</v>
          </cell>
          <cell r="AG1059">
            <v>0</v>
          </cell>
          <cell r="AH1059">
            <v>0</v>
          </cell>
          <cell r="AI1059">
            <v>0</v>
          </cell>
          <cell r="AJ1059">
            <v>0</v>
          </cell>
          <cell r="AK1059">
            <v>0</v>
          </cell>
          <cell r="AL1059">
            <v>0</v>
          </cell>
          <cell r="AM1059">
            <v>0</v>
          </cell>
          <cell r="AN1059">
            <v>0</v>
          </cell>
          <cell r="AP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D1060">
            <v>0</v>
          </cell>
          <cell r="AE1060">
            <v>0</v>
          </cell>
          <cell r="AF1060">
            <v>0</v>
          </cell>
          <cell r="AG1060">
            <v>0</v>
          </cell>
          <cell r="AH1060">
            <v>0</v>
          </cell>
          <cell r="AI1060">
            <v>0</v>
          </cell>
          <cell r="AJ1060">
            <v>0</v>
          </cell>
          <cell r="AK1060">
            <v>0</v>
          </cell>
          <cell r="AL1060">
            <v>0</v>
          </cell>
          <cell r="AM1060">
            <v>0</v>
          </cell>
          <cell r="AN1060">
            <v>0</v>
          </cell>
          <cell r="AP1060">
            <v>0</v>
          </cell>
        </row>
        <row r="1061">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D1061">
            <v>0</v>
          </cell>
          <cell r="AE1061">
            <v>0</v>
          </cell>
          <cell r="AF1061">
            <v>0</v>
          </cell>
          <cell r="AG1061">
            <v>0</v>
          </cell>
          <cell r="AH1061">
            <v>0</v>
          </cell>
          <cell r="AI1061">
            <v>0</v>
          </cell>
          <cell r="AJ1061">
            <v>0</v>
          </cell>
          <cell r="AK1061">
            <v>0</v>
          </cell>
          <cell r="AL1061">
            <v>0</v>
          </cell>
          <cell r="AM1061">
            <v>0</v>
          </cell>
          <cell r="AN1061">
            <v>0</v>
          </cell>
          <cell r="AP1061">
            <v>0</v>
          </cell>
        </row>
        <row r="1062">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D1062">
            <v>0</v>
          </cell>
          <cell r="AE1062">
            <v>0</v>
          </cell>
          <cell r="AF1062">
            <v>0</v>
          </cell>
          <cell r="AG1062">
            <v>0</v>
          </cell>
          <cell r="AH1062">
            <v>0</v>
          </cell>
          <cell r="AI1062">
            <v>0</v>
          </cell>
          <cell r="AJ1062">
            <v>0</v>
          </cell>
          <cell r="AK1062">
            <v>0</v>
          </cell>
          <cell r="AL1062">
            <v>0</v>
          </cell>
          <cell r="AM1062">
            <v>0</v>
          </cell>
          <cell r="AN1062">
            <v>0</v>
          </cell>
          <cell r="AP1062">
            <v>0</v>
          </cell>
        </row>
        <row r="1063">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-172936.15</v>
          </cell>
          <cell r="Y1063">
            <v>270129.8</v>
          </cell>
          <cell r="Z1063">
            <v>294483.53999999998</v>
          </cell>
          <cell r="AA1063">
            <v>85290.9</v>
          </cell>
          <cell r="AD1063">
            <v>0</v>
          </cell>
          <cell r="AE1063">
            <v>0</v>
          </cell>
          <cell r="AF1063">
            <v>0</v>
          </cell>
          <cell r="AG1063">
            <v>0</v>
          </cell>
          <cell r="AH1063">
            <v>0</v>
          </cell>
          <cell r="AI1063">
            <v>0</v>
          </cell>
          <cell r="AJ1063">
            <v>0</v>
          </cell>
          <cell r="AK1063">
            <v>-7205.6729166666664</v>
          </cell>
          <cell r="AL1063">
            <v>-3155.9375</v>
          </cell>
          <cell r="AM1063">
            <v>20369.618333333332</v>
          </cell>
          <cell r="AN1063">
            <v>36193.55333333333</v>
          </cell>
          <cell r="AP1063">
            <v>49670.154999999999</v>
          </cell>
        </row>
        <row r="1064">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-190393.32</v>
          </cell>
          <cell r="Y1064">
            <v>-165319.48000000001</v>
          </cell>
          <cell r="Z1064">
            <v>-49211.13</v>
          </cell>
          <cell r="AA1064">
            <v>3451.13</v>
          </cell>
          <cell r="AD1064">
            <v>0</v>
          </cell>
          <cell r="AE1064">
            <v>0</v>
          </cell>
          <cell r="AF1064">
            <v>0</v>
          </cell>
          <cell r="AG1064">
            <v>0</v>
          </cell>
          <cell r="AH1064">
            <v>0</v>
          </cell>
          <cell r="AI1064">
            <v>0</v>
          </cell>
          <cell r="AJ1064">
            <v>0</v>
          </cell>
          <cell r="AK1064">
            <v>-7933.0550000000003</v>
          </cell>
          <cell r="AL1064">
            <v>-22754.421666666665</v>
          </cell>
          <cell r="AM1064">
            <v>-31693.197083333336</v>
          </cell>
          <cell r="AN1064">
            <v>-33599.863750000004</v>
          </cell>
          <cell r="AP1064">
            <v>-31857.189166666667</v>
          </cell>
        </row>
        <row r="1065">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-69316.77</v>
          </cell>
          <cell r="Y1065">
            <v>-102732.91</v>
          </cell>
          <cell r="Z1065">
            <v>-89042.94</v>
          </cell>
          <cell r="AA1065">
            <v>-79014.080000000002</v>
          </cell>
          <cell r="AD1065">
            <v>0</v>
          </cell>
          <cell r="AE1065">
            <v>0</v>
          </cell>
          <cell r="AF1065">
            <v>0</v>
          </cell>
          <cell r="AG1065">
            <v>0</v>
          </cell>
          <cell r="AH1065">
            <v>0</v>
          </cell>
          <cell r="AI1065">
            <v>0</v>
          </cell>
          <cell r="AJ1065">
            <v>0</v>
          </cell>
          <cell r="AK1065">
            <v>-2888.19875</v>
          </cell>
          <cell r="AL1065">
            <v>-10056.935416666667</v>
          </cell>
          <cell r="AM1065">
            <v>-18047.595833333333</v>
          </cell>
          <cell r="AN1065">
            <v>-25049.971666666665</v>
          </cell>
          <cell r="AP1065">
            <v>-34866.195833333331</v>
          </cell>
        </row>
        <row r="1066">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-40497.839999999997</v>
          </cell>
          <cell r="Y1066">
            <v>-55494.63</v>
          </cell>
          <cell r="Z1066">
            <v>-1714.4</v>
          </cell>
          <cell r="AA1066">
            <v>36059.9</v>
          </cell>
          <cell r="AD1066">
            <v>0</v>
          </cell>
          <cell r="AE1066">
            <v>0</v>
          </cell>
          <cell r="AF1066">
            <v>0</v>
          </cell>
          <cell r="AG1066">
            <v>0</v>
          </cell>
          <cell r="AH1066">
            <v>0</v>
          </cell>
          <cell r="AI1066">
            <v>0</v>
          </cell>
          <cell r="AJ1066">
            <v>0</v>
          </cell>
          <cell r="AK1066">
            <v>-1687.4099999999999</v>
          </cell>
          <cell r="AL1066">
            <v>-5687.0962499999996</v>
          </cell>
          <cell r="AM1066">
            <v>-8070.8058333333329</v>
          </cell>
          <cell r="AN1066">
            <v>-6639.7433333333329</v>
          </cell>
          <cell r="AP1066">
            <v>1044.5733333333344</v>
          </cell>
        </row>
        <row r="1067">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D1067">
            <v>0</v>
          </cell>
          <cell r="AE1067">
            <v>0</v>
          </cell>
          <cell r="AF1067">
            <v>0</v>
          </cell>
          <cell r="AG1067">
            <v>0</v>
          </cell>
          <cell r="AH1067">
            <v>0</v>
          </cell>
          <cell r="AI1067">
            <v>0</v>
          </cell>
          <cell r="AJ1067">
            <v>0</v>
          </cell>
          <cell r="AK1067">
            <v>0</v>
          </cell>
          <cell r="AL1067">
            <v>0</v>
          </cell>
          <cell r="AM1067">
            <v>0</v>
          </cell>
          <cell r="AN1067">
            <v>0</v>
          </cell>
          <cell r="AP1067">
            <v>0</v>
          </cell>
        </row>
        <row r="1068">
          <cell r="J1068">
            <v>89283.6</v>
          </cell>
          <cell r="K1068">
            <v>94693.23</v>
          </cell>
          <cell r="L1068">
            <v>101738.17</v>
          </cell>
          <cell r="M1068">
            <v>140217.92000000001</v>
          </cell>
          <cell r="N1068">
            <v>153438.88</v>
          </cell>
          <cell r="O1068">
            <v>160730.45000000001</v>
          </cell>
          <cell r="P1068">
            <v>174474.4</v>
          </cell>
          <cell r="Q1068">
            <v>145945.89000000001</v>
          </cell>
          <cell r="R1068">
            <v>175592.07</v>
          </cell>
          <cell r="S1068">
            <v>157777.32</v>
          </cell>
          <cell r="T1068">
            <v>116716.95</v>
          </cell>
          <cell r="U1068">
            <v>93096.83</v>
          </cell>
          <cell r="V1068">
            <v>110721.11</v>
          </cell>
          <cell r="W1068">
            <v>143493.98000000001</v>
          </cell>
          <cell r="X1068">
            <v>141965.67000000001</v>
          </cell>
          <cell r="Y1068">
            <v>154755.37</v>
          </cell>
          <cell r="Z1068">
            <v>122642.93</v>
          </cell>
          <cell r="AA1068">
            <v>169362.21</v>
          </cell>
          <cell r="AD1068">
            <v>105519.90375</v>
          </cell>
          <cell r="AE1068">
            <v>116947.64</v>
          </cell>
          <cell r="AF1068">
            <v>126555.24166666665</v>
          </cell>
          <cell r="AG1068">
            <v>132399.75041666668</v>
          </cell>
          <cell r="AH1068">
            <v>133812.72875000001</v>
          </cell>
          <cell r="AI1068">
            <v>134535.37208333335</v>
          </cell>
          <cell r="AJ1068">
            <v>137461.96625000003</v>
          </cell>
          <cell r="AK1068">
            <v>141171.47666666668</v>
          </cell>
          <cell r="AL1068">
            <v>143453.34958333333</v>
          </cell>
          <cell r="AM1068">
            <v>142775.91208333333</v>
          </cell>
          <cell r="AN1068">
            <v>141852.40416666665</v>
          </cell>
          <cell r="AP1068">
            <v>144789.50916666666</v>
          </cell>
        </row>
        <row r="1069">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D1069">
            <v>0</v>
          </cell>
          <cell r="AE1069">
            <v>0</v>
          </cell>
          <cell r="AF1069">
            <v>0</v>
          </cell>
          <cell r="AG1069">
            <v>0</v>
          </cell>
          <cell r="AH1069">
            <v>0</v>
          </cell>
          <cell r="AI1069">
            <v>0</v>
          </cell>
          <cell r="AJ1069">
            <v>0</v>
          </cell>
          <cell r="AK1069">
            <v>0</v>
          </cell>
          <cell r="AL1069">
            <v>0</v>
          </cell>
          <cell r="AM1069">
            <v>0</v>
          </cell>
          <cell r="AN1069">
            <v>0</v>
          </cell>
          <cell r="AP1069">
            <v>0</v>
          </cell>
        </row>
        <row r="1070">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D1070">
            <v>0</v>
          </cell>
          <cell r="AE1070">
            <v>0</v>
          </cell>
          <cell r="AF1070">
            <v>0</v>
          </cell>
          <cell r="AG1070">
            <v>0</v>
          </cell>
          <cell r="AH1070">
            <v>0</v>
          </cell>
          <cell r="AI1070">
            <v>0</v>
          </cell>
          <cell r="AJ1070">
            <v>0</v>
          </cell>
          <cell r="AK1070">
            <v>0</v>
          </cell>
          <cell r="AL1070">
            <v>0</v>
          </cell>
          <cell r="AM1070">
            <v>0</v>
          </cell>
          <cell r="AN1070">
            <v>0</v>
          </cell>
          <cell r="AP1070">
            <v>0</v>
          </cell>
        </row>
        <row r="1071">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D1071">
            <v>0</v>
          </cell>
          <cell r="AE1071">
            <v>0</v>
          </cell>
          <cell r="AF1071">
            <v>0</v>
          </cell>
          <cell r="AG1071">
            <v>0</v>
          </cell>
          <cell r="AH1071">
            <v>0</v>
          </cell>
          <cell r="AI1071">
            <v>0</v>
          </cell>
          <cell r="AJ1071">
            <v>0</v>
          </cell>
          <cell r="AK1071">
            <v>0</v>
          </cell>
          <cell r="AL1071">
            <v>0</v>
          </cell>
          <cell r="AM1071">
            <v>0</v>
          </cell>
          <cell r="AN1071">
            <v>0</v>
          </cell>
          <cell r="AP1071">
            <v>0</v>
          </cell>
        </row>
        <row r="1072">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D1072">
            <v>0</v>
          </cell>
          <cell r="AE1072">
            <v>0</v>
          </cell>
          <cell r="AF1072">
            <v>0</v>
          </cell>
          <cell r="AG1072">
            <v>0</v>
          </cell>
          <cell r="AH1072">
            <v>0</v>
          </cell>
          <cell r="AI1072">
            <v>0</v>
          </cell>
          <cell r="AJ1072">
            <v>0</v>
          </cell>
          <cell r="AK1072">
            <v>0</v>
          </cell>
          <cell r="AL1072">
            <v>0</v>
          </cell>
          <cell r="AM1072">
            <v>0</v>
          </cell>
          <cell r="AN1072">
            <v>0</v>
          </cell>
          <cell r="AP1072">
            <v>0</v>
          </cell>
        </row>
        <row r="1073">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D1073">
            <v>0</v>
          </cell>
          <cell r="AE1073">
            <v>0</v>
          </cell>
          <cell r="AF1073">
            <v>0</v>
          </cell>
          <cell r="AG1073">
            <v>0</v>
          </cell>
          <cell r="AH1073">
            <v>0</v>
          </cell>
          <cell r="AI1073">
            <v>0</v>
          </cell>
          <cell r="AJ1073">
            <v>0</v>
          </cell>
          <cell r="AK1073">
            <v>0</v>
          </cell>
          <cell r="AL1073">
            <v>0</v>
          </cell>
          <cell r="AM1073">
            <v>0</v>
          </cell>
          <cell r="AN1073">
            <v>0</v>
          </cell>
          <cell r="AP1073">
            <v>0</v>
          </cell>
        </row>
        <row r="1074">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D1074">
            <v>0</v>
          </cell>
          <cell r="AE1074">
            <v>0</v>
          </cell>
          <cell r="AF1074">
            <v>0</v>
          </cell>
          <cell r="AG1074">
            <v>0</v>
          </cell>
          <cell r="AH1074">
            <v>0</v>
          </cell>
          <cell r="AI1074">
            <v>0</v>
          </cell>
          <cell r="AJ1074">
            <v>0</v>
          </cell>
          <cell r="AK1074">
            <v>0</v>
          </cell>
          <cell r="AL1074">
            <v>0</v>
          </cell>
          <cell r="AM1074">
            <v>0</v>
          </cell>
          <cell r="AN1074">
            <v>0</v>
          </cell>
          <cell r="AP1074">
            <v>0</v>
          </cell>
        </row>
        <row r="1075">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D1075">
            <v>0</v>
          </cell>
          <cell r="AE1075">
            <v>0</v>
          </cell>
          <cell r="AF1075">
            <v>0</v>
          </cell>
          <cell r="AG1075">
            <v>0</v>
          </cell>
          <cell r="AH1075">
            <v>0</v>
          </cell>
          <cell r="AI1075">
            <v>0</v>
          </cell>
          <cell r="AJ1075">
            <v>0</v>
          </cell>
          <cell r="AK1075">
            <v>0</v>
          </cell>
          <cell r="AL1075">
            <v>0</v>
          </cell>
          <cell r="AM1075">
            <v>0</v>
          </cell>
          <cell r="AN1075">
            <v>0</v>
          </cell>
          <cell r="AP1075">
            <v>0</v>
          </cell>
        </row>
        <row r="1076">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D1076">
            <v>0</v>
          </cell>
          <cell r="AE1076">
            <v>0</v>
          </cell>
          <cell r="AF1076">
            <v>0</v>
          </cell>
          <cell r="AG1076">
            <v>0</v>
          </cell>
          <cell r="AH1076">
            <v>0</v>
          </cell>
          <cell r="AI1076">
            <v>0</v>
          </cell>
          <cell r="AJ1076">
            <v>0</v>
          </cell>
          <cell r="AK1076">
            <v>0</v>
          </cell>
          <cell r="AL1076">
            <v>0</v>
          </cell>
          <cell r="AM1076">
            <v>0</v>
          </cell>
          <cell r="AN1076">
            <v>0</v>
          </cell>
          <cell r="AP1076">
            <v>0</v>
          </cell>
        </row>
        <row r="1077">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D1077">
            <v>0</v>
          </cell>
          <cell r="AE1077">
            <v>0</v>
          </cell>
          <cell r="AF1077">
            <v>0</v>
          </cell>
          <cell r="AG1077">
            <v>0</v>
          </cell>
          <cell r="AH1077">
            <v>0</v>
          </cell>
          <cell r="AI1077">
            <v>0</v>
          </cell>
          <cell r="AJ1077">
            <v>0</v>
          </cell>
          <cell r="AK1077">
            <v>0</v>
          </cell>
          <cell r="AL1077">
            <v>0</v>
          </cell>
          <cell r="AM1077">
            <v>0</v>
          </cell>
          <cell r="AN1077">
            <v>0</v>
          </cell>
          <cell r="AP1077">
            <v>0</v>
          </cell>
        </row>
        <row r="1078">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D1078">
            <v>0</v>
          </cell>
          <cell r="AE1078">
            <v>0</v>
          </cell>
          <cell r="AF1078">
            <v>0</v>
          </cell>
          <cell r="AG1078">
            <v>0</v>
          </cell>
          <cell r="AH1078">
            <v>0</v>
          </cell>
          <cell r="AI1078">
            <v>0</v>
          </cell>
          <cell r="AJ1078">
            <v>0</v>
          </cell>
          <cell r="AK1078">
            <v>0</v>
          </cell>
          <cell r="AL1078">
            <v>0</v>
          </cell>
          <cell r="AM1078">
            <v>0</v>
          </cell>
          <cell r="AN1078">
            <v>0</v>
          </cell>
          <cell r="AP1078">
            <v>0</v>
          </cell>
        </row>
        <row r="1079">
          <cell r="J1079">
            <v>0</v>
          </cell>
          <cell r="K1079">
            <v>0</v>
          </cell>
          <cell r="L1079">
            <v>0</v>
          </cell>
          <cell r="M1079">
            <v>4068.92</v>
          </cell>
          <cell r="N1079">
            <v>1664.54</v>
          </cell>
          <cell r="O1079">
            <v>0</v>
          </cell>
          <cell r="P1079">
            <v>-318.8</v>
          </cell>
          <cell r="Q1079">
            <v>0</v>
          </cell>
          <cell r="R1079">
            <v>0</v>
          </cell>
          <cell r="S1079">
            <v>-128.51</v>
          </cell>
          <cell r="T1079">
            <v>6487.5</v>
          </cell>
          <cell r="U1079">
            <v>0</v>
          </cell>
          <cell r="V1079">
            <v>0</v>
          </cell>
          <cell r="W1079">
            <v>0</v>
          </cell>
          <cell r="X1079">
            <v>0</v>
          </cell>
          <cell r="Y1079">
            <v>0</v>
          </cell>
          <cell r="Z1079">
            <v>0</v>
          </cell>
          <cell r="AA1079">
            <v>0</v>
          </cell>
          <cell r="AD1079">
            <v>451.22166666666664</v>
          </cell>
          <cell r="AE1079">
            <v>451.22166666666664</v>
          </cell>
          <cell r="AF1079">
            <v>445.86708333333331</v>
          </cell>
          <cell r="AG1079">
            <v>710.82499999999993</v>
          </cell>
          <cell r="AH1079">
            <v>981.13749999999993</v>
          </cell>
          <cell r="AI1079">
            <v>981.13749999999993</v>
          </cell>
          <cell r="AJ1079">
            <v>981.13749999999993</v>
          </cell>
          <cell r="AK1079">
            <v>981.13749999999993</v>
          </cell>
          <cell r="AL1079">
            <v>811.59916666666652</v>
          </cell>
          <cell r="AM1079">
            <v>572.70499999999993</v>
          </cell>
          <cell r="AN1079">
            <v>503.34916666666663</v>
          </cell>
          <cell r="AP1079">
            <v>529.91583333333335</v>
          </cell>
        </row>
        <row r="1080">
          <cell r="J1080">
            <v>1223199.42</v>
          </cell>
          <cell r="K1080">
            <v>2247870.5699999998</v>
          </cell>
          <cell r="L1080">
            <v>2469788.42</v>
          </cell>
          <cell r="M1080">
            <v>2675180.96</v>
          </cell>
          <cell r="N1080">
            <v>3187366.44</v>
          </cell>
          <cell r="O1080">
            <v>3545450.85</v>
          </cell>
          <cell r="P1080">
            <v>3460305.41</v>
          </cell>
          <cell r="Q1080">
            <v>3351288.88</v>
          </cell>
          <cell r="R1080">
            <v>4268348.2</v>
          </cell>
          <cell r="S1080">
            <v>4189526.58</v>
          </cell>
          <cell r="T1080">
            <v>4087613.52</v>
          </cell>
          <cell r="U1080">
            <v>3552609.57</v>
          </cell>
          <cell r="V1080">
            <v>3507944.77</v>
          </cell>
          <cell r="W1080">
            <v>3896846.77</v>
          </cell>
          <cell r="X1080">
            <v>4666460.78</v>
          </cell>
          <cell r="Y1080">
            <v>4448819.55</v>
          </cell>
          <cell r="Z1080">
            <v>4516977.38</v>
          </cell>
          <cell r="AA1080">
            <v>4847399.42</v>
          </cell>
          <cell r="AD1080">
            <v>1822976.6466666667</v>
          </cell>
          <cell r="AE1080">
            <v>2150752.3737499998</v>
          </cell>
          <cell r="AF1080">
            <v>2508828.2358333333</v>
          </cell>
          <cell r="AG1080">
            <v>2820928.7562499996</v>
          </cell>
          <cell r="AH1080">
            <v>3075652.2533333334</v>
          </cell>
          <cell r="AI1080">
            <v>3283410.1245833323</v>
          </cell>
          <cell r="AJ1080">
            <v>3447315.1891666669</v>
          </cell>
          <cell r="AK1080">
            <v>3607550.5458333339</v>
          </cell>
          <cell r="AL1080">
            <v>3772980.1687500007</v>
          </cell>
          <cell r="AM1080">
            <v>3902282.2325000004</v>
          </cell>
          <cell r="AN1080">
            <v>4011930.5454166662</v>
          </cell>
          <cell r="AP1080">
            <v>4030382.3054166674</v>
          </cell>
        </row>
        <row r="1081">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D1081">
            <v>0</v>
          </cell>
          <cell r="AE1081">
            <v>0</v>
          </cell>
          <cell r="AF1081">
            <v>0</v>
          </cell>
          <cell r="AG1081">
            <v>0</v>
          </cell>
          <cell r="AH1081">
            <v>0</v>
          </cell>
          <cell r="AI1081">
            <v>0</v>
          </cell>
          <cell r="AJ1081">
            <v>0</v>
          </cell>
          <cell r="AK1081">
            <v>0</v>
          </cell>
          <cell r="AL1081">
            <v>0</v>
          </cell>
          <cell r="AM1081">
            <v>0</v>
          </cell>
          <cell r="AN1081">
            <v>0</v>
          </cell>
          <cell r="AP1081">
            <v>0</v>
          </cell>
        </row>
        <row r="1082">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D1082">
            <v>0</v>
          </cell>
          <cell r="AE1082">
            <v>0</v>
          </cell>
          <cell r="AF1082">
            <v>0</v>
          </cell>
          <cell r="AG1082">
            <v>0</v>
          </cell>
          <cell r="AH1082">
            <v>0</v>
          </cell>
          <cell r="AI1082">
            <v>0</v>
          </cell>
          <cell r="AJ1082">
            <v>0</v>
          </cell>
          <cell r="AK1082">
            <v>0</v>
          </cell>
          <cell r="AL1082">
            <v>0</v>
          </cell>
          <cell r="AM1082">
            <v>0</v>
          </cell>
          <cell r="AN1082">
            <v>0</v>
          </cell>
          <cell r="AP1082">
            <v>0</v>
          </cell>
        </row>
        <row r="1083">
          <cell r="J1083">
            <v>5046883.3</v>
          </cell>
          <cell r="K1083">
            <v>5519809.4199999999</v>
          </cell>
          <cell r="L1083">
            <v>5626044.2199999997</v>
          </cell>
          <cell r="M1083">
            <v>5534674.2300000004</v>
          </cell>
          <cell r="N1083">
            <v>5550370.5300000003</v>
          </cell>
          <cell r="O1083">
            <v>6043393.79</v>
          </cell>
          <cell r="P1083">
            <v>6443474.6699999999</v>
          </cell>
          <cell r="Q1083">
            <v>6329825.1100000003</v>
          </cell>
          <cell r="R1083">
            <v>6813431.04</v>
          </cell>
          <cell r="S1083">
            <v>6814668.6500000004</v>
          </cell>
          <cell r="T1083">
            <v>6771343.4100000001</v>
          </cell>
          <cell r="U1083">
            <v>6307799.5499999998</v>
          </cell>
          <cell r="V1083">
            <v>6309502.79</v>
          </cell>
          <cell r="W1083">
            <v>6523426.4000000004</v>
          </cell>
          <cell r="X1083">
            <v>5514083.0700000003</v>
          </cell>
          <cell r="Y1083">
            <v>4312722.49</v>
          </cell>
          <cell r="Z1083">
            <v>4028535.07</v>
          </cell>
          <cell r="AA1083">
            <v>3702089.82</v>
          </cell>
          <cell r="AD1083">
            <v>5252573.4104166673</v>
          </cell>
          <cell r="AE1083">
            <v>5459876.4299999997</v>
          </cell>
          <cell r="AF1083">
            <v>5663476.7508333325</v>
          </cell>
          <cell r="AG1083">
            <v>5855676.4854166666</v>
          </cell>
          <cell r="AH1083">
            <v>6006050.7608333332</v>
          </cell>
          <cell r="AI1083">
            <v>6119418.9720833329</v>
          </cell>
          <cell r="AJ1083">
            <v>6213845.4916666662</v>
          </cell>
          <cell r="AK1083">
            <v>6250997.8179166652</v>
          </cell>
          <cell r="AL1083">
            <v>6195418.1141666658</v>
          </cell>
          <cell r="AM1083">
            <v>6081093.6475</v>
          </cell>
          <cell r="AN1083">
            <v>5920129.5045833336</v>
          </cell>
          <cell r="AP1083">
            <v>5435768.944583334</v>
          </cell>
        </row>
        <row r="1084">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D1084">
            <v>0</v>
          </cell>
          <cell r="AE1084">
            <v>0</v>
          </cell>
          <cell r="AF1084">
            <v>0</v>
          </cell>
          <cell r="AG1084">
            <v>0</v>
          </cell>
          <cell r="AH1084">
            <v>0</v>
          </cell>
          <cell r="AI1084">
            <v>0</v>
          </cell>
          <cell r="AJ1084">
            <v>0</v>
          </cell>
          <cell r="AK1084">
            <v>0</v>
          </cell>
          <cell r="AL1084">
            <v>0</v>
          </cell>
          <cell r="AM1084">
            <v>0</v>
          </cell>
          <cell r="AN1084">
            <v>0</v>
          </cell>
          <cell r="AP1084">
            <v>0</v>
          </cell>
        </row>
        <row r="1085">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D1085">
            <v>0</v>
          </cell>
          <cell r="AE1085">
            <v>0</v>
          </cell>
          <cell r="AF1085">
            <v>0</v>
          </cell>
          <cell r="AG1085">
            <v>0</v>
          </cell>
          <cell r="AH1085">
            <v>0</v>
          </cell>
          <cell r="AI1085">
            <v>0</v>
          </cell>
          <cell r="AJ1085">
            <v>0</v>
          </cell>
          <cell r="AK1085">
            <v>0</v>
          </cell>
          <cell r="AL1085">
            <v>0</v>
          </cell>
          <cell r="AM1085">
            <v>0</v>
          </cell>
          <cell r="AN1085">
            <v>0</v>
          </cell>
          <cell r="AP1085">
            <v>0</v>
          </cell>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D1086">
            <v>0</v>
          </cell>
          <cell r="AE1086">
            <v>0</v>
          </cell>
          <cell r="AF1086">
            <v>0</v>
          </cell>
          <cell r="AG1086">
            <v>0</v>
          </cell>
          <cell r="AH1086">
            <v>0</v>
          </cell>
          <cell r="AI1086">
            <v>0</v>
          </cell>
          <cell r="AJ1086">
            <v>0</v>
          </cell>
          <cell r="AK1086">
            <v>0</v>
          </cell>
          <cell r="AL1086">
            <v>0</v>
          </cell>
          <cell r="AM1086">
            <v>0</v>
          </cell>
          <cell r="AN1086">
            <v>0</v>
          </cell>
          <cell r="AP1086">
            <v>0</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D1087">
            <v>0</v>
          </cell>
          <cell r="AE1087">
            <v>0</v>
          </cell>
          <cell r="AF1087">
            <v>0</v>
          </cell>
          <cell r="AG1087">
            <v>0</v>
          </cell>
          <cell r="AH1087">
            <v>0</v>
          </cell>
          <cell r="AI1087">
            <v>0</v>
          </cell>
          <cell r="AJ1087">
            <v>0</v>
          </cell>
          <cell r="AK1087">
            <v>0</v>
          </cell>
          <cell r="AL1087">
            <v>0</v>
          </cell>
          <cell r="AM1087">
            <v>0</v>
          </cell>
          <cell r="AN1087">
            <v>0</v>
          </cell>
          <cell r="AP1087">
            <v>0</v>
          </cell>
        </row>
        <row r="1088">
          <cell r="J1088">
            <v>7443.65</v>
          </cell>
          <cell r="K1088">
            <v>7687.53</v>
          </cell>
          <cell r="L1088">
            <v>19794.669999999998</v>
          </cell>
          <cell r="M1088">
            <v>4950.6099999999997</v>
          </cell>
          <cell r="N1088">
            <v>5732.52</v>
          </cell>
          <cell r="O1088">
            <v>8331.65</v>
          </cell>
          <cell r="P1088">
            <v>7218.6</v>
          </cell>
          <cell r="Q1088">
            <v>9837.34</v>
          </cell>
          <cell r="R1088">
            <v>932.66</v>
          </cell>
          <cell r="S1088">
            <v>932.66</v>
          </cell>
          <cell r="T1088">
            <v>21746.240000000002</v>
          </cell>
          <cell r="U1088">
            <v>932.66</v>
          </cell>
          <cell r="V1088">
            <v>932.66</v>
          </cell>
          <cell r="W1088">
            <v>10944.26</v>
          </cell>
          <cell r="X1088">
            <v>19375.080000000002</v>
          </cell>
          <cell r="Y1088">
            <v>30440.53</v>
          </cell>
          <cell r="Z1088">
            <v>39925.19</v>
          </cell>
          <cell r="AA1088">
            <v>50463.7</v>
          </cell>
          <cell r="AD1088">
            <v>8490.6795833333326</v>
          </cell>
          <cell r="AE1088">
            <v>8480.4808333333331</v>
          </cell>
          <cell r="AF1088">
            <v>7888.0550000000003</v>
          </cell>
          <cell r="AG1088">
            <v>8060.6191666666673</v>
          </cell>
          <cell r="AH1088">
            <v>8271.125</v>
          </cell>
          <cell r="AI1088">
            <v>7690.4412500000008</v>
          </cell>
          <cell r="AJ1088">
            <v>7554.8470833333349</v>
          </cell>
          <cell r="AK1088">
            <v>7673.0612500000016</v>
          </cell>
          <cell r="AL1088">
            <v>8717.6583333333328</v>
          </cell>
          <cell r="AM1088">
            <v>11204.432916666667</v>
          </cell>
          <cell r="AN1088">
            <v>14384.629583333333</v>
          </cell>
          <cell r="AP1088">
            <v>20711.584583333333</v>
          </cell>
        </row>
        <row r="1089">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D1089">
            <v>0</v>
          </cell>
          <cell r="AE1089">
            <v>0</v>
          </cell>
          <cell r="AF1089">
            <v>0</v>
          </cell>
          <cell r="AG1089">
            <v>0</v>
          </cell>
          <cell r="AH1089">
            <v>0</v>
          </cell>
          <cell r="AI1089">
            <v>0</v>
          </cell>
          <cell r="AJ1089">
            <v>0</v>
          </cell>
          <cell r="AK1089">
            <v>0</v>
          </cell>
          <cell r="AL1089">
            <v>0</v>
          </cell>
          <cell r="AM1089">
            <v>0</v>
          </cell>
          <cell r="AN1089">
            <v>0</v>
          </cell>
          <cell r="AP1089">
            <v>0</v>
          </cell>
        </row>
        <row r="1090">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D1090">
            <v>0</v>
          </cell>
          <cell r="AE1090">
            <v>0</v>
          </cell>
          <cell r="AF1090">
            <v>0</v>
          </cell>
          <cell r="AG1090">
            <v>0</v>
          </cell>
          <cell r="AH1090">
            <v>0</v>
          </cell>
          <cell r="AI1090">
            <v>0</v>
          </cell>
          <cell r="AJ1090">
            <v>0</v>
          </cell>
          <cell r="AK1090">
            <v>0</v>
          </cell>
          <cell r="AL1090">
            <v>0</v>
          </cell>
          <cell r="AM1090">
            <v>0</v>
          </cell>
          <cell r="AN1090">
            <v>0</v>
          </cell>
          <cell r="AP1090">
            <v>0</v>
          </cell>
        </row>
        <row r="1091">
          <cell r="J1091">
            <v>1410.74</v>
          </cell>
          <cell r="K1091">
            <v>2137.6</v>
          </cell>
          <cell r="L1091">
            <v>2672.79</v>
          </cell>
          <cell r="M1091">
            <v>3413.13</v>
          </cell>
          <cell r="N1091">
            <v>4295.8500000000004</v>
          </cell>
          <cell r="O1091">
            <v>4938.09</v>
          </cell>
          <cell r="P1091">
            <v>5650.68</v>
          </cell>
          <cell r="Q1091">
            <v>7074.85</v>
          </cell>
          <cell r="R1091">
            <v>43272.65</v>
          </cell>
          <cell r="S1091">
            <v>-114368.3</v>
          </cell>
          <cell r="T1091">
            <v>-158600.01999999999</v>
          </cell>
          <cell r="U1091">
            <v>-156391</v>
          </cell>
          <cell r="V1091">
            <v>-9266.2199999999993</v>
          </cell>
          <cell r="W1091">
            <v>-10668.49</v>
          </cell>
          <cell r="X1091">
            <v>0</v>
          </cell>
          <cell r="Y1091">
            <v>-42500</v>
          </cell>
          <cell r="Z1091">
            <v>-42500</v>
          </cell>
          <cell r="AA1091">
            <v>-42500</v>
          </cell>
          <cell r="AD1091">
            <v>1727.6912500000001</v>
          </cell>
          <cell r="AE1091">
            <v>4054.4779166666667</v>
          </cell>
          <cell r="AF1091">
            <v>1258.2474999999995</v>
          </cell>
          <cell r="AG1091">
            <v>-9946.2049999999999</v>
          </cell>
          <cell r="AH1091">
            <v>-22997.176666666666</v>
          </cell>
          <cell r="AI1091">
            <v>-29985.951666666664</v>
          </cell>
          <cell r="AJ1091">
            <v>-30964.412083333329</v>
          </cell>
          <cell r="AK1091">
            <v>-31609.365416666664</v>
          </cell>
          <cell r="AL1091">
            <v>-33633.77874999999</v>
          </cell>
          <cell r="AM1091">
            <v>-37496.652916666666</v>
          </cell>
          <cell r="AN1091">
            <v>-41423.067083333335</v>
          </cell>
          <cell r="AP1091">
            <v>-49477.829583333318</v>
          </cell>
        </row>
        <row r="1092">
          <cell r="J1092">
            <v>600.03</v>
          </cell>
          <cell r="K1092">
            <v>615.03</v>
          </cell>
          <cell r="L1092">
            <v>748.03</v>
          </cell>
          <cell r="M1092">
            <v>813.03</v>
          </cell>
          <cell r="N1092">
            <v>913.03</v>
          </cell>
          <cell r="O1092">
            <v>943.03</v>
          </cell>
          <cell r="P1092">
            <v>1053.9100000000001</v>
          </cell>
          <cell r="Q1092">
            <v>0</v>
          </cell>
          <cell r="R1092">
            <v>80</v>
          </cell>
          <cell r="S1092">
            <v>102.14</v>
          </cell>
          <cell r="T1092">
            <v>132.13999999999999</v>
          </cell>
          <cell r="U1092">
            <v>172.14</v>
          </cell>
          <cell r="V1092">
            <v>387.14</v>
          </cell>
          <cell r="W1092">
            <v>377.14</v>
          </cell>
          <cell r="X1092">
            <v>427.24</v>
          </cell>
          <cell r="Y1092">
            <v>447.24</v>
          </cell>
          <cell r="Z1092">
            <v>537.24</v>
          </cell>
          <cell r="AA1092">
            <v>547.24</v>
          </cell>
          <cell r="AD1092">
            <v>603.4316666666665</v>
          </cell>
          <cell r="AE1092">
            <v>607.59833333333324</v>
          </cell>
          <cell r="AF1092">
            <v>597.89458333333323</v>
          </cell>
          <cell r="AG1092">
            <v>566.61208333333332</v>
          </cell>
          <cell r="AH1092">
            <v>531.78791666666666</v>
          </cell>
          <cell r="AI1092">
            <v>505.50541666666669</v>
          </cell>
          <cell r="AJ1092">
            <v>486.72291666666678</v>
          </cell>
          <cell r="AK1092">
            <v>463.44458333333341</v>
          </cell>
          <cell r="AL1092">
            <v>434.83708333333334</v>
          </cell>
          <cell r="AM1092">
            <v>403.93791666666658</v>
          </cell>
          <cell r="AN1092">
            <v>371.78874999999994</v>
          </cell>
          <cell r="AP1092">
            <v>300.57499999999999</v>
          </cell>
        </row>
        <row r="1093">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D1093">
            <v>0</v>
          </cell>
          <cell r="AE1093">
            <v>0</v>
          </cell>
          <cell r="AF1093">
            <v>0</v>
          </cell>
          <cell r="AG1093">
            <v>0</v>
          </cell>
          <cell r="AH1093">
            <v>0</v>
          </cell>
          <cell r="AI1093">
            <v>0</v>
          </cell>
          <cell r="AJ1093">
            <v>0</v>
          </cell>
          <cell r="AK1093">
            <v>0</v>
          </cell>
          <cell r="AL1093">
            <v>0</v>
          </cell>
          <cell r="AM1093">
            <v>0</v>
          </cell>
          <cell r="AN1093">
            <v>0</v>
          </cell>
          <cell r="AP1093">
            <v>0</v>
          </cell>
        </row>
        <row r="1094">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D1094">
            <v>0</v>
          </cell>
          <cell r="AE1094">
            <v>0</v>
          </cell>
          <cell r="AF1094">
            <v>0</v>
          </cell>
          <cell r="AG1094">
            <v>0</v>
          </cell>
          <cell r="AH1094">
            <v>0</v>
          </cell>
          <cell r="AI1094">
            <v>0</v>
          </cell>
          <cell r="AJ1094">
            <v>0</v>
          </cell>
          <cell r="AK1094">
            <v>0</v>
          </cell>
          <cell r="AL1094">
            <v>0</v>
          </cell>
          <cell r="AM1094">
            <v>0</v>
          </cell>
          <cell r="AN1094">
            <v>0</v>
          </cell>
          <cell r="AP1094">
            <v>0</v>
          </cell>
        </row>
        <row r="1095">
          <cell r="J1095">
            <v>23220.33</v>
          </cell>
          <cell r="K1095">
            <v>15814.75</v>
          </cell>
          <cell r="L1095">
            <v>10941.12</v>
          </cell>
          <cell r="M1095">
            <v>55729.63</v>
          </cell>
          <cell r="N1095">
            <v>61405.19</v>
          </cell>
          <cell r="O1095">
            <v>36238.080000000002</v>
          </cell>
          <cell r="P1095">
            <v>22907.63</v>
          </cell>
          <cell r="Q1095">
            <v>38413.370000000003</v>
          </cell>
          <cell r="R1095">
            <v>42656.05</v>
          </cell>
          <cell r="S1095">
            <v>61136.32</v>
          </cell>
          <cell r="T1095">
            <v>65831.87</v>
          </cell>
          <cell r="U1095">
            <v>53066.47</v>
          </cell>
          <cell r="V1095">
            <v>42151.91</v>
          </cell>
          <cell r="W1095">
            <v>63153.96</v>
          </cell>
          <cell r="X1095">
            <v>70462.06</v>
          </cell>
          <cell r="Y1095">
            <v>100293.11</v>
          </cell>
          <cell r="Z1095">
            <v>149650.54999999999</v>
          </cell>
          <cell r="AA1095">
            <v>183008.12</v>
          </cell>
          <cell r="AD1095">
            <v>28660.013333333332</v>
          </cell>
          <cell r="AE1095">
            <v>31207.142500000002</v>
          </cell>
          <cell r="AF1095">
            <v>34267.017083333332</v>
          </cell>
          <cell r="AG1095">
            <v>36972.992916666662</v>
          </cell>
          <cell r="AH1095">
            <v>39193.025000000001</v>
          </cell>
          <cell r="AI1095">
            <v>41402.216666666667</v>
          </cell>
          <cell r="AJ1095">
            <v>44163.499583333331</v>
          </cell>
          <cell r="AK1095">
            <v>48616.005833333329</v>
          </cell>
          <cell r="AL1095">
            <v>52952.856666666667</v>
          </cell>
          <cell r="AM1095">
            <v>58486.558333333342</v>
          </cell>
          <cell r="AN1095">
            <v>68278.866666666669</v>
          </cell>
          <cell r="AP1095">
            <v>83527.096666666665</v>
          </cell>
        </row>
        <row r="1096">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D1096">
            <v>0</v>
          </cell>
          <cell r="AE1096">
            <v>0</v>
          </cell>
          <cell r="AF1096">
            <v>0</v>
          </cell>
          <cell r="AG1096">
            <v>0</v>
          </cell>
          <cell r="AH1096">
            <v>0</v>
          </cell>
          <cell r="AI1096">
            <v>0</v>
          </cell>
          <cell r="AJ1096">
            <v>0</v>
          </cell>
          <cell r="AK1096">
            <v>0</v>
          </cell>
          <cell r="AL1096">
            <v>0</v>
          </cell>
          <cell r="AM1096">
            <v>0</v>
          </cell>
          <cell r="AN1096">
            <v>0</v>
          </cell>
          <cell r="AP1096">
            <v>0</v>
          </cell>
        </row>
        <row r="1097">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D1097">
            <v>0</v>
          </cell>
          <cell r="AE1097">
            <v>0</v>
          </cell>
          <cell r="AF1097">
            <v>0</v>
          </cell>
          <cell r="AG1097">
            <v>0</v>
          </cell>
          <cell r="AH1097">
            <v>0</v>
          </cell>
          <cell r="AI1097">
            <v>0</v>
          </cell>
          <cell r="AJ1097">
            <v>0</v>
          </cell>
          <cell r="AK1097">
            <v>0</v>
          </cell>
          <cell r="AL1097">
            <v>0</v>
          </cell>
          <cell r="AM1097">
            <v>0</v>
          </cell>
          <cell r="AN1097">
            <v>0</v>
          </cell>
          <cell r="AP1097">
            <v>0</v>
          </cell>
        </row>
        <row r="1098">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D1098">
            <v>0</v>
          </cell>
          <cell r="AE1098">
            <v>0</v>
          </cell>
          <cell r="AF1098">
            <v>0</v>
          </cell>
          <cell r="AG1098">
            <v>0</v>
          </cell>
          <cell r="AH1098">
            <v>0</v>
          </cell>
          <cell r="AI1098">
            <v>0</v>
          </cell>
          <cell r="AJ1098">
            <v>0</v>
          </cell>
          <cell r="AK1098">
            <v>0</v>
          </cell>
          <cell r="AL1098">
            <v>0</v>
          </cell>
          <cell r="AM1098">
            <v>0</v>
          </cell>
          <cell r="AN1098">
            <v>0</v>
          </cell>
          <cell r="AP1098">
            <v>0</v>
          </cell>
        </row>
        <row r="1099">
          <cell r="J1099">
            <v>0</v>
          </cell>
          <cell r="K1099">
            <v>0</v>
          </cell>
          <cell r="L1099">
            <v>0</v>
          </cell>
          <cell r="M1099">
            <v>0</v>
          </cell>
          <cell r="N1099">
            <v>0</v>
          </cell>
          <cell r="O1099">
            <v>0</v>
          </cell>
          <cell r="P1099">
            <v>0</v>
          </cell>
          <cell r="Q1099">
            <v>102081.68</v>
          </cell>
          <cell r="R1099">
            <v>0</v>
          </cell>
          <cell r="S1099">
            <v>0</v>
          </cell>
          <cell r="T1099">
            <v>0</v>
          </cell>
          <cell r="U1099">
            <v>0</v>
          </cell>
          <cell r="V1099">
            <v>0</v>
          </cell>
          <cell r="W1099">
            <v>0</v>
          </cell>
          <cell r="X1099">
            <v>0</v>
          </cell>
          <cell r="Y1099">
            <v>0</v>
          </cell>
          <cell r="Z1099">
            <v>0</v>
          </cell>
          <cell r="AA1099">
            <v>0</v>
          </cell>
          <cell r="AD1099">
            <v>10481.261666666667</v>
          </cell>
          <cell r="AE1099">
            <v>8506.8066666666655</v>
          </cell>
          <cell r="AF1099">
            <v>8506.8066666666655</v>
          </cell>
          <cell r="AG1099">
            <v>8506.8066666666655</v>
          </cell>
          <cell r="AH1099">
            <v>8506.8066666666655</v>
          </cell>
          <cell r="AI1099">
            <v>8506.8066666666655</v>
          </cell>
          <cell r="AJ1099">
            <v>8506.8066666666655</v>
          </cell>
          <cell r="AK1099">
            <v>8506.8066666666655</v>
          </cell>
          <cell r="AL1099">
            <v>8506.8066666666655</v>
          </cell>
          <cell r="AM1099">
            <v>8506.8066666666655</v>
          </cell>
          <cell r="AN1099">
            <v>8506.8066666666655</v>
          </cell>
          <cell r="AP1099">
            <v>28760.719166666666</v>
          </cell>
        </row>
        <row r="1100">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D1100">
            <v>0</v>
          </cell>
          <cell r="AE1100">
            <v>0</v>
          </cell>
          <cell r="AF1100">
            <v>0</v>
          </cell>
          <cell r="AG1100">
            <v>0</v>
          </cell>
          <cell r="AH1100">
            <v>0</v>
          </cell>
          <cell r="AI1100">
            <v>0</v>
          </cell>
          <cell r="AJ1100">
            <v>0</v>
          </cell>
          <cell r="AK1100">
            <v>0</v>
          </cell>
          <cell r="AL1100">
            <v>0</v>
          </cell>
          <cell r="AM1100">
            <v>0</v>
          </cell>
          <cell r="AN1100">
            <v>0</v>
          </cell>
          <cell r="AP1100">
            <v>0</v>
          </cell>
        </row>
        <row r="1101">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D1101">
            <v>0</v>
          </cell>
          <cell r="AE1101">
            <v>0</v>
          </cell>
          <cell r="AF1101">
            <v>0</v>
          </cell>
          <cell r="AG1101">
            <v>0</v>
          </cell>
          <cell r="AH1101">
            <v>0</v>
          </cell>
          <cell r="AI1101">
            <v>0</v>
          </cell>
          <cell r="AJ1101">
            <v>0</v>
          </cell>
          <cell r="AK1101">
            <v>0</v>
          </cell>
          <cell r="AL1101">
            <v>0</v>
          </cell>
          <cell r="AM1101">
            <v>0</v>
          </cell>
          <cell r="AN1101">
            <v>0</v>
          </cell>
          <cell r="AP1101">
            <v>0</v>
          </cell>
        </row>
        <row r="1102">
          <cell r="J1102">
            <v>12399.37</v>
          </cell>
          <cell r="K1102">
            <v>12399.37</v>
          </cell>
          <cell r="L1102">
            <v>12399.37</v>
          </cell>
          <cell r="M1102">
            <v>12399.37</v>
          </cell>
          <cell r="N1102">
            <v>19899.37</v>
          </cell>
          <cell r="O1102">
            <v>19899.37</v>
          </cell>
          <cell r="P1102">
            <v>19899.37</v>
          </cell>
          <cell r="Q1102">
            <v>19899.37</v>
          </cell>
          <cell r="R1102">
            <v>19899.37</v>
          </cell>
          <cell r="S1102">
            <v>19899.37</v>
          </cell>
          <cell r="T1102">
            <v>19899.37</v>
          </cell>
          <cell r="U1102">
            <v>19899.37</v>
          </cell>
          <cell r="V1102">
            <v>19899.37</v>
          </cell>
          <cell r="W1102">
            <v>19899.37</v>
          </cell>
          <cell r="X1102">
            <v>19899.37</v>
          </cell>
          <cell r="Y1102">
            <v>19899.37</v>
          </cell>
          <cell r="Z1102">
            <v>19899.37</v>
          </cell>
          <cell r="AA1102">
            <v>19899.37</v>
          </cell>
          <cell r="AD1102">
            <v>14586.869999999997</v>
          </cell>
          <cell r="AE1102">
            <v>15211.869999999997</v>
          </cell>
          <cell r="AF1102">
            <v>15836.869999999997</v>
          </cell>
          <cell r="AG1102">
            <v>16461.87</v>
          </cell>
          <cell r="AH1102">
            <v>17086.87</v>
          </cell>
          <cell r="AI1102">
            <v>17711.87</v>
          </cell>
          <cell r="AJ1102">
            <v>18336.87</v>
          </cell>
          <cell r="AK1102">
            <v>18961.87</v>
          </cell>
          <cell r="AL1102">
            <v>19586.87</v>
          </cell>
          <cell r="AM1102">
            <v>19899.37</v>
          </cell>
          <cell r="AN1102">
            <v>19899.37</v>
          </cell>
          <cell r="AP1102">
            <v>19070.22958333333</v>
          </cell>
        </row>
        <row r="1103">
          <cell r="J1103">
            <v>9569.2199999999993</v>
          </cell>
          <cell r="K1103">
            <v>0</v>
          </cell>
          <cell r="L1103">
            <v>0</v>
          </cell>
          <cell r="M1103">
            <v>0</v>
          </cell>
          <cell r="N1103">
            <v>0</v>
          </cell>
          <cell r="O1103">
            <v>0</v>
          </cell>
          <cell r="P1103">
            <v>0</v>
          </cell>
          <cell r="Q1103">
            <v>0</v>
          </cell>
          <cell r="R1103">
            <v>0</v>
          </cell>
          <cell r="S1103">
            <v>0</v>
          </cell>
          <cell r="T1103">
            <v>0</v>
          </cell>
          <cell r="U1103">
            <v>31911.69</v>
          </cell>
          <cell r="V1103">
            <v>93333.68</v>
          </cell>
          <cell r="W1103">
            <v>93333.68</v>
          </cell>
          <cell r="X1103">
            <v>93333.68</v>
          </cell>
          <cell r="Y1103">
            <v>124003.62</v>
          </cell>
          <cell r="Z1103">
            <v>0</v>
          </cell>
          <cell r="AA1103">
            <v>0</v>
          </cell>
          <cell r="AD1103">
            <v>81010.595416666663</v>
          </cell>
          <cell r="AE1103">
            <v>65346.579166666663</v>
          </cell>
          <cell r="AF1103">
            <v>47014.740833333337</v>
          </cell>
          <cell r="AG1103">
            <v>28585.975000000002</v>
          </cell>
          <cell r="AH1103">
            <v>11389.935416666667</v>
          </cell>
          <cell r="AI1103">
            <v>6946.9283333333333</v>
          </cell>
          <cell r="AJ1103">
            <v>14326.0175</v>
          </cell>
          <cell r="AK1103">
            <v>22103.824166666669</v>
          </cell>
          <cell r="AL1103">
            <v>31159.544999999998</v>
          </cell>
          <cell r="AM1103">
            <v>36326.362499999996</v>
          </cell>
          <cell r="AN1103">
            <v>36326.362499999996</v>
          </cell>
          <cell r="AP1103">
            <v>36326.362499999996</v>
          </cell>
        </row>
        <row r="1104">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D1104">
            <v>0</v>
          </cell>
          <cell r="AE1104">
            <v>0</v>
          </cell>
          <cell r="AF1104">
            <v>0</v>
          </cell>
          <cell r="AG1104">
            <v>0</v>
          </cell>
          <cell r="AH1104">
            <v>0</v>
          </cell>
          <cell r="AI1104">
            <v>0</v>
          </cell>
          <cell r="AJ1104">
            <v>0</v>
          </cell>
          <cell r="AK1104">
            <v>0</v>
          </cell>
          <cell r="AL1104">
            <v>0</v>
          </cell>
          <cell r="AM1104">
            <v>0</v>
          </cell>
          <cell r="AN1104">
            <v>0</v>
          </cell>
          <cell r="AP1104">
            <v>0</v>
          </cell>
        </row>
        <row r="1105">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D1105">
            <v>0</v>
          </cell>
          <cell r="AE1105">
            <v>0</v>
          </cell>
          <cell r="AF1105">
            <v>0</v>
          </cell>
          <cell r="AG1105">
            <v>0</v>
          </cell>
          <cell r="AH1105">
            <v>0</v>
          </cell>
          <cell r="AI1105">
            <v>0</v>
          </cell>
          <cell r="AJ1105">
            <v>0</v>
          </cell>
          <cell r="AK1105">
            <v>0</v>
          </cell>
          <cell r="AL1105">
            <v>0</v>
          </cell>
          <cell r="AM1105">
            <v>0</v>
          </cell>
          <cell r="AN1105">
            <v>0</v>
          </cell>
          <cell r="AP1105">
            <v>0</v>
          </cell>
        </row>
        <row r="1106">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D1106">
            <v>0</v>
          </cell>
          <cell r="AE1106">
            <v>0</v>
          </cell>
          <cell r="AF1106">
            <v>0</v>
          </cell>
          <cell r="AG1106">
            <v>0</v>
          </cell>
          <cell r="AH1106">
            <v>0</v>
          </cell>
          <cell r="AI1106">
            <v>0</v>
          </cell>
          <cell r="AJ1106">
            <v>0</v>
          </cell>
          <cell r="AK1106">
            <v>0</v>
          </cell>
          <cell r="AL1106">
            <v>0</v>
          </cell>
          <cell r="AM1106">
            <v>0</v>
          </cell>
          <cell r="AN1106">
            <v>0</v>
          </cell>
          <cell r="AP1106">
            <v>0</v>
          </cell>
        </row>
        <row r="1107">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D1107">
            <v>0</v>
          </cell>
          <cell r="AE1107">
            <v>0</v>
          </cell>
          <cell r="AF1107">
            <v>0</v>
          </cell>
          <cell r="AG1107">
            <v>0</v>
          </cell>
          <cell r="AH1107">
            <v>0</v>
          </cell>
          <cell r="AI1107">
            <v>0</v>
          </cell>
          <cell r="AJ1107">
            <v>0</v>
          </cell>
          <cell r="AK1107">
            <v>0</v>
          </cell>
          <cell r="AL1107">
            <v>0</v>
          </cell>
          <cell r="AM1107">
            <v>0</v>
          </cell>
          <cell r="AN1107">
            <v>0</v>
          </cell>
          <cell r="AP1107">
            <v>0</v>
          </cell>
        </row>
        <row r="1108">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D1108">
            <v>0</v>
          </cell>
          <cell r="AE1108">
            <v>0</v>
          </cell>
          <cell r="AF1108">
            <v>0</v>
          </cell>
          <cell r="AG1108">
            <v>0</v>
          </cell>
          <cell r="AH1108">
            <v>0</v>
          </cell>
          <cell r="AI1108">
            <v>0</v>
          </cell>
          <cell r="AJ1108">
            <v>0</v>
          </cell>
          <cell r="AK1108">
            <v>0</v>
          </cell>
          <cell r="AL1108">
            <v>0</v>
          </cell>
          <cell r="AM1108">
            <v>0</v>
          </cell>
          <cell r="AN1108">
            <v>0</v>
          </cell>
          <cell r="AP1108">
            <v>0</v>
          </cell>
        </row>
        <row r="1109">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D1109">
            <v>0</v>
          </cell>
          <cell r="AE1109">
            <v>0</v>
          </cell>
          <cell r="AF1109">
            <v>0</v>
          </cell>
          <cell r="AG1109">
            <v>0</v>
          </cell>
          <cell r="AH1109">
            <v>0</v>
          </cell>
          <cell r="AI1109">
            <v>0</v>
          </cell>
          <cell r="AJ1109">
            <v>0</v>
          </cell>
          <cell r="AK1109">
            <v>0</v>
          </cell>
          <cell r="AL1109">
            <v>0</v>
          </cell>
          <cell r="AM1109">
            <v>0</v>
          </cell>
          <cell r="AN1109">
            <v>0</v>
          </cell>
          <cell r="AP1109">
            <v>0</v>
          </cell>
        </row>
        <row r="1110">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D1110">
            <v>0</v>
          </cell>
          <cell r="AE1110">
            <v>0</v>
          </cell>
          <cell r="AF1110">
            <v>0</v>
          </cell>
          <cell r="AG1110">
            <v>0</v>
          </cell>
          <cell r="AH1110">
            <v>0</v>
          </cell>
          <cell r="AI1110">
            <v>0</v>
          </cell>
          <cell r="AJ1110">
            <v>0</v>
          </cell>
          <cell r="AK1110">
            <v>0</v>
          </cell>
          <cell r="AL1110">
            <v>0</v>
          </cell>
          <cell r="AM1110">
            <v>0</v>
          </cell>
          <cell r="AN1110">
            <v>0</v>
          </cell>
          <cell r="AP1110">
            <v>0</v>
          </cell>
        </row>
        <row r="1111">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D1111">
            <v>0</v>
          </cell>
          <cell r="AE1111">
            <v>0</v>
          </cell>
          <cell r="AF1111">
            <v>0</v>
          </cell>
          <cell r="AG1111">
            <v>0</v>
          </cell>
          <cell r="AH1111">
            <v>0</v>
          </cell>
          <cell r="AI1111">
            <v>0</v>
          </cell>
          <cell r="AJ1111">
            <v>0</v>
          </cell>
          <cell r="AK1111">
            <v>0</v>
          </cell>
          <cell r="AL1111">
            <v>0</v>
          </cell>
          <cell r="AM1111">
            <v>0</v>
          </cell>
          <cell r="AN1111">
            <v>0</v>
          </cell>
          <cell r="AP1111">
            <v>0</v>
          </cell>
        </row>
        <row r="1112">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D1112">
            <v>0</v>
          </cell>
          <cell r="AE1112">
            <v>0</v>
          </cell>
          <cell r="AF1112">
            <v>0</v>
          </cell>
          <cell r="AG1112">
            <v>0</v>
          </cell>
          <cell r="AH1112">
            <v>0</v>
          </cell>
          <cell r="AI1112">
            <v>0</v>
          </cell>
          <cell r="AJ1112">
            <v>0</v>
          </cell>
          <cell r="AK1112">
            <v>0</v>
          </cell>
          <cell r="AL1112">
            <v>0</v>
          </cell>
          <cell r="AM1112">
            <v>0</v>
          </cell>
          <cell r="AN1112">
            <v>0</v>
          </cell>
          <cell r="AP1112">
            <v>0</v>
          </cell>
        </row>
        <row r="1113">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D1113">
            <v>0</v>
          </cell>
          <cell r="AE1113">
            <v>0</v>
          </cell>
          <cell r="AF1113">
            <v>0</v>
          </cell>
          <cell r="AG1113">
            <v>0</v>
          </cell>
          <cell r="AH1113">
            <v>0</v>
          </cell>
          <cell r="AI1113">
            <v>0</v>
          </cell>
          <cell r="AJ1113">
            <v>0</v>
          </cell>
          <cell r="AK1113">
            <v>0</v>
          </cell>
          <cell r="AL1113">
            <v>0</v>
          </cell>
          <cell r="AM1113">
            <v>0</v>
          </cell>
          <cell r="AN1113">
            <v>0</v>
          </cell>
          <cell r="AP1113">
            <v>0</v>
          </cell>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D1114">
            <v>0</v>
          </cell>
          <cell r="AE1114">
            <v>0</v>
          </cell>
          <cell r="AF1114">
            <v>0</v>
          </cell>
          <cell r="AG1114">
            <v>0</v>
          </cell>
          <cell r="AH1114">
            <v>0</v>
          </cell>
          <cell r="AI1114">
            <v>0</v>
          </cell>
          <cell r="AJ1114">
            <v>0</v>
          </cell>
          <cell r="AK1114">
            <v>0</v>
          </cell>
          <cell r="AL1114">
            <v>0</v>
          </cell>
          <cell r="AM1114">
            <v>0</v>
          </cell>
          <cell r="AN1114">
            <v>0</v>
          </cell>
          <cell r="AP1114">
            <v>0</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D1115">
            <v>0</v>
          </cell>
          <cell r="AE1115">
            <v>0</v>
          </cell>
          <cell r="AF1115">
            <v>0</v>
          </cell>
          <cell r="AG1115">
            <v>0</v>
          </cell>
          <cell r="AH1115">
            <v>0</v>
          </cell>
          <cell r="AI1115">
            <v>0</v>
          </cell>
          <cell r="AJ1115">
            <v>0</v>
          </cell>
          <cell r="AK1115">
            <v>0</v>
          </cell>
          <cell r="AL1115">
            <v>0</v>
          </cell>
          <cell r="AM1115">
            <v>0</v>
          </cell>
          <cell r="AN1115">
            <v>0</v>
          </cell>
          <cell r="AP1115">
            <v>39</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D1116">
            <v>0</v>
          </cell>
          <cell r="AE1116">
            <v>0</v>
          </cell>
          <cell r="AF1116">
            <v>0</v>
          </cell>
          <cell r="AG1116">
            <v>0</v>
          </cell>
          <cell r="AH1116">
            <v>0</v>
          </cell>
          <cell r="AI1116">
            <v>0</v>
          </cell>
          <cell r="AJ1116">
            <v>0</v>
          </cell>
          <cell r="AK1116">
            <v>0</v>
          </cell>
          <cell r="AL1116">
            <v>0</v>
          </cell>
          <cell r="AM1116">
            <v>0</v>
          </cell>
          <cell r="AN1116">
            <v>0</v>
          </cell>
          <cell r="AP1116">
            <v>0</v>
          </cell>
        </row>
        <row r="1117">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D1117">
            <v>0</v>
          </cell>
          <cell r="AE1117">
            <v>0</v>
          </cell>
          <cell r="AF1117">
            <v>0</v>
          </cell>
          <cell r="AG1117">
            <v>0</v>
          </cell>
          <cell r="AH1117">
            <v>0</v>
          </cell>
          <cell r="AI1117">
            <v>0</v>
          </cell>
          <cell r="AJ1117">
            <v>0</v>
          </cell>
          <cell r="AK1117">
            <v>0</v>
          </cell>
          <cell r="AL1117">
            <v>0</v>
          </cell>
          <cell r="AM1117">
            <v>0</v>
          </cell>
          <cell r="AN1117">
            <v>0</v>
          </cell>
          <cell r="AP1117">
            <v>0</v>
          </cell>
        </row>
        <row r="1118">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D1118">
            <v>0</v>
          </cell>
          <cell r="AE1118">
            <v>0</v>
          </cell>
          <cell r="AF1118">
            <v>0</v>
          </cell>
          <cell r="AG1118">
            <v>0</v>
          </cell>
          <cell r="AH1118">
            <v>0</v>
          </cell>
          <cell r="AI1118">
            <v>0</v>
          </cell>
          <cell r="AJ1118">
            <v>0</v>
          </cell>
          <cell r="AK1118">
            <v>0</v>
          </cell>
          <cell r="AL1118">
            <v>0</v>
          </cell>
          <cell r="AM1118">
            <v>0</v>
          </cell>
          <cell r="AN1118">
            <v>0</v>
          </cell>
          <cell r="AP1118">
            <v>0</v>
          </cell>
        </row>
        <row r="1119">
          <cell r="J1119">
            <v>0</v>
          </cell>
          <cell r="K1119">
            <v>0</v>
          </cell>
          <cell r="L1119">
            <v>0</v>
          </cell>
          <cell r="M1119">
            <v>0</v>
          </cell>
          <cell r="N1119">
            <v>0</v>
          </cell>
          <cell r="O1119">
            <v>0</v>
          </cell>
          <cell r="P1119">
            <v>0</v>
          </cell>
          <cell r="Q1119">
            <v>0</v>
          </cell>
          <cell r="R1119">
            <v>21799.5</v>
          </cell>
          <cell r="S1119">
            <v>25960</v>
          </cell>
          <cell r="T1119">
            <v>0</v>
          </cell>
          <cell r="U1119">
            <v>56828</v>
          </cell>
          <cell r="V1119">
            <v>56828</v>
          </cell>
          <cell r="W1119">
            <v>56828</v>
          </cell>
          <cell r="X1119">
            <v>57232.38</v>
          </cell>
          <cell r="Y1119">
            <v>0</v>
          </cell>
          <cell r="Z1119">
            <v>0</v>
          </cell>
          <cell r="AA1119">
            <v>0</v>
          </cell>
          <cell r="AD1119">
            <v>0</v>
          </cell>
          <cell r="AE1119">
            <v>908.3125</v>
          </cell>
          <cell r="AF1119">
            <v>2898.2916666666665</v>
          </cell>
          <cell r="AG1119">
            <v>3979.9583333333335</v>
          </cell>
          <cell r="AH1119">
            <v>6347.791666666667</v>
          </cell>
          <cell r="AI1119">
            <v>11083.458333333334</v>
          </cell>
          <cell r="AJ1119">
            <v>15819.125</v>
          </cell>
          <cell r="AK1119">
            <v>20571.640833333335</v>
          </cell>
          <cell r="AL1119">
            <v>22956.323333333334</v>
          </cell>
          <cell r="AM1119">
            <v>22956.323333333334</v>
          </cell>
          <cell r="AN1119">
            <v>22956.323333333334</v>
          </cell>
          <cell r="AP1119">
            <v>22956.323333333334</v>
          </cell>
        </row>
        <row r="1120">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D1120">
            <v>0</v>
          </cell>
          <cell r="AE1120">
            <v>0</v>
          </cell>
          <cell r="AF1120">
            <v>0</v>
          </cell>
          <cell r="AG1120">
            <v>0</v>
          </cell>
          <cell r="AH1120">
            <v>0</v>
          </cell>
          <cell r="AI1120">
            <v>0</v>
          </cell>
          <cell r="AJ1120">
            <v>0</v>
          </cell>
          <cell r="AK1120">
            <v>0</v>
          </cell>
          <cell r="AL1120">
            <v>0</v>
          </cell>
          <cell r="AM1120">
            <v>0</v>
          </cell>
          <cell r="AN1120">
            <v>0</v>
          </cell>
          <cell r="AP1120">
            <v>0</v>
          </cell>
        </row>
        <row r="1121">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D1121">
            <v>0</v>
          </cell>
          <cell r="AE1121">
            <v>0</v>
          </cell>
          <cell r="AF1121">
            <v>0</v>
          </cell>
          <cell r="AG1121">
            <v>0</v>
          </cell>
          <cell r="AH1121">
            <v>0</v>
          </cell>
          <cell r="AI1121">
            <v>0</v>
          </cell>
          <cell r="AJ1121">
            <v>0</v>
          </cell>
          <cell r="AK1121">
            <v>0</v>
          </cell>
          <cell r="AL1121">
            <v>0</v>
          </cell>
          <cell r="AM1121">
            <v>0</v>
          </cell>
          <cell r="AN1121">
            <v>0</v>
          </cell>
          <cell r="AP1121">
            <v>0</v>
          </cell>
        </row>
        <row r="1122">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D1122">
            <v>0</v>
          </cell>
          <cell r="AE1122">
            <v>0</v>
          </cell>
          <cell r="AF1122">
            <v>0</v>
          </cell>
          <cell r="AG1122">
            <v>0</v>
          </cell>
          <cell r="AH1122">
            <v>0</v>
          </cell>
          <cell r="AI1122">
            <v>0</v>
          </cell>
          <cell r="AJ1122">
            <v>0</v>
          </cell>
          <cell r="AK1122">
            <v>0</v>
          </cell>
          <cell r="AL1122">
            <v>0</v>
          </cell>
          <cell r="AM1122">
            <v>0</v>
          </cell>
          <cell r="AN1122">
            <v>0</v>
          </cell>
          <cell r="AP1122">
            <v>0</v>
          </cell>
        </row>
        <row r="1123">
          <cell r="J1123">
            <v>1300386.67</v>
          </cell>
          <cell r="K1123">
            <v>1198680.31</v>
          </cell>
          <cell r="L1123">
            <v>1198680.31</v>
          </cell>
          <cell r="M1123">
            <v>1198680.31</v>
          </cell>
          <cell r="N1123">
            <v>1144595.21</v>
          </cell>
          <cell r="O1123">
            <v>1144595.21</v>
          </cell>
          <cell r="P1123">
            <v>1144595.21</v>
          </cell>
          <cell r="Q1123">
            <v>948621.34</v>
          </cell>
          <cell r="R1123">
            <v>948621.34</v>
          </cell>
          <cell r="S1123">
            <v>948621.34</v>
          </cell>
          <cell r="T1123">
            <v>934285.03</v>
          </cell>
          <cell r="U1123">
            <v>934285.03</v>
          </cell>
          <cell r="V1123">
            <v>934285.03</v>
          </cell>
          <cell r="W1123">
            <v>901581.33</v>
          </cell>
          <cell r="X1123">
            <v>901581.33</v>
          </cell>
          <cell r="Y1123">
            <v>901581.33</v>
          </cell>
          <cell r="Z1123">
            <v>913572.54</v>
          </cell>
          <cell r="AA1123">
            <v>913572.54</v>
          </cell>
          <cell r="AD1123">
            <v>1304426.592916667</v>
          </cell>
          <cell r="AE1123">
            <v>1241884.3087500003</v>
          </cell>
          <cell r="AF1123">
            <v>1179342.0245833336</v>
          </cell>
          <cell r="AG1123">
            <v>1132816.6474999997</v>
          </cell>
          <cell r="AH1123">
            <v>1102308.1775</v>
          </cell>
          <cell r="AI1123">
            <v>1071799.7074999998</v>
          </cell>
          <cell r="AJ1123">
            <v>1044166.3483333332</v>
          </cell>
          <cell r="AK1123">
            <v>1019408.0999999997</v>
          </cell>
          <cell r="AL1123">
            <v>994649.85166666668</v>
          </cell>
          <cell r="AM1123">
            <v>972644.78291666659</v>
          </cell>
          <cell r="AN1123">
            <v>953392.89375000016</v>
          </cell>
          <cell r="AP1123">
            <v>914487.08041666669</v>
          </cell>
        </row>
        <row r="1124">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D1124">
            <v>0</v>
          </cell>
          <cell r="AE1124">
            <v>0</v>
          </cell>
          <cell r="AF1124">
            <v>0</v>
          </cell>
          <cell r="AG1124">
            <v>0</v>
          </cell>
          <cell r="AH1124">
            <v>0</v>
          </cell>
          <cell r="AI1124">
            <v>0</v>
          </cell>
          <cell r="AJ1124">
            <v>0</v>
          </cell>
          <cell r="AK1124">
            <v>0</v>
          </cell>
          <cell r="AL1124">
            <v>0</v>
          </cell>
          <cell r="AM1124">
            <v>0</v>
          </cell>
          <cell r="AN1124">
            <v>0</v>
          </cell>
          <cell r="AP1124">
            <v>0</v>
          </cell>
        </row>
        <row r="1125">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D1125">
            <v>0</v>
          </cell>
          <cell r="AE1125">
            <v>0</v>
          </cell>
          <cell r="AF1125">
            <v>0</v>
          </cell>
          <cell r="AG1125">
            <v>0</v>
          </cell>
          <cell r="AH1125">
            <v>0</v>
          </cell>
          <cell r="AI1125">
            <v>0</v>
          </cell>
          <cell r="AJ1125">
            <v>0</v>
          </cell>
          <cell r="AK1125">
            <v>0</v>
          </cell>
          <cell r="AL1125">
            <v>0</v>
          </cell>
          <cell r="AM1125">
            <v>0</v>
          </cell>
          <cell r="AN1125">
            <v>0</v>
          </cell>
          <cell r="AP1125">
            <v>0</v>
          </cell>
        </row>
        <row r="1126">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D1126">
            <v>0</v>
          </cell>
          <cell r="AE1126">
            <v>0</v>
          </cell>
          <cell r="AF1126">
            <v>0</v>
          </cell>
          <cell r="AG1126">
            <v>0</v>
          </cell>
          <cell r="AH1126">
            <v>0</v>
          </cell>
          <cell r="AI1126">
            <v>0</v>
          </cell>
          <cell r="AJ1126">
            <v>0</v>
          </cell>
          <cell r="AK1126">
            <v>0</v>
          </cell>
          <cell r="AL1126">
            <v>0</v>
          </cell>
          <cell r="AM1126">
            <v>0</v>
          </cell>
          <cell r="AN1126">
            <v>0</v>
          </cell>
          <cell r="AP1126">
            <v>0</v>
          </cell>
        </row>
        <row r="1127">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2758408.96</v>
          </cell>
          <cell r="AD1127">
            <v>0</v>
          </cell>
          <cell r="AE1127">
            <v>0</v>
          </cell>
          <cell r="AF1127">
            <v>0</v>
          </cell>
          <cell r="AG1127">
            <v>0</v>
          </cell>
          <cell r="AH1127">
            <v>0</v>
          </cell>
          <cell r="AI1127">
            <v>0</v>
          </cell>
          <cell r="AJ1127">
            <v>0</v>
          </cell>
          <cell r="AK1127">
            <v>0</v>
          </cell>
          <cell r="AL1127">
            <v>0</v>
          </cell>
          <cell r="AM1127">
            <v>0</v>
          </cell>
          <cell r="AN1127">
            <v>114933.70666666667</v>
          </cell>
          <cell r="AP1127">
            <v>230153.95499999999</v>
          </cell>
        </row>
        <row r="1128">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D1128">
            <v>0</v>
          </cell>
          <cell r="AE1128">
            <v>0</v>
          </cell>
          <cell r="AF1128">
            <v>0</v>
          </cell>
          <cell r="AG1128">
            <v>0</v>
          </cell>
          <cell r="AH1128">
            <v>0</v>
          </cell>
          <cell r="AI1128">
            <v>0</v>
          </cell>
          <cell r="AJ1128">
            <v>0</v>
          </cell>
          <cell r="AK1128">
            <v>0</v>
          </cell>
          <cell r="AL1128">
            <v>0</v>
          </cell>
          <cell r="AM1128">
            <v>0</v>
          </cell>
          <cell r="AN1128">
            <v>0</v>
          </cell>
          <cell r="AP1128">
            <v>0</v>
          </cell>
        </row>
        <row r="1129">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D1129">
            <v>0</v>
          </cell>
          <cell r="AE1129">
            <v>0</v>
          </cell>
          <cell r="AF1129">
            <v>0</v>
          </cell>
          <cell r="AG1129">
            <v>0</v>
          </cell>
          <cell r="AH1129">
            <v>0</v>
          </cell>
          <cell r="AI1129">
            <v>0</v>
          </cell>
          <cell r="AJ1129">
            <v>0</v>
          </cell>
          <cell r="AK1129">
            <v>0</v>
          </cell>
          <cell r="AL1129">
            <v>0</v>
          </cell>
          <cell r="AM1129">
            <v>0</v>
          </cell>
          <cell r="AN1129">
            <v>0</v>
          </cell>
          <cell r="AP1129">
            <v>0</v>
          </cell>
        </row>
        <row r="1130">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D1130">
            <v>0</v>
          </cell>
          <cell r="AE1130">
            <v>0</v>
          </cell>
          <cell r="AF1130">
            <v>0</v>
          </cell>
          <cell r="AG1130">
            <v>0</v>
          </cell>
          <cell r="AH1130">
            <v>0</v>
          </cell>
          <cell r="AI1130">
            <v>0</v>
          </cell>
          <cell r="AJ1130">
            <v>0</v>
          </cell>
          <cell r="AK1130">
            <v>0</v>
          </cell>
          <cell r="AL1130">
            <v>0</v>
          </cell>
          <cell r="AM1130">
            <v>0</v>
          </cell>
          <cell r="AN1130">
            <v>0</v>
          </cell>
          <cell r="AP1130">
            <v>0</v>
          </cell>
        </row>
        <row r="1131">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D1131">
            <v>0</v>
          </cell>
          <cell r="AE1131">
            <v>0</v>
          </cell>
          <cell r="AF1131">
            <v>0</v>
          </cell>
          <cell r="AG1131">
            <v>0</v>
          </cell>
          <cell r="AH1131">
            <v>0</v>
          </cell>
          <cell r="AI1131">
            <v>0</v>
          </cell>
          <cell r="AJ1131">
            <v>0</v>
          </cell>
          <cell r="AK1131">
            <v>0</v>
          </cell>
          <cell r="AL1131">
            <v>0</v>
          </cell>
          <cell r="AM1131">
            <v>0</v>
          </cell>
          <cell r="AN1131">
            <v>0</v>
          </cell>
          <cell r="AP1131">
            <v>0</v>
          </cell>
        </row>
        <row r="1132">
          <cell r="J1132">
            <v>29317680.600000001</v>
          </cell>
          <cell r="K1132">
            <v>13939669.17</v>
          </cell>
          <cell r="L1132">
            <v>13140019.08</v>
          </cell>
          <cell r="M1132">
            <v>16040998.060000001</v>
          </cell>
          <cell r="N1132">
            <v>18522578.190000001</v>
          </cell>
          <cell r="O1132">
            <v>18135274.719999999</v>
          </cell>
          <cell r="P1132">
            <v>8407416.9499999993</v>
          </cell>
          <cell r="Q1132">
            <v>0</v>
          </cell>
          <cell r="R1132">
            <v>13807212.59</v>
          </cell>
          <cell r="S1132">
            <v>22995495.850000001</v>
          </cell>
          <cell r="T1132">
            <v>11575598.720000001</v>
          </cell>
          <cell r="U1132">
            <v>6518938.3799999999</v>
          </cell>
          <cell r="V1132">
            <v>11502051.58</v>
          </cell>
          <cell r="W1132">
            <v>13695639.060000001</v>
          </cell>
          <cell r="X1132">
            <v>18671185.309999999</v>
          </cell>
          <cell r="Y1132">
            <v>14001058.539999999</v>
          </cell>
          <cell r="Z1132">
            <v>17949983.300000001</v>
          </cell>
          <cell r="AA1132">
            <v>17039062.370000001</v>
          </cell>
          <cell r="AD1132">
            <v>29821983.499583334</v>
          </cell>
          <cell r="AE1132">
            <v>25474508.637916666</v>
          </cell>
          <cell r="AF1132">
            <v>21800519.129999999</v>
          </cell>
          <cell r="AG1132">
            <v>18415661.307083331</v>
          </cell>
          <cell r="AH1132">
            <v>15630557.814583333</v>
          </cell>
          <cell r="AI1132">
            <v>13624422.316666668</v>
          </cell>
          <cell r="AJ1132">
            <v>12871936.519583335</v>
          </cell>
          <cell r="AK1132">
            <v>13092233.857916666</v>
          </cell>
          <cell r="AL1132">
            <v>13237701.637500001</v>
          </cell>
          <cell r="AM1132">
            <v>13128846.037083333</v>
          </cell>
          <cell r="AN1132">
            <v>13059312.402083337</v>
          </cell>
          <cell r="AP1132">
            <v>15493595.417083332</v>
          </cell>
        </row>
        <row r="1133">
          <cell r="J1133">
            <v>0</v>
          </cell>
          <cell r="K1133">
            <v>0</v>
          </cell>
          <cell r="L1133">
            <v>0</v>
          </cell>
          <cell r="M1133">
            <v>0</v>
          </cell>
          <cell r="N1133">
            <v>0</v>
          </cell>
          <cell r="O1133">
            <v>0</v>
          </cell>
          <cell r="P1133">
            <v>0</v>
          </cell>
          <cell r="Q1133">
            <v>0</v>
          </cell>
          <cell r="R1133">
            <v>-143902.99</v>
          </cell>
          <cell r="S1133">
            <v>-143902.99</v>
          </cell>
          <cell r="T1133">
            <v>-143902.99</v>
          </cell>
          <cell r="U1133">
            <v>-143902.99</v>
          </cell>
          <cell r="V1133">
            <v>-143902.99</v>
          </cell>
          <cell r="W1133">
            <v>-143902.99</v>
          </cell>
          <cell r="X1133">
            <v>-143902.99</v>
          </cell>
          <cell r="Y1133">
            <v>-143902.99</v>
          </cell>
          <cell r="Z1133">
            <v>0</v>
          </cell>
          <cell r="AA1133">
            <v>0</v>
          </cell>
          <cell r="AD1133">
            <v>0</v>
          </cell>
          <cell r="AE1133">
            <v>-5995.9579166666663</v>
          </cell>
          <cell r="AF1133">
            <v>-17987.873749999999</v>
          </cell>
          <cell r="AG1133">
            <v>-29979.789583333331</v>
          </cell>
          <cell r="AH1133">
            <v>-41971.705416666664</v>
          </cell>
          <cell r="AI1133">
            <v>-53963.621249999997</v>
          </cell>
          <cell r="AJ1133">
            <v>-65955.537083333329</v>
          </cell>
          <cell r="AK1133">
            <v>-77947.452916666662</v>
          </cell>
          <cell r="AL1133">
            <v>-89939.36874999998</v>
          </cell>
          <cell r="AM1133">
            <v>-95935.32666666666</v>
          </cell>
          <cell r="AN1133">
            <v>-95935.32666666666</v>
          </cell>
          <cell r="AP1133">
            <v>-95935.32666666666</v>
          </cell>
        </row>
        <row r="1134">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D1134">
            <v>0</v>
          </cell>
          <cell r="AE1134">
            <v>0</v>
          </cell>
          <cell r="AF1134">
            <v>0</v>
          </cell>
          <cell r="AG1134">
            <v>0</v>
          </cell>
          <cell r="AH1134">
            <v>0</v>
          </cell>
          <cell r="AI1134">
            <v>0</v>
          </cell>
          <cell r="AJ1134">
            <v>0</v>
          </cell>
          <cell r="AK1134">
            <v>0</v>
          </cell>
          <cell r="AL1134">
            <v>0</v>
          </cell>
          <cell r="AM1134">
            <v>0</v>
          </cell>
          <cell r="AN1134">
            <v>0</v>
          </cell>
          <cell r="AP1134">
            <v>0</v>
          </cell>
        </row>
        <row r="1135">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D1135">
            <v>0</v>
          </cell>
          <cell r="AE1135">
            <v>0</v>
          </cell>
          <cell r="AF1135">
            <v>0</v>
          </cell>
          <cell r="AG1135">
            <v>0</v>
          </cell>
          <cell r="AH1135">
            <v>0</v>
          </cell>
          <cell r="AI1135">
            <v>0</v>
          </cell>
          <cell r="AJ1135">
            <v>0</v>
          </cell>
          <cell r="AK1135">
            <v>0</v>
          </cell>
          <cell r="AL1135">
            <v>0</v>
          </cell>
          <cell r="AM1135">
            <v>0</v>
          </cell>
          <cell r="AN1135">
            <v>0</v>
          </cell>
          <cell r="AP1135">
            <v>0</v>
          </cell>
        </row>
        <row r="1136">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D1136">
            <v>0</v>
          </cell>
          <cell r="AE1136">
            <v>0</v>
          </cell>
          <cell r="AF1136">
            <v>0</v>
          </cell>
          <cell r="AG1136">
            <v>0</v>
          </cell>
          <cell r="AH1136">
            <v>0</v>
          </cell>
          <cell r="AI1136">
            <v>0</v>
          </cell>
          <cell r="AJ1136">
            <v>0</v>
          </cell>
          <cell r="AK1136">
            <v>0</v>
          </cell>
          <cell r="AL1136">
            <v>0</v>
          </cell>
          <cell r="AM1136">
            <v>0</v>
          </cell>
          <cell r="AN1136">
            <v>0</v>
          </cell>
          <cell r="AP1136">
            <v>0</v>
          </cell>
        </row>
        <row r="1137">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D1137">
            <v>0</v>
          </cell>
          <cell r="AE1137">
            <v>0</v>
          </cell>
          <cell r="AF1137">
            <v>0</v>
          </cell>
          <cell r="AG1137">
            <v>0</v>
          </cell>
          <cell r="AH1137">
            <v>0</v>
          </cell>
          <cell r="AI1137">
            <v>0</v>
          </cell>
          <cell r="AJ1137">
            <v>0</v>
          </cell>
          <cell r="AK1137">
            <v>0</v>
          </cell>
          <cell r="AL1137">
            <v>0</v>
          </cell>
          <cell r="AM1137">
            <v>0</v>
          </cell>
          <cell r="AN1137">
            <v>0</v>
          </cell>
          <cell r="AP1137">
            <v>0</v>
          </cell>
        </row>
        <row r="1138">
          <cell r="J1138">
            <v>7989232</v>
          </cell>
          <cell r="K1138">
            <v>7998721</v>
          </cell>
          <cell r="L1138">
            <v>7998721</v>
          </cell>
          <cell r="M1138">
            <v>7998721</v>
          </cell>
          <cell r="N1138">
            <v>8008370</v>
          </cell>
          <cell r="O1138">
            <v>8008370</v>
          </cell>
          <cell r="P1138">
            <v>8008370</v>
          </cell>
          <cell r="Q1138">
            <v>8018182</v>
          </cell>
          <cell r="R1138">
            <v>8018182</v>
          </cell>
          <cell r="S1138">
            <v>8018182</v>
          </cell>
          <cell r="T1138">
            <v>8032859</v>
          </cell>
          <cell r="U1138">
            <v>8032859</v>
          </cell>
          <cell r="V1138">
            <v>8032859</v>
          </cell>
          <cell r="W1138">
            <v>8047782</v>
          </cell>
          <cell r="X1138">
            <v>8047782</v>
          </cell>
          <cell r="Y1138">
            <v>8047782</v>
          </cell>
          <cell r="Z1138">
            <v>8062957</v>
          </cell>
          <cell r="AA1138">
            <v>8062957</v>
          </cell>
          <cell r="AD1138">
            <v>7995650.625</v>
          </cell>
          <cell r="AE1138">
            <v>7998840.875</v>
          </cell>
          <cell r="AF1138">
            <v>8002031.125</v>
          </cell>
          <cell r="AG1138">
            <v>8005444.041666667</v>
          </cell>
          <cell r="AH1138">
            <v>8009079.625</v>
          </cell>
          <cell r="AI1138">
            <v>8012715.208333333</v>
          </cell>
          <cell r="AJ1138">
            <v>8016577.208333333</v>
          </cell>
          <cell r="AK1138">
            <v>8020665.625</v>
          </cell>
          <cell r="AL1138">
            <v>8024754.041666667</v>
          </cell>
          <cell r="AM1138">
            <v>8029072.708333333</v>
          </cell>
          <cell r="AN1138">
            <v>8033621.625</v>
          </cell>
          <cell r="AP1138">
            <v>8012238.875</v>
          </cell>
        </row>
        <row r="1139">
          <cell r="J1139">
            <v>62260372.530000001</v>
          </cell>
          <cell r="K1139">
            <v>62246365.829999998</v>
          </cell>
          <cell r="L1139">
            <v>62246365.829999998</v>
          </cell>
          <cell r="M1139">
            <v>62246365.829999998</v>
          </cell>
          <cell r="N1139">
            <v>62946100.609999999</v>
          </cell>
          <cell r="O1139">
            <v>62946100.609999999</v>
          </cell>
          <cell r="P1139">
            <v>62946100.609999999</v>
          </cell>
          <cell r="Q1139">
            <v>61453331.560000002</v>
          </cell>
          <cell r="R1139">
            <v>61453331.560000002</v>
          </cell>
          <cell r="S1139">
            <v>61453331.560000002</v>
          </cell>
          <cell r="T1139">
            <v>61036700.759999998</v>
          </cell>
          <cell r="U1139">
            <v>61036700.759999998</v>
          </cell>
          <cell r="V1139">
            <v>61036700.759999998</v>
          </cell>
          <cell r="W1139">
            <v>60980358.170000002</v>
          </cell>
          <cell r="X1139">
            <v>60980358.170000002</v>
          </cell>
          <cell r="Y1139">
            <v>60980358.170000002</v>
          </cell>
          <cell r="Z1139">
            <v>61657705.950000003</v>
          </cell>
          <cell r="AA1139">
            <v>61657705.950000003</v>
          </cell>
          <cell r="AD1139">
            <v>62630746.226249993</v>
          </cell>
          <cell r="AE1139">
            <v>62469064.788749993</v>
          </cell>
          <cell r="AF1139">
            <v>62307383.351249993</v>
          </cell>
          <cell r="AG1139">
            <v>62175556.308749996</v>
          </cell>
          <cell r="AH1139">
            <v>62073583.661249995</v>
          </cell>
          <cell r="AI1139">
            <v>61971611.013749994</v>
          </cell>
          <cell r="AJ1139">
            <v>61867874.370833337</v>
          </cell>
          <cell r="AK1139">
            <v>61762373.732499994</v>
          </cell>
          <cell r="AL1139">
            <v>61656873.094166659</v>
          </cell>
          <cell r="AM1139">
            <v>61550439.664166652</v>
          </cell>
          <cell r="AN1139">
            <v>61443073.442499995</v>
          </cell>
          <cell r="AP1139">
            <v>61005530.601666681</v>
          </cell>
        </row>
        <row r="1140">
          <cell r="J1140">
            <v>7642404</v>
          </cell>
          <cell r="K1140">
            <v>7726826</v>
          </cell>
          <cell r="L1140">
            <v>7726826</v>
          </cell>
          <cell r="M1140">
            <v>7726826</v>
          </cell>
          <cell r="N1140">
            <v>7772522</v>
          </cell>
          <cell r="O1140">
            <v>7772522</v>
          </cell>
          <cell r="P1140">
            <v>7772522</v>
          </cell>
          <cell r="Q1140">
            <v>7734211</v>
          </cell>
          <cell r="R1140">
            <v>7734211</v>
          </cell>
          <cell r="S1140">
            <v>7734211</v>
          </cell>
          <cell r="T1140">
            <v>7667812</v>
          </cell>
          <cell r="U1140">
            <v>7667812</v>
          </cell>
          <cell r="V1140">
            <v>7667812</v>
          </cell>
          <cell r="W1140">
            <v>7599685</v>
          </cell>
          <cell r="X1140">
            <v>7599685</v>
          </cell>
          <cell r="Y1140">
            <v>7599685</v>
          </cell>
          <cell r="Z1140">
            <v>7508396</v>
          </cell>
          <cell r="AA1140">
            <v>7508396</v>
          </cell>
          <cell r="AD1140">
            <v>7629549.75</v>
          </cell>
          <cell r="AE1140">
            <v>7681521.083333333</v>
          </cell>
          <cell r="AF1140">
            <v>7704351.166666667</v>
          </cell>
          <cell r="AG1140">
            <v>7717546.583333333</v>
          </cell>
          <cell r="AH1140">
            <v>7722166.75</v>
          </cell>
          <cell r="AI1140">
            <v>7724284.083333333</v>
          </cell>
          <cell r="AJ1140">
            <v>7720045.208333333</v>
          </cell>
          <cell r="AK1140">
            <v>7709450.125</v>
          </cell>
          <cell r="AL1140">
            <v>7698855.041666667</v>
          </cell>
          <cell r="AM1140">
            <v>7682552.25</v>
          </cell>
          <cell r="AN1140">
            <v>7660541.75</v>
          </cell>
          <cell r="AP1140">
            <v>7612707.25</v>
          </cell>
        </row>
        <row r="1141">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D1141">
            <v>0</v>
          </cell>
          <cell r="AE1141">
            <v>0</v>
          </cell>
          <cell r="AF1141">
            <v>0</v>
          </cell>
          <cell r="AG1141">
            <v>0</v>
          </cell>
          <cell r="AH1141">
            <v>0</v>
          </cell>
          <cell r="AI1141">
            <v>0</v>
          </cell>
          <cell r="AJ1141">
            <v>0</v>
          </cell>
          <cell r="AK1141">
            <v>0</v>
          </cell>
          <cell r="AL1141">
            <v>0</v>
          </cell>
          <cell r="AM1141">
            <v>0</v>
          </cell>
          <cell r="AN1141">
            <v>0</v>
          </cell>
          <cell r="AP1141">
            <v>0</v>
          </cell>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D1142">
            <v>0</v>
          </cell>
          <cell r="AE1142">
            <v>0</v>
          </cell>
          <cell r="AF1142">
            <v>0</v>
          </cell>
          <cell r="AG1142">
            <v>0</v>
          </cell>
          <cell r="AH1142">
            <v>0</v>
          </cell>
          <cell r="AI1142">
            <v>0</v>
          </cell>
          <cell r="AJ1142">
            <v>0</v>
          </cell>
          <cell r="AK1142">
            <v>0</v>
          </cell>
          <cell r="AL1142">
            <v>0</v>
          </cell>
          <cell r="AM1142">
            <v>0</v>
          </cell>
          <cell r="AN1142">
            <v>0</v>
          </cell>
          <cell r="AP1142">
            <v>0</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D1143">
            <v>0</v>
          </cell>
          <cell r="AE1143">
            <v>0</v>
          </cell>
          <cell r="AF1143">
            <v>0</v>
          </cell>
          <cell r="AG1143">
            <v>0</v>
          </cell>
          <cell r="AH1143">
            <v>0</v>
          </cell>
          <cell r="AI1143">
            <v>0</v>
          </cell>
          <cell r="AJ1143">
            <v>0</v>
          </cell>
          <cell r="AK1143">
            <v>0</v>
          </cell>
          <cell r="AL1143">
            <v>0</v>
          </cell>
          <cell r="AM1143">
            <v>0</v>
          </cell>
          <cell r="AN1143">
            <v>0</v>
          </cell>
          <cell r="AP1143">
            <v>0</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D1144">
            <v>0</v>
          </cell>
          <cell r="AE1144">
            <v>0</v>
          </cell>
          <cell r="AF1144">
            <v>0</v>
          </cell>
          <cell r="AG1144">
            <v>0</v>
          </cell>
          <cell r="AH1144">
            <v>0</v>
          </cell>
          <cell r="AI1144">
            <v>0</v>
          </cell>
          <cell r="AJ1144">
            <v>0</v>
          </cell>
          <cell r="AK1144">
            <v>0</v>
          </cell>
          <cell r="AL1144">
            <v>0</v>
          </cell>
          <cell r="AM1144">
            <v>0</v>
          </cell>
          <cell r="AN1144">
            <v>0</v>
          </cell>
          <cell r="AP1144">
            <v>0</v>
          </cell>
        </row>
        <row r="1145">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D1145">
            <v>0</v>
          </cell>
          <cell r="AE1145">
            <v>0</v>
          </cell>
          <cell r="AF1145">
            <v>0</v>
          </cell>
          <cell r="AG1145">
            <v>0</v>
          </cell>
          <cell r="AH1145">
            <v>0</v>
          </cell>
          <cell r="AI1145">
            <v>0</v>
          </cell>
          <cell r="AJ1145">
            <v>0</v>
          </cell>
          <cell r="AK1145">
            <v>0</v>
          </cell>
          <cell r="AL1145">
            <v>0</v>
          </cell>
          <cell r="AM1145">
            <v>0</v>
          </cell>
          <cell r="AN1145">
            <v>0</v>
          </cell>
          <cell r="AP1145">
            <v>0</v>
          </cell>
        </row>
        <row r="1146">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D1146">
            <v>0</v>
          </cell>
          <cell r="AE1146">
            <v>0</v>
          </cell>
          <cell r="AF1146">
            <v>0</v>
          </cell>
          <cell r="AG1146">
            <v>0</v>
          </cell>
          <cell r="AH1146">
            <v>0</v>
          </cell>
          <cell r="AI1146">
            <v>0</v>
          </cell>
          <cell r="AJ1146">
            <v>0</v>
          </cell>
          <cell r="AK1146">
            <v>0</v>
          </cell>
          <cell r="AL1146">
            <v>0</v>
          </cell>
          <cell r="AM1146">
            <v>0</v>
          </cell>
          <cell r="AN1146">
            <v>0</v>
          </cell>
          <cell r="AP1146">
            <v>0</v>
          </cell>
        </row>
        <row r="1147">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D1147">
            <v>0</v>
          </cell>
          <cell r="AE1147">
            <v>0</v>
          </cell>
          <cell r="AF1147">
            <v>0</v>
          </cell>
          <cell r="AG1147">
            <v>0</v>
          </cell>
          <cell r="AH1147">
            <v>0</v>
          </cell>
          <cell r="AI1147">
            <v>0</v>
          </cell>
          <cell r="AJ1147">
            <v>0</v>
          </cell>
          <cell r="AK1147">
            <v>0</v>
          </cell>
          <cell r="AL1147">
            <v>0</v>
          </cell>
          <cell r="AM1147">
            <v>0</v>
          </cell>
          <cell r="AN1147">
            <v>0</v>
          </cell>
          <cell r="AP1147">
            <v>0</v>
          </cell>
        </row>
        <row r="1148">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D1148">
            <v>0</v>
          </cell>
          <cell r="AE1148">
            <v>0</v>
          </cell>
          <cell r="AF1148">
            <v>0</v>
          </cell>
          <cell r="AG1148">
            <v>0</v>
          </cell>
          <cell r="AH1148">
            <v>0</v>
          </cell>
          <cell r="AI1148">
            <v>0</v>
          </cell>
          <cell r="AJ1148">
            <v>0</v>
          </cell>
          <cell r="AK1148">
            <v>0</v>
          </cell>
          <cell r="AL1148">
            <v>0</v>
          </cell>
          <cell r="AM1148">
            <v>0</v>
          </cell>
          <cell r="AN1148">
            <v>0</v>
          </cell>
          <cell r="AP1148">
            <v>0</v>
          </cell>
        </row>
        <row r="1149">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D1149">
            <v>0</v>
          </cell>
          <cell r="AE1149">
            <v>0</v>
          </cell>
          <cell r="AF1149">
            <v>0</v>
          </cell>
          <cell r="AG1149">
            <v>0</v>
          </cell>
          <cell r="AH1149">
            <v>0</v>
          </cell>
          <cell r="AI1149">
            <v>0</v>
          </cell>
          <cell r="AJ1149">
            <v>0</v>
          </cell>
          <cell r="AK1149">
            <v>0</v>
          </cell>
          <cell r="AL1149">
            <v>0</v>
          </cell>
          <cell r="AM1149">
            <v>0</v>
          </cell>
          <cell r="AN1149">
            <v>0</v>
          </cell>
          <cell r="AP1149">
            <v>0</v>
          </cell>
        </row>
        <row r="1150">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D1150">
            <v>0</v>
          </cell>
          <cell r="AE1150">
            <v>0</v>
          </cell>
          <cell r="AF1150">
            <v>0</v>
          </cell>
          <cell r="AG1150">
            <v>0</v>
          </cell>
          <cell r="AH1150">
            <v>0</v>
          </cell>
          <cell r="AI1150">
            <v>0</v>
          </cell>
          <cell r="AJ1150">
            <v>0</v>
          </cell>
          <cell r="AK1150">
            <v>0</v>
          </cell>
          <cell r="AL1150">
            <v>0</v>
          </cell>
          <cell r="AM1150">
            <v>0</v>
          </cell>
          <cell r="AN1150">
            <v>0</v>
          </cell>
          <cell r="AP1150">
            <v>0</v>
          </cell>
        </row>
        <row r="1151">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D1151">
            <v>0</v>
          </cell>
          <cell r="AE1151">
            <v>0</v>
          </cell>
          <cell r="AF1151">
            <v>0</v>
          </cell>
          <cell r="AG1151">
            <v>0</v>
          </cell>
          <cell r="AH1151">
            <v>0</v>
          </cell>
          <cell r="AI1151">
            <v>0</v>
          </cell>
          <cell r="AJ1151">
            <v>0</v>
          </cell>
          <cell r="AK1151">
            <v>0</v>
          </cell>
          <cell r="AL1151">
            <v>0</v>
          </cell>
          <cell r="AM1151">
            <v>0</v>
          </cell>
          <cell r="AN1151">
            <v>0</v>
          </cell>
          <cell r="AP1151">
            <v>0</v>
          </cell>
        </row>
        <row r="1152">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D1152">
            <v>0</v>
          </cell>
          <cell r="AE1152">
            <v>0</v>
          </cell>
          <cell r="AF1152">
            <v>0</v>
          </cell>
          <cell r="AG1152">
            <v>0</v>
          </cell>
          <cell r="AH1152">
            <v>0</v>
          </cell>
          <cell r="AI1152">
            <v>0</v>
          </cell>
          <cell r="AJ1152">
            <v>0</v>
          </cell>
          <cell r="AK1152">
            <v>0</v>
          </cell>
          <cell r="AL1152">
            <v>0</v>
          </cell>
          <cell r="AM1152">
            <v>0</v>
          </cell>
          <cell r="AN1152">
            <v>0</v>
          </cell>
          <cell r="AP1152">
            <v>0</v>
          </cell>
        </row>
        <row r="1153">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D1153">
            <v>0</v>
          </cell>
          <cell r="AE1153">
            <v>0</v>
          </cell>
          <cell r="AF1153">
            <v>0</v>
          </cell>
          <cell r="AG1153">
            <v>0</v>
          </cell>
          <cell r="AH1153">
            <v>0</v>
          </cell>
          <cell r="AI1153">
            <v>0</v>
          </cell>
          <cell r="AJ1153">
            <v>0</v>
          </cell>
          <cell r="AK1153">
            <v>0</v>
          </cell>
          <cell r="AL1153">
            <v>0</v>
          </cell>
          <cell r="AM1153">
            <v>0</v>
          </cell>
          <cell r="AN1153">
            <v>0</v>
          </cell>
          <cell r="AP1153">
            <v>0</v>
          </cell>
        </row>
        <row r="1154">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D1154">
            <v>0</v>
          </cell>
          <cell r="AE1154">
            <v>0</v>
          </cell>
          <cell r="AF1154">
            <v>0</v>
          </cell>
          <cell r="AG1154">
            <v>0</v>
          </cell>
          <cell r="AH1154">
            <v>0</v>
          </cell>
          <cell r="AI1154">
            <v>0</v>
          </cell>
          <cell r="AJ1154">
            <v>0</v>
          </cell>
          <cell r="AK1154">
            <v>0</v>
          </cell>
          <cell r="AL1154">
            <v>0</v>
          </cell>
          <cell r="AM1154">
            <v>0</v>
          </cell>
          <cell r="AN1154">
            <v>0</v>
          </cell>
          <cell r="AP1154">
            <v>0</v>
          </cell>
        </row>
        <row r="1155">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D1155">
            <v>0</v>
          </cell>
          <cell r="AE1155">
            <v>0</v>
          </cell>
          <cell r="AF1155">
            <v>0</v>
          </cell>
          <cell r="AG1155">
            <v>0</v>
          </cell>
          <cell r="AH1155">
            <v>0</v>
          </cell>
          <cell r="AI1155">
            <v>0</v>
          </cell>
          <cell r="AJ1155">
            <v>0</v>
          </cell>
          <cell r="AK1155">
            <v>0</v>
          </cell>
          <cell r="AL1155">
            <v>0</v>
          </cell>
          <cell r="AM1155">
            <v>0</v>
          </cell>
          <cell r="AN1155">
            <v>0</v>
          </cell>
          <cell r="AP1155">
            <v>0</v>
          </cell>
        </row>
        <row r="1156">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D1156">
            <v>0</v>
          </cell>
          <cell r="AE1156">
            <v>0</v>
          </cell>
          <cell r="AF1156">
            <v>0</v>
          </cell>
          <cell r="AG1156">
            <v>0</v>
          </cell>
          <cell r="AH1156">
            <v>0</v>
          </cell>
          <cell r="AI1156">
            <v>0</v>
          </cell>
          <cell r="AJ1156">
            <v>0</v>
          </cell>
          <cell r="AK1156">
            <v>0</v>
          </cell>
          <cell r="AL1156">
            <v>0</v>
          </cell>
          <cell r="AM1156">
            <v>0</v>
          </cell>
          <cell r="AN1156">
            <v>0</v>
          </cell>
          <cell r="AP1156">
            <v>0</v>
          </cell>
        </row>
        <row r="1157">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D1157">
            <v>0</v>
          </cell>
          <cell r="AE1157">
            <v>0</v>
          </cell>
          <cell r="AF1157">
            <v>0</v>
          </cell>
          <cell r="AG1157">
            <v>0</v>
          </cell>
          <cell r="AH1157">
            <v>0</v>
          </cell>
          <cell r="AI1157">
            <v>0</v>
          </cell>
          <cell r="AJ1157">
            <v>0</v>
          </cell>
          <cell r="AK1157">
            <v>0</v>
          </cell>
          <cell r="AL1157">
            <v>0</v>
          </cell>
          <cell r="AM1157">
            <v>0</v>
          </cell>
          <cell r="AN1157">
            <v>0</v>
          </cell>
          <cell r="AP1157">
            <v>0</v>
          </cell>
        </row>
        <row r="1158">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D1158">
            <v>0</v>
          </cell>
          <cell r="AE1158">
            <v>0</v>
          </cell>
          <cell r="AF1158">
            <v>0</v>
          </cell>
          <cell r="AG1158">
            <v>0</v>
          </cell>
          <cell r="AH1158">
            <v>0</v>
          </cell>
          <cell r="AI1158">
            <v>0</v>
          </cell>
          <cell r="AJ1158">
            <v>0</v>
          </cell>
          <cell r="AK1158">
            <v>0</v>
          </cell>
          <cell r="AL1158">
            <v>0</v>
          </cell>
          <cell r="AM1158">
            <v>0</v>
          </cell>
          <cell r="AN1158">
            <v>0</v>
          </cell>
          <cell r="AP1158">
            <v>0</v>
          </cell>
        </row>
        <row r="1159">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D1159">
            <v>0</v>
          </cell>
          <cell r="AE1159">
            <v>0</v>
          </cell>
          <cell r="AF1159">
            <v>0</v>
          </cell>
          <cell r="AG1159">
            <v>0</v>
          </cell>
          <cell r="AH1159">
            <v>0</v>
          </cell>
          <cell r="AI1159">
            <v>0</v>
          </cell>
          <cell r="AJ1159">
            <v>0</v>
          </cell>
          <cell r="AK1159">
            <v>0</v>
          </cell>
          <cell r="AL1159">
            <v>0</v>
          </cell>
          <cell r="AM1159">
            <v>0</v>
          </cell>
          <cell r="AN1159">
            <v>0</v>
          </cell>
          <cell r="AP1159">
            <v>0</v>
          </cell>
        </row>
        <row r="1160">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D1160">
            <v>0</v>
          </cell>
          <cell r="AE1160">
            <v>0</v>
          </cell>
          <cell r="AF1160">
            <v>0</v>
          </cell>
          <cell r="AG1160">
            <v>0</v>
          </cell>
          <cell r="AH1160">
            <v>0</v>
          </cell>
          <cell r="AI1160">
            <v>0</v>
          </cell>
          <cell r="AJ1160">
            <v>0</v>
          </cell>
          <cell r="AK1160">
            <v>0</v>
          </cell>
          <cell r="AL1160">
            <v>0</v>
          </cell>
          <cell r="AM1160">
            <v>0</v>
          </cell>
          <cell r="AN1160">
            <v>0</v>
          </cell>
          <cell r="AP1160">
            <v>0</v>
          </cell>
        </row>
        <row r="1161">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D1161">
            <v>0</v>
          </cell>
          <cell r="AE1161">
            <v>0</v>
          </cell>
          <cell r="AF1161">
            <v>0</v>
          </cell>
          <cell r="AG1161">
            <v>0</v>
          </cell>
          <cell r="AH1161">
            <v>0</v>
          </cell>
          <cell r="AI1161">
            <v>0</v>
          </cell>
          <cell r="AJ1161">
            <v>0</v>
          </cell>
          <cell r="AK1161">
            <v>0</v>
          </cell>
          <cell r="AL1161">
            <v>0</v>
          </cell>
          <cell r="AM1161">
            <v>0</v>
          </cell>
          <cell r="AN1161">
            <v>0</v>
          </cell>
          <cell r="AP1161">
            <v>0</v>
          </cell>
        </row>
        <row r="1162">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D1162">
            <v>0</v>
          </cell>
          <cell r="AE1162">
            <v>0</v>
          </cell>
          <cell r="AF1162">
            <v>0</v>
          </cell>
          <cell r="AG1162">
            <v>0</v>
          </cell>
          <cell r="AH1162">
            <v>0</v>
          </cell>
          <cell r="AI1162">
            <v>0</v>
          </cell>
          <cell r="AJ1162">
            <v>0</v>
          </cell>
          <cell r="AK1162">
            <v>0</v>
          </cell>
          <cell r="AL1162">
            <v>0</v>
          </cell>
          <cell r="AM1162">
            <v>0</v>
          </cell>
          <cell r="AN1162">
            <v>0</v>
          </cell>
          <cell r="AP1162">
            <v>0</v>
          </cell>
        </row>
        <row r="1163">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D1163">
            <v>0</v>
          </cell>
          <cell r="AE1163">
            <v>0</v>
          </cell>
          <cell r="AF1163">
            <v>0</v>
          </cell>
          <cell r="AG1163">
            <v>0</v>
          </cell>
          <cell r="AH1163">
            <v>0</v>
          </cell>
          <cell r="AI1163">
            <v>0</v>
          </cell>
          <cell r="AJ1163">
            <v>0</v>
          </cell>
          <cell r="AK1163">
            <v>0</v>
          </cell>
          <cell r="AL1163">
            <v>0</v>
          </cell>
          <cell r="AM1163">
            <v>0</v>
          </cell>
          <cell r="AN1163">
            <v>0</v>
          </cell>
          <cell r="AP1163">
            <v>0</v>
          </cell>
        </row>
        <row r="1164">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D1164">
            <v>0</v>
          </cell>
          <cell r="AE1164">
            <v>0</v>
          </cell>
          <cell r="AF1164">
            <v>0</v>
          </cell>
          <cell r="AG1164">
            <v>0</v>
          </cell>
          <cell r="AH1164">
            <v>0</v>
          </cell>
          <cell r="AI1164">
            <v>0</v>
          </cell>
          <cell r="AJ1164">
            <v>0</v>
          </cell>
          <cell r="AK1164">
            <v>0</v>
          </cell>
          <cell r="AL1164">
            <v>0</v>
          </cell>
          <cell r="AM1164">
            <v>0</v>
          </cell>
          <cell r="AN1164">
            <v>0</v>
          </cell>
          <cell r="AP1164">
            <v>0</v>
          </cell>
        </row>
        <row r="1165">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D1165">
            <v>0</v>
          </cell>
          <cell r="AE1165">
            <v>0</v>
          </cell>
          <cell r="AF1165">
            <v>0</v>
          </cell>
          <cell r="AG1165">
            <v>0</v>
          </cell>
          <cell r="AH1165">
            <v>0</v>
          </cell>
          <cell r="AI1165">
            <v>0</v>
          </cell>
          <cell r="AJ1165">
            <v>0</v>
          </cell>
          <cell r="AK1165">
            <v>0</v>
          </cell>
          <cell r="AL1165">
            <v>0</v>
          </cell>
          <cell r="AM1165">
            <v>0</v>
          </cell>
          <cell r="AN1165">
            <v>0</v>
          </cell>
          <cell r="AP1165">
            <v>0</v>
          </cell>
        </row>
        <row r="1166">
          <cell r="J1166">
            <v>2418234.96</v>
          </cell>
          <cell r="K1166">
            <v>2405163.42</v>
          </cell>
          <cell r="L1166">
            <v>2392091.88</v>
          </cell>
          <cell r="M1166">
            <v>2379020.34</v>
          </cell>
          <cell r="N1166">
            <v>2365948.7999999998</v>
          </cell>
          <cell r="O1166">
            <v>2352877.2599999998</v>
          </cell>
          <cell r="P1166">
            <v>2339805.7200000002</v>
          </cell>
          <cell r="Q1166">
            <v>2326734.1800000002</v>
          </cell>
          <cell r="R1166">
            <v>2366138.11</v>
          </cell>
          <cell r="S1166">
            <v>2352770.1</v>
          </cell>
          <cell r="T1166">
            <v>2339402.09</v>
          </cell>
          <cell r="U1166">
            <v>2326034.08</v>
          </cell>
          <cell r="V1166">
            <v>2312666.0699999998</v>
          </cell>
          <cell r="W1166">
            <v>2299298.06</v>
          </cell>
          <cell r="X1166">
            <v>2285930.0499999998</v>
          </cell>
          <cell r="Y1166">
            <v>2272562.04</v>
          </cell>
          <cell r="Z1166">
            <v>2259194.0299999998</v>
          </cell>
          <cell r="AA1166">
            <v>2245826.02</v>
          </cell>
          <cell r="AD1166">
            <v>2404514.7729166667</v>
          </cell>
          <cell r="AE1166">
            <v>2394278.3579166667</v>
          </cell>
          <cell r="AF1166">
            <v>2385567.4208333334</v>
          </cell>
          <cell r="AG1166">
            <v>2376831.7779166666</v>
          </cell>
          <cell r="AH1166">
            <v>2368071.4291666667</v>
          </cell>
          <cell r="AI1166">
            <v>2359286.3745833337</v>
          </cell>
          <cell r="AJ1166">
            <v>2350476.6141666672</v>
          </cell>
          <cell r="AK1166">
            <v>2341642.1479166667</v>
          </cell>
          <cell r="AL1166">
            <v>2332782.9758333331</v>
          </cell>
          <cell r="AM1166">
            <v>2323899.0979166664</v>
          </cell>
          <cell r="AN1166">
            <v>2314990.5141666667</v>
          </cell>
          <cell r="AP1166">
            <v>2297099.2291666665</v>
          </cell>
        </row>
        <row r="1167">
          <cell r="J1167">
            <v>1029947.49</v>
          </cell>
          <cell r="K1167">
            <v>1024380.2</v>
          </cell>
          <cell r="L1167">
            <v>1018812.91</v>
          </cell>
          <cell r="M1167">
            <v>1013245.62</v>
          </cell>
          <cell r="N1167">
            <v>1007678.33</v>
          </cell>
          <cell r="O1167">
            <v>1002111.04</v>
          </cell>
          <cell r="P1167">
            <v>996543.75</v>
          </cell>
          <cell r="Q1167">
            <v>990976.46</v>
          </cell>
          <cell r="R1167">
            <v>985409.17</v>
          </cell>
          <cell r="S1167">
            <v>979841.88</v>
          </cell>
          <cell r="T1167">
            <v>974274.59</v>
          </cell>
          <cell r="U1167">
            <v>968707.3</v>
          </cell>
          <cell r="V1167">
            <v>963140.01</v>
          </cell>
          <cell r="W1167">
            <v>957572.72</v>
          </cell>
          <cell r="X1167">
            <v>952005.43</v>
          </cell>
          <cell r="Y1167">
            <v>946438.14</v>
          </cell>
          <cell r="Z1167">
            <v>940870.85</v>
          </cell>
          <cell r="AA1167">
            <v>935303.56</v>
          </cell>
          <cell r="AD1167">
            <v>1024380.1999999998</v>
          </cell>
          <cell r="AE1167">
            <v>1018812.9100000001</v>
          </cell>
          <cell r="AF1167">
            <v>1013245.6200000001</v>
          </cell>
          <cell r="AG1167">
            <v>1007678.3300000001</v>
          </cell>
          <cell r="AH1167">
            <v>1002111.04</v>
          </cell>
          <cell r="AI1167">
            <v>996543.75</v>
          </cell>
          <cell r="AJ1167">
            <v>990976.46</v>
          </cell>
          <cell r="AK1167">
            <v>985409.17</v>
          </cell>
          <cell r="AL1167">
            <v>979841.88</v>
          </cell>
          <cell r="AM1167">
            <v>974274.59</v>
          </cell>
          <cell r="AN1167">
            <v>968707.29999999993</v>
          </cell>
          <cell r="AP1167">
            <v>957572.72000000009</v>
          </cell>
        </row>
        <row r="1168">
          <cell r="J1168">
            <v>2496358.15</v>
          </cell>
          <cell r="K1168">
            <v>2482864.3199999998</v>
          </cell>
          <cell r="L1168">
            <v>2469370.4900000002</v>
          </cell>
          <cell r="M1168">
            <v>2455876.66</v>
          </cell>
          <cell r="N1168">
            <v>2442382.83</v>
          </cell>
          <cell r="O1168">
            <v>2428889</v>
          </cell>
          <cell r="P1168">
            <v>2415395.17</v>
          </cell>
          <cell r="Q1168">
            <v>2401901.34</v>
          </cell>
          <cell r="R1168">
            <v>2440882.98</v>
          </cell>
          <cell r="S1168">
            <v>2427092.6800000002</v>
          </cell>
          <cell r="T1168">
            <v>2413302.38</v>
          </cell>
          <cell r="U1168">
            <v>2399512.08</v>
          </cell>
          <cell r="V1168">
            <v>2385721.7799999998</v>
          </cell>
          <cell r="W1168">
            <v>2371931.48</v>
          </cell>
          <cell r="X1168">
            <v>2358141.1800000002</v>
          </cell>
          <cell r="Y1168">
            <v>2344350.88</v>
          </cell>
          <cell r="Z1168">
            <v>2330560.58</v>
          </cell>
          <cell r="AA1168">
            <v>2316770.2799999998</v>
          </cell>
          <cell r="AD1168">
            <v>2482215.6729166671</v>
          </cell>
          <cell r="AE1168">
            <v>2471556.967916667</v>
          </cell>
          <cell r="AF1168">
            <v>2462423.7408333337</v>
          </cell>
          <cell r="AG1168">
            <v>2453265.8079166668</v>
          </cell>
          <cell r="AH1168">
            <v>2444083.1691666669</v>
          </cell>
          <cell r="AI1168">
            <v>2434875.8245833335</v>
          </cell>
          <cell r="AJ1168">
            <v>2425643.7741666664</v>
          </cell>
          <cell r="AK1168">
            <v>2416387.0179166668</v>
          </cell>
          <cell r="AL1168">
            <v>2407105.5558333336</v>
          </cell>
          <cell r="AM1168">
            <v>2397799.3879166669</v>
          </cell>
          <cell r="AN1168">
            <v>2388468.5141666667</v>
          </cell>
          <cell r="AP1168">
            <v>2369732.6491666674</v>
          </cell>
        </row>
        <row r="1169">
          <cell r="J1169">
            <v>1315598.72</v>
          </cell>
          <cell r="K1169">
            <v>1308487.3799999999</v>
          </cell>
          <cell r="L1169">
            <v>1301376.04</v>
          </cell>
          <cell r="M1169">
            <v>1294264.7</v>
          </cell>
          <cell r="N1169">
            <v>1287153.3600000001</v>
          </cell>
          <cell r="O1169">
            <v>1280042.02</v>
          </cell>
          <cell r="P1169">
            <v>1272930.68</v>
          </cell>
          <cell r="Q1169">
            <v>1265819.3400000001</v>
          </cell>
          <cell r="R1169">
            <v>1258708</v>
          </cell>
          <cell r="S1169">
            <v>1251596.6599999999</v>
          </cell>
          <cell r="T1169">
            <v>1244485.32</v>
          </cell>
          <cell r="U1169">
            <v>1237373.98</v>
          </cell>
          <cell r="V1169">
            <v>1230262.6399999999</v>
          </cell>
          <cell r="W1169">
            <v>1223151.3</v>
          </cell>
          <cell r="X1169">
            <v>1216039.96</v>
          </cell>
          <cell r="Y1169">
            <v>1208928.6200000001</v>
          </cell>
          <cell r="Z1169">
            <v>1201817.28</v>
          </cell>
          <cell r="AA1169">
            <v>1194705.94</v>
          </cell>
          <cell r="AD1169">
            <v>1308487.3799999999</v>
          </cell>
          <cell r="AE1169">
            <v>1301376.0399999998</v>
          </cell>
          <cell r="AF1169">
            <v>1294264.7</v>
          </cell>
          <cell r="AG1169">
            <v>1287153.3600000001</v>
          </cell>
          <cell r="AH1169">
            <v>1280042.02</v>
          </cell>
          <cell r="AI1169">
            <v>1272930.68</v>
          </cell>
          <cell r="AJ1169">
            <v>1265819.3400000001</v>
          </cell>
          <cell r="AK1169">
            <v>1258708.0000000002</v>
          </cell>
          <cell r="AL1169">
            <v>1251596.6600000001</v>
          </cell>
          <cell r="AM1169">
            <v>1244485.3200000003</v>
          </cell>
          <cell r="AN1169">
            <v>1237373.9800000002</v>
          </cell>
          <cell r="AP1169">
            <v>1223151.3</v>
          </cell>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D1170">
            <v>0</v>
          </cell>
          <cell r="AE1170">
            <v>0</v>
          </cell>
          <cell r="AF1170">
            <v>0</v>
          </cell>
          <cell r="AG1170">
            <v>0</v>
          </cell>
          <cell r="AH1170">
            <v>0</v>
          </cell>
          <cell r="AI1170">
            <v>0</v>
          </cell>
          <cell r="AJ1170">
            <v>0</v>
          </cell>
          <cell r="AK1170">
            <v>0</v>
          </cell>
          <cell r="AL1170">
            <v>0</v>
          </cell>
          <cell r="AM1170">
            <v>0</v>
          </cell>
          <cell r="AN1170">
            <v>0</v>
          </cell>
          <cell r="AP1170">
            <v>0</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D1171">
            <v>0</v>
          </cell>
          <cell r="AE1171">
            <v>0</v>
          </cell>
          <cell r="AF1171">
            <v>0</v>
          </cell>
          <cell r="AG1171">
            <v>0</v>
          </cell>
          <cell r="AH1171">
            <v>0</v>
          </cell>
          <cell r="AI1171">
            <v>0</v>
          </cell>
          <cell r="AJ1171">
            <v>0</v>
          </cell>
          <cell r="AK1171">
            <v>0</v>
          </cell>
          <cell r="AL1171">
            <v>0</v>
          </cell>
          <cell r="AM1171">
            <v>0</v>
          </cell>
          <cell r="AN1171">
            <v>0</v>
          </cell>
          <cell r="AP1171">
            <v>0</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D1172">
            <v>0</v>
          </cell>
          <cell r="AE1172">
            <v>0</v>
          </cell>
          <cell r="AF1172">
            <v>0</v>
          </cell>
          <cell r="AG1172">
            <v>0</v>
          </cell>
          <cell r="AH1172">
            <v>0</v>
          </cell>
          <cell r="AI1172">
            <v>0</v>
          </cell>
          <cell r="AJ1172">
            <v>0</v>
          </cell>
          <cell r="AK1172">
            <v>0</v>
          </cell>
          <cell r="AL1172">
            <v>0</v>
          </cell>
          <cell r="AM1172">
            <v>0</v>
          </cell>
          <cell r="AN1172">
            <v>0</v>
          </cell>
          <cell r="AP1172">
            <v>0</v>
          </cell>
        </row>
        <row r="1173">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D1173">
            <v>0</v>
          </cell>
          <cell r="AE1173">
            <v>0</v>
          </cell>
          <cell r="AF1173">
            <v>0</v>
          </cell>
          <cell r="AG1173">
            <v>0</v>
          </cell>
          <cell r="AH1173">
            <v>0</v>
          </cell>
          <cell r="AI1173">
            <v>0</v>
          </cell>
          <cell r="AJ1173">
            <v>0</v>
          </cell>
          <cell r="AK1173">
            <v>0</v>
          </cell>
          <cell r="AL1173">
            <v>0</v>
          </cell>
          <cell r="AM1173">
            <v>0</v>
          </cell>
          <cell r="AN1173">
            <v>0</v>
          </cell>
          <cell r="AP1173">
            <v>0</v>
          </cell>
        </row>
        <row r="1174">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D1174">
            <v>0</v>
          </cell>
          <cell r="AE1174">
            <v>0</v>
          </cell>
          <cell r="AF1174">
            <v>0</v>
          </cell>
          <cell r="AG1174">
            <v>0</v>
          </cell>
          <cell r="AH1174">
            <v>0</v>
          </cell>
          <cell r="AI1174">
            <v>0</v>
          </cell>
          <cell r="AJ1174">
            <v>0</v>
          </cell>
          <cell r="AK1174">
            <v>0</v>
          </cell>
          <cell r="AL1174">
            <v>0</v>
          </cell>
          <cell r="AM1174">
            <v>0</v>
          </cell>
          <cell r="AN1174">
            <v>0</v>
          </cell>
          <cell r="AP1174">
            <v>0</v>
          </cell>
        </row>
        <row r="1175">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D1175">
            <v>0</v>
          </cell>
          <cell r="AE1175">
            <v>0</v>
          </cell>
          <cell r="AF1175">
            <v>0</v>
          </cell>
          <cell r="AG1175">
            <v>0</v>
          </cell>
          <cell r="AH1175">
            <v>0</v>
          </cell>
          <cell r="AI1175">
            <v>0</v>
          </cell>
          <cell r="AJ1175">
            <v>0</v>
          </cell>
          <cell r="AK1175">
            <v>0</v>
          </cell>
          <cell r="AL1175">
            <v>0</v>
          </cell>
          <cell r="AM1175">
            <v>0</v>
          </cell>
          <cell r="AN1175">
            <v>0</v>
          </cell>
          <cell r="AP1175">
            <v>0</v>
          </cell>
        </row>
        <row r="1176">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D1176">
            <v>0</v>
          </cell>
          <cell r="AE1176">
            <v>0</v>
          </cell>
          <cell r="AF1176">
            <v>0</v>
          </cell>
          <cell r="AG1176">
            <v>0</v>
          </cell>
          <cell r="AH1176">
            <v>0</v>
          </cell>
          <cell r="AI1176">
            <v>0</v>
          </cell>
          <cell r="AJ1176">
            <v>0</v>
          </cell>
          <cell r="AK1176">
            <v>0</v>
          </cell>
          <cell r="AL1176">
            <v>0</v>
          </cell>
          <cell r="AM1176">
            <v>0</v>
          </cell>
          <cell r="AN1176">
            <v>0</v>
          </cell>
          <cell r="AP1176">
            <v>0</v>
          </cell>
        </row>
        <row r="1177">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D1177">
            <v>0</v>
          </cell>
          <cell r="AE1177">
            <v>0</v>
          </cell>
          <cell r="AF1177">
            <v>0</v>
          </cell>
          <cell r="AG1177">
            <v>0</v>
          </cell>
          <cell r="AH1177">
            <v>0</v>
          </cell>
          <cell r="AI1177">
            <v>0</v>
          </cell>
          <cell r="AJ1177">
            <v>0</v>
          </cell>
          <cell r="AK1177">
            <v>0</v>
          </cell>
          <cell r="AL1177">
            <v>0</v>
          </cell>
          <cell r="AM1177">
            <v>0</v>
          </cell>
          <cell r="AN1177">
            <v>0</v>
          </cell>
          <cell r="AP1177">
            <v>0</v>
          </cell>
        </row>
        <row r="1178">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D1178">
            <v>0</v>
          </cell>
          <cell r="AE1178">
            <v>0</v>
          </cell>
          <cell r="AF1178">
            <v>0</v>
          </cell>
          <cell r="AG1178">
            <v>0</v>
          </cell>
          <cell r="AH1178">
            <v>0</v>
          </cell>
          <cell r="AI1178">
            <v>0</v>
          </cell>
          <cell r="AJ1178">
            <v>0</v>
          </cell>
          <cell r="AK1178">
            <v>0</v>
          </cell>
          <cell r="AL1178">
            <v>0</v>
          </cell>
          <cell r="AM1178">
            <v>0</v>
          </cell>
          <cell r="AN1178">
            <v>0</v>
          </cell>
          <cell r="AP1178">
            <v>0</v>
          </cell>
        </row>
        <row r="1179">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D1179">
            <v>0</v>
          </cell>
          <cell r="AE1179">
            <v>0</v>
          </cell>
          <cell r="AF1179">
            <v>0</v>
          </cell>
          <cell r="AG1179">
            <v>0</v>
          </cell>
          <cell r="AH1179">
            <v>0</v>
          </cell>
          <cell r="AI1179">
            <v>0</v>
          </cell>
          <cell r="AJ1179">
            <v>0</v>
          </cell>
          <cell r="AK1179">
            <v>0</v>
          </cell>
          <cell r="AL1179">
            <v>0</v>
          </cell>
          <cell r="AM1179">
            <v>0</v>
          </cell>
          <cell r="AN1179">
            <v>0</v>
          </cell>
          <cell r="AP1179">
            <v>3936.6666666666665</v>
          </cell>
        </row>
        <row r="1180">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D1180">
            <v>0</v>
          </cell>
          <cell r="AE1180">
            <v>0</v>
          </cell>
          <cell r="AF1180">
            <v>0</v>
          </cell>
          <cell r="AG1180">
            <v>0</v>
          </cell>
          <cell r="AH1180">
            <v>0</v>
          </cell>
          <cell r="AI1180">
            <v>0</v>
          </cell>
          <cell r="AJ1180">
            <v>0</v>
          </cell>
          <cell r="AK1180">
            <v>0</v>
          </cell>
          <cell r="AL1180">
            <v>0</v>
          </cell>
          <cell r="AM1180">
            <v>0</v>
          </cell>
          <cell r="AN1180">
            <v>0</v>
          </cell>
          <cell r="AP1180">
            <v>0</v>
          </cell>
        </row>
        <row r="1181">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D1181">
            <v>0</v>
          </cell>
          <cell r="AE1181">
            <v>0</v>
          </cell>
          <cell r="AF1181">
            <v>0</v>
          </cell>
          <cell r="AG1181">
            <v>0</v>
          </cell>
          <cell r="AH1181">
            <v>0</v>
          </cell>
          <cell r="AI1181">
            <v>0</v>
          </cell>
          <cell r="AJ1181">
            <v>0</v>
          </cell>
          <cell r="AK1181">
            <v>0</v>
          </cell>
          <cell r="AL1181">
            <v>0</v>
          </cell>
          <cell r="AM1181">
            <v>0</v>
          </cell>
          <cell r="AN1181">
            <v>0</v>
          </cell>
          <cell r="AP1181">
            <v>0</v>
          </cell>
        </row>
        <row r="1182">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D1182">
            <v>1221.7604166666667</v>
          </cell>
          <cell r="AE1182">
            <v>0</v>
          </cell>
          <cell r="AF1182">
            <v>0</v>
          </cell>
          <cell r="AG1182">
            <v>0</v>
          </cell>
          <cell r="AH1182">
            <v>0</v>
          </cell>
          <cell r="AI1182">
            <v>0</v>
          </cell>
          <cell r="AJ1182">
            <v>0</v>
          </cell>
          <cell r="AK1182">
            <v>0</v>
          </cell>
          <cell r="AL1182">
            <v>0</v>
          </cell>
          <cell r="AM1182">
            <v>0</v>
          </cell>
          <cell r="AN1182">
            <v>0</v>
          </cell>
          <cell r="AP1182">
            <v>0</v>
          </cell>
        </row>
        <row r="1183">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D1183">
            <v>0</v>
          </cell>
          <cell r="AE1183">
            <v>0</v>
          </cell>
          <cell r="AF1183">
            <v>0</v>
          </cell>
          <cell r="AG1183">
            <v>0</v>
          </cell>
          <cell r="AH1183">
            <v>0</v>
          </cell>
          <cell r="AI1183">
            <v>0</v>
          </cell>
          <cell r="AJ1183">
            <v>0</v>
          </cell>
          <cell r="AK1183">
            <v>0</v>
          </cell>
          <cell r="AL1183">
            <v>0</v>
          </cell>
          <cell r="AM1183">
            <v>0</v>
          </cell>
          <cell r="AN1183">
            <v>0</v>
          </cell>
          <cell r="AP1183">
            <v>0</v>
          </cell>
        </row>
        <row r="1184">
          <cell r="J1184">
            <v>26665.279999999999</v>
          </cell>
          <cell r="K1184">
            <v>24998.720000000001</v>
          </cell>
          <cell r="L1184">
            <v>23332.16</v>
          </cell>
          <cell r="M1184">
            <v>21665.599999999999</v>
          </cell>
          <cell r="N1184">
            <v>19999.04</v>
          </cell>
          <cell r="O1184">
            <v>18332.48</v>
          </cell>
          <cell r="P1184">
            <v>16665.919999999998</v>
          </cell>
          <cell r="Q1184">
            <v>14999.36</v>
          </cell>
          <cell r="R1184">
            <v>13332.8</v>
          </cell>
          <cell r="S1184">
            <v>11666.24</v>
          </cell>
          <cell r="T1184">
            <v>9999.68</v>
          </cell>
          <cell r="U1184">
            <v>8333.1200000000008</v>
          </cell>
          <cell r="V1184">
            <v>6666.56</v>
          </cell>
          <cell r="W1184">
            <v>5000</v>
          </cell>
          <cell r="X1184">
            <v>3333.44</v>
          </cell>
          <cell r="Y1184">
            <v>1666.88</v>
          </cell>
          <cell r="Z1184">
            <v>0</v>
          </cell>
          <cell r="AA1184">
            <v>0</v>
          </cell>
          <cell r="AD1184">
            <v>24998.720000000001</v>
          </cell>
          <cell r="AE1184">
            <v>23332.16</v>
          </cell>
          <cell r="AF1184">
            <v>21665.599999999999</v>
          </cell>
          <cell r="AG1184">
            <v>19999.04</v>
          </cell>
          <cell r="AH1184">
            <v>18332.48</v>
          </cell>
          <cell r="AI1184">
            <v>16665.919999999998</v>
          </cell>
          <cell r="AJ1184">
            <v>14999.36</v>
          </cell>
          <cell r="AK1184">
            <v>13332.799999999997</v>
          </cell>
          <cell r="AL1184">
            <v>11666.24</v>
          </cell>
          <cell r="AM1184">
            <v>9999.6666666666679</v>
          </cell>
          <cell r="AN1184">
            <v>8402.52</v>
          </cell>
          <cell r="AP1184">
            <v>5624.8666666666659</v>
          </cell>
        </row>
        <row r="1185">
          <cell r="J1185">
            <v>282229.42</v>
          </cell>
          <cell r="K1185">
            <v>271374.44</v>
          </cell>
          <cell r="L1185">
            <v>260519.46</v>
          </cell>
          <cell r="M1185">
            <v>249664.48</v>
          </cell>
          <cell r="N1185">
            <v>238809.5</v>
          </cell>
          <cell r="O1185">
            <v>227954.52</v>
          </cell>
          <cell r="P1185">
            <v>217099.54</v>
          </cell>
          <cell r="Q1185">
            <v>206244.56</v>
          </cell>
          <cell r="R1185">
            <v>195389.58</v>
          </cell>
          <cell r="S1185">
            <v>184534.6</v>
          </cell>
          <cell r="T1185">
            <v>173679.62</v>
          </cell>
          <cell r="U1185">
            <v>162824.64000000001</v>
          </cell>
          <cell r="V1185">
            <v>151969.66</v>
          </cell>
          <cell r="W1185">
            <v>141114.68</v>
          </cell>
          <cell r="X1185">
            <v>130259.7</v>
          </cell>
          <cell r="Y1185">
            <v>119404.72</v>
          </cell>
          <cell r="Z1185">
            <v>108549.74</v>
          </cell>
          <cell r="AA1185">
            <v>97694.76</v>
          </cell>
          <cell r="AD1185">
            <v>271374.44</v>
          </cell>
          <cell r="AE1185">
            <v>260519.46</v>
          </cell>
          <cell r="AF1185">
            <v>249664.47999999998</v>
          </cell>
          <cell r="AG1185">
            <v>238809.5</v>
          </cell>
          <cell r="AH1185">
            <v>227954.52000000002</v>
          </cell>
          <cell r="AI1185">
            <v>217099.54000000004</v>
          </cell>
          <cell r="AJ1185">
            <v>206244.56000000006</v>
          </cell>
          <cell r="AK1185">
            <v>195389.58000000005</v>
          </cell>
          <cell r="AL1185">
            <v>184534.6</v>
          </cell>
          <cell r="AM1185">
            <v>173679.62</v>
          </cell>
          <cell r="AN1185">
            <v>162824.63999999998</v>
          </cell>
          <cell r="AP1185">
            <v>141114.68</v>
          </cell>
        </row>
        <row r="1186">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D1186">
            <v>0</v>
          </cell>
          <cell r="AE1186">
            <v>0</v>
          </cell>
          <cell r="AF1186">
            <v>0</v>
          </cell>
          <cell r="AG1186">
            <v>0</v>
          </cell>
          <cell r="AH1186">
            <v>0</v>
          </cell>
          <cell r="AI1186">
            <v>0</v>
          </cell>
          <cell r="AJ1186">
            <v>0</v>
          </cell>
          <cell r="AK1186">
            <v>0</v>
          </cell>
          <cell r="AL1186">
            <v>0</v>
          </cell>
          <cell r="AM1186">
            <v>0</v>
          </cell>
          <cell r="AN1186">
            <v>0</v>
          </cell>
          <cell r="AP1186">
            <v>0</v>
          </cell>
        </row>
        <row r="1187">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D1187">
            <v>0</v>
          </cell>
          <cell r="AE1187">
            <v>0</v>
          </cell>
          <cell r="AF1187">
            <v>0</v>
          </cell>
          <cell r="AG1187">
            <v>0</v>
          </cell>
          <cell r="AH1187">
            <v>0</v>
          </cell>
          <cell r="AI1187">
            <v>0</v>
          </cell>
          <cell r="AJ1187">
            <v>0</v>
          </cell>
          <cell r="AK1187">
            <v>0</v>
          </cell>
          <cell r="AL1187">
            <v>0</v>
          </cell>
          <cell r="AM1187">
            <v>0</v>
          </cell>
          <cell r="AN1187">
            <v>0</v>
          </cell>
          <cell r="AP1187">
            <v>0</v>
          </cell>
        </row>
        <row r="1188">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D1188">
            <v>0</v>
          </cell>
          <cell r="AE1188">
            <v>0</v>
          </cell>
          <cell r="AF1188">
            <v>0</v>
          </cell>
          <cell r="AG1188">
            <v>0</v>
          </cell>
          <cell r="AH1188">
            <v>0</v>
          </cell>
          <cell r="AI1188">
            <v>0</v>
          </cell>
          <cell r="AJ1188">
            <v>0</v>
          </cell>
          <cell r="AK1188">
            <v>0</v>
          </cell>
          <cell r="AL1188">
            <v>0</v>
          </cell>
          <cell r="AM1188">
            <v>0</v>
          </cell>
          <cell r="AN1188">
            <v>0</v>
          </cell>
          <cell r="AP1188">
            <v>0</v>
          </cell>
        </row>
        <row r="1189">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D1189">
            <v>0</v>
          </cell>
          <cell r="AE1189">
            <v>0</v>
          </cell>
          <cell r="AF1189">
            <v>0</v>
          </cell>
          <cell r="AG1189">
            <v>0</v>
          </cell>
          <cell r="AH1189">
            <v>0</v>
          </cell>
          <cell r="AI1189">
            <v>0</v>
          </cell>
          <cell r="AJ1189">
            <v>0</v>
          </cell>
          <cell r="AK1189">
            <v>0</v>
          </cell>
          <cell r="AL1189">
            <v>0</v>
          </cell>
          <cell r="AM1189">
            <v>0</v>
          </cell>
          <cell r="AN1189">
            <v>0</v>
          </cell>
          <cell r="AP1189">
            <v>0</v>
          </cell>
        </row>
        <row r="1190">
          <cell r="J1190">
            <v>112637.5</v>
          </cell>
          <cell r="K1190">
            <v>112637.5</v>
          </cell>
          <cell r="L1190">
            <v>112637.5</v>
          </cell>
          <cell r="M1190">
            <v>113299.28</v>
          </cell>
          <cell r="N1190">
            <v>-31265.49</v>
          </cell>
          <cell r="O1190">
            <v>-31265.49</v>
          </cell>
          <cell r="P1190">
            <v>-31265.49</v>
          </cell>
          <cell r="Q1190">
            <v>-31265.49</v>
          </cell>
          <cell r="R1190">
            <v>112637.5</v>
          </cell>
          <cell r="S1190">
            <v>112637.5</v>
          </cell>
          <cell r="T1190">
            <v>112637.5</v>
          </cell>
          <cell r="U1190">
            <v>112637.5</v>
          </cell>
          <cell r="V1190">
            <v>112637.5</v>
          </cell>
          <cell r="W1190">
            <v>112637.5</v>
          </cell>
          <cell r="X1190">
            <v>112637.5</v>
          </cell>
          <cell r="Y1190">
            <v>112637.5</v>
          </cell>
          <cell r="Z1190">
            <v>92738.13</v>
          </cell>
          <cell r="AA1190">
            <v>92738.13</v>
          </cell>
          <cell r="AD1190">
            <v>70720.942916666667</v>
          </cell>
          <cell r="AE1190">
            <v>64724.985000000008</v>
          </cell>
          <cell r="AF1190">
            <v>64724.985000000008</v>
          </cell>
          <cell r="AG1190">
            <v>64724.985000000008</v>
          </cell>
          <cell r="AH1190">
            <v>64724.985000000008</v>
          </cell>
          <cell r="AI1190">
            <v>64724.985000000008</v>
          </cell>
          <cell r="AJ1190">
            <v>64724.985000000008</v>
          </cell>
          <cell r="AK1190">
            <v>64724.984999999993</v>
          </cell>
          <cell r="AL1190">
            <v>64697.410833333335</v>
          </cell>
          <cell r="AM1190">
            <v>69836.65416666666</v>
          </cell>
          <cell r="AN1190">
            <v>80170.289166666669</v>
          </cell>
          <cell r="AP1190">
            <v>101610.82791666668</v>
          </cell>
        </row>
        <row r="1191">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D1191">
            <v>55097.315000000002</v>
          </cell>
          <cell r="AE1191">
            <v>35262.286249999997</v>
          </cell>
          <cell r="AF1191">
            <v>19835.04</v>
          </cell>
          <cell r="AG1191">
            <v>8815.5762500000001</v>
          </cell>
          <cell r="AH1191">
            <v>2203.895</v>
          </cell>
          <cell r="AI1191">
            <v>0</v>
          </cell>
          <cell r="AJ1191">
            <v>0</v>
          </cell>
          <cell r="AK1191">
            <v>0</v>
          </cell>
          <cell r="AL1191">
            <v>0</v>
          </cell>
          <cell r="AM1191">
            <v>0</v>
          </cell>
          <cell r="AN1191">
            <v>0</v>
          </cell>
          <cell r="AP1191">
            <v>0</v>
          </cell>
        </row>
        <row r="1192">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D1192">
            <v>0</v>
          </cell>
          <cell r="AE1192">
            <v>0</v>
          </cell>
          <cell r="AF1192">
            <v>0</v>
          </cell>
          <cell r="AG1192">
            <v>0</v>
          </cell>
          <cell r="AH1192">
            <v>0</v>
          </cell>
          <cell r="AI1192">
            <v>0</v>
          </cell>
          <cell r="AJ1192">
            <v>0</v>
          </cell>
          <cell r="AK1192">
            <v>0</v>
          </cell>
          <cell r="AL1192">
            <v>0</v>
          </cell>
          <cell r="AM1192">
            <v>0</v>
          </cell>
          <cell r="AN1192">
            <v>0</v>
          </cell>
          <cell r="AP1192">
            <v>0</v>
          </cell>
        </row>
        <row r="1193">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D1193">
            <v>0</v>
          </cell>
          <cell r="AE1193">
            <v>0</v>
          </cell>
          <cell r="AF1193">
            <v>0</v>
          </cell>
          <cell r="AG1193">
            <v>0</v>
          </cell>
          <cell r="AH1193">
            <v>0</v>
          </cell>
          <cell r="AI1193">
            <v>0</v>
          </cell>
          <cell r="AJ1193">
            <v>0</v>
          </cell>
          <cell r="AK1193">
            <v>0</v>
          </cell>
          <cell r="AL1193">
            <v>0</v>
          </cell>
          <cell r="AM1193">
            <v>0</v>
          </cell>
          <cell r="AN1193">
            <v>0</v>
          </cell>
          <cell r="AP1193">
            <v>0</v>
          </cell>
        </row>
        <row r="1194">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D1194">
            <v>0</v>
          </cell>
          <cell r="AE1194">
            <v>0</v>
          </cell>
          <cell r="AF1194">
            <v>0</v>
          </cell>
          <cell r="AG1194">
            <v>0</v>
          </cell>
          <cell r="AH1194">
            <v>0</v>
          </cell>
          <cell r="AI1194">
            <v>0</v>
          </cell>
          <cell r="AJ1194">
            <v>0</v>
          </cell>
          <cell r="AK1194">
            <v>0</v>
          </cell>
          <cell r="AL1194">
            <v>0</v>
          </cell>
          <cell r="AM1194">
            <v>0</v>
          </cell>
          <cell r="AN1194">
            <v>0</v>
          </cell>
          <cell r="AP1194">
            <v>0</v>
          </cell>
        </row>
        <row r="1195">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D1195">
            <v>0</v>
          </cell>
          <cell r="AE1195">
            <v>0</v>
          </cell>
          <cell r="AF1195">
            <v>0</v>
          </cell>
          <cell r="AG1195">
            <v>0</v>
          </cell>
          <cell r="AH1195">
            <v>0</v>
          </cell>
          <cell r="AI1195">
            <v>0</v>
          </cell>
          <cell r="AJ1195">
            <v>0</v>
          </cell>
          <cell r="AK1195">
            <v>0</v>
          </cell>
          <cell r="AL1195">
            <v>0</v>
          </cell>
          <cell r="AM1195">
            <v>0</v>
          </cell>
          <cell r="AN1195">
            <v>0</v>
          </cell>
          <cell r="AP1195">
            <v>0</v>
          </cell>
        </row>
        <row r="1196">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D1196">
            <v>0</v>
          </cell>
          <cell r="AE1196">
            <v>0</v>
          </cell>
          <cell r="AF1196">
            <v>0</v>
          </cell>
          <cell r="AG1196">
            <v>0</v>
          </cell>
          <cell r="AH1196">
            <v>0</v>
          </cell>
          <cell r="AI1196">
            <v>0</v>
          </cell>
          <cell r="AJ1196">
            <v>0</v>
          </cell>
          <cell r="AK1196">
            <v>0</v>
          </cell>
          <cell r="AL1196">
            <v>0</v>
          </cell>
          <cell r="AM1196">
            <v>0</v>
          </cell>
          <cell r="AN1196">
            <v>0</v>
          </cell>
          <cell r="AP1196">
            <v>0</v>
          </cell>
        </row>
        <row r="1197">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D1197">
            <v>0</v>
          </cell>
          <cell r="AE1197">
            <v>0</v>
          </cell>
          <cell r="AF1197">
            <v>0</v>
          </cell>
          <cell r="AG1197">
            <v>0</v>
          </cell>
          <cell r="AH1197">
            <v>0</v>
          </cell>
          <cell r="AI1197">
            <v>0</v>
          </cell>
          <cell r="AJ1197">
            <v>0</v>
          </cell>
          <cell r="AK1197">
            <v>0</v>
          </cell>
          <cell r="AL1197">
            <v>0</v>
          </cell>
          <cell r="AM1197">
            <v>0</v>
          </cell>
          <cell r="AN1197">
            <v>0</v>
          </cell>
          <cell r="AP1197">
            <v>0</v>
          </cell>
        </row>
        <row r="1198">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D1198">
            <v>0</v>
          </cell>
          <cell r="AE1198">
            <v>0</v>
          </cell>
          <cell r="AF1198">
            <v>0</v>
          </cell>
          <cell r="AG1198">
            <v>0</v>
          </cell>
          <cell r="AH1198">
            <v>0</v>
          </cell>
          <cell r="AI1198">
            <v>0</v>
          </cell>
          <cell r="AJ1198">
            <v>0</v>
          </cell>
          <cell r="AK1198">
            <v>0</v>
          </cell>
          <cell r="AL1198">
            <v>0</v>
          </cell>
          <cell r="AM1198">
            <v>0</v>
          </cell>
          <cell r="AN1198">
            <v>0</v>
          </cell>
          <cell r="AP1198">
            <v>0</v>
          </cell>
        </row>
        <row r="1199">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D1199">
            <v>0</v>
          </cell>
          <cell r="AE1199">
            <v>0</v>
          </cell>
          <cell r="AF1199">
            <v>0</v>
          </cell>
          <cell r="AG1199">
            <v>0</v>
          </cell>
          <cell r="AH1199">
            <v>0</v>
          </cell>
          <cell r="AI1199">
            <v>0</v>
          </cell>
          <cell r="AJ1199">
            <v>0</v>
          </cell>
          <cell r="AK1199">
            <v>0</v>
          </cell>
          <cell r="AL1199">
            <v>0</v>
          </cell>
          <cell r="AM1199">
            <v>0</v>
          </cell>
          <cell r="AN1199">
            <v>0</v>
          </cell>
          <cell r="AP1199">
            <v>0</v>
          </cell>
        </row>
        <row r="1200">
          <cell r="J1200">
            <v>80437.97</v>
          </cell>
          <cell r="K1200">
            <v>80437.97</v>
          </cell>
          <cell r="L1200">
            <v>80437.97</v>
          </cell>
          <cell r="M1200">
            <v>80437.97</v>
          </cell>
          <cell r="N1200">
            <v>80437.97</v>
          </cell>
          <cell r="O1200">
            <v>80437.97</v>
          </cell>
          <cell r="P1200">
            <v>132478.97</v>
          </cell>
          <cell r="Q1200">
            <v>137265.97</v>
          </cell>
          <cell r="R1200">
            <v>137265.97</v>
          </cell>
          <cell r="S1200">
            <v>137265.97</v>
          </cell>
          <cell r="T1200">
            <v>137265.97</v>
          </cell>
          <cell r="U1200">
            <v>0</v>
          </cell>
          <cell r="V1200">
            <v>0</v>
          </cell>
          <cell r="W1200">
            <v>0</v>
          </cell>
          <cell r="X1200">
            <v>0</v>
          </cell>
          <cell r="Y1200">
            <v>0</v>
          </cell>
          <cell r="Z1200">
            <v>0</v>
          </cell>
          <cell r="AA1200">
            <v>0</v>
          </cell>
          <cell r="AD1200">
            <v>87142.553333333315</v>
          </cell>
          <cell r="AE1200">
            <v>91878.219999999987</v>
          </cell>
          <cell r="AF1200">
            <v>96613.886666666658</v>
          </cell>
          <cell r="AG1200">
            <v>101349.55333333333</v>
          </cell>
          <cell r="AH1200">
            <v>100365.80458333333</v>
          </cell>
          <cell r="AI1200">
            <v>93662.640416666676</v>
          </cell>
          <cell r="AJ1200">
            <v>86959.476249999992</v>
          </cell>
          <cell r="AK1200">
            <v>80256.312083333323</v>
          </cell>
          <cell r="AL1200">
            <v>73553.147916666654</v>
          </cell>
          <cell r="AM1200">
            <v>66849.983749999999</v>
          </cell>
          <cell r="AN1200">
            <v>60146.81958333333</v>
          </cell>
          <cell r="AP1200">
            <v>40035.907916666671</v>
          </cell>
        </row>
        <row r="1201">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56828</v>
          </cell>
          <cell r="Z1201">
            <v>56828</v>
          </cell>
          <cell r="AA1201">
            <v>56828</v>
          </cell>
          <cell r="AD1201">
            <v>0</v>
          </cell>
          <cell r="AE1201">
            <v>0</v>
          </cell>
          <cell r="AF1201">
            <v>0</v>
          </cell>
          <cell r="AG1201">
            <v>0</v>
          </cell>
          <cell r="AH1201">
            <v>0</v>
          </cell>
          <cell r="AI1201">
            <v>0</v>
          </cell>
          <cell r="AJ1201">
            <v>0</v>
          </cell>
          <cell r="AK1201">
            <v>0</v>
          </cell>
          <cell r="AL1201">
            <v>2367.8333333333335</v>
          </cell>
          <cell r="AM1201">
            <v>7103.5</v>
          </cell>
          <cell r="AN1201">
            <v>11839.166666666666</v>
          </cell>
          <cell r="AP1201">
            <v>21310.5</v>
          </cell>
        </row>
        <row r="1202">
          <cell r="J1202">
            <v>142806.66</v>
          </cell>
          <cell r="K1202">
            <v>153285.18</v>
          </cell>
          <cell r="L1202">
            <v>153285.18</v>
          </cell>
          <cell r="M1202">
            <v>153285.18</v>
          </cell>
          <cell r="N1202">
            <v>137747.48000000001</v>
          </cell>
          <cell r="O1202">
            <v>137747.48000000001</v>
          </cell>
          <cell r="P1202">
            <v>137747.48000000001</v>
          </cell>
          <cell r="Q1202">
            <v>123691.67</v>
          </cell>
          <cell r="R1202">
            <v>123691.67</v>
          </cell>
          <cell r="S1202">
            <v>123691.67</v>
          </cell>
          <cell r="T1202">
            <v>145125.93</v>
          </cell>
          <cell r="U1202">
            <v>145125.93</v>
          </cell>
          <cell r="V1202">
            <v>145125.93</v>
          </cell>
          <cell r="W1202">
            <v>122044.86</v>
          </cell>
          <cell r="X1202">
            <v>122044.86</v>
          </cell>
          <cell r="Y1202">
            <v>122044.86</v>
          </cell>
          <cell r="Z1202">
            <v>100712.8</v>
          </cell>
          <cell r="AA1202">
            <v>100712.8</v>
          </cell>
          <cell r="AD1202">
            <v>146067.20708333331</v>
          </cell>
          <cell r="AE1202">
            <v>142987.41291666665</v>
          </cell>
          <cell r="AF1202">
            <v>140468.92666666664</v>
          </cell>
          <cell r="AG1202">
            <v>139479.38374999995</v>
          </cell>
          <cell r="AH1202">
            <v>139672.65624999997</v>
          </cell>
          <cell r="AI1202">
            <v>139865.92874999999</v>
          </cell>
          <cell r="AJ1202">
            <v>138660.88499999998</v>
          </cell>
          <cell r="AK1202">
            <v>136057.52499999999</v>
          </cell>
          <cell r="AL1202">
            <v>133454.16500000001</v>
          </cell>
          <cell r="AM1202">
            <v>130609.37333333334</v>
          </cell>
          <cell r="AN1202">
            <v>127523.15000000002</v>
          </cell>
          <cell r="AP1202">
            <v>124373.54583333334</v>
          </cell>
        </row>
        <row r="1203">
          <cell r="J1203">
            <v>0</v>
          </cell>
          <cell r="K1203">
            <v>0</v>
          </cell>
          <cell r="L1203">
            <v>0</v>
          </cell>
          <cell r="M1203">
            <v>2766.22</v>
          </cell>
          <cell r="N1203">
            <v>2766.22</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D1203">
            <v>461.03666666666663</v>
          </cell>
          <cell r="AE1203">
            <v>461.03666666666663</v>
          </cell>
          <cell r="AF1203">
            <v>461.03666666666663</v>
          </cell>
          <cell r="AG1203">
            <v>461.03666666666663</v>
          </cell>
          <cell r="AH1203">
            <v>461.03666666666663</v>
          </cell>
          <cell r="AI1203">
            <v>461.03666666666663</v>
          </cell>
          <cell r="AJ1203">
            <v>461.03666666666663</v>
          </cell>
          <cell r="AK1203">
            <v>461.03666666666663</v>
          </cell>
          <cell r="AL1203">
            <v>345.77749999999997</v>
          </cell>
          <cell r="AM1203">
            <v>115.25916666666666</v>
          </cell>
          <cell r="AN1203">
            <v>0</v>
          </cell>
          <cell r="AP1203">
            <v>0</v>
          </cell>
        </row>
        <row r="1204">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D1204">
            <v>0</v>
          </cell>
          <cell r="AE1204">
            <v>0</v>
          </cell>
          <cell r="AF1204">
            <v>0</v>
          </cell>
          <cell r="AG1204">
            <v>0</v>
          </cell>
          <cell r="AH1204">
            <v>0</v>
          </cell>
          <cell r="AI1204">
            <v>0</v>
          </cell>
          <cell r="AJ1204">
            <v>0</v>
          </cell>
          <cell r="AK1204">
            <v>0</v>
          </cell>
          <cell r="AL1204">
            <v>0</v>
          </cell>
          <cell r="AM1204">
            <v>0</v>
          </cell>
          <cell r="AN1204">
            <v>0</v>
          </cell>
          <cell r="AP1204">
            <v>0</v>
          </cell>
        </row>
        <row r="1205">
          <cell r="J1205">
            <v>0</v>
          </cell>
          <cell r="K1205">
            <v>0</v>
          </cell>
          <cell r="L1205">
            <v>0</v>
          </cell>
          <cell r="M1205">
            <v>0</v>
          </cell>
          <cell r="N1205">
            <v>0</v>
          </cell>
          <cell r="O1205">
            <v>0</v>
          </cell>
          <cell r="P1205">
            <v>0</v>
          </cell>
          <cell r="Q1205">
            <v>0</v>
          </cell>
          <cell r="R1205">
            <v>0</v>
          </cell>
          <cell r="S1205">
            <v>0</v>
          </cell>
          <cell r="T1205">
            <v>89329.44</v>
          </cell>
          <cell r="U1205">
            <v>293835.77</v>
          </cell>
          <cell r="V1205">
            <v>519560.89</v>
          </cell>
          <cell r="W1205">
            <v>535184.75</v>
          </cell>
          <cell r="X1205">
            <v>999409.84</v>
          </cell>
          <cell r="Y1205">
            <v>1033329.92</v>
          </cell>
          <cell r="Z1205">
            <v>1275301.44</v>
          </cell>
          <cell r="AA1205">
            <v>1276167.71</v>
          </cell>
          <cell r="AD1205">
            <v>0</v>
          </cell>
          <cell r="AE1205">
            <v>0</v>
          </cell>
          <cell r="AF1205">
            <v>0</v>
          </cell>
          <cell r="AG1205">
            <v>3722.06</v>
          </cell>
          <cell r="AH1205">
            <v>19687.277083333334</v>
          </cell>
          <cell r="AI1205">
            <v>53578.804583333338</v>
          </cell>
          <cell r="AJ1205">
            <v>97526.539583333346</v>
          </cell>
          <cell r="AK1205">
            <v>161467.98083333333</v>
          </cell>
          <cell r="AL1205">
            <v>246165.47083333333</v>
          </cell>
          <cell r="AM1205">
            <v>342358.44416666665</v>
          </cell>
          <cell r="AN1205">
            <v>448669.65874999994</v>
          </cell>
          <cell r="AP1205">
            <v>659504.07833333325</v>
          </cell>
        </row>
        <row r="1206">
          <cell r="J1206">
            <v>1494488.81</v>
          </cell>
          <cell r="K1206">
            <v>1507397.69</v>
          </cell>
          <cell r="L1206">
            <v>1507397.69</v>
          </cell>
          <cell r="M1206">
            <v>1507397.69</v>
          </cell>
          <cell r="N1206">
            <v>1520306.57</v>
          </cell>
          <cell r="O1206">
            <v>1520306.57</v>
          </cell>
          <cell r="P1206">
            <v>1520306.57</v>
          </cell>
          <cell r="Q1206">
            <v>1533276.95</v>
          </cell>
          <cell r="R1206">
            <v>1533276.95</v>
          </cell>
          <cell r="S1206">
            <v>1533276.95</v>
          </cell>
          <cell r="T1206">
            <v>1546235.84</v>
          </cell>
          <cell r="U1206">
            <v>1546235.84</v>
          </cell>
          <cell r="V1206">
            <v>1546235.84</v>
          </cell>
          <cell r="W1206">
            <v>1559194.73</v>
          </cell>
          <cell r="X1206">
            <v>1559194.73</v>
          </cell>
          <cell r="Y1206">
            <v>1559194.73</v>
          </cell>
          <cell r="Z1206">
            <v>1620914.73</v>
          </cell>
          <cell r="AA1206">
            <v>1620914.73</v>
          </cell>
          <cell r="AD1206">
            <v>1503097.2925000002</v>
          </cell>
          <cell r="AE1206">
            <v>1507405.3775000002</v>
          </cell>
          <cell r="AF1206">
            <v>1511713.4624999997</v>
          </cell>
          <cell r="AG1206">
            <v>1516023.6312499999</v>
          </cell>
          <cell r="AH1206">
            <v>1520335.8837499998</v>
          </cell>
          <cell r="AI1206">
            <v>1524648.1362499997</v>
          </cell>
          <cell r="AJ1206">
            <v>1528962.4725000001</v>
          </cell>
          <cell r="AK1206">
            <v>1533278.8925000001</v>
          </cell>
          <cell r="AL1206">
            <v>1537595.3125</v>
          </cell>
          <cell r="AM1206">
            <v>1543945.5291666666</v>
          </cell>
          <cell r="AN1206">
            <v>1552329.5424999997</v>
          </cell>
          <cell r="AP1206">
            <v>1568726.4450000001</v>
          </cell>
        </row>
        <row r="1207">
          <cell r="J1207">
            <v>1725939.59</v>
          </cell>
          <cell r="K1207">
            <v>1694154.1</v>
          </cell>
          <cell r="L1207">
            <v>1662368.61</v>
          </cell>
          <cell r="M1207">
            <v>1630583.12</v>
          </cell>
          <cell r="N1207">
            <v>1598797.63</v>
          </cell>
          <cell r="O1207">
            <v>1567012.14</v>
          </cell>
          <cell r="P1207">
            <v>1535226.65</v>
          </cell>
          <cell r="Q1207">
            <v>1503441.16</v>
          </cell>
          <cell r="R1207">
            <v>1471655.67</v>
          </cell>
          <cell r="S1207">
            <v>1439870.18</v>
          </cell>
          <cell r="T1207">
            <v>1408084.69</v>
          </cell>
          <cell r="U1207">
            <v>1376299.2</v>
          </cell>
          <cell r="V1207">
            <v>1344513.71</v>
          </cell>
          <cell r="W1207">
            <v>1312728.22</v>
          </cell>
          <cell r="X1207">
            <v>1280942.73</v>
          </cell>
          <cell r="Y1207">
            <v>1249157.24</v>
          </cell>
          <cell r="Z1207">
            <v>1217371.75</v>
          </cell>
          <cell r="AA1207">
            <v>1185586.26</v>
          </cell>
          <cell r="AD1207">
            <v>1694154.0999999999</v>
          </cell>
          <cell r="AE1207">
            <v>1662368.6099999996</v>
          </cell>
          <cell r="AF1207">
            <v>1630583.12</v>
          </cell>
          <cell r="AG1207">
            <v>1598797.63</v>
          </cell>
          <cell r="AH1207">
            <v>1567012.1400000004</v>
          </cell>
          <cell r="AI1207">
            <v>1535226.6499999997</v>
          </cell>
          <cell r="AJ1207">
            <v>1503441.16</v>
          </cell>
          <cell r="AK1207">
            <v>1471655.67</v>
          </cell>
          <cell r="AL1207">
            <v>1439870.18</v>
          </cell>
          <cell r="AM1207">
            <v>1408084.6900000002</v>
          </cell>
          <cell r="AN1207">
            <v>1376299.2</v>
          </cell>
          <cell r="AP1207">
            <v>1312728.22</v>
          </cell>
        </row>
        <row r="1208">
          <cell r="J1208">
            <v>1368.02</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D1208">
            <v>-1107.75875</v>
          </cell>
          <cell r="AE1208">
            <v>114.00166666666667</v>
          </cell>
          <cell r="AF1208">
            <v>114.00166666666667</v>
          </cell>
          <cell r="AG1208">
            <v>114.00166666666667</v>
          </cell>
          <cell r="AH1208">
            <v>114.00166666666667</v>
          </cell>
          <cell r="AI1208">
            <v>57.000833333333333</v>
          </cell>
          <cell r="AJ1208">
            <v>0</v>
          </cell>
          <cell r="AK1208">
            <v>0</v>
          </cell>
          <cell r="AL1208">
            <v>0</v>
          </cell>
          <cell r="AM1208">
            <v>0</v>
          </cell>
          <cell r="AN1208">
            <v>0</v>
          </cell>
          <cell r="AP1208">
            <v>0</v>
          </cell>
        </row>
        <row r="1209">
          <cell r="J1209">
            <v>5593442.5300000003</v>
          </cell>
          <cell r="K1209">
            <v>5535190.1799999997</v>
          </cell>
          <cell r="L1209">
            <v>5476937.8300000001</v>
          </cell>
          <cell r="M1209">
            <v>5418685.4800000004</v>
          </cell>
          <cell r="N1209">
            <v>5360433.13</v>
          </cell>
          <cell r="O1209">
            <v>5302180.78</v>
          </cell>
          <cell r="P1209">
            <v>5243928.43</v>
          </cell>
          <cell r="Q1209">
            <v>5185676.08</v>
          </cell>
          <cell r="R1209">
            <v>5127423.7300000004</v>
          </cell>
          <cell r="S1209">
            <v>5069171.38</v>
          </cell>
          <cell r="T1209">
            <v>5010919.03</v>
          </cell>
          <cell r="U1209">
            <v>4952666.68</v>
          </cell>
          <cell r="V1209">
            <v>4894414.33</v>
          </cell>
          <cell r="W1209">
            <v>4836161.9800000004</v>
          </cell>
          <cell r="X1209">
            <v>4777909.63</v>
          </cell>
          <cell r="Y1209">
            <v>4719657.28</v>
          </cell>
          <cell r="Z1209">
            <v>4661404.93</v>
          </cell>
          <cell r="AA1209">
            <v>4603152.58</v>
          </cell>
          <cell r="AD1209">
            <v>5535190.1800000006</v>
          </cell>
          <cell r="AE1209">
            <v>5476937.830000001</v>
          </cell>
          <cell r="AF1209">
            <v>5418685.4800000004</v>
          </cell>
          <cell r="AG1209">
            <v>5360433.13</v>
          </cell>
          <cell r="AH1209">
            <v>5302180.78</v>
          </cell>
          <cell r="AI1209">
            <v>5243928.4300000006</v>
          </cell>
          <cell r="AJ1209">
            <v>5185676.080000001</v>
          </cell>
          <cell r="AK1209">
            <v>5127423.7300000004</v>
          </cell>
          <cell r="AL1209">
            <v>5069171.38</v>
          </cell>
          <cell r="AM1209">
            <v>5010919.03</v>
          </cell>
          <cell r="AN1209">
            <v>4952666.6800000006</v>
          </cell>
          <cell r="AP1209">
            <v>4836161.9800000004</v>
          </cell>
        </row>
        <row r="1210">
          <cell r="J1210">
            <v>1451659.05</v>
          </cell>
          <cell r="K1210">
            <v>1393971.39</v>
          </cell>
          <cell r="L1210">
            <v>1336283.73</v>
          </cell>
          <cell r="M1210">
            <v>1278596.07</v>
          </cell>
          <cell r="N1210">
            <v>1220908.4099999999</v>
          </cell>
          <cell r="O1210">
            <v>1163220.75</v>
          </cell>
          <cell r="P1210">
            <v>1105533.0900000001</v>
          </cell>
          <cell r="Q1210">
            <v>1047845.43</v>
          </cell>
          <cell r="R1210">
            <v>992038.06</v>
          </cell>
          <cell r="S1210">
            <v>935478.21</v>
          </cell>
          <cell r="T1210">
            <v>880207.93</v>
          </cell>
          <cell r="U1210">
            <v>823264.01</v>
          </cell>
          <cell r="V1210">
            <v>759407.13</v>
          </cell>
          <cell r="W1210">
            <v>1393971.39</v>
          </cell>
          <cell r="X1210">
            <v>696123.17</v>
          </cell>
          <cell r="Y1210">
            <v>638435.51</v>
          </cell>
          <cell r="Z1210">
            <v>580747.85</v>
          </cell>
          <cell r="AA1210">
            <v>523060.19</v>
          </cell>
          <cell r="AD1210">
            <v>1393971.3900000001</v>
          </cell>
          <cell r="AE1210">
            <v>1336362.0754166667</v>
          </cell>
          <cell r="AF1210">
            <v>1278878.0983333334</v>
          </cell>
          <cell r="AG1210">
            <v>1221541.8374999999</v>
          </cell>
          <cell r="AH1210">
            <v>1164337.29</v>
          </cell>
          <cell r="AI1210">
            <v>1106906.6808333334</v>
          </cell>
          <cell r="AJ1210">
            <v>1078062.8508333333</v>
          </cell>
          <cell r="AK1210">
            <v>1051389.4941666669</v>
          </cell>
          <cell r="AL1210">
            <v>998042.78083333338</v>
          </cell>
          <cell r="AM1210">
            <v>944696.06749999989</v>
          </cell>
          <cell r="AN1210">
            <v>891349.35416666663</v>
          </cell>
          <cell r="AP1210">
            <v>784655.92749999987</v>
          </cell>
        </row>
        <row r="1211">
          <cell r="J1211">
            <v>812732.47</v>
          </cell>
          <cell r="K1211">
            <v>792414.16</v>
          </cell>
          <cell r="L1211">
            <v>772095.85</v>
          </cell>
          <cell r="M1211">
            <v>751777.54</v>
          </cell>
          <cell r="N1211">
            <v>731459.23</v>
          </cell>
          <cell r="O1211">
            <v>711140.92</v>
          </cell>
          <cell r="P1211">
            <v>690812.71</v>
          </cell>
          <cell r="Q1211">
            <v>670494.4</v>
          </cell>
          <cell r="R1211">
            <v>655549.22</v>
          </cell>
          <cell r="S1211">
            <v>635425.54</v>
          </cell>
          <cell r="T1211">
            <v>610711.63</v>
          </cell>
          <cell r="U1211">
            <v>593325.1</v>
          </cell>
          <cell r="V1211">
            <v>608740.06999999995</v>
          </cell>
          <cell r="W1211">
            <v>792404.26</v>
          </cell>
          <cell r="X1211">
            <v>522718.27</v>
          </cell>
          <cell r="Y1211">
            <v>502399.96</v>
          </cell>
          <cell r="Z1211">
            <v>483043.25</v>
          </cell>
          <cell r="AA1211">
            <v>461763.34</v>
          </cell>
          <cell r="AD1211">
            <v>792412.92249999999</v>
          </cell>
          <cell r="AE1211">
            <v>772317.6679166666</v>
          </cell>
          <cell r="AF1211">
            <v>752454.40333333344</v>
          </cell>
          <cell r="AG1211">
            <v>732416.09833333327</v>
          </cell>
          <cell r="AH1211">
            <v>712316.80083333328</v>
          </cell>
          <cell r="AI1211">
            <v>693828.54749999999</v>
          </cell>
          <cell r="AJ1211">
            <v>685328.45166666666</v>
          </cell>
          <cell r="AK1211">
            <v>674937.30666666664</v>
          </cell>
          <cell r="AL1211">
            <v>654155.84166666667</v>
          </cell>
          <cell r="AM1211">
            <v>633414.44333333324</v>
          </cell>
          <cell r="AN1211">
            <v>612673.04499999993</v>
          </cell>
          <cell r="AP1211">
            <v>571111.35250000004</v>
          </cell>
        </row>
        <row r="1212">
          <cell r="J1212">
            <v>-0.01</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D1212">
            <v>91577.130833333344</v>
          </cell>
          <cell r="AE1212">
            <v>58609.362916666665</v>
          </cell>
          <cell r="AF1212">
            <v>32967.765833333331</v>
          </cell>
          <cell r="AG1212">
            <v>14652.339583333334</v>
          </cell>
          <cell r="AH1212">
            <v>3663.0841666666661</v>
          </cell>
          <cell r="AI1212">
            <v>-4.1666666666666669E-4</v>
          </cell>
          <cell r="AJ1212">
            <v>0</v>
          </cell>
          <cell r="AK1212">
            <v>0</v>
          </cell>
          <cell r="AL1212">
            <v>0</v>
          </cell>
          <cell r="AM1212">
            <v>0</v>
          </cell>
          <cell r="AN1212">
            <v>0</v>
          </cell>
          <cell r="AP1212">
            <v>0</v>
          </cell>
        </row>
        <row r="1213">
          <cell r="J1213">
            <v>2665478.94</v>
          </cell>
          <cell r="K1213">
            <v>2645437.75</v>
          </cell>
          <cell r="L1213">
            <v>2625396.56</v>
          </cell>
          <cell r="M1213">
            <v>2605355.37</v>
          </cell>
          <cell r="N1213">
            <v>2585314.1800000002</v>
          </cell>
          <cell r="O1213">
            <v>2565272.9900000002</v>
          </cell>
          <cell r="P1213">
            <v>2545231.7999999998</v>
          </cell>
          <cell r="Q1213">
            <v>2525190.61</v>
          </cell>
          <cell r="R1213">
            <v>2505149.42</v>
          </cell>
          <cell r="S1213">
            <v>2485108.23</v>
          </cell>
          <cell r="T1213">
            <v>2465067.04</v>
          </cell>
          <cell r="U1213">
            <v>2445025.85</v>
          </cell>
          <cell r="V1213">
            <v>2424984.66</v>
          </cell>
          <cell r="W1213">
            <v>2404943.4700000002</v>
          </cell>
          <cell r="X1213">
            <v>2384902.2799999998</v>
          </cell>
          <cell r="Y1213">
            <v>2364861.09</v>
          </cell>
          <cell r="Z1213">
            <v>2344819.9</v>
          </cell>
          <cell r="AA1213">
            <v>2324778.71</v>
          </cell>
          <cell r="AD1213">
            <v>2645437.7500000005</v>
          </cell>
          <cell r="AE1213">
            <v>2625396.56</v>
          </cell>
          <cell r="AF1213">
            <v>2605355.37</v>
          </cell>
          <cell r="AG1213">
            <v>2585314.1800000002</v>
          </cell>
          <cell r="AH1213">
            <v>2565272.9899999998</v>
          </cell>
          <cell r="AI1213">
            <v>2545231.8000000003</v>
          </cell>
          <cell r="AJ1213">
            <v>2525190.61</v>
          </cell>
          <cell r="AK1213">
            <v>2505149.42</v>
          </cell>
          <cell r="AL1213">
            <v>2485108.23</v>
          </cell>
          <cell r="AM1213">
            <v>2465067.04</v>
          </cell>
          <cell r="AN1213">
            <v>2445025.85</v>
          </cell>
          <cell r="AP1213">
            <v>2404943.4700000002</v>
          </cell>
        </row>
        <row r="1214">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D1214">
            <v>0</v>
          </cell>
          <cell r="AE1214">
            <v>0</v>
          </cell>
          <cell r="AF1214">
            <v>0</v>
          </cell>
          <cell r="AG1214">
            <v>0</v>
          </cell>
          <cell r="AH1214">
            <v>0</v>
          </cell>
          <cell r="AI1214">
            <v>0</v>
          </cell>
          <cell r="AJ1214">
            <v>0</v>
          </cell>
          <cell r="AK1214">
            <v>0</v>
          </cell>
          <cell r="AL1214">
            <v>0</v>
          </cell>
          <cell r="AM1214">
            <v>0</v>
          </cell>
          <cell r="AN1214">
            <v>0</v>
          </cell>
          <cell r="AP1214">
            <v>0</v>
          </cell>
        </row>
        <row r="1215">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D1215">
            <v>0</v>
          </cell>
          <cell r="AE1215">
            <v>0</v>
          </cell>
          <cell r="AF1215">
            <v>0</v>
          </cell>
          <cell r="AG1215">
            <v>0</v>
          </cell>
          <cell r="AH1215">
            <v>0</v>
          </cell>
          <cell r="AI1215">
            <v>0</v>
          </cell>
          <cell r="AJ1215">
            <v>0</v>
          </cell>
          <cell r="AK1215">
            <v>0</v>
          </cell>
          <cell r="AL1215">
            <v>0</v>
          </cell>
          <cell r="AM1215">
            <v>0</v>
          </cell>
          <cell r="AN1215">
            <v>0</v>
          </cell>
          <cell r="AP1215">
            <v>0</v>
          </cell>
        </row>
        <row r="1216">
          <cell r="J1216">
            <v>10000</v>
          </cell>
          <cell r="K1216">
            <v>10000</v>
          </cell>
          <cell r="L1216">
            <v>10000</v>
          </cell>
          <cell r="M1216">
            <v>10000</v>
          </cell>
          <cell r="N1216">
            <v>10000</v>
          </cell>
          <cell r="O1216">
            <v>10000</v>
          </cell>
          <cell r="P1216">
            <v>10000</v>
          </cell>
          <cell r="Q1216">
            <v>10000</v>
          </cell>
          <cell r="R1216">
            <v>10000</v>
          </cell>
          <cell r="S1216">
            <v>10000</v>
          </cell>
          <cell r="T1216">
            <v>10000</v>
          </cell>
          <cell r="U1216">
            <v>10000</v>
          </cell>
          <cell r="V1216">
            <v>10000</v>
          </cell>
          <cell r="W1216">
            <v>10000</v>
          </cell>
          <cell r="X1216">
            <v>10000</v>
          </cell>
          <cell r="Y1216">
            <v>10000</v>
          </cell>
          <cell r="Z1216">
            <v>10000</v>
          </cell>
          <cell r="AA1216">
            <v>10000</v>
          </cell>
          <cell r="AD1216">
            <v>10000</v>
          </cell>
          <cell r="AE1216">
            <v>10000</v>
          </cell>
          <cell r="AF1216">
            <v>10000</v>
          </cell>
          <cell r="AG1216">
            <v>10000</v>
          </cell>
          <cell r="AH1216">
            <v>10000</v>
          </cell>
          <cell r="AI1216">
            <v>10000</v>
          </cell>
          <cell r="AJ1216">
            <v>10000</v>
          </cell>
          <cell r="AK1216">
            <v>10000</v>
          </cell>
          <cell r="AL1216">
            <v>10000</v>
          </cell>
          <cell r="AM1216">
            <v>10000</v>
          </cell>
          <cell r="AN1216">
            <v>10000</v>
          </cell>
          <cell r="AP1216">
            <v>10000</v>
          </cell>
        </row>
        <row r="1217">
          <cell r="J1217">
            <v>12500</v>
          </cell>
          <cell r="K1217">
            <v>12500</v>
          </cell>
          <cell r="L1217">
            <v>12500</v>
          </cell>
          <cell r="M1217">
            <v>12500</v>
          </cell>
          <cell r="N1217">
            <v>12500</v>
          </cell>
          <cell r="O1217">
            <v>12500</v>
          </cell>
          <cell r="P1217">
            <v>12500</v>
          </cell>
          <cell r="Q1217">
            <v>12500</v>
          </cell>
          <cell r="R1217">
            <v>12500</v>
          </cell>
          <cell r="S1217">
            <v>12500</v>
          </cell>
          <cell r="T1217">
            <v>12500</v>
          </cell>
          <cell r="U1217">
            <v>12500</v>
          </cell>
          <cell r="V1217">
            <v>12500</v>
          </cell>
          <cell r="W1217">
            <v>12500</v>
          </cell>
          <cell r="X1217">
            <v>12500</v>
          </cell>
          <cell r="Y1217">
            <v>12500</v>
          </cell>
          <cell r="Z1217">
            <v>12500</v>
          </cell>
          <cell r="AA1217">
            <v>12500</v>
          </cell>
          <cell r="AD1217">
            <v>12500</v>
          </cell>
          <cell r="AE1217">
            <v>12500</v>
          </cell>
          <cell r="AF1217">
            <v>12500</v>
          </cell>
          <cell r="AG1217">
            <v>12500</v>
          </cell>
          <cell r="AH1217">
            <v>12500</v>
          </cell>
          <cell r="AI1217">
            <v>12500</v>
          </cell>
          <cell r="AJ1217">
            <v>12500</v>
          </cell>
          <cell r="AK1217">
            <v>12500</v>
          </cell>
          <cell r="AL1217">
            <v>12500</v>
          </cell>
          <cell r="AM1217">
            <v>12500</v>
          </cell>
          <cell r="AN1217">
            <v>12500</v>
          </cell>
          <cell r="AP1217">
            <v>12500</v>
          </cell>
        </row>
        <row r="1218">
          <cell r="J1218">
            <v>0</v>
          </cell>
          <cell r="K1218">
            <v>0</v>
          </cell>
          <cell r="L1218">
            <v>0</v>
          </cell>
          <cell r="M1218">
            <v>0</v>
          </cell>
          <cell r="N1218">
            <v>0</v>
          </cell>
          <cell r="O1218">
            <v>0</v>
          </cell>
          <cell r="P1218">
            <v>0</v>
          </cell>
          <cell r="Q1218">
            <v>0</v>
          </cell>
          <cell r="R1218">
            <v>0</v>
          </cell>
          <cell r="S1218">
            <v>0</v>
          </cell>
          <cell r="T1218">
            <v>5557.86</v>
          </cell>
          <cell r="U1218">
            <v>5557.86</v>
          </cell>
          <cell r="V1218">
            <v>5557.86</v>
          </cell>
          <cell r="W1218">
            <v>1091188.76</v>
          </cell>
          <cell r="X1218">
            <v>1694190.26</v>
          </cell>
          <cell r="Y1218">
            <v>1693918.25</v>
          </cell>
          <cell r="Z1218">
            <v>1817114.54</v>
          </cell>
          <cell r="AA1218">
            <v>1921355.1</v>
          </cell>
          <cell r="AD1218">
            <v>0</v>
          </cell>
          <cell r="AE1218">
            <v>0</v>
          </cell>
          <cell r="AF1218">
            <v>0</v>
          </cell>
          <cell r="AG1218">
            <v>231.57749999999999</v>
          </cell>
          <cell r="AH1218">
            <v>694.73249999999996</v>
          </cell>
          <cell r="AI1218">
            <v>1157.8875</v>
          </cell>
          <cell r="AJ1218">
            <v>46855.66333333333</v>
          </cell>
          <cell r="AK1218">
            <v>162913.12250000003</v>
          </cell>
          <cell r="AL1218">
            <v>304084.31041666667</v>
          </cell>
          <cell r="AM1218">
            <v>450377.34333333327</v>
          </cell>
          <cell r="AN1218">
            <v>606146.91166666662</v>
          </cell>
          <cell r="AP1218">
            <v>910593.68500000006</v>
          </cell>
        </row>
        <row r="1219">
          <cell r="J1219">
            <v>0</v>
          </cell>
          <cell r="K1219">
            <v>0</v>
          </cell>
          <cell r="L1219">
            <v>0</v>
          </cell>
          <cell r="M1219">
            <v>0</v>
          </cell>
          <cell r="N1219">
            <v>0</v>
          </cell>
          <cell r="O1219">
            <v>0</v>
          </cell>
          <cell r="P1219">
            <v>0</v>
          </cell>
          <cell r="Q1219">
            <v>0</v>
          </cell>
          <cell r="R1219">
            <v>0</v>
          </cell>
          <cell r="S1219">
            <v>0</v>
          </cell>
          <cell r="T1219">
            <v>0</v>
          </cell>
          <cell r="U1219">
            <v>0</v>
          </cell>
          <cell r="V1219">
            <v>555389.13</v>
          </cell>
          <cell r="W1219">
            <v>828572.1</v>
          </cell>
          <cell r="X1219">
            <v>1514162.58</v>
          </cell>
          <cell r="Y1219">
            <v>1514275.46</v>
          </cell>
          <cell r="Z1219">
            <v>1514275.46</v>
          </cell>
          <cell r="AA1219">
            <v>1517126.11</v>
          </cell>
          <cell r="AD1219">
            <v>0</v>
          </cell>
          <cell r="AE1219">
            <v>0</v>
          </cell>
          <cell r="AF1219">
            <v>0</v>
          </cell>
          <cell r="AG1219">
            <v>0</v>
          </cell>
          <cell r="AH1219">
            <v>0</v>
          </cell>
          <cell r="AI1219">
            <v>23141.213749999999</v>
          </cell>
          <cell r="AJ1219">
            <v>80806.264999999999</v>
          </cell>
          <cell r="AK1219">
            <v>178420.21</v>
          </cell>
          <cell r="AL1219">
            <v>304605.12833333336</v>
          </cell>
          <cell r="AM1219">
            <v>430794.75</v>
          </cell>
          <cell r="AN1219">
            <v>557103.14874999993</v>
          </cell>
          <cell r="AP1219">
            <v>809957.50041666662</v>
          </cell>
        </row>
        <row r="1220">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206639.68</v>
          </cell>
          <cell r="X1220">
            <v>1732217.82</v>
          </cell>
          <cell r="Y1220">
            <v>2707424.07</v>
          </cell>
          <cell r="Z1220">
            <v>1863612.57</v>
          </cell>
          <cell r="AA1220">
            <v>1870334.46</v>
          </cell>
          <cell r="AD1220">
            <v>0</v>
          </cell>
          <cell r="AE1220">
            <v>0</v>
          </cell>
          <cell r="AF1220">
            <v>0</v>
          </cell>
          <cell r="AG1220">
            <v>0</v>
          </cell>
          <cell r="AH1220">
            <v>0</v>
          </cell>
          <cell r="AI1220">
            <v>0</v>
          </cell>
          <cell r="AJ1220">
            <v>8609.9866666666658</v>
          </cell>
          <cell r="AK1220">
            <v>89395.715833333335</v>
          </cell>
          <cell r="AL1220">
            <v>274380.79458333337</v>
          </cell>
          <cell r="AM1220">
            <v>464840.65458333335</v>
          </cell>
          <cell r="AN1220">
            <v>620421.78083333338</v>
          </cell>
          <cell r="AP1220">
            <v>930103.4458333333</v>
          </cell>
        </row>
        <row r="1221">
          <cell r="J1221">
            <v>0</v>
          </cell>
          <cell r="K1221">
            <v>0</v>
          </cell>
          <cell r="L1221">
            <v>0</v>
          </cell>
          <cell r="M1221">
            <v>0</v>
          </cell>
          <cell r="N1221">
            <v>0</v>
          </cell>
          <cell r="O1221">
            <v>0</v>
          </cell>
          <cell r="P1221">
            <v>0</v>
          </cell>
          <cell r="Q1221">
            <v>0</v>
          </cell>
          <cell r="R1221">
            <v>0</v>
          </cell>
          <cell r="S1221">
            <v>0</v>
          </cell>
          <cell r="T1221">
            <v>0</v>
          </cell>
          <cell r="U1221">
            <v>20709.53</v>
          </cell>
          <cell r="V1221">
            <v>354590.66</v>
          </cell>
          <cell r="W1221">
            <v>659483.16</v>
          </cell>
          <cell r="X1221">
            <v>702790.3</v>
          </cell>
          <cell r="Y1221">
            <v>711800.5</v>
          </cell>
          <cell r="Z1221">
            <v>1472617.16</v>
          </cell>
          <cell r="AA1221">
            <v>1472617.16</v>
          </cell>
          <cell r="AD1221">
            <v>0</v>
          </cell>
          <cell r="AE1221">
            <v>0</v>
          </cell>
          <cell r="AF1221">
            <v>0</v>
          </cell>
          <cell r="AG1221">
            <v>0</v>
          </cell>
          <cell r="AH1221">
            <v>862.89708333333328</v>
          </cell>
          <cell r="AI1221">
            <v>16500.404999999999</v>
          </cell>
          <cell r="AJ1221">
            <v>58753.480833333335</v>
          </cell>
          <cell r="AK1221">
            <v>115514.875</v>
          </cell>
          <cell r="AL1221">
            <v>174456.15833333333</v>
          </cell>
          <cell r="AM1221">
            <v>265473.56083333335</v>
          </cell>
          <cell r="AN1221">
            <v>388191.65749999997</v>
          </cell>
          <cell r="AP1221">
            <v>646090.19750000001</v>
          </cell>
        </row>
        <row r="1222">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1493408.14</v>
          </cell>
          <cell r="X1222">
            <v>1493408.14</v>
          </cell>
          <cell r="Y1222">
            <v>1493408.14</v>
          </cell>
          <cell r="Z1222">
            <v>1414807.72</v>
          </cell>
          <cell r="AA1222">
            <v>1388607.58</v>
          </cell>
          <cell r="AD1222">
            <v>0</v>
          </cell>
          <cell r="AE1222">
            <v>0</v>
          </cell>
          <cell r="AF1222">
            <v>0</v>
          </cell>
          <cell r="AG1222">
            <v>0</v>
          </cell>
          <cell r="AH1222">
            <v>0</v>
          </cell>
          <cell r="AI1222">
            <v>0</v>
          </cell>
          <cell r="AJ1222">
            <v>62225.339166666665</v>
          </cell>
          <cell r="AK1222">
            <v>186676.01749999999</v>
          </cell>
          <cell r="AL1222">
            <v>311126.6958333333</v>
          </cell>
          <cell r="AM1222">
            <v>432302.35666666669</v>
          </cell>
          <cell r="AN1222">
            <v>549111.32750000001</v>
          </cell>
          <cell r="AP1222">
            <v>776523.97291666677</v>
          </cell>
        </row>
        <row r="1223">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D1223">
            <v>0</v>
          </cell>
          <cell r="AE1223">
            <v>0</v>
          </cell>
          <cell r="AF1223">
            <v>0</v>
          </cell>
          <cell r="AG1223">
            <v>0</v>
          </cell>
          <cell r="AH1223">
            <v>0</v>
          </cell>
          <cell r="AI1223">
            <v>0</v>
          </cell>
          <cell r="AJ1223">
            <v>0</v>
          </cell>
          <cell r="AK1223">
            <v>0</v>
          </cell>
          <cell r="AL1223">
            <v>0</v>
          </cell>
          <cell r="AM1223">
            <v>0</v>
          </cell>
          <cell r="AN1223">
            <v>0</v>
          </cell>
          <cell r="AP1223">
            <v>0</v>
          </cell>
        </row>
        <row r="1224">
          <cell r="J1224">
            <v>2114114.88</v>
          </cell>
          <cell r="K1224">
            <v>3729714.12</v>
          </cell>
          <cell r="L1224">
            <v>4879398.78</v>
          </cell>
          <cell r="M1224">
            <v>3632648.83</v>
          </cell>
          <cell r="N1224">
            <v>3505116.17</v>
          </cell>
          <cell r="O1224">
            <v>3406864.03</v>
          </cell>
          <cell r="P1224">
            <v>3346196.78</v>
          </cell>
          <cell r="Q1224">
            <v>3104992.2</v>
          </cell>
          <cell r="R1224">
            <v>2929179.63</v>
          </cell>
          <cell r="S1224">
            <v>2753367.06</v>
          </cell>
          <cell r="T1224">
            <v>2577554.4900000002</v>
          </cell>
          <cell r="U1224">
            <v>2401741.92</v>
          </cell>
          <cell r="V1224">
            <v>3229175.46</v>
          </cell>
          <cell r="W1224">
            <v>3743916.69</v>
          </cell>
          <cell r="X1224">
            <v>4707230.8</v>
          </cell>
          <cell r="Y1224">
            <v>4614233.75</v>
          </cell>
          <cell r="Z1224">
            <v>4683873.5199999996</v>
          </cell>
          <cell r="AA1224">
            <v>5362063.37</v>
          </cell>
          <cell r="AD1224">
            <v>2733894.3941666665</v>
          </cell>
          <cell r="AE1224">
            <v>2853497.9437500001</v>
          </cell>
          <cell r="AF1224">
            <v>2965983.0325000002</v>
          </cell>
          <cell r="AG1224">
            <v>3069146.9250000003</v>
          </cell>
          <cell r="AH1224">
            <v>3158127.6479166667</v>
          </cell>
          <cell r="AI1224">
            <v>3244868.2650000001</v>
          </cell>
          <cell r="AJ1224">
            <v>3291920.8962500002</v>
          </cell>
          <cell r="AK1224">
            <v>3285339.0041666664</v>
          </cell>
          <cell r="AL1224">
            <v>3319064.7100000004</v>
          </cell>
          <cell r="AM1224">
            <v>3409078.9712499999</v>
          </cell>
          <cell r="AN1224">
            <v>3539660.5</v>
          </cell>
          <cell r="AP1224">
            <v>3849916.574583333</v>
          </cell>
        </row>
        <row r="1225">
          <cell r="J1225">
            <v>4578061.0199999996</v>
          </cell>
          <cell r="K1225">
            <v>4458195.1100000003</v>
          </cell>
          <cell r="L1225">
            <v>4322130.53</v>
          </cell>
          <cell r="M1225">
            <v>4145427.71</v>
          </cell>
          <cell r="N1225">
            <v>3967452.49</v>
          </cell>
          <cell r="O1225">
            <v>3806434.8</v>
          </cell>
          <cell r="P1225">
            <v>3628520.53</v>
          </cell>
          <cell r="Q1225">
            <v>3484296.87</v>
          </cell>
          <cell r="R1225">
            <v>3310156.02</v>
          </cell>
          <cell r="S1225">
            <v>3136015.17</v>
          </cell>
          <cell r="T1225">
            <v>2961874.32</v>
          </cell>
          <cell r="U1225">
            <v>2787733.47</v>
          </cell>
          <cell r="V1225">
            <v>2866672.82</v>
          </cell>
          <cell r="W1225">
            <v>2692531.97</v>
          </cell>
          <cell r="X1225">
            <v>2532464.89</v>
          </cell>
          <cell r="Y1225">
            <v>2366732.29</v>
          </cell>
          <cell r="Z1225">
            <v>2192591.44</v>
          </cell>
          <cell r="AA1225">
            <v>3941098.43</v>
          </cell>
          <cell r="AD1225">
            <v>4128361.61</v>
          </cell>
          <cell r="AE1225">
            <v>4061533.9424999994</v>
          </cell>
          <cell r="AF1225">
            <v>3992056.5666666664</v>
          </cell>
          <cell r="AG1225">
            <v>3904881.3637500009</v>
          </cell>
          <cell r="AH1225">
            <v>3784316.0562500008</v>
          </cell>
          <cell r="AI1225">
            <v>3644216.9950000006</v>
          </cell>
          <cell r="AJ1225">
            <v>3499339.8558333335</v>
          </cell>
          <cell r="AK1225">
            <v>3351201.1566666663</v>
          </cell>
          <cell r="AL1225">
            <v>3202519.4458333333</v>
          </cell>
          <cell r="AM1225">
            <v>3054454.5929166661</v>
          </cell>
          <cell r="AN1225">
            <v>2986113.0337499999</v>
          </cell>
          <cell r="AP1225">
            <v>3031121.3658333332</v>
          </cell>
        </row>
        <row r="1226">
          <cell r="J1226">
            <v>851594.76</v>
          </cell>
          <cell r="K1226">
            <v>780628.52</v>
          </cell>
          <cell r="L1226">
            <v>709662.28</v>
          </cell>
          <cell r="M1226">
            <v>638696.04</v>
          </cell>
          <cell r="N1226">
            <v>567729.80000000005</v>
          </cell>
          <cell r="O1226">
            <v>496763.56</v>
          </cell>
          <cell r="P1226">
            <v>425797.32</v>
          </cell>
          <cell r="Q1226">
            <v>354831.08</v>
          </cell>
          <cell r="R1226">
            <v>283864.84000000003</v>
          </cell>
          <cell r="S1226">
            <v>212898.6</v>
          </cell>
          <cell r="T1226">
            <v>141932.35999999999</v>
          </cell>
          <cell r="U1226">
            <v>70966.12</v>
          </cell>
          <cell r="V1226">
            <v>-0.12</v>
          </cell>
          <cell r="W1226">
            <v>-0.12</v>
          </cell>
          <cell r="X1226">
            <v>-0.12</v>
          </cell>
          <cell r="Y1226">
            <v>0</v>
          </cell>
          <cell r="Z1226">
            <v>0</v>
          </cell>
          <cell r="AA1226">
            <v>0</v>
          </cell>
          <cell r="AD1226">
            <v>780628.52</v>
          </cell>
          <cell r="AE1226">
            <v>709662.27999999991</v>
          </cell>
          <cell r="AF1226">
            <v>638696.03999999992</v>
          </cell>
          <cell r="AG1226">
            <v>567729.79999999993</v>
          </cell>
          <cell r="AH1226">
            <v>496763.56</v>
          </cell>
          <cell r="AI1226">
            <v>425797.32</v>
          </cell>
          <cell r="AJ1226">
            <v>357788.00666666665</v>
          </cell>
          <cell r="AK1226">
            <v>295692.54666666669</v>
          </cell>
          <cell r="AL1226">
            <v>239510.94499999998</v>
          </cell>
          <cell r="AM1226">
            <v>189243.20166666666</v>
          </cell>
          <cell r="AN1226">
            <v>144889.31166666668</v>
          </cell>
          <cell r="AP1226">
            <v>73923.091666666674</v>
          </cell>
        </row>
        <row r="1227">
          <cell r="J1227">
            <v>3052900.22</v>
          </cell>
          <cell r="K1227">
            <v>3006583.75</v>
          </cell>
          <cell r="L1227">
            <v>2978219.75</v>
          </cell>
          <cell r="M1227">
            <v>2949855.75</v>
          </cell>
          <cell r="N1227">
            <v>2921509.16</v>
          </cell>
          <cell r="O1227">
            <v>2894027.12</v>
          </cell>
          <cell r="P1227">
            <v>2865663.12</v>
          </cell>
          <cell r="Q1227">
            <v>2837299.12</v>
          </cell>
          <cell r="R1227">
            <v>2808935.12</v>
          </cell>
          <cell r="S1227">
            <v>2780571.12</v>
          </cell>
          <cell r="T1227">
            <v>2752207.12</v>
          </cell>
          <cell r="U1227">
            <v>2723843.12</v>
          </cell>
          <cell r="V1227">
            <v>2695830.75</v>
          </cell>
          <cell r="W1227">
            <v>2667466.75</v>
          </cell>
          <cell r="X1227">
            <v>2639102.75</v>
          </cell>
          <cell r="Y1227">
            <v>2610738.75</v>
          </cell>
          <cell r="Z1227">
            <v>2582374.75</v>
          </cell>
          <cell r="AA1227">
            <v>2554010.75</v>
          </cell>
          <cell r="AD1227">
            <v>3028093.2216666671</v>
          </cell>
          <cell r="AE1227">
            <v>3016907.0100000002</v>
          </cell>
          <cell r="AF1227">
            <v>2988064.2283333335</v>
          </cell>
          <cell r="AG1227">
            <v>2944441.6237500007</v>
          </cell>
          <cell r="AH1227">
            <v>2902104.2100000004</v>
          </cell>
          <cell r="AI1227">
            <v>2866089.9779166672</v>
          </cell>
          <cell r="AJ1227">
            <v>2837082.208333334</v>
          </cell>
          <cell r="AK1227">
            <v>2808822.458333334</v>
          </cell>
          <cell r="AL1227">
            <v>2780562.7083333335</v>
          </cell>
          <cell r="AM1227">
            <v>2752302.2329166667</v>
          </cell>
          <cell r="AN1227">
            <v>2724004.2837499999</v>
          </cell>
          <cell r="AP1227">
            <v>2667334.8887499999</v>
          </cell>
        </row>
        <row r="1228">
          <cell r="J1228">
            <v>1625524.14</v>
          </cell>
          <cell r="K1228">
            <v>3015715.48</v>
          </cell>
          <cell r="L1228">
            <v>3476172.41</v>
          </cell>
          <cell r="M1228">
            <v>3561670.2</v>
          </cell>
          <cell r="N1228">
            <v>3563431.38</v>
          </cell>
          <cell r="O1228">
            <v>3646616.35</v>
          </cell>
          <cell r="P1228">
            <v>3772792.63</v>
          </cell>
          <cell r="Q1228">
            <v>3773575.45</v>
          </cell>
          <cell r="R1228">
            <v>3773575.45</v>
          </cell>
          <cell r="S1228">
            <v>3773575.45</v>
          </cell>
          <cell r="T1228">
            <v>3773575.45</v>
          </cell>
          <cell r="U1228">
            <v>3773575.45</v>
          </cell>
          <cell r="V1228">
            <v>3773575.45</v>
          </cell>
          <cell r="W1228">
            <v>3773575.45</v>
          </cell>
          <cell r="X1228">
            <v>3773575.45</v>
          </cell>
          <cell r="Y1228">
            <v>3383205.61</v>
          </cell>
          <cell r="Z1228">
            <v>3350674.79</v>
          </cell>
          <cell r="AA1228">
            <v>3318143.97</v>
          </cell>
          <cell r="AD1228">
            <v>2037261.4054166668</v>
          </cell>
          <cell r="AE1228">
            <v>2351663.5879166666</v>
          </cell>
          <cell r="AF1228">
            <v>2665961.6024999996</v>
          </cell>
          <cell r="AG1228">
            <v>2979344.3295833338</v>
          </cell>
          <cell r="AH1228">
            <v>3298207.7837499999</v>
          </cell>
          <cell r="AI1228">
            <v>3550318.7912500002</v>
          </cell>
          <cell r="AJ1228">
            <v>3671398.427916667</v>
          </cell>
          <cell r="AK1228">
            <v>3715367.72</v>
          </cell>
          <cell r="AL1228">
            <v>3720323.48875</v>
          </cell>
          <cell r="AM1228">
            <v>3704022.6062499997</v>
          </cell>
          <cell r="AN1228">
            <v>3681471.399166666</v>
          </cell>
          <cell r="AP1228">
            <v>3605499.5466666664</v>
          </cell>
        </row>
        <row r="1229">
          <cell r="J1229">
            <v>0</v>
          </cell>
          <cell r="K1229">
            <v>1748299.98</v>
          </cell>
          <cell r="L1229">
            <v>1711877.06</v>
          </cell>
          <cell r="M1229">
            <v>1675454.14</v>
          </cell>
          <cell r="N1229">
            <v>1639031.22</v>
          </cell>
          <cell r="O1229">
            <v>1602608.3</v>
          </cell>
          <cell r="P1229">
            <v>1566185.38</v>
          </cell>
          <cell r="Q1229">
            <v>1529762.46</v>
          </cell>
          <cell r="R1229">
            <v>1493339.54</v>
          </cell>
          <cell r="S1229">
            <v>1456916.62</v>
          </cell>
          <cell r="T1229">
            <v>1420493.7</v>
          </cell>
          <cell r="U1229">
            <v>1384070.78</v>
          </cell>
          <cell r="V1229">
            <v>1347647.86</v>
          </cell>
          <cell r="W1229">
            <v>1311224.94</v>
          </cell>
          <cell r="X1229">
            <v>1274802.02</v>
          </cell>
          <cell r="Y1229">
            <v>1238379.1000000001</v>
          </cell>
          <cell r="Z1229">
            <v>1201956.18</v>
          </cell>
          <cell r="AA1229">
            <v>1165533.26</v>
          </cell>
          <cell r="AD1229">
            <v>892361.44249999989</v>
          </cell>
          <cell r="AE1229">
            <v>1018324.0258333333</v>
          </cell>
          <cell r="AF1229">
            <v>1141251.3658333332</v>
          </cell>
          <cell r="AG1229">
            <v>1261143.4624999999</v>
          </cell>
          <cell r="AH1229">
            <v>1378000.3158333332</v>
          </cell>
          <cell r="AI1229">
            <v>1491821.9258333333</v>
          </cell>
          <cell r="AJ1229">
            <v>1529762.46</v>
          </cell>
          <cell r="AK1229">
            <v>1493339.5399999998</v>
          </cell>
          <cell r="AL1229">
            <v>1456916.6199999999</v>
          </cell>
          <cell r="AM1229">
            <v>1420493.7</v>
          </cell>
          <cell r="AN1229">
            <v>1384070.7799999998</v>
          </cell>
          <cell r="AP1229">
            <v>1311887.175</v>
          </cell>
        </row>
        <row r="1230">
          <cell r="J1230">
            <v>176474.85</v>
          </cell>
          <cell r="K1230">
            <v>601152</v>
          </cell>
          <cell r="L1230">
            <v>1496707.63</v>
          </cell>
          <cell r="M1230">
            <v>2292015.5699999998</v>
          </cell>
          <cell r="N1230">
            <v>2258435.7999999998</v>
          </cell>
          <cell r="O1230">
            <v>2258435.7999999998</v>
          </cell>
          <cell r="P1230">
            <v>2258435.7999999998</v>
          </cell>
          <cell r="Q1230">
            <v>2157311.7999999998</v>
          </cell>
          <cell r="R1230">
            <v>2123603.7999999998</v>
          </cell>
          <cell r="S1230">
            <v>2089895.8</v>
          </cell>
          <cell r="T1230">
            <v>2056187.8</v>
          </cell>
          <cell r="U1230">
            <v>2022479.8</v>
          </cell>
          <cell r="V1230">
            <v>1988771.8</v>
          </cell>
          <cell r="W1230">
            <v>1955063.8</v>
          </cell>
          <cell r="X1230">
            <v>1921355.8</v>
          </cell>
          <cell r="Y1230">
            <v>1887647.8</v>
          </cell>
          <cell r="Z1230">
            <v>1853939.8</v>
          </cell>
          <cell r="AA1230">
            <v>1820231.8</v>
          </cell>
          <cell r="AD1230">
            <v>1042627.3591666667</v>
          </cell>
          <cell r="AE1230">
            <v>1220998.8425</v>
          </cell>
          <cell r="AF1230">
            <v>1396561.3258333334</v>
          </cell>
          <cell r="AG1230">
            <v>1569216.2620833332</v>
          </cell>
          <cell r="AH1230">
            <v>1735360.1220833336</v>
          </cell>
          <cell r="AI1230">
            <v>1891440.4104166667</v>
          </cell>
          <cell r="AJ1230">
            <v>2023365.7750000001</v>
          </cell>
          <cell r="AK1230">
            <v>2097472.4404166671</v>
          </cell>
          <cell r="AL1230">
            <v>2098317.4570833337</v>
          </cell>
          <cell r="AM1230">
            <v>2064614.8000000005</v>
          </cell>
          <cell r="AN1230">
            <v>2029502.3000000005</v>
          </cell>
          <cell r="AP1230">
            <v>1955063.8000000005</v>
          </cell>
        </row>
        <row r="1231">
          <cell r="J1231">
            <v>0</v>
          </cell>
          <cell r="K1231">
            <v>0</v>
          </cell>
          <cell r="L1231">
            <v>0</v>
          </cell>
          <cell r="M1231">
            <v>0</v>
          </cell>
          <cell r="N1231">
            <v>0</v>
          </cell>
          <cell r="O1231">
            <v>0</v>
          </cell>
          <cell r="P1231">
            <v>0</v>
          </cell>
          <cell r="Q1231">
            <v>0</v>
          </cell>
          <cell r="R1231">
            <v>0</v>
          </cell>
          <cell r="S1231">
            <v>0</v>
          </cell>
          <cell r="T1231">
            <v>302084.17</v>
          </cell>
          <cell r="U1231">
            <v>1107983.6599999999</v>
          </cell>
          <cell r="V1231">
            <v>1418297.84</v>
          </cell>
          <cell r="W1231">
            <v>1442896.39</v>
          </cell>
          <cell r="X1231">
            <v>1797943.81</v>
          </cell>
          <cell r="Y1231">
            <v>1797943.81</v>
          </cell>
          <cell r="Z1231">
            <v>2773067.92</v>
          </cell>
          <cell r="AA1231">
            <v>2773081.77</v>
          </cell>
          <cell r="AD1231">
            <v>0</v>
          </cell>
          <cell r="AE1231">
            <v>0</v>
          </cell>
          <cell r="AF1231">
            <v>0</v>
          </cell>
          <cell r="AG1231">
            <v>12586.840416666666</v>
          </cell>
          <cell r="AH1231">
            <v>71339.666666666672</v>
          </cell>
          <cell r="AI1231">
            <v>176601.39583333334</v>
          </cell>
          <cell r="AJ1231">
            <v>295817.82208333333</v>
          </cell>
          <cell r="AK1231">
            <v>430852.83041666663</v>
          </cell>
          <cell r="AL1231">
            <v>580681.48124999995</v>
          </cell>
          <cell r="AM1231">
            <v>771140.30333333334</v>
          </cell>
          <cell r="AN1231">
            <v>1002229.8737499999</v>
          </cell>
          <cell r="AP1231">
            <v>1464731.8712499999</v>
          </cell>
        </row>
        <row r="1232">
          <cell r="J1232">
            <v>0</v>
          </cell>
          <cell r="K1232">
            <v>0</v>
          </cell>
          <cell r="L1232">
            <v>0</v>
          </cell>
          <cell r="M1232">
            <v>0</v>
          </cell>
          <cell r="N1232">
            <v>0</v>
          </cell>
          <cell r="O1232">
            <v>0</v>
          </cell>
          <cell r="P1232">
            <v>0</v>
          </cell>
          <cell r="Q1232">
            <v>0</v>
          </cell>
          <cell r="R1232">
            <v>0</v>
          </cell>
          <cell r="S1232">
            <v>0</v>
          </cell>
          <cell r="T1232">
            <v>0</v>
          </cell>
          <cell r="U1232">
            <v>1356.32</v>
          </cell>
          <cell r="V1232">
            <v>14741.18</v>
          </cell>
          <cell r="W1232">
            <v>14741.18</v>
          </cell>
          <cell r="X1232">
            <v>0</v>
          </cell>
          <cell r="Y1232">
            <v>0</v>
          </cell>
          <cell r="Z1232">
            <v>0</v>
          </cell>
          <cell r="AA1232">
            <v>0</v>
          </cell>
          <cell r="AD1232">
            <v>0</v>
          </cell>
          <cell r="AE1232">
            <v>0</v>
          </cell>
          <cell r="AF1232">
            <v>0</v>
          </cell>
          <cell r="AG1232">
            <v>0</v>
          </cell>
          <cell r="AH1232">
            <v>56.513333333333328</v>
          </cell>
          <cell r="AI1232">
            <v>727.24249999999995</v>
          </cell>
          <cell r="AJ1232">
            <v>1955.6741666666667</v>
          </cell>
          <cell r="AK1232">
            <v>2569.89</v>
          </cell>
          <cell r="AL1232">
            <v>2569.89</v>
          </cell>
          <cell r="AM1232">
            <v>2569.89</v>
          </cell>
          <cell r="AN1232">
            <v>2569.89</v>
          </cell>
          <cell r="AP1232">
            <v>2569.89</v>
          </cell>
        </row>
        <row r="1233">
          <cell r="J1233">
            <v>423611.83</v>
          </cell>
          <cell r="K1233">
            <v>425344.58</v>
          </cell>
          <cell r="L1233">
            <v>426175.33</v>
          </cell>
          <cell r="M1233">
            <v>440996.89</v>
          </cell>
          <cell r="N1233">
            <v>440996.89</v>
          </cell>
          <cell r="O1233">
            <v>440996.89</v>
          </cell>
          <cell r="P1233">
            <v>441892.89</v>
          </cell>
          <cell r="Q1233">
            <v>443378.14</v>
          </cell>
          <cell r="R1233">
            <v>443378.14</v>
          </cell>
          <cell r="S1233">
            <v>444306.14</v>
          </cell>
          <cell r="T1233">
            <v>445917.94</v>
          </cell>
          <cell r="U1233">
            <v>445917.94</v>
          </cell>
          <cell r="V1233">
            <v>446845.94</v>
          </cell>
          <cell r="W1233">
            <v>446845.94</v>
          </cell>
          <cell r="X1233">
            <v>447764.94</v>
          </cell>
          <cell r="Y1233">
            <v>453733.07</v>
          </cell>
          <cell r="Z1233">
            <v>455169.07</v>
          </cell>
          <cell r="AA1233">
            <v>459036.12</v>
          </cell>
          <cell r="AD1233">
            <v>428506.42333333334</v>
          </cell>
          <cell r="AE1233">
            <v>430750.40333333332</v>
          </cell>
          <cell r="AF1233">
            <v>432994.3833333333</v>
          </cell>
          <cell r="AG1233">
            <v>435231.31333333341</v>
          </cell>
          <cell r="AH1233">
            <v>437461.19333333342</v>
          </cell>
          <cell r="AI1233">
            <v>439544.22125000012</v>
          </cell>
          <cell r="AJ1233">
            <v>441408.19916666672</v>
          </cell>
          <cell r="AK1233">
            <v>443203.65625000006</v>
          </cell>
          <cell r="AL1233">
            <v>444633.89750000014</v>
          </cell>
          <cell r="AM1233">
            <v>445755.07916666678</v>
          </cell>
          <cell r="AN1233">
            <v>447097.22125</v>
          </cell>
          <cell r="AP1233">
            <v>431683.00374999992</v>
          </cell>
        </row>
        <row r="1234">
          <cell r="J1234">
            <v>517794.22</v>
          </cell>
          <cell r="K1234">
            <v>517794.22</v>
          </cell>
          <cell r="L1234">
            <v>518202.47</v>
          </cell>
          <cell r="M1234">
            <v>518202.47</v>
          </cell>
          <cell r="N1234">
            <v>518202.47</v>
          </cell>
          <cell r="O1234">
            <v>620530.47</v>
          </cell>
          <cell r="P1234">
            <v>620530.47</v>
          </cell>
          <cell r="Q1234">
            <v>628937.44999999995</v>
          </cell>
          <cell r="R1234">
            <v>666061.4</v>
          </cell>
          <cell r="S1234">
            <v>667646.29</v>
          </cell>
          <cell r="T1234">
            <v>668500.9</v>
          </cell>
          <cell r="U1234">
            <v>668500.9</v>
          </cell>
          <cell r="V1234">
            <v>726101.09</v>
          </cell>
          <cell r="W1234">
            <v>728781.59</v>
          </cell>
          <cell r="X1234">
            <v>742967.94</v>
          </cell>
          <cell r="Y1234">
            <v>744397.94</v>
          </cell>
          <cell r="Z1234">
            <v>744720.44</v>
          </cell>
          <cell r="AA1234">
            <v>744720.44</v>
          </cell>
          <cell r="AD1234">
            <v>538484.39124999987</v>
          </cell>
          <cell r="AE1234">
            <v>550043.40708333324</v>
          </cell>
          <cell r="AF1234">
            <v>562740.98624999996</v>
          </cell>
          <cell r="AG1234">
            <v>575357.18416666659</v>
          </cell>
          <cell r="AH1234">
            <v>587962.53250000009</v>
          </cell>
          <cell r="AI1234">
            <v>602921.43041666679</v>
          </cell>
          <cell r="AJ1234">
            <v>620392.02375000005</v>
          </cell>
          <cell r="AK1234">
            <v>638548.39208333334</v>
          </cell>
          <cell r="AL1234">
            <v>657338.43125000002</v>
          </cell>
          <cell r="AM1234">
            <v>676201.49124999996</v>
          </cell>
          <cell r="AN1234">
            <v>690814.32208333316</v>
          </cell>
          <cell r="AP1234">
            <v>692216.47041666647</v>
          </cell>
        </row>
        <row r="1235">
          <cell r="J1235">
            <v>347291</v>
          </cell>
          <cell r="K1235">
            <v>341105.8</v>
          </cell>
          <cell r="L1235">
            <v>341105.8</v>
          </cell>
          <cell r="M1235">
            <v>341105.8</v>
          </cell>
          <cell r="N1235">
            <v>325453.49</v>
          </cell>
          <cell r="O1235">
            <v>325453.49</v>
          </cell>
          <cell r="P1235">
            <v>325453.49</v>
          </cell>
          <cell r="Q1235">
            <v>350000</v>
          </cell>
          <cell r="R1235">
            <v>350000</v>
          </cell>
          <cell r="S1235">
            <v>350000</v>
          </cell>
          <cell r="T1235">
            <v>347460.2</v>
          </cell>
          <cell r="U1235">
            <v>347460.2</v>
          </cell>
          <cell r="V1235">
            <v>347460.2</v>
          </cell>
          <cell r="W1235">
            <v>346532.2</v>
          </cell>
          <cell r="X1235">
            <v>346532.2</v>
          </cell>
          <cell r="Y1235">
            <v>346532.2</v>
          </cell>
          <cell r="Z1235">
            <v>338209.07</v>
          </cell>
          <cell r="AA1235">
            <v>338209.07</v>
          </cell>
          <cell r="AD1235">
            <v>340962.57250000001</v>
          </cell>
          <cell r="AE1235">
            <v>340962.57250000001</v>
          </cell>
          <cell r="AF1235">
            <v>340962.57250000001</v>
          </cell>
          <cell r="AG1235">
            <v>340969.6225</v>
          </cell>
          <cell r="AH1235">
            <v>340983.72250000003</v>
          </cell>
          <cell r="AI1235">
            <v>340997.82250000007</v>
          </cell>
          <cell r="AJ1235">
            <v>341230.97250000009</v>
          </cell>
          <cell r="AK1235">
            <v>341683.17250000004</v>
          </cell>
          <cell r="AL1235">
            <v>342135.37250000006</v>
          </cell>
          <cell r="AM1235">
            <v>342892.95500000007</v>
          </cell>
          <cell r="AN1235">
            <v>343955.92</v>
          </cell>
          <cell r="AP1235">
            <v>345550.36749999999</v>
          </cell>
        </row>
        <row r="1236">
          <cell r="J1236">
            <v>88616.68</v>
          </cell>
          <cell r="K1236">
            <v>87501.68</v>
          </cell>
          <cell r="L1236">
            <v>87501.68</v>
          </cell>
          <cell r="M1236">
            <v>87501.68</v>
          </cell>
          <cell r="N1236">
            <v>87093.43</v>
          </cell>
          <cell r="O1236">
            <v>87093.43</v>
          </cell>
          <cell r="P1236">
            <v>87093.43</v>
          </cell>
          <cell r="Q1236">
            <v>100000</v>
          </cell>
          <cell r="R1236">
            <v>100000</v>
          </cell>
          <cell r="S1236">
            <v>100000</v>
          </cell>
          <cell r="T1236">
            <v>60436.55</v>
          </cell>
          <cell r="U1236">
            <v>60436.55</v>
          </cell>
          <cell r="V1236">
            <v>60436.55</v>
          </cell>
          <cell r="W1236">
            <v>155.86000000000001</v>
          </cell>
          <cell r="X1236">
            <v>155.86000000000001</v>
          </cell>
          <cell r="Y1236">
            <v>155.86000000000001</v>
          </cell>
          <cell r="Z1236">
            <v>-15782.99</v>
          </cell>
          <cell r="AA1236">
            <v>-15782.99</v>
          </cell>
          <cell r="AD1236">
            <v>90802.947499999966</v>
          </cell>
          <cell r="AE1236">
            <v>90802.947499999966</v>
          </cell>
          <cell r="AF1236">
            <v>90802.947499999995</v>
          </cell>
          <cell r="AG1236">
            <v>89628.775416666656</v>
          </cell>
          <cell r="AH1236">
            <v>87280.431250000009</v>
          </cell>
          <cell r="AI1236">
            <v>84932.087083333332</v>
          </cell>
          <cell r="AJ1236">
            <v>80118.505833333344</v>
          </cell>
          <cell r="AK1236">
            <v>72839.687500000015</v>
          </cell>
          <cell r="AL1236">
            <v>65560.869166666685</v>
          </cell>
          <cell r="AM1236">
            <v>57634.942500000005</v>
          </cell>
          <cell r="AN1236">
            <v>49061.907499999994</v>
          </cell>
          <cell r="AP1236">
            <v>36202.354999999996</v>
          </cell>
        </row>
        <row r="1237">
          <cell r="J1237">
            <v>2254508.17</v>
          </cell>
          <cell r="K1237">
            <v>2254508.17</v>
          </cell>
          <cell r="L1237">
            <v>2254508.17</v>
          </cell>
          <cell r="M1237">
            <v>2254508.17</v>
          </cell>
          <cell r="N1237">
            <v>2254508.17</v>
          </cell>
          <cell r="O1237">
            <v>2254508.17</v>
          </cell>
          <cell r="P1237">
            <v>2254508.17</v>
          </cell>
          <cell r="Q1237">
            <v>2254508.17</v>
          </cell>
          <cell r="R1237">
            <v>2254508.17</v>
          </cell>
          <cell r="S1237">
            <v>2254508.17</v>
          </cell>
          <cell r="T1237">
            <v>2254508.17</v>
          </cell>
          <cell r="U1237">
            <v>2254508.17</v>
          </cell>
          <cell r="V1237">
            <v>2254508.17</v>
          </cell>
          <cell r="W1237">
            <v>2254508.17</v>
          </cell>
          <cell r="X1237">
            <v>2254508.17</v>
          </cell>
          <cell r="Y1237">
            <v>2254508.17</v>
          </cell>
          <cell r="Z1237">
            <v>2254508.17</v>
          </cell>
          <cell r="AA1237">
            <v>2254508.17</v>
          </cell>
          <cell r="AD1237">
            <v>2254508.1700000004</v>
          </cell>
          <cell r="AE1237">
            <v>2254508.1700000004</v>
          </cell>
          <cell r="AF1237">
            <v>2254508.1700000004</v>
          </cell>
          <cell r="AG1237">
            <v>2254508.1700000004</v>
          </cell>
          <cell r="AH1237">
            <v>2254508.1700000004</v>
          </cell>
          <cell r="AI1237">
            <v>2254508.1700000004</v>
          </cell>
          <cell r="AJ1237">
            <v>2254508.1700000004</v>
          </cell>
          <cell r="AK1237">
            <v>2254508.1700000004</v>
          </cell>
          <cell r="AL1237">
            <v>2254508.1700000004</v>
          </cell>
          <cell r="AM1237">
            <v>2254508.1700000004</v>
          </cell>
          <cell r="AN1237">
            <v>2254508.1700000004</v>
          </cell>
          <cell r="AP1237">
            <v>2160570.3295833338</v>
          </cell>
        </row>
        <row r="1238">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D1238">
            <v>0</v>
          </cell>
          <cell r="AE1238">
            <v>0</v>
          </cell>
          <cell r="AF1238">
            <v>0</v>
          </cell>
          <cell r="AG1238">
            <v>0</v>
          </cell>
          <cell r="AH1238">
            <v>0</v>
          </cell>
          <cell r="AI1238">
            <v>0</v>
          </cell>
          <cell r="AJ1238">
            <v>0</v>
          </cell>
          <cell r="AK1238">
            <v>0</v>
          </cell>
          <cell r="AL1238">
            <v>0</v>
          </cell>
          <cell r="AM1238">
            <v>0</v>
          </cell>
          <cell r="AN1238">
            <v>0</v>
          </cell>
          <cell r="AP1238">
            <v>0</v>
          </cell>
        </row>
        <row r="1239">
          <cell r="J1239">
            <v>50000</v>
          </cell>
          <cell r="K1239">
            <v>50000</v>
          </cell>
          <cell r="L1239">
            <v>50000</v>
          </cell>
          <cell r="M1239">
            <v>50000</v>
          </cell>
          <cell r="N1239">
            <v>50000</v>
          </cell>
          <cell r="O1239">
            <v>50000</v>
          </cell>
          <cell r="P1239">
            <v>50000</v>
          </cell>
          <cell r="Q1239">
            <v>50000</v>
          </cell>
          <cell r="R1239">
            <v>50000</v>
          </cell>
          <cell r="S1239">
            <v>50000</v>
          </cell>
          <cell r="T1239">
            <v>50000</v>
          </cell>
          <cell r="U1239">
            <v>50000</v>
          </cell>
          <cell r="V1239">
            <v>50000</v>
          </cell>
          <cell r="W1239">
            <v>50000</v>
          </cell>
          <cell r="X1239">
            <v>50000</v>
          </cell>
          <cell r="Y1239">
            <v>50000</v>
          </cell>
          <cell r="Z1239">
            <v>50000</v>
          </cell>
          <cell r="AA1239">
            <v>50000</v>
          </cell>
          <cell r="AD1239">
            <v>50000</v>
          </cell>
          <cell r="AE1239">
            <v>50000</v>
          </cell>
          <cell r="AF1239">
            <v>50000</v>
          </cell>
          <cell r="AG1239">
            <v>50000</v>
          </cell>
          <cell r="AH1239">
            <v>50000</v>
          </cell>
          <cell r="AI1239">
            <v>50000</v>
          </cell>
          <cell r="AJ1239">
            <v>50000</v>
          </cell>
          <cell r="AK1239">
            <v>50000</v>
          </cell>
          <cell r="AL1239">
            <v>50000</v>
          </cell>
          <cell r="AM1239">
            <v>50000</v>
          </cell>
          <cell r="AN1239">
            <v>50000</v>
          </cell>
          <cell r="AP1239">
            <v>50000</v>
          </cell>
        </row>
        <row r="1240">
          <cell r="J1240">
            <v>1542311.38</v>
          </cell>
          <cell r="K1240">
            <v>1556298.08</v>
          </cell>
          <cell r="L1240">
            <v>1561021.55</v>
          </cell>
          <cell r="M1240">
            <v>1561021.55</v>
          </cell>
          <cell r="N1240">
            <v>1579857.19</v>
          </cell>
          <cell r="O1240">
            <v>1583090.19</v>
          </cell>
          <cell r="P1240">
            <v>1721132.55</v>
          </cell>
          <cell r="Q1240">
            <v>1614074.54</v>
          </cell>
          <cell r="R1240">
            <v>1685162.2</v>
          </cell>
          <cell r="S1240">
            <v>1690703.04</v>
          </cell>
          <cell r="T1240">
            <v>1950844.23</v>
          </cell>
          <cell r="U1240">
            <v>1959270.7</v>
          </cell>
          <cell r="V1240">
            <v>1982559.45</v>
          </cell>
          <cell r="W1240">
            <v>2060115.99</v>
          </cell>
          <cell r="X1240">
            <v>2110742.87</v>
          </cell>
          <cell r="Y1240">
            <v>2180118.46</v>
          </cell>
          <cell r="Z1240">
            <v>2139439.4500000002</v>
          </cell>
          <cell r="AA1240">
            <v>2168149.9</v>
          </cell>
          <cell r="AD1240">
            <v>1728488.4683333335</v>
          </cell>
          <cell r="AE1240">
            <v>1705133.3849999998</v>
          </cell>
          <cell r="AF1240">
            <v>1683253.4295833334</v>
          </cell>
          <cell r="AG1240">
            <v>1671404.9104166664</v>
          </cell>
          <cell r="AH1240">
            <v>1668818.5304166665</v>
          </cell>
          <cell r="AI1240">
            <v>1685409.2695833331</v>
          </cell>
          <cell r="AJ1240">
            <v>1724745.3520833331</v>
          </cell>
          <cell r="AK1240">
            <v>1768642.8199999996</v>
          </cell>
          <cell r="AL1240">
            <v>1817343.5795833331</v>
          </cell>
          <cell r="AM1240">
            <v>1866455.2116666667</v>
          </cell>
          <cell r="AN1240">
            <v>1914148.6270833332</v>
          </cell>
          <cell r="AP1240">
            <v>1960440.0149999999</v>
          </cell>
        </row>
        <row r="1241">
          <cell r="J1241">
            <v>2867992.26</v>
          </cell>
          <cell r="K1241">
            <v>2804475.3</v>
          </cell>
          <cell r="L1241">
            <v>2804475.3</v>
          </cell>
          <cell r="M1241">
            <v>2804475.3</v>
          </cell>
          <cell r="N1241">
            <v>2780916.19</v>
          </cell>
          <cell r="O1241">
            <v>2780916.19</v>
          </cell>
          <cell r="P1241">
            <v>2780916.19</v>
          </cell>
          <cell r="Q1241">
            <v>2925000</v>
          </cell>
          <cell r="R1241">
            <v>2925000</v>
          </cell>
          <cell r="S1241">
            <v>2925000</v>
          </cell>
          <cell r="T1241">
            <v>2587409.08</v>
          </cell>
          <cell r="U1241">
            <v>2587409.08</v>
          </cell>
          <cell r="V1241">
            <v>2587409.08</v>
          </cell>
          <cell r="W1241">
            <v>2478137.3199999998</v>
          </cell>
          <cell r="X1241">
            <v>2478137.3199999998</v>
          </cell>
          <cell r="Y1241">
            <v>2478137.3199999998</v>
          </cell>
          <cell r="Z1241">
            <v>2398813.86</v>
          </cell>
          <cell r="AA1241">
            <v>2398813.86</v>
          </cell>
          <cell r="AD1241">
            <v>2844595.9375</v>
          </cell>
          <cell r="AE1241">
            <v>2844595.9375</v>
          </cell>
          <cell r="AF1241">
            <v>2844595.9375</v>
          </cell>
          <cell r="AG1241">
            <v>2832904.9716666671</v>
          </cell>
          <cell r="AH1241">
            <v>2809523.0400000005</v>
          </cell>
          <cell r="AI1241">
            <v>2786141.1083333329</v>
          </cell>
          <cell r="AJ1241">
            <v>2760852.7266666661</v>
          </cell>
          <cell r="AK1241">
            <v>2733657.8949999991</v>
          </cell>
          <cell r="AL1241">
            <v>2706463.063333333</v>
          </cell>
          <cell r="AM1241">
            <v>2676944.7170833331</v>
          </cell>
          <cell r="AN1241">
            <v>2645102.8562499997</v>
          </cell>
          <cell r="AP1241">
            <v>2709840.0649999999</v>
          </cell>
        </row>
        <row r="1242">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D1242">
            <v>0</v>
          </cell>
          <cell r="AE1242">
            <v>0</v>
          </cell>
          <cell r="AF1242">
            <v>0</v>
          </cell>
          <cell r="AG1242">
            <v>0</v>
          </cell>
          <cell r="AH1242">
            <v>0</v>
          </cell>
          <cell r="AI1242">
            <v>0</v>
          </cell>
          <cell r="AJ1242">
            <v>0</v>
          </cell>
          <cell r="AK1242">
            <v>0</v>
          </cell>
          <cell r="AL1242">
            <v>0</v>
          </cell>
          <cell r="AM1242">
            <v>0</v>
          </cell>
          <cell r="AN1242">
            <v>0</v>
          </cell>
          <cell r="AP1242">
            <v>0</v>
          </cell>
        </row>
        <row r="1243">
          <cell r="J1243">
            <v>-50267724.640000001</v>
          </cell>
          <cell r="K1243">
            <v>-50267724.640000001</v>
          </cell>
          <cell r="L1243">
            <v>-50267724.640000001</v>
          </cell>
          <cell r="M1243">
            <v>-50267724.640000001</v>
          </cell>
          <cell r="N1243">
            <v>-50267724.640000001</v>
          </cell>
          <cell r="O1243">
            <v>-50267724.640000001</v>
          </cell>
          <cell r="P1243">
            <v>-50267724.640000001</v>
          </cell>
          <cell r="Q1243">
            <v>-50267724.640000001</v>
          </cell>
          <cell r="R1243">
            <v>-50267724.640000001</v>
          </cell>
          <cell r="S1243">
            <v>-50267724.640000001</v>
          </cell>
          <cell r="T1243">
            <v>-50267724.640000001</v>
          </cell>
          <cell r="U1243">
            <v>-50267724.640000001</v>
          </cell>
          <cell r="V1243">
            <v>-50267724.640000001</v>
          </cell>
          <cell r="W1243">
            <v>-50267724.640000001</v>
          </cell>
          <cell r="X1243">
            <v>-50267724.640000001</v>
          </cell>
          <cell r="Y1243">
            <v>-50267724.640000001</v>
          </cell>
          <cell r="Z1243">
            <v>-50267724.640000001</v>
          </cell>
          <cell r="AA1243">
            <v>-50267724.640000001</v>
          </cell>
          <cell r="AD1243">
            <v>-50267724.639999993</v>
          </cell>
          <cell r="AE1243">
            <v>-50267724.639999993</v>
          </cell>
          <cell r="AF1243">
            <v>-50267724.639999993</v>
          </cell>
          <cell r="AG1243">
            <v>-50267724.639999993</v>
          </cell>
          <cell r="AH1243">
            <v>-50267724.639999993</v>
          </cell>
          <cell r="AI1243">
            <v>-50267724.639999993</v>
          </cell>
          <cell r="AJ1243">
            <v>-50267724.639999993</v>
          </cell>
          <cell r="AK1243">
            <v>-50267724.639999993</v>
          </cell>
          <cell r="AL1243">
            <v>-50267724.639999993</v>
          </cell>
          <cell r="AM1243">
            <v>-50267724.639999993</v>
          </cell>
          <cell r="AN1243">
            <v>-50267724.639999993</v>
          </cell>
          <cell r="AP1243">
            <v>-49060809.931666665</v>
          </cell>
        </row>
        <row r="1244">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D1244">
            <v>0</v>
          </cell>
          <cell r="AE1244">
            <v>0</v>
          </cell>
          <cell r="AF1244">
            <v>0</v>
          </cell>
          <cell r="AG1244">
            <v>0</v>
          </cell>
          <cell r="AH1244">
            <v>0</v>
          </cell>
          <cell r="AI1244">
            <v>0</v>
          </cell>
          <cell r="AJ1244">
            <v>0</v>
          </cell>
          <cell r="AK1244">
            <v>0</v>
          </cell>
          <cell r="AL1244">
            <v>0</v>
          </cell>
          <cell r="AM1244">
            <v>0</v>
          </cell>
          <cell r="AN1244">
            <v>0</v>
          </cell>
          <cell r="AP1244">
            <v>0</v>
          </cell>
        </row>
        <row r="1245">
          <cell r="J1245">
            <v>659654.59</v>
          </cell>
          <cell r="K1245">
            <v>659654.59</v>
          </cell>
          <cell r="L1245">
            <v>659654.59</v>
          </cell>
          <cell r="M1245">
            <v>659654.59</v>
          </cell>
          <cell r="N1245">
            <v>659654.59</v>
          </cell>
          <cell r="O1245">
            <v>659654.59</v>
          </cell>
          <cell r="P1245">
            <v>659654.59</v>
          </cell>
          <cell r="Q1245">
            <v>669654.71</v>
          </cell>
          <cell r="R1245">
            <v>669654.71</v>
          </cell>
          <cell r="S1245">
            <v>669654.71</v>
          </cell>
          <cell r="T1245">
            <v>669654.71</v>
          </cell>
          <cell r="U1245">
            <v>669654.71</v>
          </cell>
          <cell r="V1245">
            <v>669654.71</v>
          </cell>
          <cell r="W1245">
            <v>669654.71</v>
          </cell>
          <cell r="X1245">
            <v>669654.71</v>
          </cell>
          <cell r="Y1245">
            <v>669654.71</v>
          </cell>
          <cell r="Z1245">
            <v>669654.71</v>
          </cell>
          <cell r="AA1245">
            <v>669654.71</v>
          </cell>
          <cell r="AD1245">
            <v>660071.2616666666</v>
          </cell>
          <cell r="AE1245">
            <v>660904.60499999998</v>
          </cell>
          <cell r="AF1245">
            <v>661737.94833333325</v>
          </cell>
          <cell r="AG1245">
            <v>662571.29166666663</v>
          </cell>
          <cell r="AH1245">
            <v>663404.63499999989</v>
          </cell>
          <cell r="AI1245">
            <v>664237.97833333339</v>
          </cell>
          <cell r="AJ1245">
            <v>665071.32166666666</v>
          </cell>
          <cell r="AK1245">
            <v>665904.66500000004</v>
          </cell>
          <cell r="AL1245">
            <v>666738.0083333333</v>
          </cell>
          <cell r="AM1245">
            <v>667571.35166666657</v>
          </cell>
          <cell r="AN1245">
            <v>668404.69499999995</v>
          </cell>
          <cell r="AP1245">
            <v>642169.1020833333</v>
          </cell>
        </row>
        <row r="1246">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D1246">
            <v>0</v>
          </cell>
          <cell r="AE1246">
            <v>0</v>
          </cell>
          <cell r="AF1246">
            <v>0</v>
          </cell>
          <cell r="AG1246">
            <v>0</v>
          </cell>
          <cell r="AH1246">
            <v>0</v>
          </cell>
          <cell r="AI1246">
            <v>0</v>
          </cell>
          <cell r="AJ1246">
            <v>0</v>
          </cell>
          <cell r="AK1246">
            <v>0</v>
          </cell>
          <cell r="AL1246">
            <v>0</v>
          </cell>
          <cell r="AM1246">
            <v>0</v>
          </cell>
          <cell r="AN1246">
            <v>0</v>
          </cell>
          <cell r="AP1246">
            <v>0</v>
          </cell>
        </row>
        <row r="1247">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D1247">
            <v>0</v>
          </cell>
          <cell r="AE1247">
            <v>0</v>
          </cell>
          <cell r="AF1247">
            <v>0</v>
          </cell>
          <cell r="AG1247">
            <v>0</v>
          </cell>
          <cell r="AH1247">
            <v>0</v>
          </cell>
          <cell r="AI1247">
            <v>0</v>
          </cell>
          <cell r="AJ1247">
            <v>0</v>
          </cell>
          <cell r="AK1247">
            <v>0</v>
          </cell>
          <cell r="AL1247">
            <v>0</v>
          </cell>
          <cell r="AM1247">
            <v>0</v>
          </cell>
          <cell r="AN1247">
            <v>0</v>
          </cell>
          <cell r="AP1247">
            <v>0</v>
          </cell>
        </row>
        <row r="1248">
          <cell r="J1248">
            <v>38981906.920000002</v>
          </cell>
          <cell r="K1248">
            <v>38996906.280000001</v>
          </cell>
          <cell r="L1248">
            <v>39013153.460000001</v>
          </cell>
          <cell r="M1248">
            <v>39021973.25</v>
          </cell>
          <cell r="N1248">
            <v>39029531.229999997</v>
          </cell>
          <cell r="O1248">
            <v>39037138.090000004</v>
          </cell>
          <cell r="P1248">
            <v>39069489.280000001</v>
          </cell>
          <cell r="Q1248">
            <v>39098452.350000001</v>
          </cell>
          <cell r="R1248">
            <v>39098452.350000001</v>
          </cell>
          <cell r="S1248">
            <v>39124526.130000003</v>
          </cell>
          <cell r="T1248">
            <v>39142946.75</v>
          </cell>
          <cell r="U1248">
            <v>39166374.159999996</v>
          </cell>
          <cell r="V1248">
            <v>39166517.159999996</v>
          </cell>
          <cell r="W1248">
            <v>39184274.43</v>
          </cell>
          <cell r="X1248">
            <v>39235992.079999998</v>
          </cell>
          <cell r="Y1248">
            <v>39257599.560000002</v>
          </cell>
          <cell r="Z1248">
            <v>39267422.810000002</v>
          </cell>
          <cell r="AA1248">
            <v>39286701.259999998</v>
          </cell>
          <cell r="AD1248">
            <v>38994657.349166669</v>
          </cell>
          <cell r="AE1248">
            <v>39009286.137083337</v>
          </cell>
          <cell r="AF1248">
            <v>39024407.846666664</v>
          </cell>
          <cell r="AG1248">
            <v>39040457.025416665</v>
          </cell>
          <cell r="AH1248">
            <v>39056845.59791667</v>
          </cell>
          <cell r="AI1248">
            <v>39072762.947500005</v>
          </cell>
          <cell r="AJ1248">
            <v>39088262.047083326</v>
          </cell>
          <cell r="AK1248">
            <v>39105353.99583333</v>
          </cell>
          <cell r="AL1248">
            <v>39124456.701249987</v>
          </cell>
          <cell r="AM1248">
            <v>39144186.61333333</v>
          </cell>
          <cell r="AN1248">
            <v>39164497.227916665</v>
          </cell>
          <cell r="AP1248">
            <v>37585789.486666672</v>
          </cell>
        </row>
        <row r="1249">
          <cell r="J1249">
            <v>250000</v>
          </cell>
          <cell r="K1249">
            <v>250000</v>
          </cell>
          <cell r="L1249">
            <v>250000</v>
          </cell>
          <cell r="M1249">
            <v>250000</v>
          </cell>
          <cell r="N1249">
            <v>250000</v>
          </cell>
          <cell r="O1249">
            <v>250000</v>
          </cell>
          <cell r="P1249">
            <v>250000</v>
          </cell>
          <cell r="Q1249">
            <v>250000</v>
          </cell>
          <cell r="R1249">
            <v>250000</v>
          </cell>
          <cell r="S1249">
            <v>250000</v>
          </cell>
          <cell r="T1249">
            <v>250000</v>
          </cell>
          <cell r="U1249">
            <v>250000</v>
          </cell>
          <cell r="V1249">
            <v>250000</v>
          </cell>
          <cell r="W1249">
            <v>250000</v>
          </cell>
          <cell r="X1249">
            <v>250000</v>
          </cell>
          <cell r="Y1249">
            <v>250000</v>
          </cell>
          <cell r="Z1249">
            <v>250000</v>
          </cell>
          <cell r="AA1249">
            <v>250000</v>
          </cell>
          <cell r="AD1249">
            <v>250000</v>
          </cell>
          <cell r="AE1249">
            <v>250000</v>
          </cell>
          <cell r="AF1249">
            <v>250000</v>
          </cell>
          <cell r="AG1249">
            <v>250000</v>
          </cell>
          <cell r="AH1249">
            <v>250000</v>
          </cell>
          <cell r="AI1249">
            <v>250000</v>
          </cell>
          <cell r="AJ1249">
            <v>250000</v>
          </cell>
          <cell r="AK1249">
            <v>250000</v>
          </cell>
          <cell r="AL1249">
            <v>250000</v>
          </cell>
          <cell r="AM1249">
            <v>250000</v>
          </cell>
          <cell r="AN1249">
            <v>250000</v>
          </cell>
          <cell r="AP1249">
            <v>250000</v>
          </cell>
        </row>
        <row r="1250">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D1250">
            <v>0</v>
          </cell>
          <cell r="AE1250">
            <v>0</v>
          </cell>
          <cell r="AF1250">
            <v>0</v>
          </cell>
          <cell r="AG1250">
            <v>0</v>
          </cell>
          <cell r="AH1250">
            <v>0</v>
          </cell>
          <cell r="AI1250">
            <v>0</v>
          </cell>
          <cell r="AJ1250">
            <v>0</v>
          </cell>
          <cell r="AK1250">
            <v>0</v>
          </cell>
          <cell r="AL1250">
            <v>0</v>
          </cell>
          <cell r="AM1250">
            <v>0</v>
          </cell>
          <cell r="AN1250">
            <v>0</v>
          </cell>
          <cell r="AP1250">
            <v>0</v>
          </cell>
        </row>
        <row r="1251">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D1251">
            <v>0</v>
          </cell>
          <cell r="AE1251">
            <v>0</v>
          </cell>
          <cell r="AF1251">
            <v>0</v>
          </cell>
          <cell r="AG1251">
            <v>0</v>
          </cell>
          <cell r="AH1251">
            <v>0</v>
          </cell>
          <cell r="AI1251">
            <v>0</v>
          </cell>
          <cell r="AJ1251">
            <v>0</v>
          </cell>
          <cell r="AK1251">
            <v>0</v>
          </cell>
          <cell r="AL1251">
            <v>0</v>
          </cell>
          <cell r="AM1251">
            <v>0</v>
          </cell>
          <cell r="AN1251">
            <v>0</v>
          </cell>
          <cell r="AP1251">
            <v>0</v>
          </cell>
        </row>
        <row r="1252">
          <cell r="J1252">
            <v>224879.76</v>
          </cell>
          <cell r="K1252">
            <v>224879.76</v>
          </cell>
          <cell r="L1252">
            <v>224879.76</v>
          </cell>
          <cell r="M1252">
            <v>224879.76</v>
          </cell>
          <cell r="N1252">
            <v>224879.76</v>
          </cell>
          <cell r="O1252">
            <v>224879.76</v>
          </cell>
          <cell r="P1252">
            <v>224879.76</v>
          </cell>
          <cell r="Q1252">
            <v>224879.76</v>
          </cell>
          <cell r="R1252">
            <v>224879.76</v>
          </cell>
          <cell r="S1252">
            <v>224879.76</v>
          </cell>
          <cell r="T1252">
            <v>224879.76</v>
          </cell>
          <cell r="U1252">
            <v>224879.76</v>
          </cell>
          <cell r="V1252">
            <v>224879.76</v>
          </cell>
          <cell r="W1252">
            <v>224879.76</v>
          </cell>
          <cell r="X1252">
            <v>226423.26</v>
          </cell>
          <cell r="Y1252">
            <v>226423.26</v>
          </cell>
          <cell r="Z1252">
            <v>226423.26</v>
          </cell>
          <cell r="AA1252">
            <v>226423.26</v>
          </cell>
          <cell r="AD1252">
            <v>224879.76</v>
          </cell>
          <cell r="AE1252">
            <v>224879.76</v>
          </cell>
          <cell r="AF1252">
            <v>224879.76</v>
          </cell>
          <cell r="AG1252">
            <v>224879.76</v>
          </cell>
          <cell r="AH1252">
            <v>224879.76</v>
          </cell>
          <cell r="AI1252">
            <v>224879.76</v>
          </cell>
          <cell r="AJ1252">
            <v>224879.76</v>
          </cell>
          <cell r="AK1252">
            <v>224944.07250000001</v>
          </cell>
          <cell r="AL1252">
            <v>225072.69750000001</v>
          </cell>
          <cell r="AM1252">
            <v>225201.32250000001</v>
          </cell>
          <cell r="AN1252">
            <v>225329.94750000001</v>
          </cell>
          <cell r="AP1252">
            <v>216217.20750000002</v>
          </cell>
        </row>
        <row r="1253">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D1253">
            <v>0</v>
          </cell>
          <cell r="AE1253">
            <v>0</v>
          </cell>
          <cell r="AF1253">
            <v>0</v>
          </cell>
          <cell r="AG1253">
            <v>0</v>
          </cell>
          <cell r="AH1253">
            <v>0</v>
          </cell>
          <cell r="AI1253">
            <v>0</v>
          </cell>
          <cell r="AJ1253">
            <v>0</v>
          </cell>
          <cell r="AK1253">
            <v>0</v>
          </cell>
          <cell r="AL1253">
            <v>0</v>
          </cell>
          <cell r="AM1253">
            <v>0</v>
          </cell>
          <cell r="AN1253">
            <v>0</v>
          </cell>
          <cell r="AP1253">
            <v>0</v>
          </cell>
        </row>
        <row r="1254">
          <cell r="J1254">
            <v>75000</v>
          </cell>
          <cell r="K1254">
            <v>75000</v>
          </cell>
          <cell r="L1254">
            <v>75000</v>
          </cell>
          <cell r="M1254">
            <v>75000</v>
          </cell>
          <cell r="N1254">
            <v>75000</v>
          </cell>
          <cell r="O1254">
            <v>75000</v>
          </cell>
          <cell r="P1254">
            <v>75000</v>
          </cell>
          <cell r="Q1254">
            <v>75000</v>
          </cell>
          <cell r="R1254">
            <v>75000</v>
          </cell>
          <cell r="S1254">
            <v>75000</v>
          </cell>
          <cell r="T1254">
            <v>75000</v>
          </cell>
          <cell r="U1254">
            <v>75000</v>
          </cell>
          <cell r="V1254">
            <v>75000</v>
          </cell>
          <cell r="W1254">
            <v>75000</v>
          </cell>
          <cell r="X1254">
            <v>75000</v>
          </cell>
          <cell r="Y1254">
            <v>75000</v>
          </cell>
          <cell r="Z1254">
            <v>73456.5</v>
          </cell>
          <cell r="AA1254">
            <v>73456.5</v>
          </cell>
          <cell r="AD1254">
            <v>75000</v>
          </cell>
          <cell r="AE1254">
            <v>75000</v>
          </cell>
          <cell r="AF1254">
            <v>75000</v>
          </cell>
          <cell r="AG1254">
            <v>75000</v>
          </cell>
          <cell r="AH1254">
            <v>75000</v>
          </cell>
          <cell r="AI1254">
            <v>75000</v>
          </cell>
          <cell r="AJ1254">
            <v>75000</v>
          </cell>
          <cell r="AK1254">
            <v>75000</v>
          </cell>
          <cell r="AL1254">
            <v>75000</v>
          </cell>
          <cell r="AM1254">
            <v>74935.6875</v>
          </cell>
          <cell r="AN1254">
            <v>74807.0625</v>
          </cell>
          <cell r="AP1254">
            <v>74614.125</v>
          </cell>
        </row>
        <row r="1255">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D1255">
            <v>0</v>
          </cell>
          <cell r="AE1255">
            <v>0</v>
          </cell>
          <cell r="AF1255">
            <v>0</v>
          </cell>
          <cell r="AG1255">
            <v>0</v>
          </cell>
          <cell r="AH1255">
            <v>0</v>
          </cell>
          <cell r="AI1255">
            <v>0</v>
          </cell>
          <cell r="AJ1255">
            <v>0</v>
          </cell>
          <cell r="AK1255">
            <v>0</v>
          </cell>
          <cell r="AL1255">
            <v>0</v>
          </cell>
          <cell r="AM1255">
            <v>0</v>
          </cell>
          <cell r="AN1255">
            <v>0</v>
          </cell>
          <cell r="AP1255">
            <v>0</v>
          </cell>
        </row>
        <row r="1256">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D1256">
            <v>0</v>
          </cell>
          <cell r="AE1256">
            <v>0</v>
          </cell>
          <cell r="AF1256">
            <v>0</v>
          </cell>
          <cell r="AG1256">
            <v>0</v>
          </cell>
          <cell r="AH1256">
            <v>0</v>
          </cell>
          <cell r="AI1256">
            <v>0</v>
          </cell>
          <cell r="AJ1256">
            <v>0</v>
          </cell>
          <cell r="AK1256">
            <v>0</v>
          </cell>
          <cell r="AL1256">
            <v>0</v>
          </cell>
          <cell r="AM1256">
            <v>0</v>
          </cell>
          <cell r="AN1256">
            <v>0</v>
          </cell>
          <cell r="AP1256">
            <v>0</v>
          </cell>
        </row>
        <row r="1257">
          <cell r="J1257">
            <v>212588.68</v>
          </cell>
          <cell r="K1257">
            <v>212588.68</v>
          </cell>
          <cell r="L1257">
            <v>212588.68</v>
          </cell>
          <cell r="M1257">
            <v>212588.68</v>
          </cell>
          <cell r="N1257">
            <v>212588.68</v>
          </cell>
          <cell r="O1257">
            <v>212588.68</v>
          </cell>
          <cell r="P1257">
            <v>212588.68</v>
          </cell>
          <cell r="Q1257">
            <v>212588.68</v>
          </cell>
          <cell r="R1257">
            <v>212588.68</v>
          </cell>
          <cell r="S1257">
            <v>212588.68</v>
          </cell>
          <cell r="T1257">
            <v>212588.68</v>
          </cell>
          <cell r="U1257">
            <v>212588.68</v>
          </cell>
          <cell r="V1257">
            <v>212588.68</v>
          </cell>
          <cell r="W1257">
            <v>212588.68</v>
          </cell>
          <cell r="X1257">
            <v>212588.68</v>
          </cell>
          <cell r="Y1257">
            <v>212588.68</v>
          </cell>
          <cell r="Z1257">
            <v>212588.68</v>
          </cell>
          <cell r="AA1257">
            <v>212588.68</v>
          </cell>
          <cell r="AD1257">
            <v>212588.68000000002</v>
          </cell>
          <cell r="AE1257">
            <v>212588.68000000002</v>
          </cell>
          <cell r="AF1257">
            <v>212588.68000000002</v>
          </cell>
          <cell r="AG1257">
            <v>212588.68000000002</v>
          </cell>
          <cell r="AH1257">
            <v>212588.68000000002</v>
          </cell>
          <cell r="AI1257">
            <v>212588.68000000002</v>
          </cell>
          <cell r="AJ1257">
            <v>212588.68000000002</v>
          </cell>
          <cell r="AK1257">
            <v>212588.68000000002</v>
          </cell>
          <cell r="AL1257">
            <v>212588.68000000002</v>
          </cell>
          <cell r="AM1257">
            <v>212588.68000000002</v>
          </cell>
          <cell r="AN1257">
            <v>212588.68000000002</v>
          </cell>
          <cell r="AP1257">
            <v>203730.81833333333</v>
          </cell>
        </row>
        <row r="1258">
          <cell r="J1258">
            <v>50000</v>
          </cell>
          <cell r="K1258">
            <v>50000</v>
          </cell>
          <cell r="L1258">
            <v>50000</v>
          </cell>
          <cell r="M1258">
            <v>50000</v>
          </cell>
          <cell r="N1258">
            <v>50000</v>
          </cell>
          <cell r="O1258">
            <v>50000</v>
          </cell>
          <cell r="P1258">
            <v>50000</v>
          </cell>
          <cell r="Q1258">
            <v>50000</v>
          </cell>
          <cell r="R1258">
            <v>50000</v>
          </cell>
          <cell r="S1258">
            <v>50000</v>
          </cell>
          <cell r="T1258">
            <v>50000</v>
          </cell>
          <cell r="U1258">
            <v>50000</v>
          </cell>
          <cell r="V1258">
            <v>50000</v>
          </cell>
          <cell r="W1258">
            <v>50000</v>
          </cell>
          <cell r="X1258">
            <v>50000</v>
          </cell>
          <cell r="Y1258">
            <v>50000</v>
          </cell>
          <cell r="Z1258">
            <v>50000</v>
          </cell>
          <cell r="AA1258">
            <v>50000</v>
          </cell>
          <cell r="AD1258">
            <v>50000</v>
          </cell>
          <cell r="AE1258">
            <v>50000</v>
          </cell>
          <cell r="AF1258">
            <v>50000</v>
          </cell>
          <cell r="AG1258">
            <v>50000</v>
          </cell>
          <cell r="AH1258">
            <v>50000</v>
          </cell>
          <cell r="AI1258">
            <v>50000</v>
          </cell>
          <cell r="AJ1258">
            <v>50000</v>
          </cell>
          <cell r="AK1258">
            <v>50000</v>
          </cell>
          <cell r="AL1258">
            <v>50000</v>
          </cell>
          <cell r="AM1258">
            <v>50000</v>
          </cell>
          <cell r="AN1258">
            <v>50000</v>
          </cell>
          <cell r="AP1258">
            <v>50000</v>
          </cell>
        </row>
        <row r="1259">
          <cell r="J1259">
            <v>400495.47</v>
          </cell>
          <cell r="K1259">
            <v>400495.47</v>
          </cell>
          <cell r="L1259">
            <v>400495.47</v>
          </cell>
          <cell r="M1259">
            <v>400495.47</v>
          </cell>
          <cell r="N1259">
            <v>400495.47</v>
          </cell>
          <cell r="O1259">
            <v>400495.47</v>
          </cell>
          <cell r="P1259">
            <v>400495.47</v>
          </cell>
          <cell r="Q1259">
            <v>400495.47</v>
          </cell>
          <cell r="R1259">
            <v>400495.47</v>
          </cell>
          <cell r="S1259">
            <v>400495.47</v>
          </cell>
          <cell r="T1259">
            <v>400495.47</v>
          </cell>
          <cell r="U1259">
            <v>400495.47</v>
          </cell>
          <cell r="V1259">
            <v>400495.47</v>
          </cell>
          <cell r="W1259">
            <v>400495.47</v>
          </cell>
          <cell r="X1259">
            <v>400495.47</v>
          </cell>
          <cell r="Y1259">
            <v>400495.47</v>
          </cell>
          <cell r="Z1259">
            <v>400495.47</v>
          </cell>
          <cell r="AA1259">
            <v>400495.47</v>
          </cell>
          <cell r="AD1259">
            <v>400495.46999999991</v>
          </cell>
          <cell r="AE1259">
            <v>400495.46999999991</v>
          </cell>
          <cell r="AF1259">
            <v>400495.46999999991</v>
          </cell>
          <cell r="AG1259">
            <v>400495.46999999991</v>
          </cell>
          <cell r="AH1259">
            <v>400495.46999999991</v>
          </cell>
          <cell r="AI1259">
            <v>400495.46999999991</v>
          </cell>
          <cell r="AJ1259">
            <v>400495.46999999991</v>
          </cell>
          <cell r="AK1259">
            <v>400495.46999999991</v>
          </cell>
          <cell r="AL1259">
            <v>400495.46999999991</v>
          </cell>
          <cell r="AM1259">
            <v>400495.46999999991</v>
          </cell>
          <cell r="AN1259">
            <v>400495.46999999991</v>
          </cell>
          <cell r="AP1259">
            <v>383808.15874999994</v>
          </cell>
        </row>
        <row r="1260">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D1260">
            <v>0</v>
          </cell>
          <cell r="AE1260">
            <v>0</v>
          </cell>
          <cell r="AF1260">
            <v>0</v>
          </cell>
          <cell r="AG1260">
            <v>0</v>
          </cell>
          <cell r="AH1260">
            <v>0</v>
          </cell>
          <cell r="AI1260">
            <v>0</v>
          </cell>
          <cell r="AJ1260">
            <v>0</v>
          </cell>
          <cell r="AK1260">
            <v>0</v>
          </cell>
          <cell r="AL1260">
            <v>0</v>
          </cell>
          <cell r="AM1260">
            <v>0</v>
          </cell>
          <cell r="AN1260">
            <v>0</v>
          </cell>
          <cell r="AP1260">
            <v>0</v>
          </cell>
        </row>
        <row r="1261">
          <cell r="J1261">
            <v>111880.23</v>
          </cell>
          <cell r="K1261">
            <v>111880.23</v>
          </cell>
          <cell r="L1261">
            <v>111880.23</v>
          </cell>
          <cell r="M1261">
            <v>111880.23</v>
          </cell>
          <cell r="N1261">
            <v>111880.23</v>
          </cell>
          <cell r="O1261">
            <v>111880.23</v>
          </cell>
          <cell r="P1261">
            <v>111880.23</v>
          </cell>
          <cell r="Q1261">
            <v>111880.23</v>
          </cell>
          <cell r="R1261">
            <v>111880.23</v>
          </cell>
          <cell r="S1261">
            <v>111880.23</v>
          </cell>
          <cell r="T1261">
            <v>111880.23</v>
          </cell>
          <cell r="U1261">
            <v>111880.23</v>
          </cell>
          <cell r="V1261">
            <v>111880.23</v>
          </cell>
          <cell r="W1261">
            <v>111880.23</v>
          </cell>
          <cell r="X1261">
            <v>111880.23</v>
          </cell>
          <cell r="Y1261">
            <v>111880.23</v>
          </cell>
          <cell r="Z1261">
            <v>111880.23</v>
          </cell>
          <cell r="AA1261">
            <v>111880.23</v>
          </cell>
          <cell r="AD1261">
            <v>111880.23</v>
          </cell>
          <cell r="AE1261">
            <v>111880.23</v>
          </cell>
          <cell r="AF1261">
            <v>111880.23</v>
          </cell>
          <cell r="AG1261">
            <v>111880.23</v>
          </cell>
          <cell r="AH1261">
            <v>111880.23</v>
          </cell>
          <cell r="AI1261">
            <v>111880.23</v>
          </cell>
          <cell r="AJ1261">
            <v>111880.23</v>
          </cell>
          <cell r="AK1261">
            <v>111880.23</v>
          </cell>
          <cell r="AL1261">
            <v>111880.23</v>
          </cell>
          <cell r="AM1261">
            <v>111880.23</v>
          </cell>
          <cell r="AN1261">
            <v>111880.23</v>
          </cell>
          <cell r="AP1261">
            <v>107218.55375000001</v>
          </cell>
        </row>
        <row r="1262">
          <cell r="J1262">
            <v>1466508.01</v>
          </cell>
          <cell r="K1262">
            <v>1466508.01</v>
          </cell>
          <cell r="L1262">
            <v>1466508.01</v>
          </cell>
          <cell r="M1262">
            <v>1468005.57</v>
          </cell>
          <cell r="N1262">
            <v>1470852.25</v>
          </cell>
          <cell r="O1262">
            <v>1475459.45</v>
          </cell>
          <cell r="P1262">
            <v>1475797.7</v>
          </cell>
          <cell r="Q1262">
            <v>1475797.7</v>
          </cell>
          <cell r="R1262">
            <v>1475797.7</v>
          </cell>
          <cell r="S1262">
            <v>1475797.7</v>
          </cell>
          <cell r="T1262">
            <v>1475797.7</v>
          </cell>
          <cell r="U1262">
            <v>1475797.7</v>
          </cell>
          <cell r="V1262">
            <v>1475797.7</v>
          </cell>
          <cell r="W1262">
            <v>1475797.7</v>
          </cell>
          <cell r="X1262">
            <v>1475797.7</v>
          </cell>
          <cell r="Y1262">
            <v>1475797.7</v>
          </cell>
          <cell r="Z1262">
            <v>1480960.31</v>
          </cell>
          <cell r="AA1262">
            <v>1485636.56</v>
          </cell>
          <cell r="AD1262">
            <v>1469400.8954166665</v>
          </cell>
          <cell r="AE1262">
            <v>1469975.4745833331</v>
          </cell>
          <cell r="AF1262">
            <v>1470550.0537499997</v>
          </cell>
          <cell r="AG1262">
            <v>1471224.4137499996</v>
          </cell>
          <cell r="AH1262">
            <v>1471998.5545833332</v>
          </cell>
          <cell r="AI1262">
            <v>1472772.6954166663</v>
          </cell>
          <cell r="AJ1262">
            <v>1473546.8362499997</v>
          </cell>
          <cell r="AK1262">
            <v>1474320.9770833331</v>
          </cell>
          <cell r="AL1262">
            <v>1475032.7195833332</v>
          </cell>
          <cell r="AM1262">
            <v>1475778.5608333331</v>
          </cell>
          <cell r="AN1262">
            <v>1476623.7762499999</v>
          </cell>
          <cell r="AP1262">
            <v>1416992.1695833334</v>
          </cell>
        </row>
        <row r="1263">
          <cell r="J1263">
            <v>103859</v>
          </cell>
          <cell r="K1263">
            <v>89566.8</v>
          </cell>
          <cell r="L1263">
            <v>89566.8</v>
          </cell>
          <cell r="M1263">
            <v>89566.8</v>
          </cell>
          <cell r="N1263">
            <v>182506.68</v>
          </cell>
          <cell r="O1263">
            <v>182506.68</v>
          </cell>
          <cell r="P1263">
            <v>182506.68</v>
          </cell>
          <cell r="Q1263">
            <v>114999.83</v>
          </cell>
          <cell r="R1263">
            <v>114999.83</v>
          </cell>
          <cell r="S1263">
            <v>114999.83</v>
          </cell>
          <cell r="T1263">
            <v>114999.83</v>
          </cell>
          <cell r="U1263">
            <v>114999.83</v>
          </cell>
          <cell r="V1263">
            <v>114999.83</v>
          </cell>
          <cell r="W1263">
            <v>114999.83</v>
          </cell>
          <cell r="X1263">
            <v>114999.83</v>
          </cell>
          <cell r="Y1263">
            <v>114999.83</v>
          </cell>
          <cell r="Z1263">
            <v>49763.24</v>
          </cell>
          <cell r="AA1263">
            <v>49763.24</v>
          </cell>
          <cell r="AD1263">
            <v>124816.44624999999</v>
          </cell>
          <cell r="AE1263">
            <v>123983.09875</v>
          </cell>
          <cell r="AF1263">
            <v>123149.75125000002</v>
          </cell>
          <cell r="AG1263">
            <v>123197.27875000001</v>
          </cell>
          <cell r="AH1263">
            <v>124125.68125000001</v>
          </cell>
          <cell r="AI1263">
            <v>125054.08375000001</v>
          </cell>
          <cell r="AJ1263">
            <v>126577.99458333333</v>
          </cell>
          <cell r="AK1263">
            <v>128697.41375000001</v>
          </cell>
          <cell r="AL1263">
            <v>130816.83291666668</v>
          </cell>
          <cell r="AM1263">
            <v>126345.56583333334</v>
          </cell>
          <cell r="AN1263">
            <v>115283.61249999999</v>
          </cell>
          <cell r="AP1263">
            <v>235565.68958333333</v>
          </cell>
        </row>
        <row r="1264">
          <cell r="J1264">
            <v>314555.62</v>
          </cell>
          <cell r="K1264">
            <v>324638.12</v>
          </cell>
          <cell r="L1264">
            <v>229750.74</v>
          </cell>
          <cell r="M1264">
            <v>231698.24</v>
          </cell>
          <cell r="N1264">
            <v>231698.24</v>
          </cell>
          <cell r="O1264">
            <v>231698.24</v>
          </cell>
          <cell r="P1264">
            <v>231698.24</v>
          </cell>
          <cell r="Q1264">
            <v>231698.24</v>
          </cell>
          <cell r="R1264">
            <v>231698.24</v>
          </cell>
          <cell r="S1264">
            <v>231698.24</v>
          </cell>
          <cell r="T1264">
            <v>231698.24</v>
          </cell>
          <cell r="U1264">
            <v>231698.24</v>
          </cell>
          <cell r="V1264">
            <v>231698.24</v>
          </cell>
          <cell r="W1264">
            <v>231698.24</v>
          </cell>
          <cell r="X1264">
            <v>231698.24</v>
          </cell>
          <cell r="Y1264">
            <v>275967.33</v>
          </cell>
          <cell r="Z1264">
            <v>296934.83</v>
          </cell>
          <cell r="AA1264">
            <v>299240.65000000002</v>
          </cell>
          <cell r="AD1264">
            <v>273310.97500000003</v>
          </cell>
          <cell r="AE1264">
            <v>268518.75166666671</v>
          </cell>
          <cell r="AF1264">
            <v>263126.38250000007</v>
          </cell>
          <cell r="AG1264">
            <v>256853.13833333334</v>
          </cell>
          <cell r="AH1264">
            <v>249880.93583333338</v>
          </cell>
          <cell r="AI1264">
            <v>242733.32916666672</v>
          </cell>
          <cell r="AJ1264">
            <v>235408.44333333333</v>
          </cell>
          <cell r="AK1264">
            <v>231617.09416666665</v>
          </cell>
          <cell r="AL1264">
            <v>233542.78541666665</v>
          </cell>
          <cell r="AM1264">
            <v>238105.52208333334</v>
          </cell>
          <cell r="AN1264">
            <v>243637.98041666663</v>
          </cell>
          <cell r="AP1264">
            <v>316074.28875000001</v>
          </cell>
        </row>
        <row r="1265">
          <cell r="J1265">
            <v>96000</v>
          </cell>
          <cell r="K1265">
            <v>96000</v>
          </cell>
          <cell r="L1265">
            <v>96000</v>
          </cell>
          <cell r="M1265">
            <v>96000</v>
          </cell>
          <cell r="N1265">
            <v>96000</v>
          </cell>
          <cell r="O1265">
            <v>96000</v>
          </cell>
          <cell r="P1265">
            <v>96000</v>
          </cell>
          <cell r="Q1265">
            <v>96000</v>
          </cell>
          <cell r="R1265">
            <v>96000</v>
          </cell>
          <cell r="S1265">
            <v>96000</v>
          </cell>
          <cell r="T1265">
            <v>96000</v>
          </cell>
          <cell r="U1265">
            <v>96000</v>
          </cell>
          <cell r="V1265">
            <v>96000</v>
          </cell>
          <cell r="W1265">
            <v>96000</v>
          </cell>
          <cell r="X1265">
            <v>96000</v>
          </cell>
          <cell r="Y1265">
            <v>96000</v>
          </cell>
          <cell r="Z1265">
            <v>96000</v>
          </cell>
          <cell r="AA1265">
            <v>96000</v>
          </cell>
          <cell r="AD1265">
            <v>96000</v>
          </cell>
          <cell r="AE1265">
            <v>96000</v>
          </cell>
          <cell r="AF1265">
            <v>96000</v>
          </cell>
          <cell r="AG1265">
            <v>96000</v>
          </cell>
          <cell r="AH1265">
            <v>96000</v>
          </cell>
          <cell r="AI1265">
            <v>96000</v>
          </cell>
          <cell r="AJ1265">
            <v>96000</v>
          </cell>
          <cell r="AK1265">
            <v>96000</v>
          </cell>
          <cell r="AL1265">
            <v>96000</v>
          </cell>
          <cell r="AM1265">
            <v>96000</v>
          </cell>
          <cell r="AN1265">
            <v>96000</v>
          </cell>
          <cell r="AP1265">
            <v>96000</v>
          </cell>
        </row>
        <row r="1266">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D1266">
            <v>0</v>
          </cell>
          <cell r="AE1266">
            <v>0</v>
          </cell>
          <cell r="AF1266">
            <v>0</v>
          </cell>
          <cell r="AG1266">
            <v>0</v>
          </cell>
          <cell r="AH1266">
            <v>0</v>
          </cell>
          <cell r="AI1266">
            <v>0</v>
          </cell>
          <cell r="AJ1266">
            <v>0</v>
          </cell>
          <cell r="AK1266">
            <v>0</v>
          </cell>
          <cell r="AL1266">
            <v>0</v>
          </cell>
          <cell r="AM1266">
            <v>0</v>
          </cell>
          <cell r="AN1266">
            <v>0</v>
          </cell>
          <cell r="AP1266">
            <v>0</v>
          </cell>
        </row>
        <row r="1267">
          <cell r="J1267">
            <v>695.75</v>
          </cell>
          <cell r="K1267">
            <v>695.75</v>
          </cell>
          <cell r="L1267">
            <v>695.75</v>
          </cell>
          <cell r="M1267">
            <v>695.75</v>
          </cell>
          <cell r="N1267">
            <v>695.75</v>
          </cell>
          <cell r="O1267">
            <v>695.75</v>
          </cell>
          <cell r="P1267">
            <v>695.75</v>
          </cell>
          <cell r="Q1267">
            <v>695.75</v>
          </cell>
          <cell r="R1267">
            <v>695.75</v>
          </cell>
          <cell r="S1267">
            <v>695.75</v>
          </cell>
          <cell r="T1267">
            <v>695.75</v>
          </cell>
          <cell r="U1267">
            <v>695.75</v>
          </cell>
          <cell r="V1267">
            <v>695.75</v>
          </cell>
          <cell r="W1267">
            <v>695.75</v>
          </cell>
          <cell r="X1267">
            <v>695.75</v>
          </cell>
          <cell r="Y1267">
            <v>695.75</v>
          </cell>
          <cell r="Z1267">
            <v>695.75</v>
          </cell>
          <cell r="AA1267">
            <v>695.75</v>
          </cell>
          <cell r="AD1267">
            <v>695.75</v>
          </cell>
          <cell r="AE1267">
            <v>695.75</v>
          </cell>
          <cell r="AF1267">
            <v>695.75</v>
          </cell>
          <cell r="AG1267">
            <v>695.75</v>
          </cell>
          <cell r="AH1267">
            <v>695.75</v>
          </cell>
          <cell r="AI1267">
            <v>695.75</v>
          </cell>
          <cell r="AJ1267">
            <v>695.75</v>
          </cell>
          <cell r="AK1267">
            <v>695.75</v>
          </cell>
          <cell r="AL1267">
            <v>695.75</v>
          </cell>
          <cell r="AM1267">
            <v>695.75</v>
          </cell>
          <cell r="AN1267">
            <v>695.75</v>
          </cell>
          <cell r="AP1267">
            <v>666.76041666666663</v>
          </cell>
        </row>
        <row r="1268">
          <cell r="J1268">
            <v>0</v>
          </cell>
          <cell r="K1268">
            <v>0</v>
          </cell>
          <cell r="L1268">
            <v>0</v>
          </cell>
          <cell r="M1268">
            <v>0</v>
          </cell>
          <cell r="N1268">
            <v>0</v>
          </cell>
          <cell r="O1268">
            <v>0</v>
          </cell>
          <cell r="P1268">
            <v>0</v>
          </cell>
          <cell r="Q1268">
            <v>0</v>
          </cell>
          <cell r="R1268">
            <v>0</v>
          </cell>
          <cell r="S1268">
            <v>0</v>
          </cell>
          <cell r="T1268">
            <v>-105008.2</v>
          </cell>
          <cell r="U1268">
            <v>-105008.2</v>
          </cell>
          <cell r="V1268">
            <v>-105008.2</v>
          </cell>
          <cell r="W1268">
            <v>-105008.2</v>
          </cell>
          <cell r="X1268">
            <v>-105008.2</v>
          </cell>
          <cell r="Y1268">
            <v>-105008.2</v>
          </cell>
          <cell r="Z1268">
            <v>-105008.2</v>
          </cell>
          <cell r="AA1268">
            <v>-105008.2</v>
          </cell>
          <cell r="AD1268">
            <v>0</v>
          </cell>
          <cell r="AE1268">
            <v>0</v>
          </cell>
          <cell r="AF1268">
            <v>0</v>
          </cell>
          <cell r="AG1268">
            <v>-4375.3416666666662</v>
          </cell>
          <cell r="AH1268">
            <v>-13126.025</v>
          </cell>
          <cell r="AI1268">
            <v>-21876.708333333332</v>
          </cell>
          <cell r="AJ1268">
            <v>-30627.391666666663</v>
          </cell>
          <cell r="AK1268">
            <v>-39378.074999999997</v>
          </cell>
          <cell r="AL1268">
            <v>-48128.758333333331</v>
          </cell>
          <cell r="AM1268">
            <v>-56879.441666666658</v>
          </cell>
          <cell r="AN1268">
            <v>-65630.124999999985</v>
          </cell>
          <cell r="AP1268">
            <v>-83131.491666666654</v>
          </cell>
        </row>
        <row r="1269">
          <cell r="J1269">
            <v>0</v>
          </cell>
          <cell r="K1269">
            <v>0</v>
          </cell>
          <cell r="L1269">
            <v>0</v>
          </cell>
          <cell r="M1269">
            <v>0</v>
          </cell>
          <cell r="N1269">
            <v>0</v>
          </cell>
          <cell r="O1269">
            <v>0</v>
          </cell>
          <cell r="P1269">
            <v>0</v>
          </cell>
          <cell r="Q1269">
            <v>0</v>
          </cell>
          <cell r="R1269">
            <v>0</v>
          </cell>
          <cell r="S1269">
            <v>0</v>
          </cell>
          <cell r="T1269">
            <v>0</v>
          </cell>
          <cell r="U1269">
            <v>0</v>
          </cell>
          <cell r="V1269">
            <v>56229.11</v>
          </cell>
          <cell r="W1269">
            <v>58229.11</v>
          </cell>
          <cell r="X1269">
            <v>62651.61</v>
          </cell>
          <cell r="Y1269">
            <v>62651.61</v>
          </cell>
          <cell r="Z1269">
            <v>72448.399999999994</v>
          </cell>
          <cell r="AA1269">
            <v>72448.399999999994</v>
          </cell>
          <cell r="AD1269">
            <v>0</v>
          </cell>
          <cell r="AE1269">
            <v>0</v>
          </cell>
          <cell r="AF1269">
            <v>0</v>
          </cell>
          <cell r="AG1269">
            <v>0</v>
          </cell>
          <cell r="AH1269">
            <v>0</v>
          </cell>
          <cell r="AI1269">
            <v>2342.8795833333334</v>
          </cell>
          <cell r="AJ1269">
            <v>7111.972083333334</v>
          </cell>
          <cell r="AK1269">
            <v>12148.668749999999</v>
          </cell>
          <cell r="AL1269">
            <v>17369.63625</v>
          </cell>
          <cell r="AM1269">
            <v>22998.803333333333</v>
          </cell>
          <cell r="AN1269">
            <v>29036.17</v>
          </cell>
          <cell r="AP1269">
            <v>42747.82</v>
          </cell>
        </row>
        <row r="1270">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119551.6</v>
          </cell>
          <cell r="AA1270">
            <v>119551.6</v>
          </cell>
          <cell r="AD1270">
            <v>0</v>
          </cell>
          <cell r="AE1270">
            <v>0</v>
          </cell>
          <cell r="AF1270">
            <v>0</v>
          </cell>
          <cell r="AG1270">
            <v>0</v>
          </cell>
          <cell r="AH1270">
            <v>0</v>
          </cell>
          <cell r="AI1270">
            <v>0</v>
          </cell>
          <cell r="AJ1270">
            <v>0</v>
          </cell>
          <cell r="AK1270">
            <v>0</v>
          </cell>
          <cell r="AL1270">
            <v>0</v>
          </cell>
          <cell r="AM1270">
            <v>4981.3166666666666</v>
          </cell>
          <cell r="AN1270">
            <v>14943.950000000003</v>
          </cell>
          <cell r="AP1270">
            <v>37887.9</v>
          </cell>
        </row>
        <row r="1271">
          <cell r="J1271">
            <v>3961262</v>
          </cell>
          <cell r="K1271">
            <v>3961262</v>
          </cell>
          <cell r="L1271">
            <v>3961262</v>
          </cell>
          <cell r="M1271">
            <v>3961262</v>
          </cell>
          <cell r="N1271">
            <v>3961262</v>
          </cell>
          <cell r="O1271">
            <v>3961262</v>
          </cell>
          <cell r="P1271">
            <v>3961262</v>
          </cell>
          <cell r="Q1271">
            <v>3961506.13</v>
          </cell>
          <cell r="R1271">
            <v>3964866.13</v>
          </cell>
          <cell r="S1271">
            <v>3964866.13</v>
          </cell>
          <cell r="T1271">
            <v>3964866.13</v>
          </cell>
          <cell r="U1271">
            <v>3966323.76</v>
          </cell>
          <cell r="V1271">
            <v>3966323.76</v>
          </cell>
          <cell r="W1271">
            <v>3966323.76</v>
          </cell>
          <cell r="X1271">
            <v>3966323.76</v>
          </cell>
          <cell r="Y1271">
            <v>3966323.76</v>
          </cell>
          <cell r="Z1271">
            <v>3969159.89</v>
          </cell>
          <cell r="AA1271">
            <v>3970968.52</v>
          </cell>
          <cell r="AD1271">
            <v>3960482.8879166669</v>
          </cell>
          <cell r="AE1271">
            <v>3960915.1704166676</v>
          </cell>
          <cell r="AF1271">
            <v>3961487.4529166673</v>
          </cell>
          <cell r="AG1271">
            <v>3961951.1258333339</v>
          </cell>
          <cell r="AH1271">
            <v>3962366.9237500001</v>
          </cell>
          <cell r="AI1271">
            <v>3962816.0966666671</v>
          </cell>
          <cell r="AJ1271">
            <v>3963237.9099999997</v>
          </cell>
          <cell r="AK1271">
            <v>3963659.7233333327</v>
          </cell>
          <cell r="AL1271">
            <v>3964081.5366666657</v>
          </cell>
          <cell r="AM1271">
            <v>3964621.5220833323</v>
          </cell>
          <cell r="AN1271">
            <v>3965355.0391666661</v>
          </cell>
          <cell r="AP1271">
            <v>3801910.0370833338</v>
          </cell>
        </row>
        <row r="1272">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1919779.11</v>
          </cell>
          <cell r="Y1272">
            <v>1898649.16</v>
          </cell>
          <cell r="Z1272">
            <v>1884222.84</v>
          </cell>
          <cell r="AA1272">
            <v>1867995.44</v>
          </cell>
          <cell r="AD1272">
            <v>0</v>
          </cell>
          <cell r="AE1272">
            <v>0</v>
          </cell>
          <cell r="AF1272">
            <v>0</v>
          </cell>
          <cell r="AG1272">
            <v>0</v>
          </cell>
          <cell r="AH1272">
            <v>0</v>
          </cell>
          <cell r="AI1272">
            <v>0</v>
          </cell>
          <cell r="AJ1272">
            <v>0</v>
          </cell>
          <cell r="AK1272">
            <v>79990.796249999999</v>
          </cell>
          <cell r="AL1272">
            <v>239091.97416666665</v>
          </cell>
          <cell r="AM1272">
            <v>396711.64083333337</v>
          </cell>
          <cell r="AN1272">
            <v>553054.06916666671</v>
          </cell>
          <cell r="AP1272">
            <v>860494.98583333334</v>
          </cell>
        </row>
        <row r="1273">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1919779.12</v>
          </cell>
          <cell r="Y1273">
            <v>1898649.17</v>
          </cell>
          <cell r="Z1273">
            <v>1884222.85</v>
          </cell>
          <cell r="AA1273">
            <v>1867995.45</v>
          </cell>
          <cell r="AD1273">
            <v>0</v>
          </cell>
          <cell r="AE1273">
            <v>0</v>
          </cell>
          <cell r="AF1273">
            <v>0</v>
          </cell>
          <cell r="AG1273">
            <v>0</v>
          </cell>
          <cell r="AH1273">
            <v>0</v>
          </cell>
          <cell r="AI1273">
            <v>0</v>
          </cell>
          <cell r="AJ1273">
            <v>0</v>
          </cell>
          <cell r="AK1273">
            <v>79990.796666666676</v>
          </cell>
          <cell r="AL1273">
            <v>239091.97541666668</v>
          </cell>
          <cell r="AM1273">
            <v>396711.64291666663</v>
          </cell>
          <cell r="AN1273">
            <v>553054.07208333339</v>
          </cell>
          <cell r="AP1273">
            <v>860494.99041666684</v>
          </cell>
        </row>
        <row r="1274">
          <cell r="J1274">
            <v>2651381.7400000002</v>
          </cell>
          <cell r="K1274">
            <v>2651381.7400000002</v>
          </cell>
          <cell r="L1274">
            <v>2651381.7400000002</v>
          </cell>
          <cell r="M1274">
            <v>2651381.7400000002</v>
          </cell>
          <cell r="N1274">
            <v>2651381.7400000002</v>
          </cell>
          <cell r="O1274">
            <v>2651381.7400000002</v>
          </cell>
          <cell r="P1274">
            <v>2651381.7400000002</v>
          </cell>
          <cell r="Q1274">
            <v>2651381.7400000002</v>
          </cell>
          <cell r="R1274">
            <v>2651381.7400000002</v>
          </cell>
          <cell r="S1274">
            <v>2651381.7400000002</v>
          </cell>
          <cell r="T1274">
            <v>2651381.7400000002</v>
          </cell>
          <cell r="U1274">
            <v>2651381.7400000002</v>
          </cell>
          <cell r="V1274">
            <v>2651381.7400000002</v>
          </cell>
          <cell r="W1274">
            <v>2651381.7400000002</v>
          </cell>
          <cell r="X1274">
            <v>2651381.7400000002</v>
          </cell>
          <cell r="Y1274">
            <v>2651381.7400000002</v>
          </cell>
          <cell r="Z1274">
            <v>2651381.7400000002</v>
          </cell>
          <cell r="AA1274">
            <v>2651381.7400000002</v>
          </cell>
          <cell r="AD1274">
            <v>2651381.7400000007</v>
          </cell>
          <cell r="AE1274">
            <v>2651381.7400000007</v>
          </cell>
          <cell r="AF1274">
            <v>2651381.7400000007</v>
          </cell>
          <cell r="AG1274">
            <v>2651381.7400000007</v>
          </cell>
          <cell r="AH1274">
            <v>2651381.7400000007</v>
          </cell>
          <cell r="AI1274">
            <v>2651381.7400000007</v>
          </cell>
          <cell r="AJ1274">
            <v>2651381.7400000007</v>
          </cell>
          <cell r="AK1274">
            <v>2651381.7400000007</v>
          </cell>
          <cell r="AL1274">
            <v>2651381.7400000007</v>
          </cell>
          <cell r="AM1274">
            <v>2651381.7400000007</v>
          </cell>
          <cell r="AN1274">
            <v>2651381.7400000007</v>
          </cell>
          <cell r="AP1274">
            <v>2540907.5008333339</v>
          </cell>
        </row>
        <row r="1275">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D1275">
            <v>0</v>
          </cell>
          <cell r="AE1275">
            <v>0</v>
          </cell>
          <cell r="AF1275">
            <v>0</v>
          </cell>
          <cell r="AG1275">
            <v>0</v>
          </cell>
          <cell r="AH1275">
            <v>0</v>
          </cell>
          <cell r="AI1275">
            <v>0</v>
          </cell>
          <cell r="AJ1275">
            <v>0</v>
          </cell>
          <cell r="AK1275">
            <v>0</v>
          </cell>
          <cell r="AL1275">
            <v>0</v>
          </cell>
          <cell r="AM1275">
            <v>0</v>
          </cell>
          <cell r="AN1275">
            <v>0</v>
          </cell>
          <cell r="AP1275">
            <v>0</v>
          </cell>
        </row>
        <row r="1276">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45000</v>
          </cell>
          <cell r="AA1276">
            <v>45000</v>
          </cell>
          <cell r="AD1276">
            <v>0</v>
          </cell>
          <cell r="AE1276">
            <v>0</v>
          </cell>
          <cell r="AF1276">
            <v>0</v>
          </cell>
          <cell r="AG1276">
            <v>0</v>
          </cell>
          <cell r="AH1276">
            <v>0</v>
          </cell>
          <cell r="AI1276">
            <v>0</v>
          </cell>
          <cell r="AJ1276">
            <v>0</v>
          </cell>
          <cell r="AK1276">
            <v>0</v>
          </cell>
          <cell r="AL1276">
            <v>0</v>
          </cell>
          <cell r="AM1276">
            <v>1875</v>
          </cell>
          <cell r="AN1276">
            <v>5625</v>
          </cell>
          <cell r="AP1276">
            <v>13125</v>
          </cell>
        </row>
        <row r="1277">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D1277">
            <v>0</v>
          </cell>
          <cell r="AE1277">
            <v>0</v>
          </cell>
          <cell r="AF1277">
            <v>0</v>
          </cell>
          <cell r="AG1277">
            <v>0</v>
          </cell>
          <cell r="AH1277">
            <v>0</v>
          </cell>
          <cell r="AI1277">
            <v>0</v>
          </cell>
          <cell r="AJ1277">
            <v>0</v>
          </cell>
          <cell r="AK1277">
            <v>0</v>
          </cell>
          <cell r="AL1277">
            <v>0</v>
          </cell>
          <cell r="AM1277">
            <v>0</v>
          </cell>
          <cell r="AN1277">
            <v>0</v>
          </cell>
          <cell r="AP1277">
            <v>0</v>
          </cell>
        </row>
        <row r="1278">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D1278">
            <v>0</v>
          </cell>
          <cell r="AE1278">
            <v>0</v>
          </cell>
          <cell r="AF1278">
            <v>0</v>
          </cell>
          <cell r="AG1278">
            <v>0</v>
          </cell>
          <cell r="AH1278">
            <v>0</v>
          </cell>
          <cell r="AI1278">
            <v>0</v>
          </cell>
          <cell r="AJ1278">
            <v>0</v>
          </cell>
          <cell r="AK1278">
            <v>0</v>
          </cell>
          <cell r="AL1278">
            <v>0</v>
          </cell>
          <cell r="AM1278">
            <v>0</v>
          </cell>
          <cell r="AN1278">
            <v>0</v>
          </cell>
          <cell r="AP1278">
            <v>0</v>
          </cell>
        </row>
        <row r="1279">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D1279">
            <v>0</v>
          </cell>
          <cell r="AE1279">
            <v>0</v>
          </cell>
          <cell r="AF1279">
            <v>0</v>
          </cell>
          <cell r="AG1279">
            <v>0</v>
          </cell>
          <cell r="AH1279">
            <v>0</v>
          </cell>
          <cell r="AI1279">
            <v>0</v>
          </cell>
          <cell r="AJ1279">
            <v>0</v>
          </cell>
          <cell r="AK1279">
            <v>0</v>
          </cell>
          <cell r="AL1279">
            <v>0</v>
          </cell>
          <cell r="AM1279">
            <v>0</v>
          </cell>
          <cell r="AN1279">
            <v>0</v>
          </cell>
          <cell r="AP1279">
            <v>0</v>
          </cell>
        </row>
        <row r="1280">
          <cell r="J1280">
            <v>781921.98</v>
          </cell>
          <cell r="K1280">
            <v>782101.95</v>
          </cell>
          <cell r="L1280">
            <v>782101.95</v>
          </cell>
          <cell r="M1280">
            <v>784856.57</v>
          </cell>
          <cell r="N1280">
            <v>785957.33</v>
          </cell>
          <cell r="O1280">
            <v>790312.13</v>
          </cell>
          <cell r="P1280">
            <v>790312.13</v>
          </cell>
          <cell r="Q1280">
            <v>792458.63</v>
          </cell>
          <cell r="R1280">
            <v>796283.63</v>
          </cell>
          <cell r="S1280">
            <v>796283.63</v>
          </cell>
          <cell r="T1280">
            <v>798173.63</v>
          </cell>
          <cell r="U1280">
            <v>799288.63</v>
          </cell>
          <cell r="V1280">
            <v>801808.63</v>
          </cell>
          <cell r="W1280">
            <v>805241.86</v>
          </cell>
          <cell r="X1280">
            <v>807109.36</v>
          </cell>
          <cell r="Y1280">
            <v>807986.86</v>
          </cell>
          <cell r="Z1280">
            <v>811023.83</v>
          </cell>
          <cell r="AA1280">
            <v>813379.13</v>
          </cell>
          <cell r="AD1280">
            <v>783352.45791666675</v>
          </cell>
          <cell r="AE1280">
            <v>784839.06875000009</v>
          </cell>
          <cell r="AF1280">
            <v>786327.70333333325</v>
          </cell>
          <cell r="AG1280">
            <v>787737.73666666669</v>
          </cell>
          <cell r="AH1280">
            <v>789243.23875000002</v>
          </cell>
          <cell r="AI1280">
            <v>790832.95958333323</v>
          </cell>
          <cell r="AJ1280">
            <v>792625.73291666666</v>
          </cell>
          <cell r="AK1280">
            <v>794631.87124999985</v>
          </cell>
          <cell r="AL1280">
            <v>796637.60875000001</v>
          </cell>
          <cell r="AM1280">
            <v>798645.80833333347</v>
          </cell>
          <cell r="AN1280">
            <v>800651.37083333347</v>
          </cell>
          <cell r="AP1280">
            <v>771936.96125000005</v>
          </cell>
        </row>
        <row r="1281">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D1281">
            <v>0</v>
          </cell>
          <cell r="AE1281">
            <v>0</v>
          </cell>
          <cell r="AF1281">
            <v>0</v>
          </cell>
          <cell r="AG1281">
            <v>0</v>
          </cell>
          <cell r="AH1281">
            <v>0</v>
          </cell>
          <cell r="AI1281">
            <v>0</v>
          </cell>
          <cell r="AJ1281">
            <v>0</v>
          </cell>
          <cell r="AK1281">
            <v>0</v>
          </cell>
          <cell r="AL1281">
            <v>0</v>
          </cell>
          <cell r="AM1281">
            <v>0</v>
          </cell>
          <cell r="AN1281">
            <v>0</v>
          </cell>
          <cell r="AP1281">
            <v>0</v>
          </cell>
        </row>
        <row r="1282">
          <cell r="J1282">
            <v>5357529.62</v>
          </cell>
          <cell r="K1282">
            <v>5357529.62</v>
          </cell>
          <cell r="L1282">
            <v>5361017.12</v>
          </cell>
          <cell r="M1282">
            <v>5361208.37</v>
          </cell>
          <cell r="N1282">
            <v>5361208.37</v>
          </cell>
          <cell r="O1282">
            <v>5361208.37</v>
          </cell>
          <cell r="P1282">
            <v>5361208.37</v>
          </cell>
          <cell r="Q1282">
            <v>5360730.47</v>
          </cell>
          <cell r="R1282">
            <v>5360730.47</v>
          </cell>
          <cell r="S1282">
            <v>5365710.1100000003</v>
          </cell>
          <cell r="T1282">
            <v>5365710.1100000003</v>
          </cell>
          <cell r="U1282">
            <v>5365710.1100000003</v>
          </cell>
          <cell r="V1282">
            <v>5365710.1100000003</v>
          </cell>
          <cell r="W1282">
            <v>5366996.2699999996</v>
          </cell>
          <cell r="X1282">
            <v>5367131.2699999996</v>
          </cell>
          <cell r="Y1282">
            <v>5367131.2699999996</v>
          </cell>
          <cell r="Z1282">
            <v>5367131.2699999996</v>
          </cell>
          <cell r="AA1282">
            <v>5367131.2699999996</v>
          </cell>
          <cell r="AD1282">
            <v>5359399.732499999</v>
          </cell>
          <cell r="AE1282">
            <v>5359610.5925000003</v>
          </cell>
          <cell r="AF1282">
            <v>5360028.9375</v>
          </cell>
          <cell r="AG1282">
            <v>5360672.6187499994</v>
          </cell>
          <cell r="AH1282">
            <v>5361314.2387500005</v>
          </cell>
          <cell r="AI1282">
            <v>5361965.94625</v>
          </cell>
          <cell r="AJ1282">
            <v>5362701.2437499994</v>
          </cell>
          <cell r="AK1282">
            <v>5363350.4437499996</v>
          </cell>
          <cell r="AL1282">
            <v>5363851.9874999989</v>
          </cell>
          <cell r="AM1282">
            <v>5364345.5624999991</v>
          </cell>
          <cell r="AN1282">
            <v>5364839.1374999983</v>
          </cell>
          <cell r="AP1282">
            <v>5142630.7991666654</v>
          </cell>
        </row>
        <row r="1283">
          <cell r="J1283">
            <v>8781.25</v>
          </cell>
          <cell r="K1283">
            <v>8781.25</v>
          </cell>
          <cell r="L1283">
            <v>8781.25</v>
          </cell>
          <cell r="M1283">
            <v>8781.25</v>
          </cell>
          <cell r="N1283">
            <v>8781.25</v>
          </cell>
          <cell r="O1283">
            <v>8781.25</v>
          </cell>
          <cell r="P1283">
            <v>8781.25</v>
          </cell>
          <cell r="Q1283">
            <v>8781.25</v>
          </cell>
          <cell r="R1283">
            <v>8781.25</v>
          </cell>
          <cell r="S1283">
            <v>8781.25</v>
          </cell>
          <cell r="T1283">
            <v>8781.25</v>
          </cell>
          <cell r="U1283">
            <v>8781.25</v>
          </cell>
          <cell r="V1283">
            <v>8781.25</v>
          </cell>
          <cell r="W1283">
            <v>8781.25</v>
          </cell>
          <cell r="X1283">
            <v>8781.25</v>
          </cell>
          <cell r="Y1283">
            <v>8781.25</v>
          </cell>
          <cell r="Z1283">
            <v>8781.25</v>
          </cell>
          <cell r="AA1283">
            <v>8781.25</v>
          </cell>
          <cell r="AD1283">
            <v>8359.375</v>
          </cell>
          <cell r="AE1283">
            <v>8453.125</v>
          </cell>
          <cell r="AF1283">
            <v>8546.875</v>
          </cell>
          <cell r="AG1283">
            <v>8640.625</v>
          </cell>
          <cell r="AH1283">
            <v>8734.375</v>
          </cell>
          <cell r="AI1283">
            <v>8781.25</v>
          </cell>
          <cell r="AJ1283">
            <v>8781.25</v>
          </cell>
          <cell r="AK1283">
            <v>8781.25</v>
          </cell>
          <cell r="AL1283">
            <v>8781.25</v>
          </cell>
          <cell r="AM1283">
            <v>8781.25</v>
          </cell>
          <cell r="AN1283">
            <v>8781.25</v>
          </cell>
          <cell r="AP1283">
            <v>8415.3645833333339</v>
          </cell>
        </row>
        <row r="1284">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D1284">
            <v>0</v>
          </cell>
          <cell r="AE1284">
            <v>0</v>
          </cell>
          <cell r="AF1284">
            <v>0</v>
          </cell>
          <cell r="AG1284">
            <v>0</v>
          </cell>
          <cell r="AH1284">
            <v>0</v>
          </cell>
          <cell r="AI1284">
            <v>0</v>
          </cell>
          <cell r="AJ1284">
            <v>0</v>
          </cell>
          <cell r="AK1284">
            <v>0</v>
          </cell>
          <cell r="AL1284">
            <v>0</v>
          </cell>
          <cell r="AM1284">
            <v>0</v>
          </cell>
          <cell r="AN1284">
            <v>0</v>
          </cell>
          <cell r="AP1284">
            <v>0</v>
          </cell>
        </row>
        <row r="1285">
          <cell r="J1285">
            <v>935530</v>
          </cell>
          <cell r="K1285">
            <v>935530</v>
          </cell>
          <cell r="L1285">
            <v>935530</v>
          </cell>
          <cell r="M1285">
            <v>935530</v>
          </cell>
          <cell r="N1285">
            <v>935530</v>
          </cell>
          <cell r="O1285">
            <v>935530</v>
          </cell>
          <cell r="P1285">
            <v>935530</v>
          </cell>
          <cell r="Q1285">
            <v>935530</v>
          </cell>
          <cell r="R1285">
            <v>935530</v>
          </cell>
          <cell r="S1285">
            <v>935530</v>
          </cell>
          <cell r="T1285">
            <v>935530</v>
          </cell>
          <cell r="U1285">
            <v>935530</v>
          </cell>
          <cell r="V1285">
            <v>935530</v>
          </cell>
          <cell r="W1285">
            <v>935530</v>
          </cell>
          <cell r="X1285">
            <v>935530</v>
          </cell>
          <cell r="Y1285">
            <v>935530</v>
          </cell>
          <cell r="Z1285">
            <v>935530</v>
          </cell>
          <cell r="AA1285">
            <v>935530</v>
          </cell>
          <cell r="AD1285">
            <v>935530</v>
          </cell>
          <cell r="AE1285">
            <v>935530</v>
          </cell>
          <cell r="AF1285">
            <v>935530</v>
          </cell>
          <cell r="AG1285">
            <v>935530</v>
          </cell>
          <cell r="AH1285">
            <v>935530</v>
          </cell>
          <cell r="AI1285">
            <v>935530</v>
          </cell>
          <cell r="AJ1285">
            <v>935530</v>
          </cell>
          <cell r="AK1285">
            <v>935530</v>
          </cell>
          <cell r="AL1285">
            <v>935530</v>
          </cell>
          <cell r="AM1285">
            <v>935530</v>
          </cell>
          <cell r="AN1285">
            <v>935530</v>
          </cell>
          <cell r="AP1285">
            <v>896549.58333333337</v>
          </cell>
        </row>
        <row r="1286">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D1286">
            <v>0</v>
          </cell>
          <cell r="AE1286">
            <v>0</v>
          </cell>
          <cell r="AF1286">
            <v>0</v>
          </cell>
          <cell r="AG1286">
            <v>0</v>
          </cell>
          <cell r="AH1286">
            <v>0</v>
          </cell>
          <cell r="AI1286">
            <v>0</v>
          </cell>
          <cell r="AJ1286">
            <v>0</v>
          </cell>
          <cell r="AK1286">
            <v>0</v>
          </cell>
          <cell r="AL1286">
            <v>0</v>
          </cell>
          <cell r="AM1286">
            <v>0</v>
          </cell>
          <cell r="AN1286">
            <v>0</v>
          </cell>
          <cell r="AP1286">
            <v>0</v>
          </cell>
        </row>
        <row r="1287">
          <cell r="J1287">
            <v>-3488999.1</v>
          </cell>
          <cell r="K1287">
            <v>-3488999.1</v>
          </cell>
          <cell r="L1287">
            <v>-3488999.1</v>
          </cell>
          <cell r="M1287">
            <v>-3488999.1</v>
          </cell>
          <cell r="N1287">
            <v>-3488999.1</v>
          </cell>
          <cell r="O1287">
            <v>-3488999.1</v>
          </cell>
          <cell r="P1287">
            <v>-3488999.1</v>
          </cell>
          <cell r="Q1287">
            <v>-3488999.1</v>
          </cell>
          <cell r="R1287">
            <v>-3488999.1</v>
          </cell>
          <cell r="S1287">
            <v>-3488999.1</v>
          </cell>
          <cell r="T1287">
            <v>-3488999.1</v>
          </cell>
          <cell r="U1287">
            <v>-3488999.1</v>
          </cell>
          <cell r="V1287">
            <v>-3488999.1</v>
          </cell>
          <cell r="W1287">
            <v>-3488999.1</v>
          </cell>
          <cell r="X1287">
            <v>-3488999.1</v>
          </cell>
          <cell r="Y1287">
            <v>-3488999.1</v>
          </cell>
          <cell r="Z1287">
            <v>-3488999.1</v>
          </cell>
          <cell r="AA1287">
            <v>-3488999.1</v>
          </cell>
          <cell r="AD1287">
            <v>-3488999.100000001</v>
          </cell>
          <cell r="AE1287">
            <v>-3488999.100000001</v>
          </cell>
          <cell r="AF1287">
            <v>-3488999.100000001</v>
          </cell>
          <cell r="AG1287">
            <v>-3488999.100000001</v>
          </cell>
          <cell r="AH1287">
            <v>-3488999.100000001</v>
          </cell>
          <cell r="AI1287">
            <v>-3488999.100000001</v>
          </cell>
          <cell r="AJ1287">
            <v>-3488999.100000001</v>
          </cell>
          <cell r="AK1287">
            <v>-3488999.100000001</v>
          </cell>
          <cell r="AL1287">
            <v>-3488999.100000001</v>
          </cell>
          <cell r="AM1287">
            <v>-3488999.100000001</v>
          </cell>
          <cell r="AN1287">
            <v>-3488999.100000001</v>
          </cell>
          <cell r="AP1287">
            <v>-3343624.1375000007</v>
          </cell>
        </row>
        <row r="1288">
          <cell r="J1288">
            <v>-801550.75</v>
          </cell>
          <cell r="K1288">
            <v>-801550.75</v>
          </cell>
          <cell r="L1288">
            <v>-801550.75</v>
          </cell>
          <cell r="M1288">
            <v>-801550.75</v>
          </cell>
          <cell r="N1288">
            <v>-801550.75</v>
          </cell>
          <cell r="O1288">
            <v>-801550.75</v>
          </cell>
          <cell r="P1288">
            <v>-801550.75</v>
          </cell>
          <cell r="Q1288">
            <v>-801550.75</v>
          </cell>
          <cell r="R1288">
            <v>-801550.75</v>
          </cell>
          <cell r="S1288">
            <v>-801550.75</v>
          </cell>
          <cell r="T1288">
            <v>-801550.75</v>
          </cell>
          <cell r="U1288">
            <v>-801550.75</v>
          </cell>
          <cell r="V1288">
            <v>-801550.75</v>
          </cell>
          <cell r="W1288">
            <v>-801550.75</v>
          </cell>
          <cell r="X1288">
            <v>-801550.75</v>
          </cell>
          <cell r="Y1288">
            <v>-801550.75</v>
          </cell>
          <cell r="Z1288">
            <v>-801550.75</v>
          </cell>
          <cell r="AA1288">
            <v>-801550.75</v>
          </cell>
          <cell r="AD1288">
            <v>-801550.75</v>
          </cell>
          <cell r="AE1288">
            <v>-801550.75</v>
          </cell>
          <cell r="AF1288">
            <v>-801550.75</v>
          </cell>
          <cell r="AG1288">
            <v>-801550.75</v>
          </cell>
          <cell r="AH1288">
            <v>-801550.75</v>
          </cell>
          <cell r="AI1288">
            <v>-801550.75</v>
          </cell>
          <cell r="AJ1288">
            <v>-801550.75</v>
          </cell>
          <cell r="AK1288">
            <v>-801550.75</v>
          </cell>
          <cell r="AL1288">
            <v>-801550.75</v>
          </cell>
          <cell r="AM1288">
            <v>-801550.75</v>
          </cell>
          <cell r="AN1288">
            <v>-801550.75</v>
          </cell>
          <cell r="AP1288">
            <v>-768152.80208333337</v>
          </cell>
        </row>
        <row r="1289">
          <cell r="J1289">
            <v>-160310.15</v>
          </cell>
          <cell r="K1289">
            <v>-160310.15</v>
          </cell>
          <cell r="L1289">
            <v>-160310.15</v>
          </cell>
          <cell r="M1289">
            <v>-160310.15</v>
          </cell>
          <cell r="N1289">
            <v>-160310.15</v>
          </cell>
          <cell r="O1289">
            <v>-160310.15</v>
          </cell>
          <cell r="P1289">
            <v>-160310.15</v>
          </cell>
          <cell r="Q1289">
            <v>-160310.15</v>
          </cell>
          <cell r="R1289">
            <v>-160310.15</v>
          </cell>
          <cell r="S1289">
            <v>-160310.15</v>
          </cell>
          <cell r="T1289">
            <v>-160310.15</v>
          </cell>
          <cell r="U1289">
            <v>-160310.15</v>
          </cell>
          <cell r="V1289">
            <v>-160310.15</v>
          </cell>
          <cell r="W1289">
            <v>-160310.15</v>
          </cell>
          <cell r="X1289">
            <v>-160310.15</v>
          </cell>
          <cell r="Y1289">
            <v>-160310.15</v>
          </cell>
          <cell r="Z1289">
            <v>-160310.15</v>
          </cell>
          <cell r="AA1289">
            <v>-160310.15</v>
          </cell>
          <cell r="AD1289">
            <v>-160310.14999999997</v>
          </cell>
          <cell r="AE1289">
            <v>-160310.14999999997</v>
          </cell>
          <cell r="AF1289">
            <v>-160310.14999999997</v>
          </cell>
          <cell r="AG1289">
            <v>-160310.14999999997</v>
          </cell>
          <cell r="AH1289">
            <v>-160310.14999999997</v>
          </cell>
          <cell r="AI1289">
            <v>-160310.14999999997</v>
          </cell>
          <cell r="AJ1289">
            <v>-160310.14999999997</v>
          </cell>
          <cell r="AK1289">
            <v>-160310.14999999997</v>
          </cell>
          <cell r="AL1289">
            <v>-160310.14999999997</v>
          </cell>
          <cell r="AM1289">
            <v>-160310.14999999997</v>
          </cell>
          <cell r="AN1289">
            <v>-160310.14999999997</v>
          </cell>
          <cell r="AP1289">
            <v>-153630.56041666665</v>
          </cell>
        </row>
        <row r="1290">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D1290">
            <v>0</v>
          </cell>
          <cell r="AE1290">
            <v>0</v>
          </cell>
          <cell r="AF1290">
            <v>0</v>
          </cell>
          <cell r="AG1290">
            <v>0</v>
          </cell>
          <cell r="AH1290">
            <v>0</v>
          </cell>
          <cell r="AI1290">
            <v>0</v>
          </cell>
          <cell r="AJ1290">
            <v>0</v>
          </cell>
          <cell r="AK1290">
            <v>0</v>
          </cell>
          <cell r="AL1290">
            <v>0</v>
          </cell>
          <cell r="AM1290">
            <v>0</v>
          </cell>
          <cell r="AN1290">
            <v>0</v>
          </cell>
          <cell r="AP1290">
            <v>0</v>
          </cell>
        </row>
        <row r="1291">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D1291">
            <v>0</v>
          </cell>
          <cell r="AE1291">
            <v>0</v>
          </cell>
          <cell r="AF1291">
            <v>0</v>
          </cell>
          <cell r="AG1291">
            <v>0</v>
          </cell>
          <cell r="AH1291">
            <v>0</v>
          </cell>
          <cell r="AI1291">
            <v>0</v>
          </cell>
          <cell r="AJ1291">
            <v>0</v>
          </cell>
          <cell r="AK1291">
            <v>0</v>
          </cell>
          <cell r="AL1291">
            <v>0</v>
          </cell>
          <cell r="AM1291">
            <v>0</v>
          </cell>
          <cell r="AN1291">
            <v>0</v>
          </cell>
          <cell r="AP1291">
            <v>0</v>
          </cell>
        </row>
        <row r="1292">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D1292">
            <v>0</v>
          </cell>
          <cell r="AE1292">
            <v>0</v>
          </cell>
          <cell r="AF1292">
            <v>0</v>
          </cell>
          <cell r="AG1292">
            <v>0</v>
          </cell>
          <cell r="AH1292">
            <v>0</v>
          </cell>
          <cell r="AI1292">
            <v>0</v>
          </cell>
          <cell r="AJ1292">
            <v>0</v>
          </cell>
          <cell r="AK1292">
            <v>0</v>
          </cell>
          <cell r="AL1292">
            <v>0</v>
          </cell>
          <cell r="AM1292">
            <v>0</v>
          </cell>
          <cell r="AN1292">
            <v>0</v>
          </cell>
          <cell r="AP1292">
            <v>0</v>
          </cell>
        </row>
        <row r="1293">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D1293">
            <v>0</v>
          </cell>
          <cell r="AE1293">
            <v>0</v>
          </cell>
          <cell r="AF1293">
            <v>0</v>
          </cell>
          <cell r="AG1293">
            <v>0</v>
          </cell>
          <cell r="AH1293">
            <v>0</v>
          </cell>
          <cell r="AI1293">
            <v>0</v>
          </cell>
          <cell r="AJ1293">
            <v>0</v>
          </cell>
          <cell r="AK1293">
            <v>0</v>
          </cell>
          <cell r="AL1293">
            <v>0</v>
          </cell>
          <cell r="AM1293">
            <v>0</v>
          </cell>
          <cell r="AN1293">
            <v>0</v>
          </cell>
          <cell r="AP1293">
            <v>0</v>
          </cell>
        </row>
        <row r="1294">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D1294">
            <v>0</v>
          </cell>
          <cell r="AE1294">
            <v>0</v>
          </cell>
          <cell r="AF1294">
            <v>0</v>
          </cell>
          <cell r="AG1294">
            <v>0</v>
          </cell>
          <cell r="AH1294">
            <v>0</v>
          </cell>
          <cell r="AI1294">
            <v>0</v>
          </cell>
          <cell r="AJ1294">
            <v>0</v>
          </cell>
          <cell r="AK1294">
            <v>0</v>
          </cell>
          <cell r="AL1294">
            <v>0</v>
          </cell>
          <cell r="AM1294">
            <v>0</v>
          </cell>
          <cell r="AN1294">
            <v>0</v>
          </cell>
          <cell r="AP1294">
            <v>0</v>
          </cell>
        </row>
        <row r="1295">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D1295">
            <v>0</v>
          </cell>
          <cell r="AE1295">
            <v>0</v>
          </cell>
          <cell r="AF1295">
            <v>0</v>
          </cell>
          <cell r="AG1295">
            <v>0</v>
          </cell>
          <cell r="AH1295">
            <v>0</v>
          </cell>
          <cell r="AI1295">
            <v>0</v>
          </cell>
          <cell r="AJ1295">
            <v>0</v>
          </cell>
          <cell r="AK1295">
            <v>0</v>
          </cell>
          <cell r="AL1295">
            <v>0</v>
          </cell>
          <cell r="AM1295">
            <v>0</v>
          </cell>
          <cell r="AN1295">
            <v>0</v>
          </cell>
          <cell r="AP1295">
            <v>0</v>
          </cell>
        </row>
        <row r="1296">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D1296">
            <v>0</v>
          </cell>
          <cell r="AE1296">
            <v>0</v>
          </cell>
          <cell r="AF1296">
            <v>0</v>
          </cell>
          <cell r="AG1296">
            <v>0</v>
          </cell>
          <cell r="AH1296">
            <v>0</v>
          </cell>
          <cell r="AI1296">
            <v>0</v>
          </cell>
          <cell r="AJ1296">
            <v>0</v>
          </cell>
          <cell r="AK1296">
            <v>0</v>
          </cell>
          <cell r="AL1296">
            <v>0</v>
          </cell>
          <cell r="AM1296">
            <v>0</v>
          </cell>
          <cell r="AN1296">
            <v>0</v>
          </cell>
          <cell r="AP1296">
            <v>0</v>
          </cell>
        </row>
        <row r="1297">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D1297">
            <v>0</v>
          </cell>
          <cell r="AE1297">
            <v>0</v>
          </cell>
          <cell r="AF1297">
            <v>0</v>
          </cell>
          <cell r="AG1297">
            <v>0</v>
          </cell>
          <cell r="AH1297">
            <v>0</v>
          </cell>
          <cell r="AI1297">
            <v>0</v>
          </cell>
          <cell r="AJ1297">
            <v>0</v>
          </cell>
          <cell r="AK1297">
            <v>0</v>
          </cell>
          <cell r="AL1297">
            <v>0</v>
          </cell>
          <cell r="AM1297">
            <v>0</v>
          </cell>
          <cell r="AN1297">
            <v>0</v>
          </cell>
          <cell r="AP1297">
            <v>0</v>
          </cell>
        </row>
        <row r="1298">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D1298">
            <v>0</v>
          </cell>
          <cell r="AE1298">
            <v>0</v>
          </cell>
          <cell r="AF1298">
            <v>0</v>
          </cell>
          <cell r="AG1298">
            <v>0</v>
          </cell>
          <cell r="AH1298">
            <v>0</v>
          </cell>
          <cell r="AI1298">
            <v>0</v>
          </cell>
          <cell r="AJ1298">
            <v>0</v>
          </cell>
          <cell r="AK1298">
            <v>0</v>
          </cell>
          <cell r="AL1298">
            <v>0</v>
          </cell>
          <cell r="AM1298">
            <v>0</v>
          </cell>
          <cell r="AN1298">
            <v>0</v>
          </cell>
          <cell r="AP1298">
            <v>0</v>
          </cell>
        </row>
        <row r="1299">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D1299">
            <v>0</v>
          </cell>
          <cell r="AE1299">
            <v>0</v>
          </cell>
          <cell r="AF1299">
            <v>0</v>
          </cell>
          <cell r="AG1299">
            <v>0</v>
          </cell>
          <cell r="AH1299">
            <v>0</v>
          </cell>
          <cell r="AI1299">
            <v>0</v>
          </cell>
          <cell r="AJ1299">
            <v>0</v>
          </cell>
          <cell r="AK1299">
            <v>0</v>
          </cell>
          <cell r="AL1299">
            <v>0</v>
          </cell>
          <cell r="AM1299">
            <v>0</v>
          </cell>
          <cell r="AN1299">
            <v>0</v>
          </cell>
          <cell r="AP1299">
            <v>0</v>
          </cell>
        </row>
        <row r="1300">
          <cell r="J1300">
            <v>12405154.710000001</v>
          </cell>
          <cell r="K1300">
            <v>12405154.710000001</v>
          </cell>
          <cell r="L1300">
            <v>12405154.710000001</v>
          </cell>
          <cell r="M1300">
            <v>12405154.710000001</v>
          </cell>
          <cell r="N1300">
            <v>12405154.710000001</v>
          </cell>
          <cell r="O1300">
            <v>12405154.710000001</v>
          </cell>
          <cell r="P1300">
            <v>12405154.710000001</v>
          </cell>
          <cell r="Q1300">
            <v>12405154.710000001</v>
          </cell>
          <cell r="R1300">
            <v>12405154.710000001</v>
          </cell>
          <cell r="S1300">
            <v>12405154.710000001</v>
          </cell>
          <cell r="T1300">
            <v>12405154.710000001</v>
          </cell>
          <cell r="U1300">
            <v>12405154.710000001</v>
          </cell>
          <cell r="V1300">
            <v>12405154.710000001</v>
          </cell>
          <cell r="W1300">
            <v>12405154.710000001</v>
          </cell>
          <cell r="X1300">
            <v>12405154.710000001</v>
          </cell>
          <cell r="Y1300">
            <v>12405154.710000001</v>
          </cell>
          <cell r="Z1300">
            <v>12405154.710000001</v>
          </cell>
          <cell r="AA1300">
            <v>12405154.710000001</v>
          </cell>
          <cell r="AD1300">
            <v>12405154.710000003</v>
          </cell>
          <cell r="AE1300">
            <v>12405154.710000003</v>
          </cell>
          <cell r="AF1300">
            <v>12405154.710000003</v>
          </cell>
          <cell r="AG1300">
            <v>12405154.710000003</v>
          </cell>
          <cell r="AH1300">
            <v>12405154.710000003</v>
          </cell>
          <cell r="AI1300">
            <v>12405154.710000003</v>
          </cell>
          <cell r="AJ1300">
            <v>12405154.710000003</v>
          </cell>
          <cell r="AK1300">
            <v>12405154.710000003</v>
          </cell>
          <cell r="AL1300">
            <v>12405154.710000003</v>
          </cell>
          <cell r="AM1300">
            <v>12405154.710000003</v>
          </cell>
          <cell r="AN1300">
            <v>12405154.710000003</v>
          </cell>
          <cell r="AP1300">
            <v>11888273.263750002</v>
          </cell>
        </row>
        <row r="1301">
          <cell r="J1301">
            <v>0</v>
          </cell>
          <cell r="K1301">
            <v>0</v>
          </cell>
          <cell r="L1301">
            <v>0</v>
          </cell>
          <cell r="M1301">
            <v>0</v>
          </cell>
          <cell r="N1301">
            <v>0</v>
          </cell>
          <cell r="O1301">
            <v>0</v>
          </cell>
          <cell r="P1301">
            <v>0</v>
          </cell>
          <cell r="Q1301">
            <v>0</v>
          </cell>
          <cell r="R1301">
            <v>0</v>
          </cell>
          <cell r="S1301">
            <v>0</v>
          </cell>
          <cell r="T1301">
            <v>-190064.35</v>
          </cell>
          <cell r="U1301">
            <v>-190064.35</v>
          </cell>
          <cell r="V1301">
            <v>-190064.35</v>
          </cell>
          <cell r="W1301">
            <v>-264240.05</v>
          </cell>
          <cell r="X1301">
            <v>-264240.05</v>
          </cell>
          <cell r="Y1301">
            <v>-264240.05</v>
          </cell>
          <cell r="Z1301">
            <v>-404102.46</v>
          </cell>
          <cell r="AA1301">
            <v>-404102.46</v>
          </cell>
          <cell r="AD1301">
            <v>0</v>
          </cell>
          <cell r="AE1301">
            <v>0</v>
          </cell>
          <cell r="AF1301">
            <v>0</v>
          </cell>
          <cell r="AG1301">
            <v>-7919.3479166666666</v>
          </cell>
          <cell r="AH1301">
            <v>-23758.043750000001</v>
          </cell>
          <cell r="AI1301">
            <v>-39596.739583333336</v>
          </cell>
          <cell r="AJ1301">
            <v>-58526.089583333342</v>
          </cell>
          <cell r="AK1301">
            <v>-80546.093750000015</v>
          </cell>
          <cell r="AL1301">
            <v>-102566.09791666667</v>
          </cell>
          <cell r="AM1301">
            <v>-130413.70250000001</v>
          </cell>
          <cell r="AN1301">
            <v>-164088.9075</v>
          </cell>
          <cell r="AP1301">
            <v>-235403.20333333334</v>
          </cell>
        </row>
        <row r="1302">
          <cell r="J1302">
            <v>22000000</v>
          </cell>
          <cell r="K1302">
            <v>21861913.539999999</v>
          </cell>
          <cell r="L1302">
            <v>21861913.539999999</v>
          </cell>
          <cell r="M1302">
            <v>21861913.539999999</v>
          </cell>
          <cell r="N1302">
            <v>27500000</v>
          </cell>
          <cell r="O1302">
            <v>27500000</v>
          </cell>
          <cell r="P1302">
            <v>27500000</v>
          </cell>
          <cell r="Q1302">
            <v>22000000</v>
          </cell>
          <cell r="R1302">
            <v>22000000</v>
          </cell>
          <cell r="S1302">
            <v>22000000</v>
          </cell>
          <cell r="T1302">
            <v>21621445.27</v>
          </cell>
          <cell r="U1302">
            <v>21621445.27</v>
          </cell>
          <cell r="V1302">
            <v>21621445.27</v>
          </cell>
          <cell r="W1302">
            <v>20919845.690000001</v>
          </cell>
          <cell r="X1302">
            <v>20919845.690000001</v>
          </cell>
          <cell r="Y1302">
            <v>20919845.690000001</v>
          </cell>
          <cell r="Z1302">
            <v>20442357.969999999</v>
          </cell>
          <cell r="AA1302">
            <v>20442357.969999999</v>
          </cell>
          <cell r="AD1302">
            <v>23132145.051666666</v>
          </cell>
          <cell r="AE1302">
            <v>23215478.385000002</v>
          </cell>
          <cell r="AF1302">
            <v>23298811.718333334</v>
          </cell>
          <cell r="AG1302">
            <v>23324705.271249998</v>
          </cell>
          <cell r="AH1302">
            <v>23293159.043750003</v>
          </cell>
          <cell r="AI1302">
            <v>23261612.81625</v>
          </cell>
          <cell r="AJ1302">
            <v>23206586.875416666</v>
          </cell>
          <cell r="AK1302">
            <v>23128081.221250001</v>
          </cell>
          <cell r="AL1302">
            <v>23049575.567083333</v>
          </cell>
          <cell r="AM1302">
            <v>22716254.322083335</v>
          </cell>
          <cell r="AN1302">
            <v>22128117.486249998</v>
          </cell>
          <cell r="AP1302">
            <v>21287578.899166666</v>
          </cell>
        </row>
        <row r="1303">
          <cell r="J1303">
            <v>6426658.46</v>
          </cell>
          <cell r="K1303">
            <v>6513036.9100000001</v>
          </cell>
          <cell r="L1303">
            <v>6558238.9299999997</v>
          </cell>
          <cell r="M1303">
            <v>6710935.7999999998</v>
          </cell>
          <cell r="N1303">
            <v>6872373.6200000001</v>
          </cell>
          <cell r="O1303">
            <v>7031117.3300000001</v>
          </cell>
          <cell r="P1303">
            <v>7201346.5099999998</v>
          </cell>
          <cell r="Q1303">
            <v>7419660.5</v>
          </cell>
          <cell r="R1303">
            <v>7528242.8099999996</v>
          </cell>
          <cell r="S1303">
            <v>7645328.4400000004</v>
          </cell>
          <cell r="T1303">
            <v>7798215.2300000004</v>
          </cell>
          <cell r="U1303">
            <v>7798215.2300000004</v>
          </cell>
          <cell r="V1303">
            <v>8309537.9299999997</v>
          </cell>
          <cell r="W1303">
            <v>8499814.8100000005</v>
          </cell>
          <cell r="X1303">
            <v>8652943.7100000009</v>
          </cell>
          <cell r="Y1303">
            <v>8835195.8699999992</v>
          </cell>
          <cell r="Z1303">
            <v>8977302.5299999993</v>
          </cell>
          <cell r="AA1303">
            <v>9159459.3300000001</v>
          </cell>
          <cell r="AD1303">
            <v>6589220.791666667</v>
          </cell>
          <cell r="AE1303">
            <v>6716370.8120833328</v>
          </cell>
          <cell r="AF1303">
            <v>6836325.4308333322</v>
          </cell>
          <cell r="AG1303">
            <v>6954282.2233333327</v>
          </cell>
          <cell r="AH1303">
            <v>7069432.8683333332</v>
          </cell>
          <cell r="AI1303">
            <v>7203734.1254166663</v>
          </cell>
          <cell r="AJ1303">
            <v>7364969.849166668</v>
          </cell>
          <cell r="AK1303">
            <v>7535031.6275000004</v>
          </cell>
          <cell r="AL1303">
            <v>7710821.8295833329</v>
          </cell>
          <cell r="AM1303">
            <v>7887038.0370833343</v>
          </cell>
          <cell r="AN1303">
            <v>8063424.3250000002</v>
          </cell>
          <cell r="AP1303">
            <v>8130171.9741666662</v>
          </cell>
        </row>
        <row r="1304">
          <cell r="J1304">
            <v>49298.32</v>
          </cell>
          <cell r="K1304">
            <v>54328.86</v>
          </cell>
          <cell r="L1304">
            <v>227819.36</v>
          </cell>
          <cell r="M1304">
            <v>227819.36</v>
          </cell>
          <cell r="N1304">
            <v>227819.36</v>
          </cell>
          <cell r="O1304">
            <v>232287.35999999999</v>
          </cell>
          <cell r="P1304">
            <v>239225.44</v>
          </cell>
          <cell r="Q1304">
            <v>238684</v>
          </cell>
          <cell r="R1304">
            <v>239013.5</v>
          </cell>
          <cell r="S1304">
            <v>239013.5</v>
          </cell>
          <cell r="T1304">
            <v>239013.5</v>
          </cell>
          <cell r="U1304">
            <v>239013.5</v>
          </cell>
          <cell r="V1304">
            <v>239013.5</v>
          </cell>
          <cell r="W1304">
            <v>293630.5</v>
          </cell>
          <cell r="X1304">
            <v>293811</v>
          </cell>
          <cell r="Y1304">
            <v>293811</v>
          </cell>
          <cell r="Z1304">
            <v>293811</v>
          </cell>
          <cell r="AA1304">
            <v>293811</v>
          </cell>
          <cell r="AD1304">
            <v>130029.54833333332</v>
          </cell>
          <cell r="AE1304">
            <v>146780.36583333332</v>
          </cell>
          <cell r="AF1304">
            <v>163509.41749999998</v>
          </cell>
          <cell r="AG1304">
            <v>180016.62541666665</v>
          </cell>
          <cell r="AH1304">
            <v>196301.98958333328</v>
          </cell>
          <cell r="AI1304">
            <v>212349.47083333335</v>
          </cell>
          <cell r="AJ1304">
            <v>230225.17166666666</v>
          </cell>
          <cell r="AK1304">
            <v>242945.72500000001</v>
          </cell>
          <cell r="AL1304">
            <v>248445.02833333335</v>
          </cell>
          <cell r="AM1304">
            <v>253944.33166666667</v>
          </cell>
          <cell r="AN1304">
            <v>259257.46833333335</v>
          </cell>
          <cell r="AP1304">
            <v>259192.44333333333</v>
          </cell>
        </row>
        <row r="1305">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D1305">
            <v>0</v>
          </cell>
          <cell r="AE1305">
            <v>0</v>
          </cell>
          <cell r="AF1305">
            <v>0</v>
          </cell>
          <cell r="AG1305">
            <v>0</v>
          </cell>
          <cell r="AH1305">
            <v>0</v>
          </cell>
          <cell r="AI1305">
            <v>0</v>
          </cell>
          <cell r="AJ1305">
            <v>0</v>
          </cell>
          <cell r="AK1305">
            <v>0</v>
          </cell>
          <cell r="AL1305">
            <v>0</v>
          </cell>
          <cell r="AM1305">
            <v>0</v>
          </cell>
          <cell r="AN1305">
            <v>0</v>
          </cell>
          <cell r="AP1305">
            <v>0</v>
          </cell>
        </row>
        <row r="1306">
          <cell r="J1306">
            <v>231369.84</v>
          </cell>
          <cell r="K1306">
            <v>232919.84</v>
          </cell>
          <cell r="L1306">
            <v>240483.58</v>
          </cell>
          <cell r="M1306">
            <v>242928.58</v>
          </cell>
          <cell r="N1306">
            <v>436858.74</v>
          </cell>
          <cell r="O1306">
            <v>255635.44</v>
          </cell>
          <cell r="P1306">
            <v>449646.4</v>
          </cell>
          <cell r="Q1306">
            <v>479528.95</v>
          </cell>
          <cell r="R1306">
            <v>483104.61</v>
          </cell>
          <cell r="S1306">
            <v>498344.98</v>
          </cell>
          <cell r="T1306">
            <v>530448.35</v>
          </cell>
          <cell r="U1306">
            <v>552313.48</v>
          </cell>
          <cell r="V1306">
            <v>574624.11</v>
          </cell>
          <cell r="W1306">
            <v>622438.01</v>
          </cell>
          <cell r="X1306">
            <v>893568.55</v>
          </cell>
          <cell r="Y1306">
            <v>896418.05</v>
          </cell>
          <cell r="Z1306">
            <v>973882.84</v>
          </cell>
          <cell r="AA1306">
            <v>1081118.92</v>
          </cell>
          <cell r="AD1306">
            <v>280897.59791666671</v>
          </cell>
          <cell r="AE1306">
            <v>301726.50958333333</v>
          </cell>
          <cell r="AF1306">
            <v>323339.42250000004</v>
          </cell>
          <cell r="AG1306">
            <v>346924.99124999996</v>
          </cell>
          <cell r="AH1306">
            <v>372759.2475</v>
          </cell>
          <cell r="AI1306">
            <v>400434.16041666665</v>
          </cell>
          <cell r="AJ1306">
            <v>430966.34541666665</v>
          </cell>
          <cell r="AK1306">
            <v>474408.14291666675</v>
          </cell>
          <cell r="AL1306">
            <v>528848.74458333338</v>
          </cell>
          <cell r="AM1306">
            <v>578453.47666666668</v>
          </cell>
          <cell r="AN1306">
            <v>635224.62583333324</v>
          </cell>
          <cell r="AP1306">
            <v>729144.32374999998</v>
          </cell>
        </row>
        <row r="1307">
          <cell r="J1307">
            <v>1255840.19</v>
          </cell>
          <cell r="K1307">
            <v>1255840.19</v>
          </cell>
          <cell r="L1307">
            <v>1256078.69</v>
          </cell>
          <cell r="M1307">
            <v>1256873.69</v>
          </cell>
          <cell r="N1307">
            <v>1263973.54</v>
          </cell>
          <cell r="O1307">
            <v>1266333.54</v>
          </cell>
          <cell r="P1307">
            <v>1266333.54</v>
          </cell>
          <cell r="Q1307">
            <v>1265653.31</v>
          </cell>
          <cell r="R1307">
            <v>1265653.31</v>
          </cell>
          <cell r="S1307">
            <v>1265653.31</v>
          </cell>
          <cell r="T1307">
            <v>1265653.31</v>
          </cell>
          <cell r="U1307">
            <v>1265653.31</v>
          </cell>
          <cell r="V1307">
            <v>1265653.31</v>
          </cell>
          <cell r="W1307">
            <v>1265653.31</v>
          </cell>
          <cell r="X1307">
            <v>1265653.31</v>
          </cell>
          <cell r="Y1307">
            <v>1265653.31</v>
          </cell>
          <cell r="Z1307">
            <v>1265653.31</v>
          </cell>
          <cell r="AA1307">
            <v>1265653.31</v>
          </cell>
          <cell r="AD1307">
            <v>1260878.2074999998</v>
          </cell>
          <cell r="AE1307">
            <v>1260414.7641666664</v>
          </cell>
          <cell r="AF1307">
            <v>1260504.5916666666</v>
          </cell>
          <cell r="AG1307">
            <v>1261235.0208333335</v>
          </cell>
          <cell r="AH1307">
            <v>1262052.7808333335</v>
          </cell>
          <cell r="AI1307">
            <v>1262870.5408333335</v>
          </cell>
          <cell r="AJ1307">
            <v>1263688.3008333335</v>
          </cell>
          <cell r="AK1307">
            <v>1264496.1233333338</v>
          </cell>
          <cell r="AL1307">
            <v>1265260.8833333335</v>
          </cell>
          <cell r="AM1307">
            <v>1265696.6912500004</v>
          </cell>
          <cell r="AN1307">
            <v>1265738.3387500003</v>
          </cell>
          <cell r="AP1307">
            <v>1213341.5541666669</v>
          </cell>
        </row>
        <row r="1308">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D1308">
            <v>0</v>
          </cell>
          <cell r="AE1308">
            <v>0</v>
          </cell>
          <cell r="AF1308">
            <v>0</v>
          </cell>
          <cell r="AG1308">
            <v>0</v>
          </cell>
          <cell r="AH1308">
            <v>0</v>
          </cell>
          <cell r="AI1308">
            <v>0</v>
          </cell>
          <cell r="AJ1308">
            <v>0</v>
          </cell>
          <cell r="AK1308">
            <v>0</v>
          </cell>
          <cell r="AL1308">
            <v>0</v>
          </cell>
          <cell r="AM1308">
            <v>0</v>
          </cell>
          <cell r="AN1308">
            <v>0</v>
          </cell>
          <cell r="AP1308">
            <v>0</v>
          </cell>
        </row>
        <row r="1309">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D1309">
            <v>0</v>
          </cell>
          <cell r="AE1309">
            <v>0</v>
          </cell>
          <cell r="AF1309">
            <v>0</v>
          </cell>
          <cell r="AG1309">
            <v>0</v>
          </cell>
          <cell r="AH1309">
            <v>0</v>
          </cell>
          <cell r="AI1309">
            <v>0</v>
          </cell>
          <cell r="AJ1309">
            <v>0</v>
          </cell>
          <cell r="AK1309">
            <v>0</v>
          </cell>
          <cell r="AL1309">
            <v>0</v>
          </cell>
          <cell r="AM1309">
            <v>0</v>
          </cell>
          <cell r="AN1309">
            <v>0</v>
          </cell>
          <cell r="AP1309">
            <v>0</v>
          </cell>
        </row>
        <row r="1310">
          <cell r="J1310">
            <v>631223.56999999995</v>
          </cell>
          <cell r="K1310">
            <v>629429.85</v>
          </cell>
          <cell r="L1310">
            <v>629429.85</v>
          </cell>
          <cell r="M1310">
            <v>629429.85</v>
          </cell>
          <cell r="N1310">
            <v>625574.47</v>
          </cell>
          <cell r="O1310">
            <v>625574.47</v>
          </cell>
          <cell r="P1310">
            <v>625574.47</v>
          </cell>
          <cell r="Q1310">
            <v>640000</v>
          </cell>
          <cell r="R1310">
            <v>640000</v>
          </cell>
          <cell r="S1310">
            <v>640000</v>
          </cell>
          <cell r="T1310">
            <v>634285</v>
          </cell>
          <cell r="U1310">
            <v>634285</v>
          </cell>
          <cell r="V1310">
            <v>634285</v>
          </cell>
          <cell r="W1310">
            <v>627216.77</v>
          </cell>
          <cell r="X1310">
            <v>627216.77</v>
          </cell>
          <cell r="Y1310">
            <v>627216.77</v>
          </cell>
          <cell r="Z1310">
            <v>621434.80000000005</v>
          </cell>
          <cell r="AA1310">
            <v>621434.80000000005</v>
          </cell>
          <cell r="AD1310">
            <v>630515.30583333317</v>
          </cell>
          <cell r="AE1310">
            <v>630931.97249999992</v>
          </cell>
          <cell r="AF1310">
            <v>631348.63916666666</v>
          </cell>
          <cell r="AG1310">
            <v>631684.53208333335</v>
          </cell>
          <cell r="AH1310">
            <v>631939.65125</v>
          </cell>
          <cell r="AI1310">
            <v>632194.77041666664</v>
          </cell>
          <cell r="AJ1310">
            <v>632230.11833333329</v>
          </cell>
          <cell r="AK1310">
            <v>632045.69499999995</v>
          </cell>
          <cell r="AL1310">
            <v>631861.27166666661</v>
          </cell>
          <cell r="AM1310">
            <v>631596.57374999986</v>
          </cell>
          <cell r="AN1310">
            <v>631251.60124999995</v>
          </cell>
          <cell r="AP1310">
            <v>630734.14249999996</v>
          </cell>
        </row>
        <row r="1311">
          <cell r="J1311">
            <v>530428.43000000005</v>
          </cell>
          <cell r="K1311">
            <v>529545.53</v>
          </cell>
          <cell r="L1311">
            <v>556000</v>
          </cell>
          <cell r="M1311">
            <v>556000</v>
          </cell>
          <cell r="N1311">
            <v>552321.25</v>
          </cell>
          <cell r="O1311">
            <v>552321.25</v>
          </cell>
          <cell r="P1311">
            <v>552321.25</v>
          </cell>
          <cell r="Q1311">
            <v>556500</v>
          </cell>
          <cell r="R1311">
            <v>556500</v>
          </cell>
          <cell r="S1311">
            <v>556500</v>
          </cell>
          <cell r="T1311">
            <v>551520.36</v>
          </cell>
          <cell r="U1311">
            <v>551520.36</v>
          </cell>
          <cell r="V1311">
            <v>551520.36</v>
          </cell>
          <cell r="W1311">
            <v>550234.19999999995</v>
          </cell>
          <cell r="X1311">
            <v>550234.19999999995</v>
          </cell>
          <cell r="Y1311">
            <v>550234.19999999995</v>
          </cell>
          <cell r="Z1311">
            <v>550099.19999999995</v>
          </cell>
          <cell r="AA1311">
            <v>550099.19999999995</v>
          </cell>
          <cell r="AD1311">
            <v>541087.04749999999</v>
          </cell>
          <cell r="AE1311">
            <v>543295.38083333336</v>
          </cell>
          <cell r="AF1311">
            <v>545503.71416666673</v>
          </cell>
          <cell r="AG1311">
            <v>547486.71125000005</v>
          </cell>
          <cell r="AH1311">
            <v>549244.37208333332</v>
          </cell>
          <cell r="AI1311">
            <v>551002.03291666682</v>
          </cell>
          <cell r="AJ1311">
            <v>552742.8912500001</v>
          </cell>
          <cell r="AK1311">
            <v>553364.67750000011</v>
          </cell>
          <cell r="AL1311">
            <v>552884.19416666671</v>
          </cell>
          <cell r="AM1311">
            <v>552551.36708333332</v>
          </cell>
          <cell r="AN1311">
            <v>552366.19624999992</v>
          </cell>
          <cell r="AP1311">
            <v>552088.44000000006</v>
          </cell>
        </row>
        <row r="1312">
          <cell r="J1312">
            <v>3302394.74</v>
          </cell>
          <cell r="K1312">
            <v>3302394.74</v>
          </cell>
          <cell r="L1312">
            <v>3302394.74</v>
          </cell>
          <cell r="M1312">
            <v>3302394.74</v>
          </cell>
          <cell r="N1312">
            <v>3298050.5</v>
          </cell>
          <cell r="O1312">
            <v>3298050.5</v>
          </cell>
          <cell r="P1312">
            <v>3298050.5</v>
          </cell>
          <cell r="Q1312">
            <v>2475000</v>
          </cell>
          <cell r="R1312">
            <v>2475000</v>
          </cell>
          <cell r="S1312">
            <v>2475000</v>
          </cell>
          <cell r="T1312">
            <v>2475000</v>
          </cell>
          <cell r="U1312">
            <v>2475000</v>
          </cell>
          <cell r="V1312">
            <v>2475000</v>
          </cell>
          <cell r="W1312">
            <v>2475000</v>
          </cell>
          <cell r="X1312">
            <v>2475000</v>
          </cell>
          <cell r="Y1312">
            <v>2475000</v>
          </cell>
          <cell r="Z1312">
            <v>2469837.39</v>
          </cell>
          <cell r="AA1312">
            <v>2469837.39</v>
          </cell>
          <cell r="AD1312">
            <v>3266334.9950000006</v>
          </cell>
          <cell r="AE1312">
            <v>3197584.9950000006</v>
          </cell>
          <cell r="AF1312">
            <v>3128834.9949999996</v>
          </cell>
          <cell r="AG1312">
            <v>3059985.2141666668</v>
          </cell>
          <cell r="AH1312">
            <v>2991035.6524999999</v>
          </cell>
          <cell r="AI1312">
            <v>2922086.0908333329</v>
          </cell>
          <cell r="AJ1312">
            <v>2853136.5291666668</v>
          </cell>
          <cell r="AK1312">
            <v>2784186.9675000003</v>
          </cell>
          <cell r="AL1312">
            <v>2715237.4058333333</v>
          </cell>
          <cell r="AM1312">
            <v>2646253.7454166668</v>
          </cell>
          <cell r="AN1312">
            <v>2577235.9862500001</v>
          </cell>
          <cell r="AP1312">
            <v>2473709.3475000001</v>
          </cell>
        </row>
        <row r="1313">
          <cell r="J1313">
            <v>236393.37</v>
          </cell>
          <cell r="K1313">
            <v>235736.74</v>
          </cell>
          <cell r="L1313">
            <v>235736.74</v>
          </cell>
          <cell r="M1313">
            <v>235736.74</v>
          </cell>
          <cell r="N1313">
            <v>235736.74</v>
          </cell>
          <cell r="O1313">
            <v>235736.74</v>
          </cell>
          <cell r="P1313">
            <v>235736.74</v>
          </cell>
          <cell r="Q1313">
            <v>222200</v>
          </cell>
          <cell r="R1313">
            <v>222200</v>
          </cell>
          <cell r="S1313">
            <v>222200</v>
          </cell>
          <cell r="T1313">
            <v>218840</v>
          </cell>
          <cell r="U1313">
            <v>218840</v>
          </cell>
          <cell r="V1313">
            <v>218840</v>
          </cell>
          <cell r="W1313">
            <v>217382.37</v>
          </cell>
          <cell r="X1313">
            <v>217382.37</v>
          </cell>
          <cell r="Y1313">
            <v>217382.37</v>
          </cell>
          <cell r="Z1313">
            <v>214546.24</v>
          </cell>
          <cell r="AA1313">
            <v>214546.24</v>
          </cell>
          <cell r="AD1313">
            <v>236016.71249999999</v>
          </cell>
          <cell r="AE1313">
            <v>234616.71249999999</v>
          </cell>
          <cell r="AF1313">
            <v>233216.71249999999</v>
          </cell>
          <cell r="AG1313">
            <v>231785.3220833333</v>
          </cell>
          <cell r="AH1313">
            <v>230322.54125000001</v>
          </cell>
          <cell r="AI1313">
            <v>228859.76041666666</v>
          </cell>
          <cell r="AJ1313">
            <v>227363.60458333336</v>
          </cell>
          <cell r="AK1313">
            <v>225834.07375000001</v>
          </cell>
          <cell r="AL1313">
            <v>224304.54291666669</v>
          </cell>
          <cell r="AM1313">
            <v>222656.84</v>
          </cell>
          <cell r="AN1313">
            <v>220890.965</v>
          </cell>
          <cell r="AP1313">
            <v>217825.48583333334</v>
          </cell>
        </row>
        <row r="1314">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D1314">
            <v>0</v>
          </cell>
          <cell r="AE1314">
            <v>0</v>
          </cell>
          <cell r="AF1314">
            <v>0</v>
          </cell>
          <cell r="AG1314">
            <v>0</v>
          </cell>
          <cell r="AH1314">
            <v>0</v>
          </cell>
          <cell r="AI1314">
            <v>0</v>
          </cell>
          <cell r="AJ1314">
            <v>0</v>
          </cell>
          <cell r="AK1314">
            <v>0</v>
          </cell>
          <cell r="AL1314">
            <v>0</v>
          </cell>
          <cell r="AM1314">
            <v>0</v>
          </cell>
          <cell r="AN1314">
            <v>0</v>
          </cell>
          <cell r="AP1314">
            <v>0</v>
          </cell>
        </row>
        <row r="1315">
          <cell r="J1315">
            <v>1293823.8700000001</v>
          </cell>
          <cell r="K1315">
            <v>1283084.1399999999</v>
          </cell>
          <cell r="L1315">
            <v>1283084.1399999999</v>
          </cell>
          <cell r="M1315">
            <v>1283084.1399999999</v>
          </cell>
          <cell r="N1315">
            <v>1109593.6399999999</v>
          </cell>
          <cell r="O1315">
            <v>1109593.6399999999</v>
          </cell>
          <cell r="P1315">
            <v>1109593.6399999999</v>
          </cell>
          <cell r="Q1315">
            <v>1270000</v>
          </cell>
          <cell r="R1315">
            <v>1270000</v>
          </cell>
          <cell r="S1315">
            <v>1270000</v>
          </cell>
          <cell r="T1315">
            <v>1269670.5</v>
          </cell>
          <cell r="U1315">
            <v>1269670.5</v>
          </cell>
          <cell r="V1315">
            <v>1269670.5</v>
          </cell>
          <cell r="W1315">
            <v>1215053.5</v>
          </cell>
          <cell r="X1315">
            <v>1215053.5</v>
          </cell>
          <cell r="Y1315">
            <v>1215053.5</v>
          </cell>
          <cell r="Z1315">
            <v>1214873</v>
          </cell>
          <cell r="AA1315">
            <v>1214873</v>
          </cell>
          <cell r="AD1315">
            <v>1245375.4125000003</v>
          </cell>
          <cell r="AE1315">
            <v>1242875.4125000001</v>
          </cell>
          <cell r="AF1315">
            <v>1240375.4125000001</v>
          </cell>
          <cell r="AG1315">
            <v>1238119.0220833335</v>
          </cell>
          <cell r="AH1315">
            <v>1236106.24125</v>
          </cell>
          <cell r="AI1315">
            <v>1234093.4604166667</v>
          </cell>
          <cell r="AJ1315">
            <v>1230252.46</v>
          </cell>
          <cell r="AK1315">
            <v>1224583.24</v>
          </cell>
          <cell r="AL1315">
            <v>1218914.02</v>
          </cell>
          <cell r="AM1315">
            <v>1220466.05</v>
          </cell>
          <cell r="AN1315">
            <v>1229239.33</v>
          </cell>
          <cell r="AP1315">
            <v>1242399.25</v>
          </cell>
        </row>
        <row r="1316">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D1316">
            <v>0</v>
          </cell>
          <cell r="AE1316">
            <v>0</v>
          </cell>
          <cell r="AF1316">
            <v>0</v>
          </cell>
          <cell r="AG1316">
            <v>0</v>
          </cell>
          <cell r="AH1316">
            <v>0</v>
          </cell>
          <cell r="AI1316">
            <v>0</v>
          </cell>
          <cell r="AJ1316">
            <v>0</v>
          </cell>
          <cell r="AK1316">
            <v>0</v>
          </cell>
          <cell r="AL1316">
            <v>0</v>
          </cell>
          <cell r="AM1316">
            <v>0</v>
          </cell>
          <cell r="AN1316">
            <v>0</v>
          </cell>
          <cell r="AP1316">
            <v>0</v>
          </cell>
        </row>
        <row r="1317">
          <cell r="J1317">
            <v>2473994.61</v>
          </cell>
          <cell r="K1317">
            <v>7450000</v>
          </cell>
          <cell r="L1317">
            <v>7450000</v>
          </cell>
          <cell r="M1317">
            <v>7450000</v>
          </cell>
          <cell r="N1317">
            <v>7417375.0499999998</v>
          </cell>
          <cell r="O1317">
            <v>7417375.0499999998</v>
          </cell>
          <cell r="P1317">
            <v>7417375.0499999998</v>
          </cell>
          <cell r="Q1317">
            <v>7450000</v>
          </cell>
          <cell r="R1317">
            <v>7450000</v>
          </cell>
          <cell r="S1317">
            <v>7450000</v>
          </cell>
          <cell r="T1317">
            <v>7405505.5999999996</v>
          </cell>
          <cell r="U1317">
            <v>7405505.5999999996</v>
          </cell>
          <cell r="V1317">
            <v>7405505.5999999996</v>
          </cell>
          <cell r="W1317">
            <v>7364177.9199999999</v>
          </cell>
          <cell r="X1317">
            <v>7364177.9199999999</v>
          </cell>
          <cell r="Y1317">
            <v>7364177.9199999999</v>
          </cell>
          <cell r="Z1317">
            <v>7281029.54</v>
          </cell>
          <cell r="AA1317">
            <v>7281029.54</v>
          </cell>
          <cell r="AD1317">
            <v>5166592.4149999991</v>
          </cell>
          <cell r="AE1317">
            <v>5579092.4149999991</v>
          </cell>
          <cell r="AF1317">
            <v>5991592.4149999991</v>
          </cell>
          <cell r="AG1317">
            <v>6403322.0395833328</v>
          </cell>
          <cell r="AH1317">
            <v>6814281.2887499994</v>
          </cell>
          <cell r="AI1317">
            <v>7225240.5379166668</v>
          </cell>
          <cell r="AJ1317">
            <v>7427144.2424999988</v>
          </cell>
          <cell r="AK1317">
            <v>7419992.4024999999</v>
          </cell>
          <cell r="AL1317">
            <v>7412840.5625</v>
          </cell>
          <cell r="AM1317">
            <v>7403583.5795833347</v>
          </cell>
          <cell r="AN1317">
            <v>7392221.4537500003</v>
          </cell>
          <cell r="AP1317">
            <v>7368928.2650000015</v>
          </cell>
        </row>
        <row r="1318">
          <cell r="J1318">
            <v>2050000</v>
          </cell>
          <cell r="K1318">
            <v>2048450</v>
          </cell>
          <cell r="L1318">
            <v>2048450</v>
          </cell>
          <cell r="M1318">
            <v>2048450</v>
          </cell>
          <cell r="N1318">
            <v>1844511.1</v>
          </cell>
          <cell r="O1318">
            <v>1844511.1</v>
          </cell>
          <cell r="P1318">
            <v>1844511.1</v>
          </cell>
          <cell r="Q1318">
            <v>2380000</v>
          </cell>
          <cell r="R1318">
            <v>2380000</v>
          </cell>
          <cell r="S1318">
            <v>2380000</v>
          </cell>
          <cell r="T1318">
            <v>2329080.6</v>
          </cell>
          <cell r="U1318">
            <v>2329080.6</v>
          </cell>
          <cell r="V1318">
            <v>2329080.6</v>
          </cell>
          <cell r="W1318">
            <v>2237090.94</v>
          </cell>
          <cell r="X1318">
            <v>2237090.94</v>
          </cell>
          <cell r="Y1318">
            <v>2237090.94</v>
          </cell>
          <cell r="Z1318">
            <v>1885646.11</v>
          </cell>
          <cell r="AA1318">
            <v>1885646.11</v>
          </cell>
          <cell r="AD1318">
            <v>2011990.2750000004</v>
          </cell>
          <cell r="AE1318">
            <v>2039490.2750000001</v>
          </cell>
          <cell r="AF1318">
            <v>2066990.2750000001</v>
          </cell>
          <cell r="AG1318">
            <v>2092368.6333333331</v>
          </cell>
          <cell r="AH1318">
            <v>2115625.35</v>
          </cell>
          <cell r="AI1318">
            <v>2138882.0666666669</v>
          </cell>
          <cell r="AJ1318">
            <v>2158370.4641666668</v>
          </cell>
          <cell r="AK1318">
            <v>2174090.5425000004</v>
          </cell>
          <cell r="AL1318">
            <v>2189810.6208333336</v>
          </cell>
          <cell r="AM1318">
            <v>2199384.6187500004</v>
          </cell>
          <cell r="AN1318">
            <v>2202812.5362500004</v>
          </cell>
          <cell r="AP1318">
            <v>2207954.4124999996</v>
          </cell>
        </row>
        <row r="1319">
          <cell r="J1319">
            <v>499874.44</v>
          </cell>
          <cell r="K1319">
            <v>499874.44</v>
          </cell>
          <cell r="L1319">
            <v>499874.44</v>
          </cell>
          <cell r="M1319">
            <v>499874.44</v>
          </cell>
          <cell r="N1319">
            <v>491741.09</v>
          </cell>
          <cell r="O1319">
            <v>491741.09</v>
          </cell>
          <cell r="P1319">
            <v>491741.09</v>
          </cell>
          <cell r="Q1319">
            <v>484500</v>
          </cell>
          <cell r="R1319">
            <v>484500</v>
          </cell>
          <cell r="S1319">
            <v>484500</v>
          </cell>
          <cell r="T1319">
            <v>484500</v>
          </cell>
          <cell r="U1319">
            <v>484500</v>
          </cell>
          <cell r="V1319">
            <v>484500</v>
          </cell>
          <cell r="W1319">
            <v>484500</v>
          </cell>
          <cell r="X1319">
            <v>484500</v>
          </cell>
          <cell r="Y1319">
            <v>484500</v>
          </cell>
          <cell r="Z1319">
            <v>484500</v>
          </cell>
          <cell r="AA1319">
            <v>484500</v>
          </cell>
          <cell r="AD1319">
            <v>493997.49249999993</v>
          </cell>
          <cell r="AE1319">
            <v>493997.49249999993</v>
          </cell>
          <cell r="AF1319">
            <v>493997.49249999999</v>
          </cell>
          <cell r="AG1319">
            <v>493356.89083333331</v>
          </cell>
          <cell r="AH1319">
            <v>492075.68749999994</v>
          </cell>
          <cell r="AI1319">
            <v>490794.48416666663</v>
          </cell>
          <cell r="AJ1319">
            <v>489513.28083333332</v>
          </cell>
          <cell r="AK1319">
            <v>488232.07749999996</v>
          </cell>
          <cell r="AL1319">
            <v>486950.87416666659</v>
          </cell>
          <cell r="AM1319">
            <v>486008.56041666662</v>
          </cell>
          <cell r="AN1319">
            <v>485405.13624999998</v>
          </cell>
          <cell r="AP1319">
            <v>484500</v>
          </cell>
        </row>
        <row r="1320">
          <cell r="J1320">
            <v>200000</v>
          </cell>
          <cell r="K1320">
            <v>200000</v>
          </cell>
          <cell r="L1320">
            <v>200000</v>
          </cell>
          <cell r="M1320">
            <v>200000</v>
          </cell>
          <cell r="N1320">
            <v>200000</v>
          </cell>
          <cell r="O1320">
            <v>200000</v>
          </cell>
          <cell r="P1320">
            <v>200000</v>
          </cell>
          <cell r="Q1320">
            <v>200000</v>
          </cell>
          <cell r="R1320">
            <v>200000</v>
          </cell>
          <cell r="S1320">
            <v>200000</v>
          </cell>
          <cell r="T1320">
            <v>200000</v>
          </cell>
          <cell r="U1320">
            <v>200000</v>
          </cell>
          <cell r="V1320">
            <v>200000</v>
          </cell>
          <cell r="W1320">
            <v>200000</v>
          </cell>
          <cell r="X1320">
            <v>200000</v>
          </cell>
          <cell r="Y1320">
            <v>200000</v>
          </cell>
          <cell r="Z1320">
            <v>200000</v>
          </cell>
          <cell r="AA1320">
            <v>200000</v>
          </cell>
          <cell r="AD1320">
            <v>200000</v>
          </cell>
          <cell r="AE1320">
            <v>200000</v>
          </cell>
          <cell r="AF1320">
            <v>200000</v>
          </cell>
          <cell r="AG1320">
            <v>200000</v>
          </cell>
          <cell r="AH1320">
            <v>200000</v>
          </cell>
          <cell r="AI1320">
            <v>200000</v>
          </cell>
          <cell r="AJ1320">
            <v>200000</v>
          </cell>
          <cell r="AK1320">
            <v>200000</v>
          </cell>
          <cell r="AL1320">
            <v>200000</v>
          </cell>
          <cell r="AM1320">
            <v>200000</v>
          </cell>
          <cell r="AN1320">
            <v>200000</v>
          </cell>
          <cell r="AP1320">
            <v>200000</v>
          </cell>
        </row>
        <row r="1321">
          <cell r="J1321">
            <v>140000</v>
          </cell>
          <cell r="K1321">
            <v>140000</v>
          </cell>
          <cell r="L1321">
            <v>140000</v>
          </cell>
          <cell r="M1321">
            <v>140000</v>
          </cell>
          <cell r="N1321">
            <v>130200.01</v>
          </cell>
          <cell r="O1321">
            <v>130200.01</v>
          </cell>
          <cell r="P1321">
            <v>130200.01</v>
          </cell>
          <cell r="Q1321">
            <v>140000</v>
          </cell>
          <cell r="R1321">
            <v>140000</v>
          </cell>
          <cell r="S1321">
            <v>140000</v>
          </cell>
          <cell r="T1321">
            <v>140000</v>
          </cell>
          <cell r="U1321">
            <v>140000</v>
          </cell>
          <cell r="V1321">
            <v>140000</v>
          </cell>
          <cell r="W1321">
            <v>140000</v>
          </cell>
          <cell r="X1321">
            <v>140000</v>
          </cell>
          <cell r="Y1321">
            <v>140000</v>
          </cell>
          <cell r="Z1321">
            <v>140000</v>
          </cell>
          <cell r="AA1321">
            <v>140000</v>
          </cell>
          <cell r="AD1321">
            <v>137550.0025</v>
          </cell>
          <cell r="AE1321">
            <v>137550.0025</v>
          </cell>
          <cell r="AF1321">
            <v>137550.0025</v>
          </cell>
          <cell r="AG1321">
            <v>137550.0025</v>
          </cell>
          <cell r="AH1321">
            <v>137550.0025</v>
          </cell>
          <cell r="AI1321">
            <v>137550.0025</v>
          </cell>
          <cell r="AJ1321">
            <v>137550.0025</v>
          </cell>
          <cell r="AK1321">
            <v>137550.0025</v>
          </cell>
          <cell r="AL1321">
            <v>137550.0025</v>
          </cell>
          <cell r="AM1321">
            <v>137958.33541666667</v>
          </cell>
          <cell r="AN1321">
            <v>138775.00125</v>
          </cell>
          <cell r="AP1321">
            <v>140000</v>
          </cell>
        </row>
        <row r="1322">
          <cell r="J1322">
            <v>100000</v>
          </cell>
          <cell r="K1322">
            <v>100000</v>
          </cell>
          <cell r="L1322">
            <v>100000</v>
          </cell>
          <cell r="M1322">
            <v>100000</v>
          </cell>
          <cell r="N1322">
            <v>100000</v>
          </cell>
          <cell r="O1322">
            <v>100000</v>
          </cell>
          <cell r="P1322">
            <v>100000</v>
          </cell>
          <cell r="Q1322">
            <v>100000</v>
          </cell>
          <cell r="R1322">
            <v>100000</v>
          </cell>
          <cell r="S1322">
            <v>100000</v>
          </cell>
          <cell r="T1322">
            <v>100000</v>
          </cell>
          <cell r="U1322">
            <v>100000</v>
          </cell>
          <cell r="V1322">
            <v>100000</v>
          </cell>
          <cell r="W1322">
            <v>100000</v>
          </cell>
          <cell r="X1322">
            <v>100000</v>
          </cell>
          <cell r="Y1322">
            <v>100000</v>
          </cell>
          <cell r="Z1322">
            <v>100000</v>
          </cell>
          <cell r="AA1322">
            <v>100000</v>
          </cell>
          <cell r="AD1322">
            <v>100000</v>
          </cell>
          <cell r="AE1322">
            <v>100000</v>
          </cell>
          <cell r="AF1322">
            <v>100000</v>
          </cell>
          <cell r="AG1322">
            <v>100000</v>
          </cell>
          <cell r="AH1322">
            <v>100000</v>
          </cell>
          <cell r="AI1322">
            <v>100000</v>
          </cell>
          <cell r="AJ1322">
            <v>100000</v>
          </cell>
          <cell r="AK1322">
            <v>100000</v>
          </cell>
          <cell r="AL1322">
            <v>100000</v>
          </cell>
          <cell r="AM1322">
            <v>100000</v>
          </cell>
          <cell r="AN1322">
            <v>100000</v>
          </cell>
          <cell r="AP1322">
            <v>100000</v>
          </cell>
        </row>
        <row r="1323">
          <cell r="J1323">
            <v>163595.71</v>
          </cell>
          <cell r="K1323">
            <v>163595.71</v>
          </cell>
          <cell r="L1323">
            <v>163595.71</v>
          </cell>
          <cell r="M1323">
            <v>163595.71</v>
          </cell>
          <cell r="N1323">
            <v>163595.71</v>
          </cell>
          <cell r="O1323">
            <v>164151.93</v>
          </cell>
          <cell r="P1323">
            <v>164151.93</v>
          </cell>
          <cell r="Q1323">
            <v>164151.93</v>
          </cell>
          <cell r="R1323">
            <v>164151.93</v>
          </cell>
          <cell r="S1323">
            <v>164151.93</v>
          </cell>
          <cell r="T1323">
            <v>164151.93</v>
          </cell>
          <cell r="U1323">
            <v>164151.93</v>
          </cell>
          <cell r="V1323">
            <v>164151.93</v>
          </cell>
          <cell r="W1323">
            <v>164151.93</v>
          </cell>
          <cell r="X1323">
            <v>164151.93</v>
          </cell>
          <cell r="Y1323">
            <v>164151.93</v>
          </cell>
          <cell r="Z1323">
            <v>164151.93</v>
          </cell>
          <cell r="AA1323">
            <v>165965.81</v>
          </cell>
          <cell r="AD1323">
            <v>163711.58916666664</v>
          </cell>
          <cell r="AE1323">
            <v>163757.94083333333</v>
          </cell>
          <cell r="AF1323">
            <v>163804.29249999998</v>
          </cell>
          <cell r="AG1323">
            <v>163850.64416666664</v>
          </cell>
          <cell r="AH1323">
            <v>163896.99583333332</v>
          </cell>
          <cell r="AI1323">
            <v>163943.34749999997</v>
          </cell>
          <cell r="AJ1323">
            <v>163989.69916666663</v>
          </cell>
          <cell r="AK1323">
            <v>164036.05083333331</v>
          </cell>
          <cell r="AL1323">
            <v>164082.40249999997</v>
          </cell>
          <cell r="AM1323">
            <v>164128.75416666662</v>
          </cell>
          <cell r="AN1323">
            <v>164227.5083333333</v>
          </cell>
          <cell r="AP1323">
            <v>164529.82166666666</v>
          </cell>
        </row>
        <row r="1324">
          <cell r="J1324">
            <v>817108.2</v>
          </cell>
          <cell r="K1324">
            <v>817108.2</v>
          </cell>
          <cell r="L1324">
            <v>817108.2</v>
          </cell>
          <cell r="M1324">
            <v>817108.2</v>
          </cell>
          <cell r="N1324">
            <v>817108.2</v>
          </cell>
          <cell r="O1324">
            <v>824293.54</v>
          </cell>
          <cell r="P1324">
            <v>824293.54</v>
          </cell>
          <cell r="Q1324">
            <v>824293.54</v>
          </cell>
          <cell r="R1324">
            <v>824293.54</v>
          </cell>
          <cell r="S1324">
            <v>824293.54</v>
          </cell>
          <cell r="T1324">
            <v>824293.54</v>
          </cell>
          <cell r="U1324">
            <v>824293.54</v>
          </cell>
          <cell r="V1324">
            <v>824293.54</v>
          </cell>
          <cell r="W1324">
            <v>824293.54</v>
          </cell>
          <cell r="X1324">
            <v>824293.54</v>
          </cell>
          <cell r="Y1324">
            <v>824293.54</v>
          </cell>
          <cell r="Z1324">
            <v>824293.54</v>
          </cell>
          <cell r="AA1324">
            <v>847622.47</v>
          </cell>
          <cell r="AD1324">
            <v>818605.14583333337</v>
          </cell>
          <cell r="AE1324">
            <v>819203.92416666669</v>
          </cell>
          <cell r="AF1324">
            <v>819802.70250000001</v>
          </cell>
          <cell r="AG1324">
            <v>820401.48083333333</v>
          </cell>
          <cell r="AH1324">
            <v>821000.25916666666</v>
          </cell>
          <cell r="AI1324">
            <v>821599.03749999998</v>
          </cell>
          <cell r="AJ1324">
            <v>822197.8158333333</v>
          </cell>
          <cell r="AK1324">
            <v>822796.59416666673</v>
          </cell>
          <cell r="AL1324">
            <v>823395.37250000006</v>
          </cell>
          <cell r="AM1324">
            <v>823994.15083333338</v>
          </cell>
          <cell r="AN1324">
            <v>825265.57875000022</v>
          </cell>
          <cell r="AP1324">
            <v>829153.73375000013</v>
          </cell>
        </row>
        <row r="1325">
          <cell r="J1325">
            <v>1449799.6</v>
          </cell>
          <cell r="K1325">
            <v>1449799.6</v>
          </cell>
          <cell r="L1325">
            <v>1449799.6</v>
          </cell>
          <cell r="M1325">
            <v>1449799.6</v>
          </cell>
          <cell r="N1325">
            <v>1449799.6</v>
          </cell>
          <cell r="O1325">
            <v>1450030.8</v>
          </cell>
          <cell r="P1325">
            <v>1450030.8</v>
          </cell>
          <cell r="Q1325">
            <v>1450030.8</v>
          </cell>
          <cell r="R1325">
            <v>1450030.8</v>
          </cell>
          <cell r="S1325">
            <v>1450030.8</v>
          </cell>
          <cell r="T1325">
            <v>1450030.8</v>
          </cell>
          <cell r="U1325">
            <v>1450030.8</v>
          </cell>
          <cell r="V1325">
            <v>1450030.8</v>
          </cell>
          <cell r="W1325">
            <v>1450030.8</v>
          </cell>
          <cell r="X1325">
            <v>1450030.8</v>
          </cell>
          <cell r="Y1325">
            <v>1450030.8</v>
          </cell>
          <cell r="Z1325">
            <v>1450030.8</v>
          </cell>
          <cell r="AA1325">
            <v>1450784.75</v>
          </cell>
          <cell r="AD1325">
            <v>1449847.7666666666</v>
          </cell>
          <cell r="AE1325">
            <v>1449867.0333333334</v>
          </cell>
          <cell r="AF1325">
            <v>1449886.3</v>
          </cell>
          <cell r="AG1325">
            <v>1449905.5666666671</v>
          </cell>
          <cell r="AH1325">
            <v>1449924.8333333337</v>
          </cell>
          <cell r="AI1325">
            <v>1449944.1000000003</v>
          </cell>
          <cell r="AJ1325">
            <v>1449963.3666666672</v>
          </cell>
          <cell r="AK1325">
            <v>1449982.6333333338</v>
          </cell>
          <cell r="AL1325">
            <v>1450001.9000000004</v>
          </cell>
          <cell r="AM1325">
            <v>1450021.166666667</v>
          </cell>
          <cell r="AN1325">
            <v>1450062.2145833336</v>
          </cell>
          <cell r="AP1325">
            <v>1450187.8729166668</v>
          </cell>
        </row>
        <row r="1326">
          <cell r="J1326">
            <v>1257125.7</v>
          </cell>
          <cell r="K1326">
            <v>1283684.77</v>
          </cell>
          <cell r="L1326">
            <v>1283684.77</v>
          </cell>
          <cell r="M1326">
            <v>1283684.77</v>
          </cell>
          <cell r="N1326">
            <v>3458805.07</v>
          </cell>
          <cell r="O1326">
            <v>3470451.36</v>
          </cell>
          <cell r="P1326">
            <v>3470451.36</v>
          </cell>
          <cell r="Q1326">
            <v>3147880.49</v>
          </cell>
          <cell r="R1326">
            <v>3147880.49</v>
          </cell>
          <cell r="S1326">
            <v>3147880.49</v>
          </cell>
          <cell r="T1326">
            <v>3150967.92</v>
          </cell>
          <cell r="U1326">
            <v>2916923.92</v>
          </cell>
          <cell r="V1326">
            <v>2916923.92</v>
          </cell>
          <cell r="W1326">
            <v>2875631.38</v>
          </cell>
          <cell r="X1326">
            <v>2875631.38</v>
          </cell>
          <cell r="Y1326">
            <v>2875631.38</v>
          </cell>
          <cell r="Z1326">
            <v>2769391.66</v>
          </cell>
          <cell r="AA1326">
            <v>2799624.09</v>
          </cell>
          <cell r="AD1326">
            <v>1901583.5558333334</v>
          </cell>
          <cell r="AE1326">
            <v>2056476.155833333</v>
          </cell>
          <cell r="AF1326">
            <v>2211368.7558333334</v>
          </cell>
          <cell r="AG1326">
            <v>2367725.148333333</v>
          </cell>
          <cell r="AH1326">
            <v>2515793.5000000005</v>
          </cell>
          <cell r="AI1326">
            <v>2654110.0183333335</v>
          </cell>
          <cell r="AJ1326">
            <v>2789599.38625</v>
          </cell>
          <cell r="AK1326">
            <v>2922261.6037500002</v>
          </cell>
          <cell r="AL1326">
            <v>3054923.8212500005</v>
          </cell>
          <cell r="AM1326">
            <v>3092529.3712500003</v>
          </cell>
          <cell r="AN1326">
            <v>3035852.67625</v>
          </cell>
          <cell r="AP1326">
            <v>2932756.7108333334</v>
          </cell>
        </row>
        <row r="1327">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D1327">
            <v>0</v>
          </cell>
          <cell r="AE1327">
            <v>0</v>
          </cell>
          <cell r="AF1327">
            <v>0</v>
          </cell>
          <cell r="AG1327">
            <v>0</v>
          </cell>
          <cell r="AH1327">
            <v>0</v>
          </cell>
          <cell r="AI1327">
            <v>0</v>
          </cell>
          <cell r="AJ1327">
            <v>0</v>
          </cell>
          <cell r="AK1327">
            <v>0</v>
          </cell>
          <cell r="AL1327">
            <v>0</v>
          </cell>
          <cell r="AM1327">
            <v>0</v>
          </cell>
          <cell r="AN1327">
            <v>0</v>
          </cell>
          <cell r="AP1327">
            <v>0</v>
          </cell>
        </row>
        <row r="1328">
          <cell r="J1328">
            <v>0</v>
          </cell>
          <cell r="K1328">
            <v>0</v>
          </cell>
          <cell r="L1328">
            <v>0</v>
          </cell>
          <cell r="M1328">
            <v>0</v>
          </cell>
          <cell r="N1328">
            <v>0</v>
          </cell>
          <cell r="O1328">
            <v>0</v>
          </cell>
          <cell r="P1328">
            <v>0</v>
          </cell>
          <cell r="Q1328">
            <v>0</v>
          </cell>
          <cell r="R1328">
            <v>0</v>
          </cell>
          <cell r="S1328">
            <v>0</v>
          </cell>
          <cell r="T1328">
            <v>0</v>
          </cell>
          <cell r="U1328">
            <v>631427.37</v>
          </cell>
          <cell r="V1328">
            <v>574024.87</v>
          </cell>
          <cell r="W1328">
            <v>574024.87</v>
          </cell>
          <cell r="X1328">
            <v>0</v>
          </cell>
          <cell r="Y1328">
            <v>0</v>
          </cell>
          <cell r="Z1328">
            <v>0</v>
          </cell>
          <cell r="AA1328">
            <v>0</v>
          </cell>
          <cell r="AD1328">
            <v>0</v>
          </cell>
          <cell r="AE1328">
            <v>0</v>
          </cell>
          <cell r="AF1328">
            <v>0</v>
          </cell>
          <cell r="AG1328">
            <v>0</v>
          </cell>
          <cell r="AH1328">
            <v>26309.473750000001</v>
          </cell>
          <cell r="AI1328">
            <v>76536.650416666656</v>
          </cell>
          <cell r="AJ1328">
            <v>124372.05625000001</v>
          </cell>
          <cell r="AK1328">
            <v>148289.75916666666</v>
          </cell>
          <cell r="AL1328">
            <v>148289.75916666666</v>
          </cell>
          <cell r="AM1328">
            <v>148289.75916666666</v>
          </cell>
          <cell r="AN1328">
            <v>148289.75916666666</v>
          </cell>
          <cell r="AP1328">
            <v>148289.75916666666</v>
          </cell>
        </row>
        <row r="1329">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D1329">
            <v>0</v>
          </cell>
          <cell r="AE1329">
            <v>0</v>
          </cell>
          <cell r="AF1329">
            <v>0</v>
          </cell>
          <cell r="AG1329">
            <v>0</v>
          </cell>
          <cell r="AH1329">
            <v>0</v>
          </cell>
          <cell r="AI1329">
            <v>0</v>
          </cell>
          <cell r="AJ1329">
            <v>0</v>
          </cell>
          <cell r="AK1329">
            <v>0</v>
          </cell>
          <cell r="AL1329">
            <v>0</v>
          </cell>
          <cell r="AM1329">
            <v>0</v>
          </cell>
          <cell r="AN1329">
            <v>0</v>
          </cell>
          <cell r="AP1329">
            <v>208333.33333333334</v>
          </cell>
        </row>
        <row r="1330">
          <cell r="J1330">
            <v>155510.24</v>
          </cell>
          <cell r="K1330">
            <v>139842.70000000001</v>
          </cell>
          <cell r="L1330">
            <v>93887</v>
          </cell>
          <cell r="M1330">
            <v>28087.84</v>
          </cell>
          <cell r="N1330">
            <v>238666.58</v>
          </cell>
          <cell r="O1330">
            <v>647170.75</v>
          </cell>
          <cell r="P1330">
            <v>1134782.8999999999</v>
          </cell>
          <cell r="Q1330">
            <v>0</v>
          </cell>
          <cell r="R1330">
            <v>282798.09000000003</v>
          </cell>
          <cell r="S1330">
            <v>427577.95</v>
          </cell>
          <cell r="T1330">
            <v>444760.76</v>
          </cell>
          <cell r="U1330">
            <v>379083.97</v>
          </cell>
          <cell r="V1330">
            <v>363279.04</v>
          </cell>
          <cell r="W1330">
            <v>276589.46999999997</v>
          </cell>
          <cell r="X1330">
            <v>215864.66</v>
          </cell>
          <cell r="Y1330">
            <v>164725.32</v>
          </cell>
          <cell r="Z1330">
            <v>259216.37</v>
          </cell>
          <cell r="AA1330">
            <v>579641.73</v>
          </cell>
          <cell r="AD1330">
            <v>275109.8808333333</v>
          </cell>
          <cell r="AE1330">
            <v>276844.51708333334</v>
          </cell>
          <cell r="AF1330">
            <v>287203.82416666666</v>
          </cell>
          <cell r="AG1330">
            <v>305821.44999999995</v>
          </cell>
          <cell r="AH1330">
            <v>323414.23499999993</v>
          </cell>
          <cell r="AI1330">
            <v>339671.09833333333</v>
          </cell>
          <cell r="AJ1330">
            <v>354025.91375000001</v>
          </cell>
          <cell r="AK1330">
            <v>364806.09833333333</v>
          </cell>
          <cell r="AL1330">
            <v>375581.72916666669</v>
          </cell>
          <cell r="AM1330">
            <v>382131.19874999998</v>
          </cell>
          <cell r="AN1330">
            <v>380173.73083333328</v>
          </cell>
          <cell r="AP1330">
            <v>359608.40500000003</v>
          </cell>
        </row>
        <row r="1331">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D1331">
            <v>0</v>
          </cell>
          <cell r="AE1331">
            <v>0</v>
          </cell>
          <cell r="AF1331">
            <v>0</v>
          </cell>
          <cell r="AG1331">
            <v>0</v>
          </cell>
          <cell r="AH1331">
            <v>0</v>
          </cell>
          <cell r="AI1331">
            <v>0</v>
          </cell>
          <cell r="AJ1331">
            <v>0</v>
          </cell>
          <cell r="AK1331">
            <v>0</v>
          </cell>
          <cell r="AL1331">
            <v>0</v>
          </cell>
          <cell r="AM1331">
            <v>0</v>
          </cell>
          <cell r="AN1331">
            <v>0</v>
          </cell>
          <cell r="AP1331">
            <v>0</v>
          </cell>
        </row>
        <row r="1332">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D1332">
            <v>0</v>
          </cell>
          <cell r="AE1332">
            <v>0</v>
          </cell>
          <cell r="AF1332">
            <v>0</v>
          </cell>
          <cell r="AG1332">
            <v>0</v>
          </cell>
          <cell r="AH1332">
            <v>0</v>
          </cell>
          <cell r="AI1332">
            <v>0</v>
          </cell>
          <cell r="AJ1332">
            <v>0</v>
          </cell>
          <cell r="AK1332">
            <v>0</v>
          </cell>
          <cell r="AL1332">
            <v>0</v>
          </cell>
          <cell r="AM1332">
            <v>0</v>
          </cell>
          <cell r="AN1332">
            <v>0</v>
          </cell>
          <cell r="AP1332">
            <v>0</v>
          </cell>
        </row>
        <row r="1333">
          <cell r="J1333">
            <v>0</v>
          </cell>
          <cell r="K1333">
            <v>0</v>
          </cell>
          <cell r="L1333">
            <v>0</v>
          </cell>
          <cell r="M1333">
            <v>481168.02</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D1333">
            <v>40097.334999999999</v>
          </cell>
          <cell r="AE1333">
            <v>40097.334999999999</v>
          </cell>
          <cell r="AF1333">
            <v>40097.334999999999</v>
          </cell>
          <cell r="AG1333">
            <v>40097.334999999999</v>
          </cell>
          <cell r="AH1333">
            <v>40097.334999999999</v>
          </cell>
          <cell r="AI1333">
            <v>40097.334999999999</v>
          </cell>
          <cell r="AJ1333">
            <v>40097.334999999999</v>
          </cell>
          <cell r="AK1333">
            <v>40097.334999999999</v>
          </cell>
          <cell r="AL1333">
            <v>20048.6675</v>
          </cell>
          <cell r="AM1333">
            <v>0</v>
          </cell>
          <cell r="AN1333">
            <v>0</v>
          </cell>
          <cell r="AP1333">
            <v>0</v>
          </cell>
        </row>
        <row r="1334">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D1334">
            <v>0</v>
          </cell>
          <cell r="AE1334">
            <v>0</v>
          </cell>
          <cell r="AF1334">
            <v>0</v>
          </cell>
          <cell r="AG1334">
            <v>0</v>
          </cell>
          <cell r="AH1334">
            <v>0</v>
          </cell>
          <cell r="AI1334">
            <v>0</v>
          </cell>
          <cell r="AJ1334">
            <v>0</v>
          </cell>
          <cell r="AK1334">
            <v>0</v>
          </cell>
          <cell r="AL1334">
            <v>0</v>
          </cell>
          <cell r="AM1334">
            <v>0</v>
          </cell>
          <cell r="AN1334">
            <v>0</v>
          </cell>
          <cell r="AP1334">
            <v>0</v>
          </cell>
        </row>
        <row r="1335">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D1335">
            <v>0</v>
          </cell>
          <cell r="AE1335">
            <v>0</v>
          </cell>
          <cell r="AF1335">
            <v>0</v>
          </cell>
          <cell r="AG1335">
            <v>0</v>
          </cell>
          <cell r="AH1335">
            <v>0</v>
          </cell>
          <cell r="AI1335">
            <v>0</v>
          </cell>
          <cell r="AJ1335">
            <v>0</v>
          </cell>
          <cell r="AK1335">
            <v>0</v>
          </cell>
          <cell r="AL1335">
            <v>0</v>
          </cell>
          <cell r="AM1335">
            <v>0</v>
          </cell>
          <cell r="AN1335">
            <v>0</v>
          </cell>
          <cell r="AP1335">
            <v>0</v>
          </cell>
        </row>
        <row r="1336">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D1336">
            <v>0</v>
          </cell>
          <cell r="AE1336">
            <v>0</v>
          </cell>
          <cell r="AF1336">
            <v>0</v>
          </cell>
          <cell r="AG1336">
            <v>0</v>
          </cell>
          <cell r="AH1336">
            <v>0</v>
          </cell>
          <cell r="AI1336">
            <v>0</v>
          </cell>
          <cell r="AJ1336">
            <v>0</v>
          </cell>
          <cell r="AK1336">
            <v>0</v>
          </cell>
          <cell r="AL1336">
            <v>0</v>
          </cell>
          <cell r="AM1336">
            <v>0</v>
          </cell>
          <cell r="AN1336">
            <v>0</v>
          </cell>
          <cell r="AP1336">
            <v>0</v>
          </cell>
        </row>
        <row r="1337">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D1337">
            <v>0</v>
          </cell>
          <cell r="AE1337">
            <v>0</v>
          </cell>
          <cell r="AF1337">
            <v>0</v>
          </cell>
          <cell r="AG1337">
            <v>0</v>
          </cell>
          <cell r="AH1337">
            <v>0</v>
          </cell>
          <cell r="AI1337">
            <v>0</v>
          </cell>
          <cell r="AJ1337">
            <v>0</v>
          </cell>
          <cell r="AK1337">
            <v>0</v>
          </cell>
          <cell r="AL1337">
            <v>0</v>
          </cell>
          <cell r="AM1337">
            <v>0</v>
          </cell>
          <cell r="AN1337">
            <v>0</v>
          </cell>
          <cell r="AP1337">
            <v>0</v>
          </cell>
        </row>
        <row r="1338">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D1338">
            <v>0</v>
          </cell>
          <cell r="AE1338">
            <v>0</v>
          </cell>
          <cell r="AF1338">
            <v>0</v>
          </cell>
          <cell r="AG1338">
            <v>0</v>
          </cell>
          <cell r="AH1338">
            <v>0</v>
          </cell>
          <cell r="AI1338">
            <v>0</v>
          </cell>
          <cell r="AJ1338">
            <v>0</v>
          </cell>
          <cell r="AK1338">
            <v>0</v>
          </cell>
          <cell r="AL1338">
            <v>0</v>
          </cell>
          <cell r="AM1338">
            <v>0</v>
          </cell>
          <cell r="AN1338">
            <v>0</v>
          </cell>
          <cell r="AP1338">
            <v>0</v>
          </cell>
        </row>
        <row r="1339">
          <cell r="J1339">
            <v>316253.37</v>
          </cell>
          <cell r="K1339">
            <v>316253.37</v>
          </cell>
          <cell r="L1339">
            <v>316253.37</v>
          </cell>
          <cell r="M1339">
            <v>316253.37</v>
          </cell>
          <cell r="N1339">
            <v>316253.37</v>
          </cell>
          <cell r="O1339">
            <v>316253.37</v>
          </cell>
          <cell r="P1339">
            <v>316253.37</v>
          </cell>
          <cell r="Q1339">
            <v>316253.37</v>
          </cell>
          <cell r="R1339">
            <v>316253.37</v>
          </cell>
          <cell r="S1339">
            <v>316253.37</v>
          </cell>
          <cell r="T1339">
            <v>316253.37</v>
          </cell>
          <cell r="U1339">
            <v>316253.37</v>
          </cell>
          <cell r="V1339">
            <v>316253.37</v>
          </cell>
          <cell r="W1339">
            <v>316253.37</v>
          </cell>
          <cell r="X1339">
            <v>316253.37</v>
          </cell>
          <cell r="Y1339">
            <v>316253.37</v>
          </cell>
          <cell r="Z1339">
            <v>316253.37</v>
          </cell>
          <cell r="AA1339">
            <v>316253.37</v>
          </cell>
          <cell r="AD1339">
            <v>316253.37000000005</v>
          </cell>
          <cell r="AE1339">
            <v>316253.37000000005</v>
          </cell>
          <cell r="AF1339">
            <v>316253.37000000005</v>
          </cell>
          <cell r="AG1339">
            <v>316253.37000000005</v>
          </cell>
          <cell r="AH1339">
            <v>316253.37000000005</v>
          </cell>
          <cell r="AI1339">
            <v>316253.37000000005</v>
          </cell>
          <cell r="AJ1339">
            <v>316253.37000000005</v>
          </cell>
          <cell r="AK1339">
            <v>316253.37000000005</v>
          </cell>
          <cell r="AL1339">
            <v>316253.37000000005</v>
          </cell>
          <cell r="AM1339">
            <v>316253.37000000005</v>
          </cell>
          <cell r="AN1339">
            <v>316253.37000000005</v>
          </cell>
          <cell r="AP1339">
            <v>303076.14625000005</v>
          </cell>
        </row>
        <row r="1340">
          <cell r="J1340">
            <v>328215.28000000003</v>
          </cell>
          <cell r="K1340">
            <v>328215.28000000003</v>
          </cell>
          <cell r="L1340">
            <v>328215.28000000003</v>
          </cell>
          <cell r="M1340">
            <v>328215.28000000003</v>
          </cell>
          <cell r="N1340">
            <v>328215.28000000003</v>
          </cell>
          <cell r="O1340">
            <v>328215.28000000003</v>
          </cell>
          <cell r="P1340">
            <v>328215.28000000003</v>
          </cell>
          <cell r="Q1340">
            <v>328215.28000000003</v>
          </cell>
          <cell r="R1340">
            <v>328215.28000000003</v>
          </cell>
          <cell r="S1340">
            <v>328215.28000000003</v>
          </cell>
          <cell r="T1340">
            <v>328215.28000000003</v>
          </cell>
          <cell r="U1340">
            <v>328845.77</v>
          </cell>
          <cell r="V1340">
            <v>328845.77</v>
          </cell>
          <cell r="W1340">
            <v>328845.77</v>
          </cell>
          <cell r="X1340">
            <v>328845.77</v>
          </cell>
          <cell r="Y1340">
            <v>328845.77</v>
          </cell>
          <cell r="Z1340">
            <v>328845.77</v>
          </cell>
          <cell r="AA1340">
            <v>328845.77</v>
          </cell>
          <cell r="AD1340">
            <v>328194.33083333337</v>
          </cell>
          <cell r="AE1340">
            <v>328209.76833333343</v>
          </cell>
          <cell r="AF1340">
            <v>328215.28000000009</v>
          </cell>
          <cell r="AG1340">
            <v>328215.28000000009</v>
          </cell>
          <cell r="AH1340">
            <v>328241.55041666672</v>
          </cell>
          <cell r="AI1340">
            <v>328294.09125000006</v>
          </cell>
          <cell r="AJ1340">
            <v>328346.63208333339</v>
          </cell>
          <cell r="AK1340">
            <v>328399.17291666666</v>
          </cell>
          <cell r="AL1340">
            <v>328451.71375</v>
          </cell>
          <cell r="AM1340">
            <v>328504.25458333333</v>
          </cell>
          <cell r="AN1340">
            <v>328556.79541666672</v>
          </cell>
          <cell r="AP1340">
            <v>313987.22875000001</v>
          </cell>
        </row>
        <row r="1341">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D1341">
            <v>0</v>
          </cell>
          <cell r="AE1341">
            <v>0</v>
          </cell>
          <cell r="AF1341">
            <v>0</v>
          </cell>
          <cell r="AG1341">
            <v>0</v>
          </cell>
          <cell r="AH1341">
            <v>0</v>
          </cell>
          <cell r="AI1341">
            <v>0</v>
          </cell>
          <cell r="AJ1341">
            <v>0</v>
          </cell>
          <cell r="AK1341">
            <v>0</v>
          </cell>
          <cell r="AL1341">
            <v>0</v>
          </cell>
          <cell r="AM1341">
            <v>0</v>
          </cell>
          <cell r="AN1341">
            <v>0</v>
          </cell>
          <cell r="AP1341">
            <v>0</v>
          </cell>
        </row>
        <row r="1342">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D1342">
            <v>0</v>
          </cell>
          <cell r="AE1342">
            <v>0</v>
          </cell>
          <cell r="AF1342">
            <v>0</v>
          </cell>
          <cell r="AG1342">
            <v>0</v>
          </cell>
          <cell r="AH1342">
            <v>0</v>
          </cell>
          <cell r="AI1342">
            <v>0</v>
          </cell>
          <cell r="AJ1342">
            <v>0</v>
          </cell>
          <cell r="AK1342">
            <v>0</v>
          </cell>
          <cell r="AL1342">
            <v>0</v>
          </cell>
          <cell r="AM1342">
            <v>0</v>
          </cell>
          <cell r="AN1342">
            <v>0</v>
          </cell>
          <cell r="AP1342">
            <v>0</v>
          </cell>
        </row>
        <row r="1343">
          <cell r="J1343">
            <v>-19197.61</v>
          </cell>
          <cell r="K1343">
            <v>-20570.849999999999</v>
          </cell>
          <cell r="L1343">
            <v>-21944.09</v>
          </cell>
          <cell r="M1343">
            <v>-23317.33</v>
          </cell>
          <cell r="N1343">
            <v>-24690.57</v>
          </cell>
          <cell r="O1343">
            <v>-26063.81</v>
          </cell>
          <cell r="P1343">
            <v>-27437.05</v>
          </cell>
          <cell r="Q1343">
            <v>-28810.29</v>
          </cell>
          <cell r="R1343">
            <v>-30183.53</v>
          </cell>
          <cell r="S1343">
            <v>-31556.77</v>
          </cell>
          <cell r="T1343">
            <v>-32930.01</v>
          </cell>
          <cell r="U1343">
            <v>-34303.25</v>
          </cell>
          <cell r="V1343">
            <v>-35676.49</v>
          </cell>
          <cell r="W1343">
            <v>-37049.730000000003</v>
          </cell>
          <cell r="X1343">
            <v>-38422.97</v>
          </cell>
          <cell r="Y1343">
            <v>-39796.21</v>
          </cell>
          <cell r="Z1343">
            <v>-41169.449999999997</v>
          </cell>
          <cell r="AA1343">
            <v>-42542.69</v>
          </cell>
          <cell r="AD1343">
            <v>-20570.849999999999</v>
          </cell>
          <cell r="AE1343">
            <v>-21944.09</v>
          </cell>
          <cell r="AF1343">
            <v>-23317.329999999998</v>
          </cell>
          <cell r="AG1343">
            <v>-24690.570000000003</v>
          </cell>
          <cell r="AH1343">
            <v>-26063.809999999998</v>
          </cell>
          <cell r="AI1343">
            <v>-27437.05</v>
          </cell>
          <cell r="AJ1343">
            <v>-28810.289999999994</v>
          </cell>
          <cell r="AK1343">
            <v>-30183.53</v>
          </cell>
          <cell r="AL1343">
            <v>-31556.77</v>
          </cell>
          <cell r="AM1343">
            <v>-32930.01</v>
          </cell>
          <cell r="AN1343">
            <v>-34303.25</v>
          </cell>
          <cell r="AP1343">
            <v>-35162.681250000001</v>
          </cell>
        </row>
        <row r="1344">
          <cell r="J1344">
            <v>-143251.54999999999</v>
          </cell>
          <cell r="K1344">
            <v>-154305.60000000001</v>
          </cell>
          <cell r="L1344">
            <v>-165359.65</v>
          </cell>
          <cell r="M1344">
            <v>-176413.7</v>
          </cell>
          <cell r="N1344">
            <v>-187467.75</v>
          </cell>
          <cell r="O1344">
            <v>-198521.8</v>
          </cell>
          <cell r="P1344">
            <v>-209575.85</v>
          </cell>
          <cell r="Q1344">
            <v>-220629.9</v>
          </cell>
          <cell r="R1344">
            <v>-231683.95</v>
          </cell>
          <cell r="S1344">
            <v>-242738</v>
          </cell>
          <cell r="T1344">
            <v>-253792.05</v>
          </cell>
          <cell r="U1344">
            <v>-264846.09999999998</v>
          </cell>
          <cell r="V1344">
            <v>-275900.15000000002</v>
          </cell>
          <cell r="W1344">
            <v>-286954.2</v>
          </cell>
          <cell r="X1344">
            <v>-298008.25</v>
          </cell>
          <cell r="Y1344">
            <v>-309062.3</v>
          </cell>
          <cell r="Z1344">
            <v>-320116.34999999998</v>
          </cell>
          <cell r="AA1344">
            <v>-331170.40000000002</v>
          </cell>
          <cell r="AD1344">
            <v>-154305.60000000001</v>
          </cell>
          <cell r="AE1344">
            <v>-165359.65000000002</v>
          </cell>
          <cell r="AF1344">
            <v>-176413.69999999998</v>
          </cell>
          <cell r="AG1344">
            <v>-187467.75</v>
          </cell>
          <cell r="AH1344">
            <v>-198521.79999999996</v>
          </cell>
          <cell r="AI1344">
            <v>-209575.85</v>
          </cell>
          <cell r="AJ1344">
            <v>-220629.9</v>
          </cell>
          <cell r="AK1344">
            <v>-231683.95000000004</v>
          </cell>
          <cell r="AL1344">
            <v>-242738</v>
          </cell>
          <cell r="AM1344">
            <v>-253792.04999999996</v>
          </cell>
          <cell r="AN1344">
            <v>-264846.10000000003</v>
          </cell>
          <cell r="AP1344">
            <v>-272234.26250000001</v>
          </cell>
        </row>
        <row r="1345">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D1345">
            <v>0</v>
          </cell>
          <cell r="AE1345">
            <v>0</v>
          </cell>
          <cell r="AF1345">
            <v>0</v>
          </cell>
          <cell r="AG1345">
            <v>0</v>
          </cell>
          <cell r="AH1345">
            <v>0</v>
          </cell>
          <cell r="AI1345">
            <v>0</v>
          </cell>
          <cell r="AJ1345">
            <v>0</v>
          </cell>
          <cell r="AK1345">
            <v>0</v>
          </cell>
          <cell r="AL1345">
            <v>0</v>
          </cell>
          <cell r="AM1345">
            <v>0</v>
          </cell>
          <cell r="AN1345">
            <v>0</v>
          </cell>
          <cell r="AP1345">
            <v>-838.98708333333332</v>
          </cell>
        </row>
        <row r="1346">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D1346">
            <v>0</v>
          </cell>
          <cell r="AE1346">
            <v>0</v>
          </cell>
          <cell r="AF1346">
            <v>0</v>
          </cell>
          <cell r="AG1346">
            <v>0</v>
          </cell>
          <cell r="AH1346">
            <v>0</v>
          </cell>
          <cell r="AI1346">
            <v>0</v>
          </cell>
          <cell r="AJ1346">
            <v>0</v>
          </cell>
          <cell r="AK1346">
            <v>0</v>
          </cell>
          <cell r="AL1346">
            <v>0</v>
          </cell>
          <cell r="AM1346">
            <v>0</v>
          </cell>
          <cell r="AN1346">
            <v>0</v>
          </cell>
          <cell r="AP1346">
            <v>11182.653333333334</v>
          </cell>
        </row>
        <row r="1347">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D1347">
            <v>0</v>
          </cell>
          <cell r="AE1347">
            <v>0</v>
          </cell>
          <cell r="AF1347">
            <v>0</v>
          </cell>
          <cell r="AG1347">
            <v>0</v>
          </cell>
          <cell r="AH1347">
            <v>0</v>
          </cell>
          <cell r="AI1347">
            <v>0</v>
          </cell>
          <cell r="AJ1347">
            <v>0</v>
          </cell>
          <cell r="AK1347">
            <v>0</v>
          </cell>
          <cell r="AL1347">
            <v>0</v>
          </cell>
          <cell r="AM1347">
            <v>0</v>
          </cell>
          <cell r="AN1347">
            <v>0</v>
          </cell>
          <cell r="AP1347">
            <v>0</v>
          </cell>
        </row>
        <row r="1348">
          <cell r="J1348">
            <v>8430</v>
          </cell>
          <cell r="K1348">
            <v>6902</v>
          </cell>
          <cell r="L1348">
            <v>5374</v>
          </cell>
          <cell r="M1348">
            <v>3846</v>
          </cell>
          <cell r="N1348">
            <v>2318</v>
          </cell>
          <cell r="O1348">
            <v>790</v>
          </cell>
          <cell r="P1348">
            <v>0</v>
          </cell>
          <cell r="Q1348">
            <v>0</v>
          </cell>
          <cell r="R1348">
            <v>0</v>
          </cell>
          <cell r="S1348">
            <v>0</v>
          </cell>
          <cell r="T1348">
            <v>0</v>
          </cell>
          <cell r="U1348">
            <v>0</v>
          </cell>
          <cell r="V1348">
            <v>0</v>
          </cell>
          <cell r="W1348">
            <v>0</v>
          </cell>
          <cell r="X1348">
            <v>0</v>
          </cell>
          <cell r="Y1348">
            <v>0</v>
          </cell>
          <cell r="Z1348">
            <v>0</v>
          </cell>
          <cell r="AA1348">
            <v>0</v>
          </cell>
          <cell r="AD1348">
            <v>7057.916666666667</v>
          </cell>
          <cell r="AE1348">
            <v>5782.416666666667</v>
          </cell>
          <cell r="AF1348">
            <v>4634.25</v>
          </cell>
          <cell r="AG1348">
            <v>3613.4166666666665</v>
          </cell>
          <cell r="AH1348">
            <v>2719.9166666666665</v>
          </cell>
          <cell r="AI1348">
            <v>1953.75</v>
          </cell>
          <cell r="AJ1348">
            <v>1314.9166666666667</v>
          </cell>
          <cell r="AK1348">
            <v>803.41666666666663</v>
          </cell>
          <cell r="AL1348">
            <v>419.25</v>
          </cell>
          <cell r="AM1348">
            <v>162.41666666666666</v>
          </cell>
          <cell r="AN1348">
            <v>32.916666666666664</v>
          </cell>
          <cell r="AP1348">
            <v>0</v>
          </cell>
        </row>
        <row r="1349">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D1349">
            <v>0</v>
          </cell>
          <cell r="AE1349">
            <v>0</v>
          </cell>
          <cell r="AF1349">
            <v>0</v>
          </cell>
          <cell r="AG1349">
            <v>0</v>
          </cell>
          <cell r="AH1349">
            <v>0</v>
          </cell>
          <cell r="AI1349">
            <v>0</v>
          </cell>
          <cell r="AJ1349">
            <v>0</v>
          </cell>
          <cell r="AK1349">
            <v>0</v>
          </cell>
          <cell r="AL1349">
            <v>0</v>
          </cell>
          <cell r="AM1349">
            <v>0</v>
          </cell>
          <cell r="AN1349">
            <v>0</v>
          </cell>
          <cell r="AP1349">
            <v>0</v>
          </cell>
        </row>
        <row r="1350">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D1350">
            <v>0</v>
          </cell>
          <cell r="AE1350">
            <v>0</v>
          </cell>
          <cell r="AF1350">
            <v>0</v>
          </cell>
          <cell r="AG1350">
            <v>0</v>
          </cell>
          <cell r="AH1350">
            <v>0</v>
          </cell>
          <cell r="AI1350">
            <v>0</v>
          </cell>
          <cell r="AJ1350">
            <v>0</v>
          </cell>
          <cell r="AK1350">
            <v>0</v>
          </cell>
          <cell r="AL1350">
            <v>0</v>
          </cell>
          <cell r="AM1350">
            <v>0</v>
          </cell>
          <cell r="AN1350">
            <v>0</v>
          </cell>
          <cell r="AP1350">
            <v>0</v>
          </cell>
        </row>
        <row r="1351">
          <cell r="J1351">
            <v>1294747.94</v>
          </cell>
          <cell r="K1351">
            <v>1280674.6000000001</v>
          </cell>
          <cell r="L1351">
            <v>1266601.26</v>
          </cell>
          <cell r="M1351">
            <v>1252527.92</v>
          </cell>
          <cell r="N1351">
            <v>1238454.58</v>
          </cell>
          <cell r="O1351">
            <v>1224381.24</v>
          </cell>
          <cell r="P1351">
            <v>1210307.8999999999</v>
          </cell>
          <cell r="Q1351">
            <v>1196234.56</v>
          </cell>
          <cell r="R1351">
            <v>1182161.22</v>
          </cell>
          <cell r="S1351">
            <v>1168087.8799999999</v>
          </cell>
          <cell r="T1351">
            <v>1154014.54</v>
          </cell>
          <cell r="U1351">
            <v>1139941.2</v>
          </cell>
          <cell r="V1351">
            <v>1125867.8600000001</v>
          </cell>
          <cell r="W1351">
            <v>1111794.52</v>
          </cell>
          <cell r="X1351">
            <v>1097721.18</v>
          </cell>
          <cell r="Y1351">
            <v>1083647.8400000001</v>
          </cell>
          <cell r="Z1351">
            <v>1069574.5</v>
          </cell>
          <cell r="AA1351">
            <v>1055501.1599999999</v>
          </cell>
          <cell r="AD1351">
            <v>1280674.5999999999</v>
          </cell>
          <cell r="AE1351">
            <v>1266601.26</v>
          </cell>
          <cell r="AF1351">
            <v>1252527.9200000002</v>
          </cell>
          <cell r="AG1351">
            <v>1238454.5800000003</v>
          </cell>
          <cell r="AH1351">
            <v>1224381.24</v>
          </cell>
          <cell r="AI1351">
            <v>1210307.8999999999</v>
          </cell>
          <cell r="AJ1351">
            <v>1196234.56</v>
          </cell>
          <cell r="AK1351">
            <v>1182161.22</v>
          </cell>
          <cell r="AL1351">
            <v>1168087.8799999999</v>
          </cell>
          <cell r="AM1351">
            <v>1154014.54</v>
          </cell>
          <cell r="AN1351">
            <v>1139941.2</v>
          </cell>
          <cell r="AP1351">
            <v>1111794.52</v>
          </cell>
        </row>
        <row r="1352">
          <cell r="J1352">
            <v>324644.09000000003</v>
          </cell>
          <cell r="K1352">
            <v>323220.21000000002</v>
          </cell>
          <cell r="L1352">
            <v>321796.33</v>
          </cell>
          <cell r="M1352">
            <v>320372.45</v>
          </cell>
          <cell r="N1352">
            <v>318948.57</v>
          </cell>
          <cell r="O1352">
            <v>317524.69</v>
          </cell>
          <cell r="P1352">
            <v>316100.81</v>
          </cell>
          <cell r="Q1352">
            <v>314676.93</v>
          </cell>
          <cell r="R1352">
            <v>313253.05</v>
          </cell>
          <cell r="S1352">
            <v>311829.17</v>
          </cell>
          <cell r="T1352">
            <v>310405.28999999998</v>
          </cell>
          <cell r="U1352">
            <v>308981.40999999997</v>
          </cell>
          <cell r="V1352">
            <v>307557.53000000003</v>
          </cell>
          <cell r="W1352">
            <v>306133.65000000002</v>
          </cell>
          <cell r="X1352">
            <v>304709.77</v>
          </cell>
          <cell r="Y1352">
            <v>303285.89</v>
          </cell>
          <cell r="Z1352">
            <v>301862.01</v>
          </cell>
          <cell r="AA1352">
            <v>300438.13</v>
          </cell>
          <cell r="AD1352">
            <v>323220.21000000002</v>
          </cell>
          <cell r="AE1352">
            <v>321796.33</v>
          </cell>
          <cell r="AF1352">
            <v>320372.44999999995</v>
          </cell>
          <cell r="AG1352">
            <v>318948.57</v>
          </cell>
          <cell r="AH1352">
            <v>317524.69</v>
          </cell>
          <cell r="AI1352">
            <v>316100.81</v>
          </cell>
          <cell r="AJ1352">
            <v>314676.93000000005</v>
          </cell>
          <cell r="AK1352">
            <v>313253.05000000005</v>
          </cell>
          <cell r="AL1352">
            <v>311829.17</v>
          </cell>
          <cell r="AM1352">
            <v>310405.28999999998</v>
          </cell>
          <cell r="AN1352">
            <v>308981.40999999997</v>
          </cell>
          <cell r="AP1352">
            <v>306133.65000000002</v>
          </cell>
        </row>
        <row r="1353">
          <cell r="J1353">
            <v>2527845.46</v>
          </cell>
          <cell r="K1353">
            <v>2508695.11</v>
          </cell>
          <cell r="L1353">
            <v>2489544.7599999998</v>
          </cell>
          <cell r="M1353">
            <v>2470394.41</v>
          </cell>
          <cell r="N1353">
            <v>2451244.06</v>
          </cell>
          <cell r="O1353">
            <v>2432093.71</v>
          </cell>
          <cell r="P1353">
            <v>2412943.3599999999</v>
          </cell>
          <cell r="Q1353">
            <v>2393793.0099999998</v>
          </cell>
          <cell r="R1353">
            <v>2374642.66</v>
          </cell>
          <cell r="S1353">
            <v>2355492.31</v>
          </cell>
          <cell r="T1353">
            <v>2336341.96</v>
          </cell>
          <cell r="U1353">
            <v>2317191.61</v>
          </cell>
          <cell r="V1353">
            <v>2298041.2599999998</v>
          </cell>
          <cell r="W1353">
            <v>2278890.91</v>
          </cell>
          <cell r="X1353">
            <v>2259740.56</v>
          </cell>
          <cell r="Y1353">
            <v>2240590.21</v>
          </cell>
          <cell r="Z1353">
            <v>2221439.86</v>
          </cell>
          <cell r="AA1353">
            <v>2202289.5099999998</v>
          </cell>
          <cell r="AD1353">
            <v>2508695.11</v>
          </cell>
          <cell r="AE1353">
            <v>2489544.7599999998</v>
          </cell>
          <cell r="AF1353">
            <v>2470394.41</v>
          </cell>
          <cell r="AG1353">
            <v>2451244.0599999996</v>
          </cell>
          <cell r="AH1353">
            <v>2432093.7100000004</v>
          </cell>
          <cell r="AI1353">
            <v>2412943.3599999999</v>
          </cell>
          <cell r="AJ1353">
            <v>2393793.0099999998</v>
          </cell>
          <cell r="AK1353">
            <v>2374642.66</v>
          </cell>
          <cell r="AL1353">
            <v>2355492.3099999996</v>
          </cell>
          <cell r="AM1353">
            <v>2336341.9600000004</v>
          </cell>
          <cell r="AN1353">
            <v>2317191.61</v>
          </cell>
          <cell r="AP1353">
            <v>2278890.91</v>
          </cell>
        </row>
        <row r="1354">
          <cell r="J1354">
            <v>2381317.98</v>
          </cell>
          <cell r="K1354">
            <v>2374459.44</v>
          </cell>
          <cell r="L1354">
            <v>2367600.9</v>
          </cell>
          <cell r="M1354">
            <v>2360742.36</v>
          </cell>
          <cell r="N1354">
            <v>2353883.8199999998</v>
          </cell>
          <cell r="O1354">
            <v>2347025.2799999998</v>
          </cell>
          <cell r="P1354">
            <v>2340166.7400000002</v>
          </cell>
          <cell r="Q1354">
            <v>2333308.2000000002</v>
          </cell>
          <cell r="R1354">
            <v>2326449.66</v>
          </cell>
          <cell r="S1354">
            <v>2319591.12</v>
          </cell>
          <cell r="T1354">
            <v>2312732.58</v>
          </cell>
          <cell r="U1354">
            <v>2305874.04</v>
          </cell>
          <cell r="V1354">
            <v>2299015.5</v>
          </cell>
          <cell r="W1354">
            <v>2292156.96</v>
          </cell>
          <cell r="X1354">
            <v>2285298.42</v>
          </cell>
          <cell r="Y1354">
            <v>2278439.88</v>
          </cell>
          <cell r="Z1354">
            <v>2271581.34</v>
          </cell>
          <cell r="AA1354">
            <v>2264722.7999999998</v>
          </cell>
          <cell r="AD1354">
            <v>2374459.4400000004</v>
          </cell>
          <cell r="AE1354">
            <v>2367600.9000000004</v>
          </cell>
          <cell r="AF1354">
            <v>2360742.36</v>
          </cell>
          <cell r="AG1354">
            <v>2353883.8199999998</v>
          </cell>
          <cell r="AH1354">
            <v>2347025.2799999998</v>
          </cell>
          <cell r="AI1354">
            <v>2340166.7400000002</v>
          </cell>
          <cell r="AJ1354">
            <v>2333308.2000000002</v>
          </cell>
          <cell r="AK1354">
            <v>2326449.6599999997</v>
          </cell>
          <cell r="AL1354">
            <v>2319591.12</v>
          </cell>
          <cell r="AM1354">
            <v>2312732.58</v>
          </cell>
          <cell r="AN1354">
            <v>2305874.0399999996</v>
          </cell>
          <cell r="AP1354">
            <v>2292156.9600000004</v>
          </cell>
        </row>
        <row r="1355">
          <cell r="J1355">
            <v>9160465.6999999993</v>
          </cell>
          <cell r="K1355">
            <v>9134078.2200000007</v>
          </cell>
          <cell r="L1355">
            <v>9107690.7400000002</v>
          </cell>
          <cell r="M1355">
            <v>9081303.2599999998</v>
          </cell>
          <cell r="N1355">
            <v>9054915.7799999993</v>
          </cell>
          <cell r="O1355">
            <v>9028528.3000000007</v>
          </cell>
          <cell r="P1355">
            <v>9002140.8200000003</v>
          </cell>
          <cell r="Q1355">
            <v>8975753.3399999999</v>
          </cell>
          <cell r="R1355">
            <v>8949365.8599999994</v>
          </cell>
          <cell r="S1355">
            <v>8922978.3800000008</v>
          </cell>
          <cell r="T1355">
            <v>8896590.9000000004</v>
          </cell>
          <cell r="U1355">
            <v>8870203.4199999999</v>
          </cell>
          <cell r="V1355">
            <v>8843815.9399999995</v>
          </cell>
          <cell r="W1355">
            <v>8817428.4600000009</v>
          </cell>
          <cell r="X1355">
            <v>8791040.9800000004</v>
          </cell>
          <cell r="Y1355">
            <v>8764653.5</v>
          </cell>
          <cell r="Z1355">
            <v>8738266.0199999996</v>
          </cell>
          <cell r="AA1355">
            <v>8711878.5399999991</v>
          </cell>
          <cell r="AD1355">
            <v>9134078.2199999988</v>
          </cell>
          <cell r="AE1355">
            <v>9107690.7399999984</v>
          </cell>
          <cell r="AF1355">
            <v>9081303.2599999998</v>
          </cell>
          <cell r="AG1355">
            <v>9054915.7799999993</v>
          </cell>
          <cell r="AH1355">
            <v>9028528.2999999989</v>
          </cell>
          <cell r="AI1355">
            <v>9002140.8200000003</v>
          </cell>
          <cell r="AJ1355">
            <v>8975753.3399999999</v>
          </cell>
          <cell r="AK1355">
            <v>8949365.8600000013</v>
          </cell>
          <cell r="AL1355">
            <v>8922978.379999999</v>
          </cell>
          <cell r="AM1355">
            <v>8896590.9000000004</v>
          </cell>
          <cell r="AN1355">
            <v>8870203.4199999999</v>
          </cell>
          <cell r="AP1355">
            <v>8817428.4600000009</v>
          </cell>
        </row>
        <row r="1356">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D1356">
            <v>0</v>
          </cell>
          <cell r="AE1356">
            <v>0</v>
          </cell>
          <cell r="AF1356">
            <v>0</v>
          </cell>
          <cell r="AG1356">
            <v>0</v>
          </cell>
          <cell r="AH1356">
            <v>0</v>
          </cell>
          <cell r="AI1356">
            <v>0</v>
          </cell>
          <cell r="AJ1356">
            <v>0</v>
          </cell>
          <cell r="AK1356">
            <v>0</v>
          </cell>
          <cell r="AL1356">
            <v>0</v>
          </cell>
          <cell r="AM1356">
            <v>0</v>
          </cell>
          <cell r="AN1356">
            <v>0</v>
          </cell>
          <cell r="AP1356">
            <v>0</v>
          </cell>
        </row>
        <row r="1357">
          <cell r="J1357">
            <v>7288.82</v>
          </cell>
          <cell r="K1357">
            <v>6997.25</v>
          </cell>
          <cell r="L1357">
            <v>6705.68</v>
          </cell>
          <cell r="M1357">
            <v>6414.11</v>
          </cell>
          <cell r="N1357">
            <v>6122.54</v>
          </cell>
          <cell r="O1357">
            <v>5830.97</v>
          </cell>
          <cell r="P1357">
            <v>5539.4</v>
          </cell>
          <cell r="Q1357">
            <v>5247.83</v>
          </cell>
          <cell r="R1357">
            <v>4956.26</v>
          </cell>
          <cell r="S1357">
            <v>4664.6899999999996</v>
          </cell>
          <cell r="T1357">
            <v>4373.12</v>
          </cell>
          <cell r="U1357">
            <v>4081.55</v>
          </cell>
          <cell r="V1357">
            <v>3789.98</v>
          </cell>
          <cell r="W1357">
            <v>3498.41</v>
          </cell>
          <cell r="X1357">
            <v>3206.84</v>
          </cell>
          <cell r="Y1357">
            <v>2915.27</v>
          </cell>
          <cell r="Z1357">
            <v>2623.7</v>
          </cell>
          <cell r="AA1357">
            <v>2332.13</v>
          </cell>
          <cell r="AD1357">
            <v>6997.25</v>
          </cell>
          <cell r="AE1357">
            <v>6705.68</v>
          </cell>
          <cell r="AF1357">
            <v>6414.11</v>
          </cell>
          <cell r="AG1357">
            <v>6122.54</v>
          </cell>
          <cell r="AH1357">
            <v>5830.9700000000012</v>
          </cell>
          <cell r="AI1357">
            <v>5539.4000000000015</v>
          </cell>
          <cell r="AJ1357">
            <v>5247.8300000000017</v>
          </cell>
          <cell r="AK1357">
            <v>4956.2600000000011</v>
          </cell>
          <cell r="AL1357">
            <v>4664.6899999999996</v>
          </cell>
          <cell r="AM1357">
            <v>4373.12</v>
          </cell>
          <cell r="AN1357">
            <v>4081.5499999999997</v>
          </cell>
          <cell r="AP1357">
            <v>3498.41</v>
          </cell>
        </row>
        <row r="1358">
          <cell r="J1358">
            <v>670836.51</v>
          </cell>
          <cell r="K1358">
            <v>667046.47</v>
          </cell>
          <cell r="L1358">
            <v>663256.43000000005</v>
          </cell>
          <cell r="M1358">
            <v>659466.39</v>
          </cell>
          <cell r="N1358">
            <v>655676.35</v>
          </cell>
          <cell r="O1358">
            <v>651886.31000000006</v>
          </cell>
          <cell r="P1358">
            <v>648096.27</v>
          </cell>
          <cell r="Q1358">
            <v>644306.23</v>
          </cell>
          <cell r="R1358">
            <v>640516.18999999994</v>
          </cell>
          <cell r="S1358">
            <v>636726.15</v>
          </cell>
          <cell r="T1358">
            <v>632936.11</v>
          </cell>
          <cell r="U1358">
            <v>629146.06999999995</v>
          </cell>
          <cell r="V1358">
            <v>625356.03</v>
          </cell>
          <cell r="W1358">
            <v>621565.99</v>
          </cell>
          <cell r="X1358">
            <v>617775.94999999995</v>
          </cell>
          <cell r="Y1358">
            <v>613985.91</v>
          </cell>
          <cell r="Z1358">
            <v>610195.87</v>
          </cell>
          <cell r="AA1358">
            <v>606405.82999999996</v>
          </cell>
          <cell r="AD1358">
            <v>667046.46999999986</v>
          </cell>
          <cell r="AE1358">
            <v>663256.43000000005</v>
          </cell>
          <cell r="AF1358">
            <v>659466.3899999999</v>
          </cell>
          <cell r="AG1358">
            <v>655676.35</v>
          </cell>
          <cell r="AH1358">
            <v>651886.31000000006</v>
          </cell>
          <cell r="AI1358">
            <v>648096.27000000014</v>
          </cell>
          <cell r="AJ1358">
            <v>644306.2300000001</v>
          </cell>
          <cell r="AK1358">
            <v>640516.19000000006</v>
          </cell>
          <cell r="AL1358">
            <v>636726.15000000014</v>
          </cell>
          <cell r="AM1358">
            <v>632936.1100000001</v>
          </cell>
          <cell r="AN1358">
            <v>629146.07000000007</v>
          </cell>
          <cell r="AP1358">
            <v>621565.99000000011</v>
          </cell>
        </row>
        <row r="1359">
          <cell r="J1359">
            <v>509780.34</v>
          </cell>
          <cell r="K1359">
            <v>506900.22</v>
          </cell>
          <cell r="L1359">
            <v>504020.1</v>
          </cell>
          <cell r="M1359">
            <v>501139.98</v>
          </cell>
          <cell r="N1359">
            <v>498259.86</v>
          </cell>
          <cell r="O1359">
            <v>495379.74</v>
          </cell>
          <cell r="P1359">
            <v>492499.62</v>
          </cell>
          <cell r="Q1359">
            <v>489619.5</v>
          </cell>
          <cell r="R1359">
            <v>486739.38</v>
          </cell>
          <cell r="S1359">
            <v>483859.26</v>
          </cell>
          <cell r="T1359">
            <v>480979.14</v>
          </cell>
          <cell r="U1359">
            <v>478099.02</v>
          </cell>
          <cell r="V1359">
            <v>475218.9</v>
          </cell>
          <cell r="W1359">
            <v>472338.78</v>
          </cell>
          <cell r="X1359">
            <v>469458.66</v>
          </cell>
          <cell r="Y1359">
            <v>466578.54</v>
          </cell>
          <cell r="Z1359">
            <v>463698.42</v>
          </cell>
          <cell r="AA1359">
            <v>460818.3</v>
          </cell>
          <cell r="AD1359">
            <v>506900.22000000003</v>
          </cell>
          <cell r="AE1359">
            <v>504020.09999999992</v>
          </cell>
          <cell r="AF1359">
            <v>501139.98</v>
          </cell>
          <cell r="AG1359">
            <v>498259.86000000004</v>
          </cell>
          <cell r="AH1359">
            <v>495379.74</v>
          </cell>
          <cell r="AI1359">
            <v>492499.61999999988</v>
          </cell>
          <cell r="AJ1359">
            <v>489619.5</v>
          </cell>
          <cell r="AK1359">
            <v>486739.38000000006</v>
          </cell>
          <cell r="AL1359">
            <v>483859.26000000007</v>
          </cell>
          <cell r="AM1359">
            <v>480979.13999999996</v>
          </cell>
          <cell r="AN1359">
            <v>478099.02</v>
          </cell>
          <cell r="AP1359">
            <v>472338.78</v>
          </cell>
        </row>
        <row r="1360">
          <cell r="J1360">
            <v>1560924.78</v>
          </cell>
          <cell r="K1360">
            <v>1552105.99</v>
          </cell>
          <cell r="L1360">
            <v>1543287.2</v>
          </cell>
          <cell r="M1360">
            <v>1534468.41</v>
          </cell>
          <cell r="N1360">
            <v>1525649.62</v>
          </cell>
          <cell r="O1360">
            <v>1516830.83</v>
          </cell>
          <cell r="P1360">
            <v>1508012.04</v>
          </cell>
          <cell r="Q1360">
            <v>1499193.25</v>
          </cell>
          <cell r="R1360">
            <v>1490374.46</v>
          </cell>
          <cell r="S1360">
            <v>1481555.67</v>
          </cell>
          <cell r="T1360">
            <v>1472736.88</v>
          </cell>
          <cell r="U1360">
            <v>1463918.09</v>
          </cell>
          <cell r="V1360">
            <v>1455099.3</v>
          </cell>
          <cell r="W1360">
            <v>1446280.51</v>
          </cell>
          <cell r="X1360">
            <v>1437461.72</v>
          </cell>
          <cell r="Y1360">
            <v>1428642.93</v>
          </cell>
          <cell r="Z1360">
            <v>1419824.14</v>
          </cell>
          <cell r="AA1360">
            <v>1411005.35</v>
          </cell>
          <cell r="AD1360">
            <v>1552105.99</v>
          </cell>
          <cell r="AE1360">
            <v>1543287.2000000002</v>
          </cell>
          <cell r="AF1360">
            <v>1534468.4100000001</v>
          </cell>
          <cell r="AG1360">
            <v>1525649.62</v>
          </cell>
          <cell r="AH1360">
            <v>1516830.83</v>
          </cell>
          <cell r="AI1360">
            <v>1508012.04</v>
          </cell>
          <cell r="AJ1360">
            <v>1499193.2500000002</v>
          </cell>
          <cell r="AK1360">
            <v>1490374.46</v>
          </cell>
          <cell r="AL1360">
            <v>1481555.67</v>
          </cell>
          <cell r="AM1360">
            <v>1472736.88</v>
          </cell>
          <cell r="AN1360">
            <v>1463918.09</v>
          </cell>
          <cell r="AP1360">
            <v>1446280.51</v>
          </cell>
        </row>
        <row r="1361">
          <cell r="J1361">
            <v>476393.19</v>
          </cell>
          <cell r="K1361">
            <v>473701.71</v>
          </cell>
          <cell r="L1361">
            <v>471010.23</v>
          </cell>
          <cell r="M1361">
            <v>468318.75</v>
          </cell>
          <cell r="N1361">
            <v>465627.27</v>
          </cell>
          <cell r="O1361">
            <v>462935.79</v>
          </cell>
          <cell r="P1361">
            <v>460244.31</v>
          </cell>
          <cell r="Q1361">
            <v>457552.83</v>
          </cell>
          <cell r="R1361">
            <v>454861.35</v>
          </cell>
          <cell r="S1361">
            <v>452169.87</v>
          </cell>
          <cell r="T1361">
            <v>449478.39</v>
          </cell>
          <cell r="U1361">
            <v>446786.91</v>
          </cell>
          <cell r="V1361">
            <v>444095.43</v>
          </cell>
          <cell r="W1361">
            <v>441403.95</v>
          </cell>
          <cell r="X1361">
            <v>438712.47</v>
          </cell>
          <cell r="Y1361">
            <v>436020.99</v>
          </cell>
          <cell r="Z1361">
            <v>433329.51</v>
          </cell>
          <cell r="AA1361">
            <v>430638.03</v>
          </cell>
          <cell r="AD1361">
            <v>473701.70999999996</v>
          </cell>
          <cell r="AE1361">
            <v>471010.23</v>
          </cell>
          <cell r="AF1361">
            <v>468318.75</v>
          </cell>
          <cell r="AG1361">
            <v>465627.27</v>
          </cell>
          <cell r="AH1361">
            <v>462935.79</v>
          </cell>
          <cell r="AI1361">
            <v>460244.31</v>
          </cell>
          <cell r="AJ1361">
            <v>457552.83</v>
          </cell>
          <cell r="AK1361">
            <v>454861.35000000003</v>
          </cell>
          <cell r="AL1361">
            <v>452169.87000000005</v>
          </cell>
          <cell r="AM1361">
            <v>449478.39000000007</v>
          </cell>
          <cell r="AN1361">
            <v>446786.91000000009</v>
          </cell>
          <cell r="AP1361">
            <v>441403.95</v>
          </cell>
        </row>
        <row r="1362">
          <cell r="J1362">
            <v>6371.21</v>
          </cell>
          <cell r="K1362">
            <v>6276.12</v>
          </cell>
          <cell r="L1362">
            <v>6181.03</v>
          </cell>
          <cell r="M1362">
            <v>6085.94</v>
          </cell>
          <cell r="N1362">
            <v>5990.85</v>
          </cell>
          <cell r="O1362">
            <v>5895.76</v>
          </cell>
          <cell r="P1362">
            <v>5800.67</v>
          </cell>
          <cell r="Q1362">
            <v>5705.58</v>
          </cell>
          <cell r="R1362">
            <v>5610.49</v>
          </cell>
          <cell r="S1362">
            <v>5515.4</v>
          </cell>
          <cell r="T1362">
            <v>5420.31</v>
          </cell>
          <cell r="U1362">
            <v>5325.22</v>
          </cell>
          <cell r="V1362">
            <v>5230.13</v>
          </cell>
          <cell r="W1362">
            <v>5135.04</v>
          </cell>
          <cell r="X1362">
            <v>5039.95</v>
          </cell>
          <cell r="Y1362">
            <v>4944.8599999999997</v>
          </cell>
          <cell r="Z1362">
            <v>4849.7700000000004</v>
          </cell>
          <cell r="AA1362">
            <v>4754.68</v>
          </cell>
          <cell r="AD1362">
            <v>6276.12</v>
          </cell>
          <cell r="AE1362">
            <v>6181.03</v>
          </cell>
          <cell r="AF1362">
            <v>6085.94</v>
          </cell>
          <cell r="AG1362">
            <v>5990.8499999999995</v>
          </cell>
          <cell r="AH1362">
            <v>5895.7599999999993</v>
          </cell>
          <cell r="AI1362">
            <v>5800.670000000001</v>
          </cell>
          <cell r="AJ1362">
            <v>5705.579999999999</v>
          </cell>
          <cell r="AK1362">
            <v>5610.4900000000007</v>
          </cell>
          <cell r="AL1362">
            <v>5515.3999999999987</v>
          </cell>
          <cell r="AM1362">
            <v>5420.3099999999995</v>
          </cell>
          <cell r="AN1362">
            <v>5325.22</v>
          </cell>
          <cell r="AP1362">
            <v>5135.04</v>
          </cell>
        </row>
        <row r="1363">
          <cell r="J1363">
            <v>14865.09</v>
          </cell>
          <cell r="K1363">
            <v>14643.21</v>
          </cell>
          <cell r="L1363">
            <v>14421.33</v>
          </cell>
          <cell r="M1363">
            <v>14199.45</v>
          </cell>
          <cell r="N1363">
            <v>13977.57</v>
          </cell>
          <cell r="O1363">
            <v>13755.69</v>
          </cell>
          <cell r="P1363">
            <v>13533.81</v>
          </cell>
          <cell r="Q1363">
            <v>13311.93</v>
          </cell>
          <cell r="R1363">
            <v>13090.05</v>
          </cell>
          <cell r="S1363">
            <v>12868.17</v>
          </cell>
          <cell r="T1363">
            <v>12646.29</v>
          </cell>
          <cell r="U1363">
            <v>12424.41</v>
          </cell>
          <cell r="V1363">
            <v>12202.53</v>
          </cell>
          <cell r="W1363">
            <v>11980.65</v>
          </cell>
          <cell r="X1363">
            <v>11758.77</v>
          </cell>
          <cell r="Y1363">
            <v>11536.89</v>
          </cell>
          <cell r="Z1363">
            <v>11315.01</v>
          </cell>
          <cell r="AA1363">
            <v>11093.13</v>
          </cell>
          <cell r="AD1363">
            <v>14643.21</v>
          </cell>
          <cell r="AE1363">
            <v>14421.33</v>
          </cell>
          <cell r="AF1363">
            <v>14199.449999999999</v>
          </cell>
          <cell r="AG1363">
            <v>13977.57</v>
          </cell>
          <cell r="AH1363">
            <v>13755.69</v>
          </cell>
          <cell r="AI1363">
            <v>13533.81</v>
          </cell>
          <cell r="AJ1363">
            <v>13311.93</v>
          </cell>
          <cell r="AK1363">
            <v>13090.049999999997</v>
          </cell>
          <cell r="AL1363">
            <v>12868.17</v>
          </cell>
          <cell r="AM1363">
            <v>12646.29</v>
          </cell>
          <cell r="AN1363">
            <v>12424.409999999998</v>
          </cell>
          <cell r="AP1363">
            <v>11980.65</v>
          </cell>
        </row>
        <row r="1364">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D1364">
            <v>0</v>
          </cell>
          <cell r="AE1364">
            <v>0</v>
          </cell>
          <cell r="AF1364">
            <v>0</v>
          </cell>
          <cell r="AG1364">
            <v>0</v>
          </cell>
          <cell r="AH1364">
            <v>0</v>
          </cell>
          <cell r="AI1364">
            <v>0</v>
          </cell>
          <cell r="AJ1364">
            <v>0</v>
          </cell>
          <cell r="AK1364">
            <v>0</v>
          </cell>
          <cell r="AL1364">
            <v>0</v>
          </cell>
          <cell r="AM1364">
            <v>0</v>
          </cell>
          <cell r="AN1364">
            <v>0</v>
          </cell>
          <cell r="AP1364">
            <v>0</v>
          </cell>
        </row>
        <row r="1365">
          <cell r="J1365">
            <v>390535.86</v>
          </cell>
          <cell r="K1365">
            <v>385328.72</v>
          </cell>
          <cell r="L1365">
            <v>380121.58</v>
          </cell>
          <cell r="M1365">
            <v>374914.44</v>
          </cell>
          <cell r="N1365">
            <v>369707.3</v>
          </cell>
          <cell r="O1365">
            <v>364500.16</v>
          </cell>
          <cell r="P1365">
            <v>359293.02</v>
          </cell>
          <cell r="Q1365">
            <v>354085.88</v>
          </cell>
          <cell r="R1365">
            <v>348878.74</v>
          </cell>
          <cell r="S1365">
            <v>343671.6</v>
          </cell>
          <cell r="T1365">
            <v>338464.46</v>
          </cell>
          <cell r="U1365">
            <v>333257.32</v>
          </cell>
          <cell r="V1365">
            <v>328050.18</v>
          </cell>
          <cell r="W1365">
            <v>322843.03999999998</v>
          </cell>
          <cell r="X1365">
            <v>317635.90000000002</v>
          </cell>
          <cell r="Y1365">
            <v>312428.76</v>
          </cell>
          <cell r="Z1365">
            <v>307221.62</v>
          </cell>
          <cell r="AA1365">
            <v>302014.48</v>
          </cell>
          <cell r="AD1365">
            <v>385328.72</v>
          </cell>
          <cell r="AE1365">
            <v>380121.5799999999</v>
          </cell>
          <cell r="AF1365">
            <v>374914.44</v>
          </cell>
          <cell r="AG1365">
            <v>369707.30000000005</v>
          </cell>
          <cell r="AH1365">
            <v>364500.16</v>
          </cell>
          <cell r="AI1365">
            <v>359293.02</v>
          </cell>
          <cell r="AJ1365">
            <v>354085.88000000006</v>
          </cell>
          <cell r="AK1365">
            <v>348878.74</v>
          </cell>
          <cell r="AL1365">
            <v>343671.6</v>
          </cell>
          <cell r="AM1365">
            <v>338464.45999999996</v>
          </cell>
          <cell r="AN1365">
            <v>333257.32</v>
          </cell>
          <cell r="AP1365">
            <v>322843.03999999998</v>
          </cell>
        </row>
        <row r="1366">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D1366">
            <v>0</v>
          </cell>
          <cell r="AE1366">
            <v>0</v>
          </cell>
          <cell r="AF1366">
            <v>0</v>
          </cell>
          <cell r="AG1366">
            <v>0</v>
          </cell>
          <cell r="AH1366">
            <v>0</v>
          </cell>
          <cell r="AI1366">
            <v>0</v>
          </cell>
          <cell r="AJ1366">
            <v>0</v>
          </cell>
          <cell r="AK1366">
            <v>0</v>
          </cell>
          <cell r="AL1366">
            <v>0</v>
          </cell>
          <cell r="AM1366">
            <v>0</v>
          </cell>
          <cell r="AN1366">
            <v>0</v>
          </cell>
          <cell r="AP1366">
            <v>0</v>
          </cell>
        </row>
        <row r="1367">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D1367">
            <v>0</v>
          </cell>
          <cell r="AE1367">
            <v>0</v>
          </cell>
          <cell r="AF1367">
            <v>0</v>
          </cell>
          <cell r="AG1367">
            <v>0</v>
          </cell>
          <cell r="AH1367">
            <v>0</v>
          </cell>
          <cell r="AI1367">
            <v>0</v>
          </cell>
          <cell r="AJ1367">
            <v>0</v>
          </cell>
          <cell r="AK1367">
            <v>0</v>
          </cell>
          <cell r="AL1367">
            <v>0</v>
          </cell>
          <cell r="AM1367">
            <v>0</v>
          </cell>
          <cell r="AN1367">
            <v>0</v>
          </cell>
          <cell r="AP1367">
            <v>0</v>
          </cell>
        </row>
        <row r="1368">
          <cell r="J1368">
            <v>76369.19</v>
          </cell>
          <cell r="K1368">
            <v>75481.2</v>
          </cell>
          <cell r="L1368">
            <v>74593.210000000006</v>
          </cell>
          <cell r="M1368">
            <v>73705.22</v>
          </cell>
          <cell r="N1368">
            <v>72817.23</v>
          </cell>
          <cell r="O1368">
            <v>71929.240000000005</v>
          </cell>
          <cell r="P1368">
            <v>71041.25</v>
          </cell>
          <cell r="Q1368">
            <v>70153.259999999995</v>
          </cell>
          <cell r="R1368">
            <v>69265.27</v>
          </cell>
          <cell r="S1368">
            <v>68377.279999999999</v>
          </cell>
          <cell r="T1368">
            <v>67489.289999999994</v>
          </cell>
          <cell r="U1368">
            <v>66601.3</v>
          </cell>
          <cell r="V1368">
            <v>65713.31</v>
          </cell>
          <cell r="W1368">
            <v>64825.32</v>
          </cell>
          <cell r="X1368">
            <v>63937.33</v>
          </cell>
          <cell r="Y1368">
            <v>63049.34</v>
          </cell>
          <cell r="Z1368">
            <v>62161.35</v>
          </cell>
          <cell r="AA1368">
            <v>61273.36</v>
          </cell>
          <cell r="AD1368">
            <v>75481.2</v>
          </cell>
          <cell r="AE1368">
            <v>74593.210000000006</v>
          </cell>
          <cell r="AF1368">
            <v>73705.22</v>
          </cell>
          <cell r="AG1368">
            <v>72817.23</v>
          </cell>
          <cell r="AH1368">
            <v>71929.240000000005</v>
          </cell>
          <cell r="AI1368">
            <v>71041.250000000015</v>
          </cell>
          <cell r="AJ1368">
            <v>70153.260000000009</v>
          </cell>
          <cell r="AK1368">
            <v>69265.27</v>
          </cell>
          <cell r="AL1368">
            <v>68377.279999999984</v>
          </cell>
          <cell r="AM1368">
            <v>67489.289999999994</v>
          </cell>
          <cell r="AN1368">
            <v>66601.3</v>
          </cell>
          <cell r="AP1368">
            <v>64825.319999999985</v>
          </cell>
        </row>
        <row r="1369">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D1369">
            <v>0</v>
          </cell>
          <cell r="AE1369">
            <v>0</v>
          </cell>
          <cell r="AF1369">
            <v>0</v>
          </cell>
          <cell r="AG1369">
            <v>0</v>
          </cell>
          <cell r="AH1369">
            <v>0</v>
          </cell>
          <cell r="AI1369">
            <v>0</v>
          </cell>
          <cell r="AJ1369">
            <v>0</v>
          </cell>
          <cell r="AK1369">
            <v>0</v>
          </cell>
          <cell r="AL1369">
            <v>0</v>
          </cell>
          <cell r="AM1369">
            <v>0</v>
          </cell>
          <cell r="AN1369">
            <v>0</v>
          </cell>
          <cell r="AP1369">
            <v>0</v>
          </cell>
        </row>
        <row r="1370">
          <cell r="J1370">
            <v>3956845.71</v>
          </cell>
          <cell r="K1370">
            <v>3940427.26</v>
          </cell>
          <cell r="L1370">
            <v>3924008.81</v>
          </cell>
          <cell r="M1370">
            <v>3907590.36</v>
          </cell>
          <cell r="N1370">
            <v>3891171.91</v>
          </cell>
          <cell r="O1370">
            <v>3874753.46</v>
          </cell>
          <cell r="P1370">
            <v>3858335.01</v>
          </cell>
          <cell r="Q1370">
            <v>3841916.56</v>
          </cell>
          <cell r="R1370">
            <v>3825498.11</v>
          </cell>
          <cell r="S1370">
            <v>3809079.66</v>
          </cell>
          <cell r="T1370">
            <v>3792661.21</v>
          </cell>
          <cell r="U1370">
            <v>3776242.76</v>
          </cell>
          <cell r="V1370">
            <v>3759824.31</v>
          </cell>
          <cell r="W1370">
            <v>3743405.86</v>
          </cell>
          <cell r="X1370">
            <v>3726987.41</v>
          </cell>
          <cell r="Y1370">
            <v>3710568.96</v>
          </cell>
          <cell r="Z1370">
            <v>3694150.51</v>
          </cell>
          <cell r="AA1370">
            <v>3677732.06</v>
          </cell>
          <cell r="AD1370">
            <v>3940427.26</v>
          </cell>
          <cell r="AE1370">
            <v>3924008.81</v>
          </cell>
          <cell r="AF1370">
            <v>3907590.36</v>
          </cell>
          <cell r="AG1370">
            <v>3891171.91</v>
          </cell>
          <cell r="AH1370">
            <v>3874753.4599999995</v>
          </cell>
          <cell r="AI1370">
            <v>3858335.01</v>
          </cell>
          <cell r="AJ1370">
            <v>3841916.56</v>
          </cell>
          <cell r="AK1370">
            <v>3825498.11</v>
          </cell>
          <cell r="AL1370">
            <v>3809079.66</v>
          </cell>
          <cell r="AM1370">
            <v>3792661.2099999995</v>
          </cell>
          <cell r="AN1370">
            <v>3776242.76</v>
          </cell>
          <cell r="AP1370">
            <v>3743405.86</v>
          </cell>
        </row>
        <row r="1371">
          <cell r="J1371">
            <v>190954.89</v>
          </cell>
          <cell r="K1371">
            <v>175041.99</v>
          </cell>
          <cell r="L1371">
            <v>159129.09</v>
          </cell>
          <cell r="M1371">
            <v>143216.19</v>
          </cell>
          <cell r="N1371">
            <v>127303.29</v>
          </cell>
          <cell r="O1371">
            <v>111390.39</v>
          </cell>
          <cell r="P1371">
            <v>95477.49</v>
          </cell>
          <cell r="Q1371">
            <v>79564.59</v>
          </cell>
          <cell r="R1371">
            <v>63651.69</v>
          </cell>
          <cell r="S1371">
            <v>47738.79</v>
          </cell>
          <cell r="T1371">
            <v>31825.89</v>
          </cell>
          <cell r="U1371">
            <v>15912.99</v>
          </cell>
          <cell r="V1371">
            <v>0</v>
          </cell>
          <cell r="W1371">
            <v>0</v>
          </cell>
          <cell r="X1371">
            <v>0</v>
          </cell>
          <cell r="Y1371">
            <v>0</v>
          </cell>
          <cell r="Z1371">
            <v>0</v>
          </cell>
          <cell r="AA1371">
            <v>0</v>
          </cell>
          <cell r="AD1371">
            <v>175041.99</v>
          </cell>
          <cell r="AE1371">
            <v>159129.09</v>
          </cell>
          <cell r="AF1371">
            <v>143216.18999999997</v>
          </cell>
          <cell r="AG1371">
            <v>127303.29</v>
          </cell>
          <cell r="AH1371">
            <v>111390.38999999997</v>
          </cell>
          <cell r="AI1371">
            <v>95477.486250000016</v>
          </cell>
          <cell r="AJ1371">
            <v>80227.616250000006</v>
          </cell>
          <cell r="AK1371">
            <v>66303.821249999994</v>
          </cell>
          <cell r="AL1371">
            <v>53706.10125</v>
          </cell>
          <cell r="AM1371">
            <v>42434.456249999996</v>
          </cell>
          <cell r="AN1371">
            <v>32488.88625</v>
          </cell>
          <cell r="AP1371">
            <v>16575.971249999999</v>
          </cell>
        </row>
        <row r="1372">
          <cell r="J1372">
            <v>14185042.970000001</v>
          </cell>
          <cell r="K1372">
            <v>14151666.4</v>
          </cell>
          <cell r="L1372">
            <v>14118289.83</v>
          </cell>
          <cell r="M1372">
            <v>14084913.26</v>
          </cell>
          <cell r="N1372">
            <v>14051536.689999999</v>
          </cell>
          <cell r="O1372">
            <v>14018160.119999999</v>
          </cell>
          <cell r="P1372">
            <v>13984783.550000001</v>
          </cell>
          <cell r="Q1372">
            <v>13951406.98</v>
          </cell>
          <cell r="R1372">
            <v>13918030.41</v>
          </cell>
          <cell r="S1372">
            <v>13884653.84</v>
          </cell>
          <cell r="T1372">
            <v>13851277.27</v>
          </cell>
          <cell r="U1372">
            <v>13817900.699999999</v>
          </cell>
          <cell r="V1372">
            <v>13784524.130000001</v>
          </cell>
          <cell r="W1372">
            <v>13751147.560000001</v>
          </cell>
          <cell r="X1372">
            <v>13717770.99</v>
          </cell>
          <cell r="Y1372">
            <v>13684394.42</v>
          </cell>
          <cell r="Z1372">
            <v>13651017.85</v>
          </cell>
          <cell r="AA1372">
            <v>13617641.279999999</v>
          </cell>
          <cell r="AD1372">
            <v>14151666.4</v>
          </cell>
          <cell r="AE1372">
            <v>14118289.83</v>
          </cell>
          <cell r="AF1372">
            <v>14084913.259999998</v>
          </cell>
          <cell r="AG1372">
            <v>14051536.689999999</v>
          </cell>
          <cell r="AH1372">
            <v>14018160.120000003</v>
          </cell>
          <cell r="AI1372">
            <v>13984783.549999999</v>
          </cell>
          <cell r="AJ1372">
            <v>13951406.979999999</v>
          </cell>
          <cell r="AK1372">
            <v>13918030.410000002</v>
          </cell>
          <cell r="AL1372">
            <v>13884653.840000002</v>
          </cell>
          <cell r="AM1372">
            <v>13851277.270000001</v>
          </cell>
          <cell r="AN1372">
            <v>13817900.699999997</v>
          </cell>
          <cell r="AP1372">
            <v>13751147.560000001</v>
          </cell>
        </row>
        <row r="1373">
          <cell r="J1373">
            <v>105503.43</v>
          </cell>
          <cell r="K1373">
            <v>100228.27</v>
          </cell>
          <cell r="L1373">
            <v>94953.11</v>
          </cell>
          <cell r="M1373">
            <v>89677.95</v>
          </cell>
          <cell r="N1373">
            <v>84402.79</v>
          </cell>
          <cell r="O1373">
            <v>79127.63</v>
          </cell>
          <cell r="P1373">
            <v>73852.47</v>
          </cell>
          <cell r="Q1373">
            <v>68577.31</v>
          </cell>
          <cell r="R1373">
            <v>63302.15</v>
          </cell>
          <cell r="S1373">
            <v>58026.99</v>
          </cell>
          <cell r="T1373">
            <v>52751.83</v>
          </cell>
          <cell r="U1373">
            <v>47476.67</v>
          </cell>
          <cell r="V1373">
            <v>42201.51</v>
          </cell>
          <cell r="W1373">
            <v>36926.35</v>
          </cell>
          <cell r="X1373">
            <v>31651.19</v>
          </cell>
          <cell r="Y1373">
            <v>26376.03</v>
          </cell>
          <cell r="Z1373">
            <v>21100.87</v>
          </cell>
          <cell r="AA1373">
            <v>15825.71</v>
          </cell>
          <cell r="AD1373">
            <v>100228.27</v>
          </cell>
          <cell r="AE1373">
            <v>94953.11</v>
          </cell>
          <cell r="AF1373">
            <v>89677.950000000012</v>
          </cell>
          <cell r="AG1373">
            <v>84402.790000000008</v>
          </cell>
          <cell r="AH1373">
            <v>79127.62999999999</v>
          </cell>
          <cell r="AI1373">
            <v>73852.47</v>
          </cell>
          <cell r="AJ1373">
            <v>68577.31</v>
          </cell>
          <cell r="AK1373">
            <v>63302.15</v>
          </cell>
          <cell r="AL1373">
            <v>58026.989999999991</v>
          </cell>
          <cell r="AM1373">
            <v>52751.829999999994</v>
          </cell>
          <cell r="AN1373">
            <v>47476.670000000006</v>
          </cell>
          <cell r="AP1373">
            <v>36926.35</v>
          </cell>
        </row>
        <row r="1374">
          <cell r="J1374">
            <v>138582.72</v>
          </cell>
          <cell r="K1374">
            <v>131653.57999999999</v>
          </cell>
          <cell r="L1374">
            <v>124724.44</v>
          </cell>
          <cell r="M1374">
            <v>117795.3</v>
          </cell>
          <cell r="N1374">
            <v>110866.16</v>
          </cell>
          <cell r="O1374">
            <v>103937.02</v>
          </cell>
          <cell r="P1374">
            <v>97007.88</v>
          </cell>
          <cell r="Q1374">
            <v>90078.74</v>
          </cell>
          <cell r="R1374">
            <v>83149.600000000006</v>
          </cell>
          <cell r="S1374">
            <v>76220.460000000006</v>
          </cell>
          <cell r="T1374">
            <v>69291.320000000007</v>
          </cell>
          <cell r="U1374">
            <v>62362.18</v>
          </cell>
          <cell r="V1374">
            <v>55433.04</v>
          </cell>
          <cell r="W1374">
            <v>48503.9</v>
          </cell>
          <cell r="X1374">
            <v>41574.76</v>
          </cell>
          <cell r="Y1374">
            <v>34645.620000000003</v>
          </cell>
          <cell r="Z1374">
            <v>27716.48</v>
          </cell>
          <cell r="AA1374">
            <v>20787.34</v>
          </cell>
          <cell r="AD1374">
            <v>131653.57999999999</v>
          </cell>
          <cell r="AE1374">
            <v>124724.44</v>
          </cell>
          <cell r="AF1374">
            <v>117795.3</v>
          </cell>
          <cell r="AG1374">
            <v>110866.15999999999</v>
          </cell>
          <cell r="AH1374">
            <v>103937.02</v>
          </cell>
          <cell r="AI1374">
            <v>97007.88</v>
          </cell>
          <cell r="AJ1374">
            <v>90078.739999999991</v>
          </cell>
          <cell r="AK1374">
            <v>83149.600000000006</v>
          </cell>
          <cell r="AL1374">
            <v>76220.460000000006</v>
          </cell>
          <cell r="AM1374">
            <v>69291.320000000007</v>
          </cell>
          <cell r="AN1374">
            <v>62362.18</v>
          </cell>
          <cell r="AP1374">
            <v>48503.9</v>
          </cell>
        </row>
        <row r="1375">
          <cell r="J1375">
            <v>552384.29</v>
          </cell>
          <cell r="K1375">
            <v>524765.06999999995</v>
          </cell>
          <cell r="L1375">
            <v>497145.85</v>
          </cell>
          <cell r="M1375">
            <v>469526.63</v>
          </cell>
          <cell r="N1375">
            <v>441907.41</v>
          </cell>
          <cell r="O1375">
            <v>414288.19</v>
          </cell>
          <cell r="P1375">
            <v>386668.97</v>
          </cell>
          <cell r="Q1375">
            <v>359049.75</v>
          </cell>
          <cell r="R1375">
            <v>331430.53000000003</v>
          </cell>
          <cell r="S1375">
            <v>303811.31</v>
          </cell>
          <cell r="T1375">
            <v>276192.09000000003</v>
          </cell>
          <cell r="U1375">
            <v>248572.87</v>
          </cell>
          <cell r="V1375">
            <v>220953.65</v>
          </cell>
          <cell r="W1375">
            <v>193334.43</v>
          </cell>
          <cell r="X1375">
            <v>165715.21</v>
          </cell>
          <cell r="Y1375">
            <v>138095.99</v>
          </cell>
          <cell r="Z1375">
            <v>110476.77</v>
          </cell>
          <cell r="AA1375">
            <v>82857.55</v>
          </cell>
          <cell r="AD1375">
            <v>524765.07000000007</v>
          </cell>
          <cell r="AE1375">
            <v>497145.84999999992</v>
          </cell>
          <cell r="AF1375">
            <v>469526.63000000006</v>
          </cell>
          <cell r="AG1375">
            <v>441907.41</v>
          </cell>
          <cell r="AH1375">
            <v>414288.19</v>
          </cell>
          <cell r="AI1375">
            <v>386668.97</v>
          </cell>
          <cell r="AJ1375">
            <v>359049.75</v>
          </cell>
          <cell r="AK1375">
            <v>331430.52999999997</v>
          </cell>
          <cell r="AL1375">
            <v>303811.31</v>
          </cell>
          <cell r="AM1375">
            <v>276192.09000000003</v>
          </cell>
          <cell r="AN1375">
            <v>248572.87</v>
          </cell>
          <cell r="AP1375">
            <v>193334.43500000003</v>
          </cell>
        </row>
        <row r="1376">
          <cell r="J1376">
            <v>4412149.57</v>
          </cell>
          <cell r="K1376">
            <v>4387222.18</v>
          </cell>
          <cell r="L1376">
            <v>4362294.79</v>
          </cell>
          <cell r="M1376">
            <v>4337367.4000000004</v>
          </cell>
          <cell r="N1376">
            <v>4312440.01</v>
          </cell>
          <cell r="O1376">
            <v>4287512.62</v>
          </cell>
          <cell r="P1376">
            <v>4262585.2300000004</v>
          </cell>
          <cell r="Q1376">
            <v>4237657.84</v>
          </cell>
          <cell r="R1376">
            <v>4212730.45</v>
          </cell>
          <cell r="S1376">
            <v>4187803.06</v>
          </cell>
          <cell r="T1376">
            <v>4162875.67</v>
          </cell>
          <cell r="U1376">
            <v>4137948.28</v>
          </cell>
          <cell r="V1376">
            <v>4113020.89</v>
          </cell>
          <cell r="W1376">
            <v>4088093.5</v>
          </cell>
          <cell r="X1376">
            <v>4063166.11</v>
          </cell>
          <cell r="Y1376">
            <v>4038238.72</v>
          </cell>
          <cell r="Z1376">
            <v>4013311.33</v>
          </cell>
          <cell r="AA1376">
            <v>3988383.94</v>
          </cell>
          <cell r="AD1376">
            <v>4387222.1799999988</v>
          </cell>
          <cell r="AE1376">
            <v>4362294.79</v>
          </cell>
          <cell r="AF1376">
            <v>4337367.4000000004</v>
          </cell>
          <cell r="AG1376">
            <v>4312440.01</v>
          </cell>
          <cell r="AH1376">
            <v>4287512.62</v>
          </cell>
          <cell r="AI1376">
            <v>4262585.2300000004</v>
          </cell>
          <cell r="AJ1376">
            <v>4237657.84</v>
          </cell>
          <cell r="AK1376">
            <v>4212730.45</v>
          </cell>
          <cell r="AL1376">
            <v>4187803.06</v>
          </cell>
          <cell r="AM1376">
            <v>4162875.67</v>
          </cell>
          <cell r="AN1376">
            <v>4137948.28</v>
          </cell>
          <cell r="AP1376">
            <v>4088093.4999999995</v>
          </cell>
        </row>
        <row r="1377">
          <cell r="J1377">
            <v>79978.37</v>
          </cell>
          <cell r="K1377">
            <v>77693.27</v>
          </cell>
          <cell r="L1377">
            <v>75408.17</v>
          </cell>
          <cell r="M1377">
            <v>73123.070000000007</v>
          </cell>
          <cell r="N1377">
            <v>70837.97</v>
          </cell>
          <cell r="O1377">
            <v>68552.87</v>
          </cell>
          <cell r="P1377">
            <v>66267.77</v>
          </cell>
          <cell r="Q1377">
            <v>63982.67</v>
          </cell>
          <cell r="R1377">
            <v>61697.57</v>
          </cell>
          <cell r="S1377">
            <v>59412.47</v>
          </cell>
          <cell r="T1377">
            <v>57127.37</v>
          </cell>
          <cell r="U1377">
            <v>54842.27</v>
          </cell>
          <cell r="V1377">
            <v>52557.17</v>
          </cell>
          <cell r="W1377">
            <v>50272.07</v>
          </cell>
          <cell r="X1377">
            <v>47986.97</v>
          </cell>
          <cell r="Y1377">
            <v>45701.87</v>
          </cell>
          <cell r="Z1377">
            <v>43416.77</v>
          </cell>
          <cell r="AA1377">
            <v>41131.67</v>
          </cell>
          <cell r="AD1377">
            <v>77693.27</v>
          </cell>
          <cell r="AE1377">
            <v>75408.17</v>
          </cell>
          <cell r="AF1377">
            <v>73123.070000000007</v>
          </cell>
          <cell r="AG1377">
            <v>70837.969999999987</v>
          </cell>
          <cell r="AH1377">
            <v>68552.87</v>
          </cell>
          <cell r="AI1377">
            <v>66267.77</v>
          </cell>
          <cell r="AJ1377">
            <v>63982.670000000006</v>
          </cell>
          <cell r="AK1377">
            <v>61697.57</v>
          </cell>
          <cell r="AL1377">
            <v>59412.469999999994</v>
          </cell>
          <cell r="AM1377">
            <v>57127.369999999995</v>
          </cell>
          <cell r="AN1377">
            <v>54842.270000000011</v>
          </cell>
          <cell r="AP1377">
            <v>50272.07</v>
          </cell>
        </row>
        <row r="1378">
          <cell r="J1378">
            <v>27124.29</v>
          </cell>
          <cell r="K1378">
            <v>26349.31</v>
          </cell>
          <cell r="L1378">
            <v>25574.33</v>
          </cell>
          <cell r="M1378">
            <v>24799.35</v>
          </cell>
          <cell r="N1378">
            <v>24024.37</v>
          </cell>
          <cell r="O1378">
            <v>23249.39</v>
          </cell>
          <cell r="P1378">
            <v>22474.41</v>
          </cell>
          <cell r="Q1378">
            <v>21699.43</v>
          </cell>
          <cell r="R1378">
            <v>20924.45</v>
          </cell>
          <cell r="S1378">
            <v>20149.47</v>
          </cell>
          <cell r="T1378">
            <v>19374.490000000002</v>
          </cell>
          <cell r="U1378">
            <v>18599.509999999998</v>
          </cell>
          <cell r="V1378">
            <v>17824.53</v>
          </cell>
          <cell r="W1378">
            <v>17049.55</v>
          </cell>
          <cell r="X1378">
            <v>16274.57</v>
          </cell>
          <cell r="Y1378">
            <v>15499.59</v>
          </cell>
          <cell r="Z1378">
            <v>14724.61</v>
          </cell>
          <cell r="AA1378">
            <v>13949.63</v>
          </cell>
          <cell r="AD1378">
            <v>26349.309999999998</v>
          </cell>
          <cell r="AE1378">
            <v>25574.33</v>
          </cell>
          <cell r="AF1378">
            <v>24799.349999999995</v>
          </cell>
          <cell r="AG1378">
            <v>24024.37</v>
          </cell>
          <cell r="AH1378">
            <v>23249.39</v>
          </cell>
          <cell r="AI1378">
            <v>22474.41</v>
          </cell>
          <cell r="AJ1378">
            <v>21699.43</v>
          </cell>
          <cell r="AK1378">
            <v>20924.45</v>
          </cell>
          <cell r="AL1378">
            <v>20149.47</v>
          </cell>
          <cell r="AM1378">
            <v>19374.490000000002</v>
          </cell>
          <cell r="AN1378">
            <v>18599.509999999998</v>
          </cell>
          <cell r="AP1378">
            <v>17049.55</v>
          </cell>
        </row>
        <row r="1379">
          <cell r="J1379">
            <v>16624.52</v>
          </cell>
          <cell r="K1379">
            <v>16149.53</v>
          </cell>
          <cell r="L1379">
            <v>15674.54</v>
          </cell>
          <cell r="M1379">
            <v>15199.55</v>
          </cell>
          <cell r="N1379">
            <v>14724.56</v>
          </cell>
          <cell r="O1379">
            <v>14249.57</v>
          </cell>
          <cell r="P1379">
            <v>13774.58</v>
          </cell>
          <cell r="Q1379">
            <v>13299.59</v>
          </cell>
          <cell r="R1379">
            <v>12824.6</v>
          </cell>
          <cell r="S1379">
            <v>12349.61</v>
          </cell>
          <cell r="T1379">
            <v>11874.62</v>
          </cell>
          <cell r="U1379">
            <v>11399.63</v>
          </cell>
          <cell r="V1379">
            <v>10924.64</v>
          </cell>
          <cell r="W1379">
            <v>10449.65</v>
          </cell>
          <cell r="X1379">
            <v>9974.66</v>
          </cell>
          <cell r="Y1379">
            <v>9499.67</v>
          </cell>
          <cell r="Z1379">
            <v>9024.68</v>
          </cell>
          <cell r="AA1379">
            <v>8549.69</v>
          </cell>
          <cell r="AD1379">
            <v>16149.529999999999</v>
          </cell>
          <cell r="AE1379">
            <v>15674.54</v>
          </cell>
          <cell r="AF1379">
            <v>15199.549999999997</v>
          </cell>
          <cell r="AG1379">
            <v>14724.560000000003</v>
          </cell>
          <cell r="AH1379">
            <v>14249.569999999998</v>
          </cell>
          <cell r="AI1379">
            <v>13774.58</v>
          </cell>
          <cell r="AJ1379">
            <v>13299.589999999998</v>
          </cell>
          <cell r="AK1379">
            <v>12824.6</v>
          </cell>
          <cell r="AL1379">
            <v>12349.61</v>
          </cell>
          <cell r="AM1379">
            <v>11874.62</v>
          </cell>
          <cell r="AN1379">
            <v>11399.63</v>
          </cell>
          <cell r="AP1379">
            <v>10449.65</v>
          </cell>
        </row>
        <row r="1380">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D1380">
            <v>0</v>
          </cell>
          <cell r="AE1380">
            <v>0</v>
          </cell>
          <cell r="AF1380">
            <v>0</v>
          </cell>
          <cell r="AG1380">
            <v>0</v>
          </cell>
          <cell r="AH1380">
            <v>0</v>
          </cell>
          <cell r="AI1380">
            <v>0</v>
          </cell>
          <cell r="AJ1380">
            <v>0</v>
          </cell>
          <cell r="AK1380">
            <v>0</v>
          </cell>
          <cell r="AL1380">
            <v>0</v>
          </cell>
          <cell r="AM1380">
            <v>0</v>
          </cell>
          <cell r="AN1380">
            <v>0</v>
          </cell>
          <cell r="AP1380">
            <v>0</v>
          </cell>
        </row>
        <row r="1381">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48124.07</v>
          </cell>
          <cell r="AD1381">
            <v>0</v>
          </cell>
          <cell r="AE1381">
            <v>0</v>
          </cell>
          <cell r="AF1381">
            <v>0</v>
          </cell>
          <cell r="AG1381">
            <v>0</v>
          </cell>
          <cell r="AH1381">
            <v>0</v>
          </cell>
          <cell r="AI1381">
            <v>0</v>
          </cell>
          <cell r="AJ1381">
            <v>0</v>
          </cell>
          <cell r="AK1381">
            <v>0</v>
          </cell>
          <cell r="AL1381">
            <v>0</v>
          </cell>
          <cell r="AM1381">
            <v>0</v>
          </cell>
          <cell r="AN1381">
            <v>2005.1695833333333</v>
          </cell>
          <cell r="AP1381">
            <v>9959.0087499999991</v>
          </cell>
        </row>
        <row r="1382">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94803.62</v>
          </cell>
          <cell r="AD1382">
            <v>0</v>
          </cell>
          <cell r="AE1382">
            <v>0</v>
          </cell>
          <cell r="AF1382">
            <v>0</v>
          </cell>
          <cell r="AG1382">
            <v>0</v>
          </cell>
          <cell r="AH1382">
            <v>0</v>
          </cell>
          <cell r="AI1382">
            <v>0</v>
          </cell>
          <cell r="AJ1382">
            <v>0</v>
          </cell>
          <cell r="AK1382">
            <v>0</v>
          </cell>
          <cell r="AL1382">
            <v>0</v>
          </cell>
          <cell r="AM1382">
            <v>0</v>
          </cell>
          <cell r="AN1382">
            <v>3950.1508333333331</v>
          </cell>
          <cell r="AP1382">
            <v>19619.0825</v>
          </cell>
        </row>
        <row r="1383">
          <cell r="J1383">
            <v>745661.83</v>
          </cell>
          <cell r="K1383">
            <v>741449.06</v>
          </cell>
          <cell r="L1383">
            <v>737236.29</v>
          </cell>
          <cell r="M1383">
            <v>733023.52</v>
          </cell>
          <cell r="N1383">
            <v>728810.75</v>
          </cell>
          <cell r="O1383">
            <v>724597.98</v>
          </cell>
          <cell r="P1383">
            <v>720385.21</v>
          </cell>
          <cell r="Q1383">
            <v>716172.44</v>
          </cell>
          <cell r="R1383">
            <v>711959.67</v>
          </cell>
          <cell r="S1383">
            <v>707746.9</v>
          </cell>
          <cell r="T1383">
            <v>703534.13</v>
          </cell>
          <cell r="U1383">
            <v>699321.36</v>
          </cell>
          <cell r="V1383">
            <v>695108.59</v>
          </cell>
          <cell r="W1383">
            <v>690895.82</v>
          </cell>
          <cell r="X1383">
            <v>686683.05</v>
          </cell>
          <cell r="Y1383">
            <v>682470.28</v>
          </cell>
          <cell r="Z1383">
            <v>678257.51</v>
          </cell>
          <cell r="AA1383">
            <v>674044.74</v>
          </cell>
          <cell r="AD1383">
            <v>741449.06</v>
          </cell>
          <cell r="AE1383">
            <v>737236.29</v>
          </cell>
          <cell r="AF1383">
            <v>733023.52</v>
          </cell>
          <cell r="AG1383">
            <v>728810.75000000012</v>
          </cell>
          <cell r="AH1383">
            <v>724597.98</v>
          </cell>
          <cell r="AI1383">
            <v>720385.21</v>
          </cell>
          <cell r="AJ1383">
            <v>716172.44</v>
          </cell>
          <cell r="AK1383">
            <v>711959.67</v>
          </cell>
          <cell r="AL1383">
            <v>707746.9</v>
          </cell>
          <cell r="AM1383">
            <v>703534.13</v>
          </cell>
          <cell r="AN1383">
            <v>699321.36</v>
          </cell>
          <cell r="AP1383">
            <v>690895.82</v>
          </cell>
        </row>
        <row r="1384">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D1384">
            <v>0</v>
          </cell>
          <cell r="AE1384">
            <v>0</v>
          </cell>
          <cell r="AF1384">
            <v>0</v>
          </cell>
          <cell r="AG1384">
            <v>0</v>
          </cell>
          <cell r="AH1384">
            <v>0</v>
          </cell>
          <cell r="AI1384">
            <v>0</v>
          </cell>
          <cell r="AJ1384">
            <v>0</v>
          </cell>
          <cell r="AK1384">
            <v>0</v>
          </cell>
          <cell r="AL1384">
            <v>0</v>
          </cell>
          <cell r="AM1384">
            <v>0</v>
          </cell>
          <cell r="AN1384">
            <v>0</v>
          </cell>
          <cell r="AP1384">
            <v>62819.779583333329</v>
          </cell>
        </row>
        <row r="1385">
          <cell r="J1385">
            <v>2956824.02</v>
          </cell>
          <cell r="K1385">
            <v>2954949.76</v>
          </cell>
          <cell r="L1385">
            <v>2915672.56</v>
          </cell>
          <cell r="M1385">
            <v>2873474.86</v>
          </cell>
          <cell r="N1385">
            <v>2891189.3</v>
          </cell>
          <cell r="O1385">
            <v>2864578.18</v>
          </cell>
          <cell r="P1385">
            <v>2825417.76</v>
          </cell>
          <cell r="Q1385">
            <v>2835476.23</v>
          </cell>
          <cell r="R1385">
            <v>2656657.0499999998</v>
          </cell>
          <cell r="S1385">
            <v>2610336.87</v>
          </cell>
          <cell r="T1385">
            <v>2639931.61</v>
          </cell>
          <cell r="U1385">
            <v>2624552.37</v>
          </cell>
          <cell r="V1385">
            <v>2582812.08</v>
          </cell>
          <cell r="W1385">
            <v>2586832.44</v>
          </cell>
          <cell r="X1385">
            <v>2578698.25</v>
          </cell>
          <cell r="Y1385">
            <v>2541189.89</v>
          </cell>
          <cell r="Z1385">
            <v>2559833.12</v>
          </cell>
          <cell r="AA1385">
            <v>2554262</v>
          </cell>
          <cell r="AD1385">
            <v>2941609.1633333326</v>
          </cell>
          <cell r="AE1385">
            <v>2916129.3049999997</v>
          </cell>
          <cell r="AF1385">
            <v>2885341.8987500002</v>
          </cell>
          <cell r="AG1385">
            <v>2853059.7595833335</v>
          </cell>
          <cell r="AH1385">
            <v>2820125.6983333337</v>
          </cell>
          <cell r="AI1385">
            <v>2788504.5500000003</v>
          </cell>
          <cell r="AJ1385">
            <v>2757582.4975000001</v>
          </cell>
          <cell r="AK1385">
            <v>2728203.6795833339</v>
          </cell>
          <cell r="AL1385">
            <v>2700317.8762500002</v>
          </cell>
          <cell r="AM1385">
            <v>2672666.1616666666</v>
          </cell>
          <cell r="AN1385">
            <v>2645929.8133333335</v>
          </cell>
          <cell r="AP1385">
            <v>2596599.0429166663</v>
          </cell>
        </row>
        <row r="1386">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D1386">
            <v>0</v>
          </cell>
          <cell r="AE1386">
            <v>0</v>
          </cell>
          <cell r="AF1386">
            <v>0</v>
          </cell>
          <cell r="AG1386">
            <v>0</v>
          </cell>
          <cell r="AH1386">
            <v>0</v>
          </cell>
          <cell r="AI1386">
            <v>0</v>
          </cell>
          <cell r="AJ1386">
            <v>0</v>
          </cell>
          <cell r="AK1386">
            <v>0</v>
          </cell>
          <cell r="AL1386">
            <v>0</v>
          </cell>
          <cell r="AM1386">
            <v>0</v>
          </cell>
          <cell r="AN1386">
            <v>0</v>
          </cell>
          <cell r="AP1386">
            <v>0</v>
          </cell>
        </row>
        <row r="1387">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D1387">
            <v>0</v>
          </cell>
          <cell r="AE1387">
            <v>0</v>
          </cell>
          <cell r="AF1387">
            <v>0</v>
          </cell>
          <cell r="AG1387">
            <v>0</v>
          </cell>
          <cell r="AH1387">
            <v>0</v>
          </cell>
          <cell r="AI1387">
            <v>0</v>
          </cell>
          <cell r="AJ1387">
            <v>0</v>
          </cell>
          <cell r="AK1387">
            <v>0</v>
          </cell>
          <cell r="AL1387">
            <v>0</v>
          </cell>
          <cell r="AM1387">
            <v>0</v>
          </cell>
          <cell r="AN1387">
            <v>0</v>
          </cell>
          <cell r="AP1387">
            <v>0</v>
          </cell>
        </row>
        <row r="1388">
          <cell r="J1388">
            <v>2761463.64</v>
          </cell>
          <cell r="K1388">
            <v>2722738.83</v>
          </cell>
          <cell r="L1388">
            <v>2683854.36</v>
          </cell>
          <cell r="M1388">
            <v>2645561.7200000002</v>
          </cell>
          <cell r="N1388">
            <v>2795919.66</v>
          </cell>
          <cell r="O1388">
            <v>2826682.48</v>
          </cell>
          <cell r="P1388">
            <v>2803885.65</v>
          </cell>
          <cell r="Q1388">
            <v>2781500.43</v>
          </cell>
          <cell r="R1388">
            <v>2637960.75</v>
          </cell>
          <cell r="S1388">
            <v>2613194.4</v>
          </cell>
          <cell r="T1388">
            <v>2588429.11</v>
          </cell>
          <cell r="U1388">
            <v>2606357.52</v>
          </cell>
          <cell r="V1388">
            <v>2574887.41</v>
          </cell>
          <cell r="W1388">
            <v>2550089.5299999998</v>
          </cell>
          <cell r="X1388">
            <v>2526074.5699999998</v>
          </cell>
          <cell r="Y1388">
            <v>2494090.21</v>
          </cell>
          <cell r="Z1388">
            <v>2485524.9900000002</v>
          </cell>
          <cell r="AA1388">
            <v>2470883.33</v>
          </cell>
          <cell r="AD1388">
            <v>2781337.8374999999</v>
          </cell>
          <cell r="AE1388">
            <v>2767102.6391666667</v>
          </cell>
          <cell r="AF1388">
            <v>2747658.7379166665</v>
          </cell>
          <cell r="AG1388">
            <v>2729332.86</v>
          </cell>
          <cell r="AH1388">
            <v>2713116.7266666666</v>
          </cell>
          <cell r="AI1388">
            <v>2697855.0362500004</v>
          </cell>
          <cell r="AJ1388">
            <v>2682887.3058333332</v>
          </cell>
          <cell r="AK1388">
            <v>2669119.4270833335</v>
          </cell>
          <cell r="AL1388">
            <v>2656233.9562500003</v>
          </cell>
          <cell r="AM1388">
            <v>2636989.5320833335</v>
          </cell>
          <cell r="AN1388">
            <v>2609231.4562500003</v>
          </cell>
          <cell r="AP1388">
            <v>2509457.6754166665</v>
          </cell>
        </row>
        <row r="1389">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D1389">
            <v>0</v>
          </cell>
          <cell r="AE1389">
            <v>0</v>
          </cell>
          <cell r="AF1389">
            <v>0</v>
          </cell>
          <cell r="AG1389">
            <v>0</v>
          </cell>
          <cell r="AH1389">
            <v>0</v>
          </cell>
          <cell r="AI1389">
            <v>0</v>
          </cell>
          <cell r="AJ1389">
            <v>0</v>
          </cell>
          <cell r="AK1389">
            <v>0</v>
          </cell>
          <cell r="AL1389">
            <v>0</v>
          </cell>
          <cell r="AM1389">
            <v>0</v>
          </cell>
          <cell r="AN1389">
            <v>0</v>
          </cell>
          <cell r="AP1389">
            <v>0</v>
          </cell>
        </row>
        <row r="1390">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D1390">
            <v>0</v>
          </cell>
          <cell r="AE1390">
            <v>0</v>
          </cell>
          <cell r="AF1390">
            <v>0</v>
          </cell>
          <cell r="AG1390">
            <v>0</v>
          </cell>
          <cell r="AH1390">
            <v>0</v>
          </cell>
          <cell r="AI1390">
            <v>0</v>
          </cell>
          <cell r="AJ1390">
            <v>0</v>
          </cell>
          <cell r="AK1390">
            <v>0</v>
          </cell>
          <cell r="AL1390">
            <v>0</v>
          </cell>
          <cell r="AM1390">
            <v>0</v>
          </cell>
          <cell r="AN1390">
            <v>0</v>
          </cell>
          <cell r="AP1390">
            <v>0</v>
          </cell>
        </row>
        <row r="1391">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D1391">
            <v>0</v>
          </cell>
          <cell r="AE1391">
            <v>0</v>
          </cell>
          <cell r="AF1391">
            <v>0</v>
          </cell>
          <cell r="AG1391">
            <v>0</v>
          </cell>
          <cell r="AH1391">
            <v>0</v>
          </cell>
          <cell r="AI1391">
            <v>0</v>
          </cell>
          <cell r="AJ1391">
            <v>0</v>
          </cell>
          <cell r="AK1391">
            <v>0</v>
          </cell>
          <cell r="AL1391">
            <v>0</v>
          </cell>
          <cell r="AM1391">
            <v>0</v>
          </cell>
          <cell r="AN1391">
            <v>0</v>
          </cell>
          <cell r="AP1391">
            <v>0</v>
          </cell>
        </row>
        <row r="1392">
          <cell r="J1392">
            <v>10223802.039999999</v>
          </cell>
          <cell r="K1392">
            <v>7078029.9100000001</v>
          </cell>
          <cell r="L1392">
            <v>6632558.2400000002</v>
          </cell>
          <cell r="M1392">
            <v>6501168.3700000001</v>
          </cell>
          <cell r="N1392">
            <v>6344458.8700000001</v>
          </cell>
          <cell r="O1392">
            <v>6483595.1699999999</v>
          </cell>
          <cell r="P1392">
            <v>5025710.72</v>
          </cell>
          <cell r="Q1392">
            <v>4610274.3</v>
          </cell>
          <cell r="R1392">
            <v>5197863.1500000004</v>
          </cell>
          <cell r="S1392">
            <v>7814688.4500000002</v>
          </cell>
          <cell r="T1392">
            <v>3988746.73</v>
          </cell>
          <cell r="U1392">
            <v>3361074.68</v>
          </cell>
          <cell r="V1392">
            <v>4165536.46</v>
          </cell>
          <cell r="W1392">
            <v>5142627.5199999996</v>
          </cell>
          <cell r="X1392">
            <v>6595172.9500000002</v>
          </cell>
          <cell r="Y1392">
            <v>4794649.32</v>
          </cell>
          <cell r="Z1392">
            <v>6451859.4900000002</v>
          </cell>
          <cell r="AA1392">
            <v>6288629.1100000003</v>
          </cell>
          <cell r="AD1392">
            <v>10419825.4125</v>
          </cell>
          <cell r="AE1392">
            <v>9393601.6345833335</v>
          </cell>
          <cell r="AF1392">
            <v>8349202.0629166663</v>
          </cell>
          <cell r="AG1392">
            <v>7315401.3258333327</v>
          </cell>
          <cell r="AH1392">
            <v>6470764.6420833329</v>
          </cell>
          <cell r="AI1392">
            <v>5852736.4866666673</v>
          </cell>
          <cell r="AJ1392">
            <v>5519666.9879166661</v>
          </cell>
          <cell r="AK1392">
            <v>5437467.5012499997</v>
          </cell>
          <cell r="AL1392">
            <v>5364804.8204166666</v>
          </cell>
          <cell r="AM1392">
            <v>5298174.8858333342</v>
          </cell>
          <cell r="AN1392">
            <v>5294526.3258333346</v>
          </cell>
          <cell r="AP1392">
            <v>5652119.4725000001</v>
          </cell>
        </row>
        <row r="1393">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D1393">
            <v>0</v>
          </cell>
          <cell r="AE1393">
            <v>0</v>
          </cell>
          <cell r="AF1393">
            <v>0</v>
          </cell>
          <cell r="AG1393">
            <v>0</v>
          </cell>
          <cell r="AH1393">
            <v>0</v>
          </cell>
          <cell r="AI1393">
            <v>0</v>
          </cell>
          <cell r="AJ1393">
            <v>0</v>
          </cell>
          <cell r="AK1393">
            <v>0</v>
          </cell>
          <cell r="AL1393">
            <v>0</v>
          </cell>
          <cell r="AM1393">
            <v>0</v>
          </cell>
          <cell r="AN1393">
            <v>0</v>
          </cell>
          <cell r="AP1393">
            <v>0</v>
          </cell>
        </row>
        <row r="1394">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D1394">
            <v>0</v>
          </cell>
          <cell r="AE1394">
            <v>0</v>
          </cell>
          <cell r="AF1394">
            <v>0</v>
          </cell>
          <cell r="AG1394">
            <v>0</v>
          </cell>
          <cell r="AH1394">
            <v>0</v>
          </cell>
          <cell r="AI1394">
            <v>0</v>
          </cell>
          <cell r="AJ1394">
            <v>0</v>
          </cell>
          <cell r="AK1394">
            <v>0</v>
          </cell>
          <cell r="AL1394">
            <v>0</v>
          </cell>
          <cell r="AM1394">
            <v>0</v>
          </cell>
          <cell r="AN1394">
            <v>0</v>
          </cell>
          <cell r="AP1394">
            <v>0</v>
          </cell>
        </row>
        <row r="1395">
          <cell r="J1395">
            <v>2864001.71</v>
          </cell>
          <cell r="K1395">
            <v>2484081.23</v>
          </cell>
          <cell r="L1395">
            <v>2161763.08</v>
          </cell>
          <cell r="M1395">
            <v>2330455.12</v>
          </cell>
          <cell r="N1395">
            <v>2570283.5</v>
          </cell>
          <cell r="O1395">
            <v>2403493.48</v>
          </cell>
          <cell r="P1395">
            <v>2426616.6</v>
          </cell>
          <cell r="Q1395">
            <v>2075066.85</v>
          </cell>
          <cell r="R1395">
            <v>2623772.7200000002</v>
          </cell>
          <cell r="S1395">
            <v>3267731.37</v>
          </cell>
          <cell r="T1395">
            <v>3108972.28</v>
          </cell>
          <cell r="U1395">
            <v>2343895.98</v>
          </cell>
          <cell r="V1395">
            <v>2503633.17</v>
          </cell>
          <cell r="W1395">
            <v>2568844.69</v>
          </cell>
          <cell r="X1395">
            <v>2627441.54</v>
          </cell>
          <cell r="Y1395">
            <v>2264116.41</v>
          </cell>
          <cell r="Z1395">
            <v>2569743.0299999998</v>
          </cell>
          <cell r="AA1395">
            <v>2595537.41</v>
          </cell>
          <cell r="AD1395">
            <v>3338546.4745833334</v>
          </cell>
          <cell r="AE1395">
            <v>3050143.2925000004</v>
          </cell>
          <cell r="AF1395">
            <v>2810651.7316666669</v>
          </cell>
          <cell r="AG1395">
            <v>2661951.8437500005</v>
          </cell>
          <cell r="AH1395">
            <v>2591302.5270833336</v>
          </cell>
          <cell r="AI1395">
            <v>2539995.8041666667</v>
          </cell>
          <cell r="AJ1395">
            <v>2528512.2591666668</v>
          </cell>
          <cell r="AK1395">
            <v>2551447.3391666668</v>
          </cell>
          <cell r="AL1395">
            <v>2568086.4954166668</v>
          </cell>
          <cell r="AM1395">
            <v>2565299.8629166665</v>
          </cell>
          <cell r="AN1395">
            <v>2573279.1737500001</v>
          </cell>
          <cell r="AP1395">
            <v>2639583.5433333335</v>
          </cell>
        </row>
        <row r="1396">
          <cell r="J1396">
            <v>7827114.4400000004</v>
          </cell>
          <cell r="K1396">
            <v>7792785.04</v>
          </cell>
          <cell r="L1396">
            <v>7758455.6399999997</v>
          </cell>
          <cell r="M1396">
            <v>7724126.2400000002</v>
          </cell>
          <cell r="N1396">
            <v>7689796.8399999999</v>
          </cell>
          <cell r="O1396">
            <v>7655467.4400000004</v>
          </cell>
          <cell r="P1396">
            <v>7621138.04</v>
          </cell>
          <cell r="Q1396">
            <v>7586808.6399999997</v>
          </cell>
          <cell r="R1396">
            <v>7552479.2400000002</v>
          </cell>
          <cell r="S1396">
            <v>7518149.8399999999</v>
          </cell>
          <cell r="T1396">
            <v>7483820.4400000004</v>
          </cell>
          <cell r="U1396">
            <v>7449491.04</v>
          </cell>
          <cell r="V1396">
            <v>7415161.6399999997</v>
          </cell>
          <cell r="W1396">
            <v>7380832.2400000002</v>
          </cell>
          <cell r="X1396">
            <v>7346502.8399999999</v>
          </cell>
          <cell r="Y1396">
            <v>7312173.4400000004</v>
          </cell>
          <cell r="Z1396">
            <v>7277844.04</v>
          </cell>
          <cell r="AA1396">
            <v>7243514.6399999997</v>
          </cell>
          <cell r="AD1396">
            <v>7792785.0400000019</v>
          </cell>
          <cell r="AE1396">
            <v>7758455.6400000006</v>
          </cell>
          <cell r="AF1396">
            <v>7724126.2399999993</v>
          </cell>
          <cell r="AG1396">
            <v>7689796.8399999999</v>
          </cell>
          <cell r="AH1396">
            <v>7655467.4400000004</v>
          </cell>
          <cell r="AI1396">
            <v>7621138.0400000019</v>
          </cell>
          <cell r="AJ1396">
            <v>7586808.6400000006</v>
          </cell>
          <cell r="AK1396">
            <v>7552479.2399999993</v>
          </cell>
          <cell r="AL1396">
            <v>7518149.8399999999</v>
          </cell>
          <cell r="AM1396">
            <v>7483820.4400000004</v>
          </cell>
          <cell r="AN1396">
            <v>7449491.0400000019</v>
          </cell>
          <cell r="AP1396">
            <v>7380832.2441666657</v>
          </cell>
        </row>
        <row r="1397">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D1397">
            <v>0</v>
          </cell>
          <cell r="AE1397">
            <v>0</v>
          </cell>
          <cell r="AF1397">
            <v>0</v>
          </cell>
          <cell r="AG1397">
            <v>0</v>
          </cell>
          <cell r="AH1397">
            <v>0</v>
          </cell>
          <cell r="AI1397">
            <v>0</v>
          </cell>
          <cell r="AJ1397">
            <v>0</v>
          </cell>
          <cell r="AK1397">
            <v>0</v>
          </cell>
          <cell r="AL1397">
            <v>0</v>
          </cell>
          <cell r="AM1397">
            <v>0</v>
          </cell>
          <cell r="AN1397">
            <v>0</v>
          </cell>
          <cell r="AP1397">
            <v>0</v>
          </cell>
        </row>
        <row r="1398">
          <cell r="J1398">
            <v>0</v>
          </cell>
          <cell r="K1398">
            <v>0</v>
          </cell>
          <cell r="L1398">
            <v>0</v>
          </cell>
          <cell r="M1398">
            <v>0</v>
          </cell>
          <cell r="N1398">
            <v>0</v>
          </cell>
          <cell r="O1398">
            <v>0</v>
          </cell>
          <cell r="P1398">
            <v>0</v>
          </cell>
          <cell r="Q1398">
            <v>2631118.6</v>
          </cell>
          <cell r="R1398">
            <v>0</v>
          </cell>
          <cell r="S1398">
            <v>0</v>
          </cell>
          <cell r="T1398">
            <v>0</v>
          </cell>
          <cell r="U1398">
            <v>0</v>
          </cell>
          <cell r="V1398">
            <v>0</v>
          </cell>
          <cell r="W1398">
            <v>0</v>
          </cell>
          <cell r="X1398">
            <v>0</v>
          </cell>
          <cell r="Y1398">
            <v>0</v>
          </cell>
          <cell r="Z1398">
            <v>0</v>
          </cell>
          <cell r="AA1398">
            <v>0</v>
          </cell>
          <cell r="AD1398">
            <v>109629.94166666667</v>
          </cell>
          <cell r="AE1398">
            <v>219259.88333333333</v>
          </cell>
          <cell r="AF1398">
            <v>219259.88333333333</v>
          </cell>
          <cell r="AG1398">
            <v>219259.88333333333</v>
          </cell>
          <cell r="AH1398">
            <v>219259.88333333333</v>
          </cell>
          <cell r="AI1398">
            <v>219259.88333333333</v>
          </cell>
          <cell r="AJ1398">
            <v>219259.88333333333</v>
          </cell>
          <cell r="AK1398">
            <v>219259.88333333333</v>
          </cell>
          <cell r="AL1398">
            <v>219259.88333333333</v>
          </cell>
          <cell r="AM1398">
            <v>219259.88333333333</v>
          </cell>
          <cell r="AN1398">
            <v>219259.88333333333</v>
          </cell>
          <cell r="AP1398">
            <v>109629.94166666667</v>
          </cell>
        </row>
        <row r="1399">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D1399">
            <v>0</v>
          </cell>
          <cell r="AE1399">
            <v>0</v>
          </cell>
          <cell r="AF1399">
            <v>0</v>
          </cell>
          <cell r="AG1399">
            <v>0</v>
          </cell>
          <cell r="AH1399">
            <v>0</v>
          </cell>
          <cell r="AI1399">
            <v>0</v>
          </cell>
          <cell r="AJ1399">
            <v>0</v>
          </cell>
          <cell r="AK1399">
            <v>0</v>
          </cell>
          <cell r="AL1399">
            <v>0</v>
          </cell>
          <cell r="AM1399">
            <v>0</v>
          </cell>
          <cell r="AN1399">
            <v>0</v>
          </cell>
          <cell r="AP1399">
            <v>0</v>
          </cell>
        </row>
        <row r="1400">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D1400">
            <v>0</v>
          </cell>
          <cell r="AE1400">
            <v>0</v>
          </cell>
          <cell r="AF1400">
            <v>0</v>
          </cell>
          <cell r="AG1400">
            <v>0</v>
          </cell>
          <cell r="AH1400">
            <v>0</v>
          </cell>
          <cell r="AI1400">
            <v>0</v>
          </cell>
          <cell r="AJ1400">
            <v>0</v>
          </cell>
          <cell r="AK1400">
            <v>0</v>
          </cell>
          <cell r="AL1400">
            <v>0</v>
          </cell>
          <cell r="AM1400">
            <v>0</v>
          </cell>
          <cell r="AN1400">
            <v>0</v>
          </cell>
          <cell r="AP1400">
            <v>0</v>
          </cell>
        </row>
        <row r="1401">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D1401">
            <v>0</v>
          </cell>
          <cell r="AE1401">
            <v>0</v>
          </cell>
          <cell r="AF1401">
            <v>0</v>
          </cell>
          <cell r="AG1401">
            <v>0</v>
          </cell>
          <cell r="AH1401">
            <v>0</v>
          </cell>
          <cell r="AI1401">
            <v>0</v>
          </cell>
          <cell r="AJ1401">
            <v>0</v>
          </cell>
          <cell r="AK1401">
            <v>0</v>
          </cell>
          <cell r="AL1401">
            <v>0</v>
          </cell>
          <cell r="AM1401">
            <v>0</v>
          </cell>
          <cell r="AN1401">
            <v>0</v>
          </cell>
          <cell r="AP1401">
            <v>0</v>
          </cell>
        </row>
        <row r="1402">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D1402">
            <v>0</v>
          </cell>
          <cell r="AE1402">
            <v>0</v>
          </cell>
          <cell r="AF1402">
            <v>0</v>
          </cell>
          <cell r="AG1402">
            <v>0</v>
          </cell>
          <cell r="AH1402">
            <v>0</v>
          </cell>
          <cell r="AI1402">
            <v>0</v>
          </cell>
          <cell r="AJ1402">
            <v>0</v>
          </cell>
          <cell r="AK1402">
            <v>0</v>
          </cell>
          <cell r="AL1402">
            <v>0</v>
          </cell>
          <cell r="AM1402">
            <v>0</v>
          </cell>
          <cell r="AN1402">
            <v>0</v>
          </cell>
          <cell r="AP1402">
            <v>0</v>
          </cell>
        </row>
        <row r="1403">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D1403">
            <v>0</v>
          </cell>
          <cell r="AE1403">
            <v>0</v>
          </cell>
          <cell r="AF1403">
            <v>0</v>
          </cell>
          <cell r="AG1403">
            <v>0</v>
          </cell>
          <cell r="AH1403">
            <v>0</v>
          </cell>
          <cell r="AI1403">
            <v>0</v>
          </cell>
          <cell r="AJ1403">
            <v>0</v>
          </cell>
          <cell r="AK1403">
            <v>0</v>
          </cell>
          <cell r="AL1403">
            <v>0</v>
          </cell>
          <cell r="AM1403">
            <v>0</v>
          </cell>
          <cell r="AN1403">
            <v>0</v>
          </cell>
          <cell r="AP1403">
            <v>0</v>
          </cell>
        </row>
        <row r="1404">
          <cell r="J1404">
            <v>20972859.370000001</v>
          </cell>
          <cell r="K1404">
            <v>15404467.880000001</v>
          </cell>
          <cell r="L1404">
            <v>13537894.99</v>
          </cell>
          <cell r="M1404">
            <v>12557351.4</v>
          </cell>
          <cell r="N1404">
            <v>11143717.800000001</v>
          </cell>
          <cell r="O1404">
            <v>11258055.15</v>
          </cell>
          <cell r="P1404">
            <v>10875485.76</v>
          </cell>
          <cell r="Q1404">
            <v>10849053.92</v>
          </cell>
          <cell r="R1404">
            <v>9847446.8200000003</v>
          </cell>
          <cell r="S1404">
            <v>16186003.859999999</v>
          </cell>
          <cell r="T1404">
            <v>10579279.869999999</v>
          </cell>
          <cell r="U1404">
            <v>8067666.8600000003</v>
          </cell>
          <cell r="V1404">
            <v>8888461.0800000001</v>
          </cell>
          <cell r="W1404">
            <v>10268342</v>
          </cell>
          <cell r="X1404">
            <v>12745361.73</v>
          </cell>
          <cell r="Y1404">
            <v>9631825.0999999996</v>
          </cell>
          <cell r="Z1404">
            <v>10985203.51</v>
          </cell>
          <cell r="AA1404">
            <v>10108234.92</v>
          </cell>
          <cell r="AD1404">
            <v>20321224.197916668</v>
          </cell>
          <cell r="AE1404">
            <v>18729570.824583333</v>
          </cell>
          <cell r="AF1404">
            <v>16804559.136249997</v>
          </cell>
          <cell r="AG1404">
            <v>14820146.084583335</v>
          </cell>
          <cell r="AH1404">
            <v>13255758.604999999</v>
          </cell>
          <cell r="AI1404">
            <v>12103090.377916666</v>
          </cell>
          <cell r="AJ1404">
            <v>11385568.537500001</v>
          </cell>
          <cell r="AK1404">
            <v>11138541.073333334</v>
          </cell>
          <cell r="AL1404">
            <v>10983621.925000001</v>
          </cell>
          <cell r="AM1404">
            <v>10855120.233749999</v>
          </cell>
          <cell r="AN1404">
            <v>10800606.295416666</v>
          </cell>
          <cell r="AP1404">
            <v>10798177.617916668</v>
          </cell>
        </row>
        <row r="1405">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D1405">
            <v>0</v>
          </cell>
          <cell r="AE1405">
            <v>0</v>
          </cell>
          <cell r="AF1405">
            <v>0</v>
          </cell>
          <cell r="AG1405">
            <v>0</v>
          </cell>
          <cell r="AH1405">
            <v>0</v>
          </cell>
          <cell r="AI1405">
            <v>0</v>
          </cell>
          <cell r="AJ1405">
            <v>0</v>
          </cell>
          <cell r="AK1405">
            <v>0</v>
          </cell>
          <cell r="AL1405">
            <v>0</v>
          </cell>
          <cell r="AM1405">
            <v>0</v>
          </cell>
          <cell r="AN1405">
            <v>0</v>
          </cell>
          <cell r="AP1405">
            <v>0</v>
          </cell>
        </row>
        <row r="1406">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D1406">
            <v>0</v>
          </cell>
          <cell r="AE1406">
            <v>0</v>
          </cell>
          <cell r="AF1406">
            <v>0</v>
          </cell>
          <cell r="AG1406">
            <v>0</v>
          </cell>
          <cell r="AH1406">
            <v>0</v>
          </cell>
          <cell r="AI1406">
            <v>0</v>
          </cell>
          <cell r="AJ1406">
            <v>0</v>
          </cell>
          <cell r="AK1406">
            <v>0</v>
          </cell>
          <cell r="AL1406">
            <v>0</v>
          </cell>
          <cell r="AM1406">
            <v>0</v>
          </cell>
          <cell r="AN1406">
            <v>0</v>
          </cell>
          <cell r="AP1406">
            <v>0</v>
          </cell>
        </row>
        <row r="1407">
          <cell r="J1407">
            <v>4549017.51</v>
          </cell>
          <cell r="K1407">
            <v>4466568.24</v>
          </cell>
          <cell r="L1407">
            <v>3909905.97</v>
          </cell>
          <cell r="M1407">
            <v>4102882.74</v>
          </cell>
          <cell r="N1407">
            <v>4575808.84</v>
          </cell>
          <cell r="O1407">
            <v>3608600.46</v>
          </cell>
          <cell r="P1407">
            <v>4461977.96</v>
          </cell>
          <cell r="Q1407">
            <v>3616125.39</v>
          </cell>
          <cell r="R1407">
            <v>4274155.22</v>
          </cell>
          <cell r="S1407">
            <v>5345760.8899999997</v>
          </cell>
          <cell r="T1407">
            <v>4995290.78</v>
          </cell>
          <cell r="U1407">
            <v>3577634.42</v>
          </cell>
          <cell r="V1407">
            <v>3969750.04</v>
          </cell>
          <cell r="W1407">
            <v>3814057.21</v>
          </cell>
          <cell r="X1407">
            <v>3704361.11</v>
          </cell>
          <cell r="Y1407">
            <v>2754026.13</v>
          </cell>
          <cell r="Z1407">
            <v>2882573.33</v>
          </cell>
          <cell r="AA1407">
            <v>2317415.65</v>
          </cell>
          <cell r="AD1407">
            <v>5756204.5612500012</v>
          </cell>
          <cell r="AE1407">
            <v>5229743.9083333332</v>
          </cell>
          <cell r="AF1407">
            <v>4768627.9416666664</v>
          </cell>
          <cell r="AG1407">
            <v>4468919.9604166662</v>
          </cell>
          <cell r="AH1407">
            <v>4345259.8891666671</v>
          </cell>
          <cell r="AI1407">
            <v>4266174.5570833338</v>
          </cell>
          <cell r="AJ1407">
            <v>4214850.4529166669</v>
          </cell>
          <cell r="AK1407">
            <v>4179098.124166667</v>
          </cell>
          <cell r="AL1407">
            <v>4114331.3962500002</v>
          </cell>
          <cell r="AM1407">
            <v>3987577.5579166673</v>
          </cell>
          <cell r="AN1407">
            <v>3863226.7112500002</v>
          </cell>
          <cell r="AP1407">
            <v>3660852.0216666665</v>
          </cell>
        </row>
        <row r="1408">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D1408">
            <v>0</v>
          </cell>
          <cell r="AE1408">
            <v>0</v>
          </cell>
          <cell r="AF1408">
            <v>0</v>
          </cell>
          <cell r="AG1408">
            <v>0</v>
          </cell>
          <cell r="AH1408">
            <v>0</v>
          </cell>
          <cell r="AI1408">
            <v>0</v>
          </cell>
          <cell r="AJ1408">
            <v>0</v>
          </cell>
          <cell r="AK1408">
            <v>0</v>
          </cell>
          <cell r="AL1408">
            <v>0</v>
          </cell>
          <cell r="AM1408">
            <v>0</v>
          </cell>
          <cell r="AN1408">
            <v>0</v>
          </cell>
          <cell r="AP1408">
            <v>0</v>
          </cell>
        </row>
        <row r="1409">
          <cell r="J1409">
            <v>5250116.87</v>
          </cell>
          <cell r="K1409">
            <v>5181895.82</v>
          </cell>
          <cell r="L1409">
            <v>4956209.66</v>
          </cell>
          <cell r="M1409">
            <v>4978072.24</v>
          </cell>
          <cell r="N1409">
            <v>4874667.9400000004</v>
          </cell>
          <cell r="O1409">
            <v>4737606.79</v>
          </cell>
          <cell r="P1409">
            <v>4806855.21</v>
          </cell>
          <cell r="Q1409">
            <v>4494697.67</v>
          </cell>
          <cell r="R1409">
            <v>4715658.0599999996</v>
          </cell>
          <cell r="S1409">
            <v>4883646.3</v>
          </cell>
          <cell r="T1409">
            <v>5061243.7699999996</v>
          </cell>
          <cell r="U1409">
            <v>5077085.21</v>
          </cell>
          <cell r="V1409">
            <v>5003819.71</v>
          </cell>
          <cell r="W1409">
            <v>5021064.53</v>
          </cell>
          <cell r="X1409">
            <v>4563405.3499999996</v>
          </cell>
          <cell r="Y1409">
            <v>4468344.6900000004</v>
          </cell>
          <cell r="Z1409">
            <v>4470183.25</v>
          </cell>
          <cell r="AA1409">
            <v>4552409.38</v>
          </cell>
          <cell r="AD1409">
            <v>4946612.375</v>
          </cell>
          <cell r="AE1409">
            <v>4945028.3904166669</v>
          </cell>
          <cell r="AF1409">
            <v>4938558.8187500006</v>
          </cell>
          <cell r="AG1409">
            <v>4929273.6550000012</v>
          </cell>
          <cell r="AH1409">
            <v>4921021.1387499999</v>
          </cell>
          <cell r="AI1409">
            <v>4907883.9133333331</v>
          </cell>
          <cell r="AJ1409">
            <v>4890920.2279166663</v>
          </cell>
          <cell r="AK1409">
            <v>4867852.0779166678</v>
          </cell>
          <cell r="AL1409">
            <v>4830246.5837499993</v>
          </cell>
          <cell r="AM1409">
            <v>4792154.4070833335</v>
          </cell>
          <cell r="AN1409">
            <v>4767584.3195833331</v>
          </cell>
          <cell r="AP1409">
            <v>4751939.0570833338</v>
          </cell>
        </row>
        <row r="1410">
          <cell r="J1410">
            <v>872450.95</v>
          </cell>
          <cell r="K1410">
            <v>888275.15</v>
          </cell>
          <cell r="L1410">
            <v>940380.71</v>
          </cell>
          <cell r="M1410">
            <v>829008.13</v>
          </cell>
          <cell r="N1410">
            <v>949273.5</v>
          </cell>
          <cell r="O1410">
            <v>957715.15</v>
          </cell>
          <cell r="P1410">
            <v>1045519.96</v>
          </cell>
          <cell r="Q1410">
            <v>959793.8</v>
          </cell>
          <cell r="R1410">
            <v>1183367.18</v>
          </cell>
          <cell r="S1410">
            <v>1176844.97</v>
          </cell>
          <cell r="T1410">
            <v>1309496.5</v>
          </cell>
          <cell r="U1410">
            <v>1106469</v>
          </cell>
          <cell r="V1410">
            <v>1170394.6399999999</v>
          </cell>
          <cell r="W1410">
            <v>950211.22</v>
          </cell>
          <cell r="X1410">
            <v>975583.77</v>
          </cell>
          <cell r="Y1410">
            <v>1051573.6000000001</v>
          </cell>
          <cell r="Z1410">
            <v>915070.87</v>
          </cell>
          <cell r="AA1410">
            <v>967645.84</v>
          </cell>
          <cell r="AD1410">
            <v>1025406.9866666665</v>
          </cell>
          <cell r="AE1410">
            <v>1003088.4462500002</v>
          </cell>
          <cell r="AF1410">
            <v>974558.0145833334</v>
          </cell>
          <cell r="AG1410">
            <v>978440.93374999997</v>
          </cell>
          <cell r="AH1410">
            <v>1007433.7075</v>
          </cell>
          <cell r="AI1410">
            <v>1030630.5704166666</v>
          </cell>
          <cell r="AJ1410">
            <v>1045625.5604166667</v>
          </cell>
          <cell r="AK1410">
            <v>1049673.0241666667</v>
          </cell>
          <cell r="AL1410">
            <v>1060413.3795833334</v>
          </cell>
          <cell r="AM1410">
            <v>1068261.83125</v>
          </cell>
          <cell r="AN1410">
            <v>1067250.5004166665</v>
          </cell>
          <cell r="AP1410">
            <v>1057173.7687499998</v>
          </cell>
        </row>
        <row r="1411">
          <cell r="J1411">
            <v>1077418.1299999999</v>
          </cell>
          <cell r="K1411">
            <v>1062824.33</v>
          </cell>
          <cell r="L1411">
            <v>1048230.52</v>
          </cell>
          <cell r="M1411">
            <v>1035431.42</v>
          </cell>
          <cell r="N1411">
            <v>1020837.62</v>
          </cell>
          <cell r="O1411">
            <v>1006237.61</v>
          </cell>
          <cell r="P1411">
            <v>991542.49</v>
          </cell>
          <cell r="Q1411">
            <v>976948.68</v>
          </cell>
          <cell r="R1411">
            <v>966193.42</v>
          </cell>
          <cell r="S1411">
            <v>969981.22</v>
          </cell>
          <cell r="T1411">
            <v>955475.78</v>
          </cell>
          <cell r="U1411">
            <v>940661.31</v>
          </cell>
          <cell r="V1411">
            <v>926158.83</v>
          </cell>
          <cell r="W1411">
            <v>911565.03</v>
          </cell>
          <cell r="X1411">
            <v>896971.22</v>
          </cell>
          <cell r="Y1411">
            <v>882377.41</v>
          </cell>
          <cell r="Z1411">
            <v>874138.19</v>
          </cell>
          <cell r="AA1411">
            <v>859489.65</v>
          </cell>
          <cell r="AD1411">
            <v>1053383.3125</v>
          </cell>
          <cell r="AE1411">
            <v>1042433.7158333332</v>
          </cell>
          <cell r="AF1411">
            <v>1031562.74625</v>
          </cell>
          <cell r="AG1411">
            <v>1021424.9558333334</v>
          </cell>
          <cell r="AH1411">
            <v>1010336.55625</v>
          </cell>
          <cell r="AI1411">
            <v>998012.74000000011</v>
          </cell>
          <cell r="AJ1411">
            <v>985407.79833333334</v>
          </cell>
          <cell r="AK1411">
            <v>972802.85666666646</v>
          </cell>
          <cell r="AL1411">
            <v>960123.13541666663</v>
          </cell>
          <cell r="AM1411">
            <v>947633.40874999994</v>
          </cell>
          <cell r="AN1411">
            <v>935406.4341666667</v>
          </cell>
          <cell r="AP1411">
            <v>911152.54666666675</v>
          </cell>
        </row>
        <row r="1412">
          <cell r="J1412">
            <v>29387.34</v>
          </cell>
          <cell r="K1412">
            <v>28337.8</v>
          </cell>
          <cell r="L1412">
            <v>27288.25</v>
          </cell>
          <cell r="M1412">
            <v>26238.71</v>
          </cell>
          <cell r="N1412">
            <v>25189.16</v>
          </cell>
          <cell r="O1412">
            <v>24139.62</v>
          </cell>
          <cell r="P1412">
            <v>23090.07</v>
          </cell>
          <cell r="Q1412">
            <v>22040.53</v>
          </cell>
          <cell r="R1412">
            <v>20990.98</v>
          </cell>
          <cell r="S1412">
            <v>19941.439999999999</v>
          </cell>
          <cell r="T1412">
            <v>18891.89</v>
          </cell>
          <cell r="U1412">
            <v>17842.349999999999</v>
          </cell>
          <cell r="V1412">
            <v>16792.8</v>
          </cell>
          <cell r="W1412">
            <v>15743.26</v>
          </cell>
          <cell r="X1412">
            <v>14693.71</v>
          </cell>
          <cell r="Y1412">
            <v>13644.17</v>
          </cell>
          <cell r="Z1412">
            <v>12594.62</v>
          </cell>
          <cell r="AA1412">
            <v>11545.08</v>
          </cell>
          <cell r="AD1412">
            <v>28337.797499999997</v>
          </cell>
          <cell r="AE1412">
            <v>27288.252500000002</v>
          </cell>
          <cell r="AF1412">
            <v>26238.707500000004</v>
          </cell>
          <cell r="AG1412">
            <v>25189.162499999995</v>
          </cell>
          <cell r="AH1412">
            <v>24139.617500000004</v>
          </cell>
          <cell r="AI1412">
            <v>23090.072499999998</v>
          </cell>
          <cell r="AJ1412">
            <v>22040.5275</v>
          </cell>
          <cell r="AK1412">
            <v>20990.982500000002</v>
          </cell>
          <cell r="AL1412">
            <v>19941.4375</v>
          </cell>
          <cell r="AM1412">
            <v>18891.892500000002</v>
          </cell>
          <cell r="AN1412">
            <v>17842.3475</v>
          </cell>
          <cell r="AP1412">
            <v>15743.2575</v>
          </cell>
        </row>
        <row r="1413">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D1413">
            <v>0</v>
          </cell>
          <cell r="AE1413">
            <v>0</v>
          </cell>
          <cell r="AF1413">
            <v>0</v>
          </cell>
          <cell r="AG1413">
            <v>0</v>
          </cell>
          <cell r="AH1413">
            <v>0</v>
          </cell>
          <cell r="AI1413">
            <v>0</v>
          </cell>
          <cell r="AJ1413">
            <v>0</v>
          </cell>
          <cell r="AK1413">
            <v>0</v>
          </cell>
          <cell r="AL1413">
            <v>0</v>
          </cell>
          <cell r="AM1413">
            <v>0</v>
          </cell>
          <cell r="AN1413">
            <v>0</v>
          </cell>
          <cell r="AP1413">
            <v>0</v>
          </cell>
        </row>
        <row r="1414">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D1414">
            <v>0</v>
          </cell>
          <cell r="AE1414">
            <v>0</v>
          </cell>
          <cell r="AF1414">
            <v>0</v>
          </cell>
          <cell r="AG1414">
            <v>0</v>
          </cell>
          <cell r="AH1414">
            <v>0</v>
          </cell>
          <cell r="AI1414">
            <v>0</v>
          </cell>
          <cell r="AJ1414">
            <v>0</v>
          </cell>
          <cell r="AK1414">
            <v>0</v>
          </cell>
          <cell r="AL1414">
            <v>0</v>
          </cell>
          <cell r="AM1414">
            <v>0</v>
          </cell>
          <cell r="AN1414">
            <v>0</v>
          </cell>
          <cell r="AP1414">
            <v>0</v>
          </cell>
        </row>
        <row r="1415">
          <cell r="J1415">
            <v>-100268.57</v>
          </cell>
          <cell r="K1415">
            <v>-101591.87</v>
          </cell>
          <cell r="L1415">
            <v>-102915.17</v>
          </cell>
          <cell r="M1415">
            <v>-100949.01</v>
          </cell>
          <cell r="N1415">
            <v>-102272.31</v>
          </cell>
          <cell r="O1415">
            <v>-103595.61</v>
          </cell>
          <cell r="P1415">
            <v>-104918.91</v>
          </cell>
          <cell r="Q1415">
            <v>-106242.2</v>
          </cell>
          <cell r="R1415">
            <v>-107565.5</v>
          </cell>
          <cell r="S1415">
            <v>-108888.8</v>
          </cell>
          <cell r="T1415">
            <v>-110212.09</v>
          </cell>
          <cell r="U1415">
            <v>-111535.39</v>
          </cell>
          <cell r="V1415">
            <v>-112858.69</v>
          </cell>
          <cell r="W1415">
            <v>-114181.99</v>
          </cell>
          <cell r="X1415">
            <v>-115505.28</v>
          </cell>
          <cell r="Y1415">
            <v>-116828.58</v>
          </cell>
          <cell r="Z1415">
            <v>-118151.88</v>
          </cell>
          <cell r="AA1415">
            <v>-119475.18</v>
          </cell>
          <cell r="AD1415">
            <v>-100358.32791666668</v>
          </cell>
          <cell r="AE1415">
            <v>-101407.50374999999</v>
          </cell>
          <cell r="AF1415">
            <v>-102456.67958333332</v>
          </cell>
          <cell r="AG1415">
            <v>-103505.85541666666</v>
          </cell>
          <cell r="AH1415">
            <v>-104555.03125</v>
          </cell>
          <cell r="AI1415">
            <v>-105604.20749999997</v>
          </cell>
          <cell r="AJ1415">
            <v>-106653.38416666666</v>
          </cell>
          <cell r="AK1415">
            <v>-107702.56041666667</v>
          </cell>
          <cell r="AL1415">
            <v>-108888.79708333332</v>
          </cell>
          <cell r="AM1415">
            <v>-110212.09458333334</v>
          </cell>
          <cell r="AN1415">
            <v>-111535.39208333334</v>
          </cell>
          <cell r="AP1415">
            <v>-114099.59041666666</v>
          </cell>
        </row>
        <row r="1416">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D1416">
            <v>0</v>
          </cell>
          <cell r="AE1416">
            <v>0</v>
          </cell>
          <cell r="AF1416">
            <v>0</v>
          </cell>
          <cell r="AG1416">
            <v>0</v>
          </cell>
          <cell r="AH1416">
            <v>0</v>
          </cell>
          <cell r="AI1416">
            <v>0</v>
          </cell>
          <cell r="AJ1416">
            <v>0</v>
          </cell>
          <cell r="AK1416">
            <v>0</v>
          </cell>
          <cell r="AL1416">
            <v>0</v>
          </cell>
          <cell r="AM1416">
            <v>0</v>
          </cell>
          <cell r="AN1416">
            <v>0</v>
          </cell>
          <cell r="AP1416">
            <v>0</v>
          </cell>
        </row>
        <row r="1417">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D1417">
            <v>0</v>
          </cell>
          <cell r="AE1417">
            <v>0</v>
          </cell>
          <cell r="AF1417">
            <v>0</v>
          </cell>
          <cell r="AG1417">
            <v>0</v>
          </cell>
          <cell r="AH1417">
            <v>0</v>
          </cell>
          <cell r="AI1417">
            <v>0</v>
          </cell>
          <cell r="AJ1417">
            <v>0</v>
          </cell>
          <cell r="AK1417">
            <v>0</v>
          </cell>
          <cell r="AL1417">
            <v>0</v>
          </cell>
          <cell r="AM1417">
            <v>0</v>
          </cell>
          <cell r="AN1417">
            <v>0</v>
          </cell>
          <cell r="AP1417">
            <v>0</v>
          </cell>
        </row>
        <row r="1418">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D1418">
            <v>0</v>
          </cell>
          <cell r="AE1418">
            <v>0</v>
          </cell>
          <cell r="AF1418">
            <v>0</v>
          </cell>
          <cell r="AG1418">
            <v>0</v>
          </cell>
          <cell r="AH1418">
            <v>0</v>
          </cell>
          <cell r="AI1418">
            <v>0</v>
          </cell>
          <cell r="AJ1418">
            <v>0</v>
          </cell>
          <cell r="AK1418">
            <v>0</v>
          </cell>
          <cell r="AL1418">
            <v>0</v>
          </cell>
          <cell r="AM1418">
            <v>0</v>
          </cell>
          <cell r="AN1418">
            <v>0</v>
          </cell>
          <cell r="AP1418">
            <v>14621651.91375</v>
          </cell>
        </row>
        <row r="1419">
          <cell r="J1419">
            <v>14061092.529999999</v>
          </cell>
          <cell r="K1419">
            <v>14144048.23</v>
          </cell>
          <cell r="L1419">
            <v>14227004.289999999</v>
          </cell>
          <cell r="M1419">
            <v>14310592.91</v>
          </cell>
          <cell r="N1419">
            <v>14393031.859999999</v>
          </cell>
          <cell r="O1419">
            <v>14476045.65</v>
          </cell>
          <cell r="P1419">
            <v>14559059.439999999</v>
          </cell>
          <cell r="Q1419">
            <v>14642073.220000001</v>
          </cell>
          <cell r="R1419">
            <v>14725264.59</v>
          </cell>
          <cell r="S1419">
            <v>14808455.93</v>
          </cell>
          <cell r="T1419">
            <v>14891647.27</v>
          </cell>
          <cell r="U1419">
            <v>14974788.76</v>
          </cell>
          <cell r="V1419">
            <v>15057955.18</v>
          </cell>
          <cell r="W1419">
            <v>15141121.6</v>
          </cell>
          <cell r="X1419">
            <v>15224288.02</v>
          </cell>
          <cell r="Y1419">
            <v>15308039.99</v>
          </cell>
          <cell r="Z1419">
            <v>15391791.960000001</v>
          </cell>
          <cell r="AA1419">
            <v>15475543.93</v>
          </cell>
          <cell r="AD1419">
            <v>14241845.402083332</v>
          </cell>
          <cell r="AE1419">
            <v>14291586.055000002</v>
          </cell>
          <cell r="AF1419">
            <v>14341905.763333336</v>
          </cell>
          <cell r="AG1419">
            <v>14400887.165000001</v>
          </cell>
          <cell r="AH1419">
            <v>14476233.066666668</v>
          </cell>
          <cell r="AI1419">
            <v>14559294.667083332</v>
          </cell>
          <cell r="AJ1419">
            <v>14642375.334583335</v>
          </cell>
          <cell r="AK1419">
            <v>14725473.547083333</v>
          </cell>
          <cell r="AL1419">
            <v>14808587.330833333</v>
          </cell>
          <cell r="AM1419">
            <v>14891762.630000003</v>
          </cell>
          <cell r="AN1419">
            <v>14975023.395833334</v>
          </cell>
          <cell r="AP1419">
            <v>14881012.01375</v>
          </cell>
        </row>
        <row r="1420">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D1420">
            <v>0</v>
          </cell>
          <cell r="AE1420">
            <v>0</v>
          </cell>
          <cell r="AF1420">
            <v>0</v>
          </cell>
          <cell r="AG1420">
            <v>0</v>
          </cell>
          <cell r="AH1420">
            <v>0</v>
          </cell>
          <cell r="AI1420">
            <v>0</v>
          </cell>
          <cell r="AJ1420">
            <v>0</v>
          </cell>
          <cell r="AK1420">
            <v>0</v>
          </cell>
          <cell r="AL1420">
            <v>0</v>
          </cell>
          <cell r="AM1420">
            <v>0</v>
          </cell>
          <cell r="AN1420">
            <v>0</v>
          </cell>
          <cell r="AP1420">
            <v>0</v>
          </cell>
        </row>
        <row r="1421">
          <cell r="J1421">
            <v>331710.2</v>
          </cell>
          <cell r="K1421">
            <v>320271.92</v>
          </cell>
          <cell r="L1421">
            <v>308833.64</v>
          </cell>
          <cell r="M1421">
            <v>297395.34999999998</v>
          </cell>
          <cell r="N1421">
            <v>285957.07</v>
          </cell>
          <cell r="O1421">
            <v>274518.78000000003</v>
          </cell>
          <cell r="P1421">
            <v>263080.5</v>
          </cell>
          <cell r="Q1421">
            <v>251642.22</v>
          </cell>
          <cell r="R1421">
            <v>240203.94</v>
          </cell>
          <cell r="S1421">
            <v>228765.65</v>
          </cell>
          <cell r="T1421">
            <v>217327.37</v>
          </cell>
          <cell r="U1421">
            <v>205889.09</v>
          </cell>
          <cell r="V1421">
            <v>194450.8</v>
          </cell>
          <cell r="W1421">
            <v>183012.52</v>
          </cell>
          <cell r="X1421">
            <v>171574.24</v>
          </cell>
          <cell r="Y1421">
            <v>160135.95000000001</v>
          </cell>
          <cell r="Z1421">
            <v>148697.67000000001</v>
          </cell>
          <cell r="AA1421">
            <v>137259.38</v>
          </cell>
          <cell r="AD1421">
            <v>320271.91916666669</v>
          </cell>
          <cell r="AE1421">
            <v>308833.6358333333</v>
          </cell>
          <cell r="AF1421">
            <v>297395.35249999998</v>
          </cell>
          <cell r="AG1421">
            <v>285957.06916666665</v>
          </cell>
          <cell r="AH1421">
            <v>274518.78583333333</v>
          </cell>
          <cell r="AI1421">
            <v>263080.5025</v>
          </cell>
          <cell r="AJ1421">
            <v>251642.21916666665</v>
          </cell>
          <cell r="AK1421">
            <v>240203.93583333329</v>
          </cell>
          <cell r="AL1421">
            <v>228765.65249999997</v>
          </cell>
          <cell r="AM1421">
            <v>217327.36916666673</v>
          </cell>
          <cell r="AN1421">
            <v>205889.08583333335</v>
          </cell>
          <cell r="AP1421">
            <v>183012.51916666667</v>
          </cell>
        </row>
        <row r="1422">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D1422">
            <v>0</v>
          </cell>
          <cell r="AE1422">
            <v>0</v>
          </cell>
          <cell r="AF1422">
            <v>0</v>
          </cell>
          <cell r="AG1422">
            <v>0</v>
          </cell>
          <cell r="AH1422">
            <v>0</v>
          </cell>
          <cell r="AI1422">
            <v>0</v>
          </cell>
          <cell r="AJ1422">
            <v>0</v>
          </cell>
          <cell r="AK1422">
            <v>0</v>
          </cell>
          <cell r="AL1422">
            <v>0</v>
          </cell>
          <cell r="AM1422">
            <v>0</v>
          </cell>
          <cell r="AN1422">
            <v>0</v>
          </cell>
          <cell r="AP1422">
            <v>0</v>
          </cell>
        </row>
        <row r="1423">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D1423">
            <v>0</v>
          </cell>
          <cell r="AE1423">
            <v>0</v>
          </cell>
          <cell r="AF1423">
            <v>0</v>
          </cell>
          <cell r="AG1423">
            <v>0</v>
          </cell>
          <cell r="AH1423">
            <v>0</v>
          </cell>
          <cell r="AI1423">
            <v>0</v>
          </cell>
          <cell r="AJ1423">
            <v>0</v>
          </cell>
          <cell r="AK1423">
            <v>0</v>
          </cell>
          <cell r="AL1423">
            <v>0</v>
          </cell>
          <cell r="AM1423">
            <v>0</v>
          </cell>
          <cell r="AN1423">
            <v>0</v>
          </cell>
          <cell r="AP1423">
            <v>0</v>
          </cell>
        </row>
        <row r="1424">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D1424">
            <v>0</v>
          </cell>
          <cell r="AE1424">
            <v>0</v>
          </cell>
          <cell r="AF1424">
            <v>0</v>
          </cell>
          <cell r="AG1424">
            <v>0</v>
          </cell>
          <cell r="AH1424">
            <v>0</v>
          </cell>
          <cell r="AI1424">
            <v>0</v>
          </cell>
          <cell r="AJ1424">
            <v>0</v>
          </cell>
          <cell r="AK1424">
            <v>0</v>
          </cell>
          <cell r="AL1424">
            <v>0</v>
          </cell>
          <cell r="AM1424">
            <v>0</v>
          </cell>
          <cell r="AN1424">
            <v>0</v>
          </cell>
          <cell r="AP1424">
            <v>0</v>
          </cell>
        </row>
        <row r="1425">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D1425">
            <v>0</v>
          </cell>
          <cell r="AE1425">
            <v>0</v>
          </cell>
          <cell r="AF1425">
            <v>0</v>
          </cell>
          <cell r="AG1425">
            <v>0</v>
          </cell>
          <cell r="AH1425">
            <v>0</v>
          </cell>
          <cell r="AI1425">
            <v>0</v>
          </cell>
          <cell r="AJ1425">
            <v>0</v>
          </cell>
          <cell r="AK1425">
            <v>0</v>
          </cell>
          <cell r="AL1425">
            <v>0</v>
          </cell>
          <cell r="AM1425">
            <v>0</v>
          </cell>
          <cell r="AN1425">
            <v>0</v>
          </cell>
          <cell r="AP1425">
            <v>0</v>
          </cell>
        </row>
        <row r="1426">
          <cell r="J1426">
            <v>-1031089.63</v>
          </cell>
          <cell r="K1426">
            <v>-1050732.8</v>
          </cell>
          <cell r="L1426">
            <v>-1007442.59</v>
          </cell>
          <cell r="M1426">
            <v>-1019376.96</v>
          </cell>
          <cell r="N1426">
            <v>-1031617.27</v>
          </cell>
          <cell r="O1426">
            <v>-994394.03</v>
          </cell>
          <cell r="P1426">
            <v>-1072353.6299999999</v>
          </cell>
          <cell r="Q1426">
            <v>-1057203.75</v>
          </cell>
          <cell r="R1426">
            <v>-1103007.3799999999</v>
          </cell>
          <cell r="S1426">
            <v>-1121241.56</v>
          </cell>
          <cell r="T1426">
            <v>-1197798.75</v>
          </cell>
          <cell r="U1426">
            <v>-1227923.42</v>
          </cell>
          <cell r="V1426">
            <v>-1272127.8600000001</v>
          </cell>
          <cell r="W1426">
            <v>-1310131.83</v>
          </cell>
          <cell r="X1426">
            <v>-1335213.4099999999</v>
          </cell>
          <cell r="Y1426">
            <v>-1390604.51</v>
          </cell>
          <cell r="Z1426">
            <v>-1367158.94</v>
          </cell>
          <cell r="AA1426">
            <v>-1387060.27</v>
          </cell>
          <cell r="AD1426">
            <v>-1081201.98875</v>
          </cell>
          <cell r="AE1426">
            <v>-1075154.7145833333</v>
          </cell>
          <cell r="AF1426">
            <v>-1071321.7145833331</v>
          </cell>
          <cell r="AG1426">
            <v>-1071308.6220833336</v>
          </cell>
          <cell r="AH1426">
            <v>-1074417.2762499999</v>
          </cell>
          <cell r="AI1426">
            <v>-1086225.0737500002</v>
          </cell>
          <cell r="AJ1426">
            <v>-1107076.62625</v>
          </cell>
          <cell r="AK1426">
            <v>-1131542.0366666666</v>
          </cell>
          <cell r="AL1426">
            <v>-1160666.9687499998</v>
          </cell>
          <cell r="AM1426">
            <v>-1190115.68625</v>
          </cell>
          <cell r="AN1426">
            <v>-1220457.6824999999</v>
          </cell>
          <cell r="AP1426">
            <v>-1310735.8229166665</v>
          </cell>
        </row>
        <row r="1427">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D1427">
            <v>0</v>
          </cell>
          <cell r="AE1427">
            <v>0</v>
          </cell>
          <cell r="AF1427">
            <v>0</v>
          </cell>
          <cell r="AG1427">
            <v>0</v>
          </cell>
          <cell r="AH1427">
            <v>0</v>
          </cell>
          <cell r="AI1427">
            <v>0</v>
          </cell>
          <cell r="AJ1427">
            <v>0</v>
          </cell>
          <cell r="AK1427">
            <v>0</v>
          </cell>
          <cell r="AL1427">
            <v>0</v>
          </cell>
          <cell r="AM1427">
            <v>0</v>
          </cell>
          <cell r="AN1427">
            <v>0</v>
          </cell>
          <cell r="AP1427">
            <v>0</v>
          </cell>
        </row>
        <row r="1428">
          <cell r="J1428">
            <v>176679.87</v>
          </cell>
          <cell r="K1428">
            <v>176679.87</v>
          </cell>
          <cell r="L1428">
            <v>176679.87</v>
          </cell>
          <cell r="M1428">
            <v>176679.87</v>
          </cell>
          <cell r="N1428">
            <v>176679.87</v>
          </cell>
          <cell r="O1428">
            <v>176679.87</v>
          </cell>
          <cell r="P1428">
            <v>176679.87</v>
          </cell>
          <cell r="Q1428">
            <v>176679.87</v>
          </cell>
          <cell r="R1428">
            <v>176679.87</v>
          </cell>
          <cell r="S1428">
            <v>176679.87</v>
          </cell>
          <cell r="T1428">
            <v>176679.87</v>
          </cell>
          <cell r="U1428">
            <v>176679.87</v>
          </cell>
          <cell r="V1428">
            <v>176679.87</v>
          </cell>
          <cell r="W1428">
            <v>176679.87</v>
          </cell>
          <cell r="X1428">
            <v>176679.87</v>
          </cell>
          <cell r="Y1428">
            <v>176679.87</v>
          </cell>
          <cell r="Z1428">
            <v>176679.87</v>
          </cell>
          <cell r="AA1428">
            <v>176679.87</v>
          </cell>
          <cell r="AD1428">
            <v>176679.87000000002</v>
          </cell>
          <cell r="AE1428">
            <v>176679.87000000002</v>
          </cell>
          <cell r="AF1428">
            <v>176679.87000000002</v>
          </cell>
          <cell r="AG1428">
            <v>176679.87000000002</v>
          </cell>
          <cell r="AH1428">
            <v>176679.87000000002</v>
          </cell>
          <cell r="AI1428">
            <v>176679.87000000002</v>
          </cell>
          <cell r="AJ1428">
            <v>176679.87000000002</v>
          </cell>
          <cell r="AK1428">
            <v>176679.87000000002</v>
          </cell>
          <cell r="AL1428">
            <v>176679.87000000002</v>
          </cell>
          <cell r="AM1428">
            <v>176679.87000000002</v>
          </cell>
          <cell r="AN1428">
            <v>176679.87000000002</v>
          </cell>
          <cell r="AP1428">
            <v>169318.2141666667</v>
          </cell>
        </row>
        <row r="1429">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D1429">
            <v>0</v>
          </cell>
          <cell r="AE1429">
            <v>0</v>
          </cell>
          <cell r="AF1429">
            <v>0</v>
          </cell>
          <cell r="AG1429">
            <v>0</v>
          </cell>
          <cell r="AH1429">
            <v>0</v>
          </cell>
          <cell r="AI1429">
            <v>0</v>
          </cell>
          <cell r="AJ1429">
            <v>0</v>
          </cell>
          <cell r="AK1429">
            <v>0</v>
          </cell>
          <cell r="AL1429">
            <v>0</v>
          </cell>
          <cell r="AM1429">
            <v>0</v>
          </cell>
          <cell r="AN1429">
            <v>0</v>
          </cell>
          <cell r="AP1429">
            <v>0</v>
          </cell>
        </row>
        <row r="1430">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D1430">
            <v>0</v>
          </cell>
          <cell r="AE1430">
            <v>0</v>
          </cell>
          <cell r="AF1430">
            <v>0</v>
          </cell>
          <cell r="AG1430">
            <v>0</v>
          </cell>
          <cell r="AH1430">
            <v>0</v>
          </cell>
          <cell r="AI1430">
            <v>0</v>
          </cell>
          <cell r="AJ1430">
            <v>0</v>
          </cell>
          <cell r="AK1430">
            <v>0</v>
          </cell>
          <cell r="AL1430">
            <v>0</v>
          </cell>
          <cell r="AM1430">
            <v>0</v>
          </cell>
          <cell r="AN1430">
            <v>0</v>
          </cell>
          <cell r="AP1430">
            <v>0</v>
          </cell>
        </row>
        <row r="1431">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D1431">
            <v>0</v>
          </cell>
          <cell r="AE1431">
            <v>0</v>
          </cell>
          <cell r="AF1431">
            <v>0</v>
          </cell>
          <cell r="AG1431">
            <v>0</v>
          </cell>
          <cell r="AH1431">
            <v>0</v>
          </cell>
          <cell r="AI1431">
            <v>0</v>
          </cell>
          <cell r="AJ1431">
            <v>0</v>
          </cell>
          <cell r="AK1431">
            <v>0</v>
          </cell>
          <cell r="AL1431">
            <v>0</v>
          </cell>
          <cell r="AM1431">
            <v>0</v>
          </cell>
          <cell r="AN1431">
            <v>0</v>
          </cell>
          <cell r="AP1431">
            <v>0</v>
          </cell>
        </row>
        <row r="1432">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D1432">
            <v>0</v>
          </cell>
          <cell r="AE1432">
            <v>0</v>
          </cell>
          <cell r="AF1432">
            <v>0</v>
          </cell>
          <cell r="AG1432">
            <v>0</v>
          </cell>
          <cell r="AH1432">
            <v>0</v>
          </cell>
          <cell r="AI1432">
            <v>0</v>
          </cell>
          <cell r="AJ1432">
            <v>0</v>
          </cell>
          <cell r="AK1432">
            <v>0</v>
          </cell>
          <cell r="AL1432">
            <v>0</v>
          </cell>
          <cell r="AM1432">
            <v>0</v>
          </cell>
          <cell r="AN1432">
            <v>0</v>
          </cell>
          <cell r="AP1432">
            <v>0</v>
          </cell>
        </row>
        <row r="1433">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D1433">
            <v>0</v>
          </cell>
          <cell r="AE1433">
            <v>0</v>
          </cell>
          <cell r="AF1433">
            <v>0</v>
          </cell>
          <cell r="AG1433">
            <v>0</v>
          </cell>
          <cell r="AH1433">
            <v>0</v>
          </cell>
          <cell r="AI1433">
            <v>0</v>
          </cell>
          <cell r="AJ1433">
            <v>0</v>
          </cell>
          <cell r="AK1433">
            <v>0</v>
          </cell>
          <cell r="AL1433">
            <v>0</v>
          </cell>
          <cell r="AM1433">
            <v>0</v>
          </cell>
          <cell r="AN1433">
            <v>0</v>
          </cell>
          <cell r="AP1433">
            <v>0</v>
          </cell>
        </row>
        <row r="1434">
          <cell r="J1434">
            <v>9769.42</v>
          </cell>
          <cell r="K1434">
            <v>9281.94</v>
          </cell>
          <cell r="L1434">
            <v>8794.4599999999991</v>
          </cell>
          <cell r="M1434">
            <v>8306.98</v>
          </cell>
          <cell r="N1434">
            <v>7819.5</v>
          </cell>
          <cell r="O1434">
            <v>7332.02</v>
          </cell>
          <cell r="P1434">
            <v>6844.54</v>
          </cell>
          <cell r="Q1434">
            <v>6357.06</v>
          </cell>
          <cell r="R1434">
            <v>5869.58</v>
          </cell>
          <cell r="S1434">
            <v>5382.1</v>
          </cell>
          <cell r="T1434">
            <v>4894.82</v>
          </cell>
          <cell r="U1434">
            <v>4407.34</v>
          </cell>
          <cell r="V1434">
            <v>3919.86</v>
          </cell>
          <cell r="W1434">
            <v>3432.38</v>
          </cell>
          <cell r="X1434">
            <v>3187.23</v>
          </cell>
          <cell r="Y1434">
            <v>2942.07</v>
          </cell>
          <cell r="Z1434">
            <v>2696.91</v>
          </cell>
          <cell r="AA1434">
            <v>2451.75</v>
          </cell>
          <cell r="AD1434">
            <v>9740.3274999999994</v>
          </cell>
          <cell r="AE1434">
            <v>9087.81</v>
          </cell>
          <cell r="AF1434">
            <v>8471.9741666666669</v>
          </cell>
          <cell r="AG1434">
            <v>7892.8279166666662</v>
          </cell>
          <cell r="AH1434">
            <v>7350.3712500000011</v>
          </cell>
          <cell r="AI1434">
            <v>6844.581666666666</v>
          </cell>
          <cell r="AJ1434">
            <v>6357.1183333333329</v>
          </cell>
          <cell r="AK1434">
            <v>5879.7520833333328</v>
          </cell>
          <cell r="AL1434">
            <v>5422.5795833333341</v>
          </cell>
          <cell r="AM1434">
            <v>4985.6004166666671</v>
          </cell>
          <cell r="AN1434">
            <v>4568.8145833333338</v>
          </cell>
          <cell r="AP1434">
            <v>3795.8241666666672</v>
          </cell>
        </row>
        <row r="1435">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D1435">
            <v>0</v>
          </cell>
          <cell r="AE1435">
            <v>0</v>
          </cell>
          <cell r="AF1435">
            <v>0</v>
          </cell>
          <cell r="AG1435">
            <v>0</v>
          </cell>
          <cell r="AH1435">
            <v>0</v>
          </cell>
          <cell r="AI1435">
            <v>0</v>
          </cell>
          <cell r="AJ1435">
            <v>0</v>
          </cell>
          <cell r="AK1435">
            <v>0</v>
          </cell>
          <cell r="AL1435">
            <v>0</v>
          </cell>
          <cell r="AM1435">
            <v>0</v>
          </cell>
          <cell r="AN1435">
            <v>0</v>
          </cell>
          <cell r="AP1435">
            <v>0</v>
          </cell>
        </row>
        <row r="1436">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D1436">
            <v>0</v>
          </cell>
          <cell r="AE1436">
            <v>0</v>
          </cell>
          <cell r="AF1436">
            <v>0</v>
          </cell>
          <cell r="AG1436">
            <v>0</v>
          </cell>
          <cell r="AH1436">
            <v>0</v>
          </cell>
          <cell r="AI1436">
            <v>0</v>
          </cell>
          <cell r="AJ1436">
            <v>0</v>
          </cell>
          <cell r="AK1436">
            <v>0</v>
          </cell>
          <cell r="AL1436">
            <v>0</v>
          </cell>
          <cell r="AM1436">
            <v>0</v>
          </cell>
          <cell r="AN1436">
            <v>0</v>
          </cell>
          <cell r="AP1436">
            <v>0</v>
          </cell>
        </row>
        <row r="1437">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D1437">
            <v>0</v>
          </cell>
          <cell r="AE1437">
            <v>0</v>
          </cell>
          <cell r="AF1437">
            <v>0</v>
          </cell>
          <cell r="AG1437">
            <v>0</v>
          </cell>
          <cell r="AH1437">
            <v>0</v>
          </cell>
          <cell r="AI1437">
            <v>0</v>
          </cell>
          <cell r="AJ1437">
            <v>0</v>
          </cell>
          <cell r="AK1437">
            <v>0</v>
          </cell>
          <cell r="AL1437">
            <v>0</v>
          </cell>
          <cell r="AM1437">
            <v>0</v>
          </cell>
          <cell r="AN1437">
            <v>0</v>
          </cell>
          <cell r="AP1437">
            <v>0</v>
          </cell>
        </row>
        <row r="1438">
          <cell r="J1438">
            <v>2273318.79</v>
          </cell>
          <cell r="K1438">
            <v>2361442.84</v>
          </cell>
          <cell r="L1438">
            <v>2493392.84</v>
          </cell>
          <cell r="M1438">
            <v>2625342.84</v>
          </cell>
          <cell r="N1438">
            <v>2633065.94</v>
          </cell>
          <cell r="O1438">
            <v>2754515.94</v>
          </cell>
          <cell r="P1438">
            <v>2875965.94</v>
          </cell>
          <cell r="Q1438">
            <v>3648677.98</v>
          </cell>
          <cell r="R1438">
            <v>3801372.48</v>
          </cell>
          <cell r="S1438">
            <v>3954066.98</v>
          </cell>
          <cell r="T1438">
            <v>2508075.16</v>
          </cell>
          <cell r="U1438">
            <v>2677286.16</v>
          </cell>
          <cell r="V1438">
            <v>2846497.16</v>
          </cell>
          <cell r="W1438">
            <v>3015708.03</v>
          </cell>
          <cell r="X1438">
            <v>3184919.03</v>
          </cell>
          <cell r="Y1438">
            <v>3354130.03</v>
          </cell>
          <cell r="Z1438">
            <v>3512716.74</v>
          </cell>
          <cell r="AA1438">
            <v>3681494.79</v>
          </cell>
          <cell r="AD1438">
            <v>2653009.5541666672</v>
          </cell>
          <cell r="AE1438">
            <v>2709450.6416666671</v>
          </cell>
          <cell r="AF1438">
            <v>2768670.4375</v>
          </cell>
          <cell r="AG1438">
            <v>2819314.8612500001</v>
          </cell>
          <cell r="AH1438">
            <v>2861765.8504166664</v>
          </cell>
          <cell r="AI1438">
            <v>2907759.4229166661</v>
          </cell>
          <cell r="AJ1438">
            <v>2958902.9045833331</v>
          </cell>
          <cell r="AK1438">
            <v>3014977.5454166667</v>
          </cell>
          <cell r="AL1438">
            <v>3074157.2695833337</v>
          </cell>
          <cell r="AM1438">
            <v>3141175.519166667</v>
          </cell>
          <cell r="AN1438">
            <v>3216451.7545833341</v>
          </cell>
          <cell r="AP1438">
            <v>3460500.737083334</v>
          </cell>
        </row>
        <row r="1439">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D1439">
            <v>0</v>
          </cell>
          <cell r="AE1439">
            <v>0</v>
          </cell>
          <cell r="AF1439">
            <v>0</v>
          </cell>
          <cell r="AG1439">
            <v>0</v>
          </cell>
          <cell r="AH1439">
            <v>0</v>
          </cell>
          <cell r="AI1439">
            <v>0</v>
          </cell>
          <cell r="AJ1439">
            <v>0</v>
          </cell>
          <cell r="AK1439">
            <v>0</v>
          </cell>
          <cell r="AL1439">
            <v>0</v>
          </cell>
          <cell r="AM1439">
            <v>0</v>
          </cell>
          <cell r="AN1439">
            <v>0</v>
          </cell>
          <cell r="AP1439">
            <v>0</v>
          </cell>
        </row>
        <row r="1440">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D1440">
            <v>0</v>
          </cell>
          <cell r="AE1440">
            <v>0</v>
          </cell>
          <cell r="AF1440">
            <v>0</v>
          </cell>
          <cell r="AG1440">
            <v>0</v>
          </cell>
          <cell r="AH1440">
            <v>0</v>
          </cell>
          <cell r="AI1440">
            <v>0</v>
          </cell>
          <cell r="AJ1440">
            <v>0</v>
          </cell>
          <cell r="AK1440">
            <v>0</v>
          </cell>
          <cell r="AL1440">
            <v>0</v>
          </cell>
          <cell r="AM1440">
            <v>0</v>
          </cell>
          <cell r="AN1440">
            <v>0</v>
          </cell>
          <cell r="AP1440">
            <v>0</v>
          </cell>
        </row>
        <row r="1441">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D1441">
            <v>0</v>
          </cell>
          <cell r="AE1441">
            <v>0</v>
          </cell>
          <cell r="AF1441">
            <v>0</v>
          </cell>
          <cell r="AG1441">
            <v>0</v>
          </cell>
          <cell r="AH1441">
            <v>0</v>
          </cell>
          <cell r="AI1441">
            <v>0</v>
          </cell>
          <cell r="AJ1441">
            <v>0</v>
          </cell>
          <cell r="AK1441">
            <v>0</v>
          </cell>
          <cell r="AL1441">
            <v>0</v>
          </cell>
          <cell r="AM1441">
            <v>0</v>
          </cell>
          <cell r="AN1441">
            <v>0</v>
          </cell>
          <cell r="AP1441">
            <v>0</v>
          </cell>
        </row>
        <row r="1442">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D1442">
            <v>0</v>
          </cell>
          <cell r="AE1442">
            <v>0</v>
          </cell>
          <cell r="AF1442">
            <v>0</v>
          </cell>
          <cell r="AG1442">
            <v>0</v>
          </cell>
          <cell r="AH1442">
            <v>0</v>
          </cell>
          <cell r="AI1442">
            <v>0</v>
          </cell>
          <cell r="AJ1442">
            <v>0</v>
          </cell>
          <cell r="AK1442">
            <v>0</v>
          </cell>
          <cell r="AL1442">
            <v>0</v>
          </cell>
          <cell r="AM1442">
            <v>0</v>
          </cell>
          <cell r="AN1442">
            <v>0</v>
          </cell>
          <cell r="AP1442">
            <v>0</v>
          </cell>
        </row>
        <row r="1443">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D1443">
            <v>0</v>
          </cell>
          <cell r="AE1443">
            <v>0</v>
          </cell>
          <cell r="AF1443">
            <v>0</v>
          </cell>
          <cell r="AG1443">
            <v>0</v>
          </cell>
          <cell r="AH1443">
            <v>0</v>
          </cell>
          <cell r="AI1443">
            <v>0</v>
          </cell>
          <cell r="AJ1443">
            <v>0</v>
          </cell>
          <cell r="AK1443">
            <v>0</v>
          </cell>
          <cell r="AL1443">
            <v>0</v>
          </cell>
          <cell r="AM1443">
            <v>0</v>
          </cell>
          <cell r="AN1443">
            <v>0</v>
          </cell>
          <cell r="AP1443">
            <v>0</v>
          </cell>
        </row>
        <row r="1444">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D1444">
            <v>0</v>
          </cell>
          <cell r="AE1444">
            <v>0</v>
          </cell>
          <cell r="AF1444">
            <v>0</v>
          </cell>
          <cell r="AG1444">
            <v>0</v>
          </cell>
          <cell r="AH1444">
            <v>0</v>
          </cell>
          <cell r="AI1444">
            <v>0</v>
          </cell>
          <cell r="AJ1444">
            <v>0</v>
          </cell>
          <cell r="AK1444">
            <v>0</v>
          </cell>
          <cell r="AL1444">
            <v>0</v>
          </cell>
          <cell r="AM1444">
            <v>0</v>
          </cell>
          <cell r="AN1444">
            <v>0</v>
          </cell>
          <cell r="AP1444">
            <v>0</v>
          </cell>
        </row>
        <row r="1445">
          <cell r="J1445">
            <v>159437</v>
          </cell>
          <cell r="K1445">
            <v>159437</v>
          </cell>
          <cell r="L1445">
            <v>159437</v>
          </cell>
          <cell r="M1445">
            <v>159437</v>
          </cell>
          <cell r="N1445">
            <v>159437</v>
          </cell>
          <cell r="O1445">
            <v>159437</v>
          </cell>
          <cell r="P1445">
            <v>159437</v>
          </cell>
          <cell r="Q1445">
            <v>159437</v>
          </cell>
          <cell r="R1445">
            <v>159437</v>
          </cell>
          <cell r="S1445">
            <v>159437</v>
          </cell>
          <cell r="T1445">
            <v>159437</v>
          </cell>
          <cell r="U1445">
            <v>159437</v>
          </cell>
          <cell r="V1445">
            <v>159437</v>
          </cell>
          <cell r="W1445">
            <v>159437</v>
          </cell>
          <cell r="X1445">
            <v>159437</v>
          </cell>
          <cell r="Y1445">
            <v>159437</v>
          </cell>
          <cell r="Z1445">
            <v>159437</v>
          </cell>
          <cell r="AA1445">
            <v>159437</v>
          </cell>
          <cell r="AD1445">
            <v>159437</v>
          </cell>
          <cell r="AE1445">
            <v>159437</v>
          </cell>
          <cell r="AF1445">
            <v>159437</v>
          </cell>
          <cell r="AG1445">
            <v>159437</v>
          </cell>
          <cell r="AH1445">
            <v>159437</v>
          </cell>
          <cell r="AI1445">
            <v>159437</v>
          </cell>
          <cell r="AJ1445">
            <v>159437</v>
          </cell>
          <cell r="AK1445">
            <v>159437</v>
          </cell>
          <cell r="AL1445">
            <v>159437</v>
          </cell>
          <cell r="AM1445">
            <v>159437</v>
          </cell>
          <cell r="AN1445">
            <v>159437</v>
          </cell>
          <cell r="AP1445">
            <v>159437</v>
          </cell>
        </row>
        <row r="1446">
          <cell r="J1446">
            <v>1046077.73</v>
          </cell>
          <cell r="K1446">
            <v>0</v>
          </cell>
          <cell r="L1446">
            <v>-27032.51</v>
          </cell>
          <cell r="M1446">
            <v>24818.68</v>
          </cell>
          <cell r="N1446">
            <v>24026.14</v>
          </cell>
          <cell r="O1446">
            <v>24116.22</v>
          </cell>
          <cell r="P1446">
            <v>23131.200000000001</v>
          </cell>
          <cell r="Q1446">
            <v>19286.96</v>
          </cell>
          <cell r="R1446">
            <v>23286.9</v>
          </cell>
          <cell r="S1446">
            <v>21347.360000000001</v>
          </cell>
          <cell r="T1446">
            <v>16330.2</v>
          </cell>
          <cell r="U1446">
            <v>18060.080000000002</v>
          </cell>
          <cell r="V1446">
            <v>11672.69</v>
          </cell>
          <cell r="W1446">
            <v>9813.5300000000007</v>
          </cell>
          <cell r="X1446">
            <v>22547.91</v>
          </cell>
          <cell r="Y1446">
            <v>24513.360000000001</v>
          </cell>
          <cell r="Z1446">
            <v>11873.6</v>
          </cell>
          <cell r="AA1446">
            <v>11680.55</v>
          </cell>
          <cell r="AD1446">
            <v>104369.76583333331</v>
          </cell>
          <cell r="AE1446">
            <v>103115.08499999998</v>
          </cell>
          <cell r="AF1446">
            <v>101988.65333333328</v>
          </cell>
          <cell r="AG1446">
            <v>101060.96291666664</v>
          </cell>
          <cell r="AH1446">
            <v>100945.54166666667</v>
          </cell>
          <cell r="AI1446">
            <v>58020.53666666666</v>
          </cell>
          <cell r="AJ1446">
            <v>15329.223750000005</v>
          </cell>
          <cell r="AK1446">
            <v>17803.971666666672</v>
          </cell>
          <cell r="AL1446">
            <v>19857.100833333334</v>
          </cell>
          <cell r="AM1446">
            <v>19338.023333333331</v>
          </cell>
          <cell r="AN1446">
            <v>18313.514583333334</v>
          </cell>
          <cell r="AP1446">
            <v>16572.291666666668</v>
          </cell>
        </row>
        <row r="1447">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D1447">
            <v>0</v>
          </cell>
          <cell r="AE1447">
            <v>0</v>
          </cell>
          <cell r="AF1447">
            <v>0</v>
          </cell>
          <cell r="AG1447">
            <v>0</v>
          </cell>
          <cell r="AH1447">
            <v>0</v>
          </cell>
          <cell r="AI1447">
            <v>0</v>
          </cell>
          <cell r="AJ1447">
            <v>0</v>
          </cell>
          <cell r="AK1447">
            <v>0</v>
          </cell>
          <cell r="AL1447">
            <v>0</v>
          </cell>
          <cell r="AM1447">
            <v>0</v>
          </cell>
          <cell r="AN1447">
            <v>0</v>
          </cell>
          <cell r="AP1447">
            <v>0</v>
          </cell>
        </row>
        <row r="1448">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D1448">
            <v>0</v>
          </cell>
          <cell r="AE1448">
            <v>0</v>
          </cell>
          <cell r="AF1448">
            <v>0</v>
          </cell>
          <cell r="AG1448">
            <v>0</v>
          </cell>
          <cell r="AH1448">
            <v>0</v>
          </cell>
          <cell r="AI1448">
            <v>0</v>
          </cell>
          <cell r="AJ1448">
            <v>0</v>
          </cell>
          <cell r="AK1448">
            <v>0</v>
          </cell>
          <cell r="AL1448">
            <v>0</v>
          </cell>
          <cell r="AM1448">
            <v>0</v>
          </cell>
          <cell r="AN1448">
            <v>0</v>
          </cell>
          <cell r="AP1448">
            <v>0</v>
          </cell>
        </row>
        <row r="1449">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D1449">
            <v>0</v>
          </cell>
          <cell r="AE1449">
            <v>0</v>
          </cell>
          <cell r="AF1449">
            <v>0</v>
          </cell>
          <cell r="AG1449">
            <v>0</v>
          </cell>
          <cell r="AH1449">
            <v>0</v>
          </cell>
          <cell r="AI1449">
            <v>0</v>
          </cell>
          <cell r="AJ1449">
            <v>0</v>
          </cell>
          <cell r="AK1449">
            <v>0</v>
          </cell>
          <cell r="AL1449">
            <v>0</v>
          </cell>
          <cell r="AM1449">
            <v>0</v>
          </cell>
          <cell r="AN1449">
            <v>0</v>
          </cell>
          <cell r="AP1449">
            <v>0</v>
          </cell>
        </row>
        <row r="1450">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D1450">
            <v>0</v>
          </cell>
          <cell r="AE1450">
            <v>0</v>
          </cell>
          <cell r="AF1450">
            <v>0</v>
          </cell>
          <cell r="AG1450">
            <v>0</v>
          </cell>
          <cell r="AH1450">
            <v>0</v>
          </cell>
          <cell r="AI1450">
            <v>0</v>
          </cell>
          <cell r="AJ1450">
            <v>0</v>
          </cell>
          <cell r="AK1450">
            <v>0</v>
          </cell>
          <cell r="AL1450">
            <v>0</v>
          </cell>
          <cell r="AM1450">
            <v>0</v>
          </cell>
          <cell r="AN1450">
            <v>0</v>
          </cell>
          <cell r="AP1450">
            <v>0</v>
          </cell>
        </row>
        <row r="1451">
          <cell r="J1451">
            <v>151802.95000000001</v>
          </cell>
          <cell r="K1451">
            <v>151181</v>
          </cell>
          <cell r="L1451">
            <v>150559.04999999999</v>
          </cell>
          <cell r="M1451">
            <v>149937.1</v>
          </cell>
          <cell r="N1451">
            <v>149315.15</v>
          </cell>
          <cell r="O1451">
            <v>148693.20000000001</v>
          </cell>
          <cell r="P1451">
            <v>148071.25</v>
          </cell>
          <cell r="Q1451">
            <v>147449.29999999999</v>
          </cell>
          <cell r="R1451">
            <v>146827.35</v>
          </cell>
          <cell r="S1451">
            <v>146205.4</v>
          </cell>
          <cell r="T1451">
            <v>145583.45000000001</v>
          </cell>
          <cell r="U1451">
            <v>144961.5</v>
          </cell>
          <cell r="V1451">
            <v>144339.54999999999</v>
          </cell>
          <cell r="W1451">
            <v>143717.6</v>
          </cell>
          <cell r="X1451">
            <v>143095.65</v>
          </cell>
          <cell r="Y1451">
            <v>142473.70000000001</v>
          </cell>
          <cell r="Z1451">
            <v>141851.75</v>
          </cell>
          <cell r="AA1451">
            <v>141229.79999999999</v>
          </cell>
          <cell r="AD1451">
            <v>151181</v>
          </cell>
          <cell r="AE1451">
            <v>150559.05000000002</v>
          </cell>
          <cell r="AF1451">
            <v>149937.1</v>
          </cell>
          <cell r="AG1451">
            <v>149315.15</v>
          </cell>
          <cell r="AH1451">
            <v>148693.19999999998</v>
          </cell>
          <cell r="AI1451">
            <v>148071.25</v>
          </cell>
          <cell r="AJ1451">
            <v>147449.30000000002</v>
          </cell>
          <cell r="AK1451">
            <v>146827.35</v>
          </cell>
          <cell r="AL1451">
            <v>146205.4</v>
          </cell>
          <cell r="AM1451">
            <v>145583.44999999998</v>
          </cell>
          <cell r="AN1451">
            <v>144961.5</v>
          </cell>
          <cell r="AP1451">
            <v>143717.6</v>
          </cell>
        </row>
        <row r="1452">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D1452">
            <v>0</v>
          </cell>
          <cell r="AE1452">
            <v>0</v>
          </cell>
          <cell r="AF1452">
            <v>0</v>
          </cell>
          <cell r="AG1452">
            <v>0</v>
          </cell>
          <cell r="AH1452">
            <v>0</v>
          </cell>
          <cell r="AI1452">
            <v>0</v>
          </cell>
          <cell r="AJ1452">
            <v>0</v>
          </cell>
          <cell r="AK1452">
            <v>0</v>
          </cell>
          <cell r="AL1452">
            <v>0</v>
          </cell>
          <cell r="AM1452">
            <v>0</v>
          </cell>
          <cell r="AN1452">
            <v>0</v>
          </cell>
          <cell r="AP1452">
            <v>0</v>
          </cell>
        </row>
        <row r="1453">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D1453">
            <v>0</v>
          </cell>
          <cell r="AE1453">
            <v>0</v>
          </cell>
          <cell r="AF1453">
            <v>0</v>
          </cell>
          <cell r="AG1453">
            <v>0</v>
          </cell>
          <cell r="AH1453">
            <v>0</v>
          </cell>
          <cell r="AI1453">
            <v>0</v>
          </cell>
          <cell r="AJ1453">
            <v>0</v>
          </cell>
          <cell r="AK1453">
            <v>0</v>
          </cell>
          <cell r="AL1453">
            <v>0</v>
          </cell>
          <cell r="AM1453">
            <v>0</v>
          </cell>
          <cell r="AN1453">
            <v>0</v>
          </cell>
          <cell r="AP1453">
            <v>0</v>
          </cell>
        </row>
        <row r="1454">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D1454">
            <v>0</v>
          </cell>
          <cell r="AE1454">
            <v>0</v>
          </cell>
          <cell r="AF1454">
            <v>0</v>
          </cell>
          <cell r="AG1454">
            <v>0</v>
          </cell>
          <cell r="AH1454">
            <v>0</v>
          </cell>
          <cell r="AI1454">
            <v>0</v>
          </cell>
          <cell r="AJ1454">
            <v>0</v>
          </cell>
          <cell r="AK1454">
            <v>0</v>
          </cell>
          <cell r="AL1454">
            <v>0</v>
          </cell>
          <cell r="AM1454">
            <v>0</v>
          </cell>
          <cell r="AN1454">
            <v>0</v>
          </cell>
          <cell r="AP1454">
            <v>0</v>
          </cell>
        </row>
        <row r="1455">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D1455">
            <v>0</v>
          </cell>
          <cell r="AE1455">
            <v>0</v>
          </cell>
          <cell r="AF1455">
            <v>0</v>
          </cell>
          <cell r="AG1455">
            <v>0</v>
          </cell>
          <cell r="AH1455">
            <v>0</v>
          </cell>
          <cell r="AI1455">
            <v>0</v>
          </cell>
          <cell r="AJ1455">
            <v>0</v>
          </cell>
          <cell r="AK1455">
            <v>0</v>
          </cell>
          <cell r="AL1455">
            <v>0</v>
          </cell>
          <cell r="AM1455">
            <v>0</v>
          </cell>
          <cell r="AN1455">
            <v>0</v>
          </cell>
          <cell r="AP1455">
            <v>0</v>
          </cell>
        </row>
        <row r="1456">
          <cell r="J1456">
            <v>6403123.9199999999</v>
          </cell>
          <cell r="K1456">
            <v>6587506.4000000004</v>
          </cell>
          <cell r="L1456">
            <v>6772120.3399999999</v>
          </cell>
          <cell r="M1456">
            <v>6951620.0599999996</v>
          </cell>
          <cell r="N1456">
            <v>7131037.4299999997</v>
          </cell>
          <cell r="O1456">
            <v>7310687.79</v>
          </cell>
          <cell r="P1456">
            <v>7490571.8600000003</v>
          </cell>
          <cell r="Q1456">
            <v>7738603.0199999996</v>
          </cell>
          <cell r="R1456">
            <v>8145538.71</v>
          </cell>
          <cell r="S1456">
            <v>8540812.2899999991</v>
          </cell>
          <cell r="T1456">
            <v>8858320.0600000005</v>
          </cell>
          <cell r="U1456">
            <v>9221687.5399999991</v>
          </cell>
          <cell r="V1456">
            <v>9585490.1199999992</v>
          </cell>
          <cell r="W1456">
            <v>9951329.5399999991</v>
          </cell>
          <cell r="X1456">
            <v>10321463.880000001</v>
          </cell>
          <cell r="Y1456">
            <v>10692094.42</v>
          </cell>
          <cell r="Z1456">
            <v>11065935.300000001</v>
          </cell>
          <cell r="AA1456">
            <v>11438799.48</v>
          </cell>
          <cell r="AD1456">
            <v>6602967.0645833323</v>
          </cell>
          <cell r="AE1456">
            <v>6790116.5154166659</v>
          </cell>
          <cell r="AF1456">
            <v>6999937.6237499984</v>
          </cell>
          <cell r="AG1456">
            <v>7228106.5891666664</v>
          </cell>
          <cell r="AH1456">
            <v>7470855.9737499999</v>
          </cell>
          <cell r="AI1456">
            <v>7728567.71</v>
          </cell>
          <cell r="AJ1456">
            <v>8001325.5991666662</v>
          </cell>
          <cell r="AK1456">
            <v>8289374.2108333325</v>
          </cell>
          <cell r="AL1456">
            <v>8593116.6233333312</v>
          </cell>
          <cell r="AM1456">
            <v>8912923.7995833326</v>
          </cell>
          <cell r="AN1456">
            <v>9248882.5312499981</v>
          </cell>
          <cell r="AP1456">
            <v>9927938.5887499992</v>
          </cell>
        </row>
        <row r="1457">
          <cell r="J1457">
            <v>72137525.719999999</v>
          </cell>
          <cell r="K1457">
            <v>71747071.560000002</v>
          </cell>
          <cell r="L1457">
            <v>71356617.390000001</v>
          </cell>
          <cell r="M1457">
            <v>70966163.230000004</v>
          </cell>
          <cell r="N1457">
            <v>71044066.609999999</v>
          </cell>
          <cell r="O1457">
            <v>70644938.450000003</v>
          </cell>
          <cell r="P1457">
            <v>70245810.299999997</v>
          </cell>
          <cell r="Q1457">
            <v>73267991.299999997</v>
          </cell>
          <cell r="R1457">
            <v>72346772.049999997</v>
          </cell>
          <cell r="S1457">
            <v>71992572.049999997</v>
          </cell>
          <cell r="T1457">
            <v>71638372.049999997</v>
          </cell>
          <cell r="U1457">
            <v>71284172.049999997</v>
          </cell>
          <cell r="V1457">
            <v>70929972.049999997</v>
          </cell>
          <cell r="W1457">
            <v>70575772.049999997</v>
          </cell>
          <cell r="X1457">
            <v>70221572.049999997</v>
          </cell>
          <cell r="Y1457">
            <v>69867372.049999997</v>
          </cell>
          <cell r="Z1457">
            <v>69600225.799999997</v>
          </cell>
          <cell r="AA1457">
            <v>69265553.870000005</v>
          </cell>
          <cell r="AD1457">
            <v>72022977.643749997</v>
          </cell>
          <cell r="AE1457">
            <v>71932378.661249995</v>
          </cell>
          <cell r="AF1457">
            <v>71821175.057083324</v>
          </cell>
          <cell r="AG1457">
            <v>71712992.63333331</v>
          </cell>
          <cell r="AH1457">
            <v>71607831.390000001</v>
          </cell>
          <cell r="AI1457">
            <v>71505691.327083319</v>
          </cell>
          <cell r="AJ1457">
            <v>71406572.444583312</v>
          </cell>
          <cell r="AK1457">
            <v>71310474.742499992</v>
          </cell>
          <cell r="AL1457">
            <v>71217398.220833316</v>
          </cell>
          <cell r="AM1457">
            <v>71111455.221249998</v>
          </cell>
          <cell r="AN1457">
            <v>70993820.829999983</v>
          </cell>
          <cell r="AP1457">
            <v>69340576.782916665</v>
          </cell>
        </row>
        <row r="1458">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D1458">
            <v>0</v>
          </cell>
          <cell r="AE1458">
            <v>0</v>
          </cell>
          <cell r="AF1458">
            <v>0</v>
          </cell>
          <cell r="AG1458">
            <v>0</v>
          </cell>
          <cell r="AH1458">
            <v>0</v>
          </cell>
          <cell r="AI1458">
            <v>0</v>
          </cell>
          <cell r="AJ1458">
            <v>0</v>
          </cell>
          <cell r="AK1458">
            <v>0</v>
          </cell>
          <cell r="AL1458">
            <v>0</v>
          </cell>
          <cell r="AM1458">
            <v>0</v>
          </cell>
          <cell r="AN1458">
            <v>0</v>
          </cell>
          <cell r="AP1458">
            <v>0</v>
          </cell>
        </row>
        <row r="1459">
          <cell r="J1459">
            <v>4230704.09</v>
          </cell>
          <cell r="K1459">
            <v>4193578.27</v>
          </cell>
          <cell r="L1459">
            <v>4156452.46</v>
          </cell>
          <cell r="M1459">
            <v>4119326.65</v>
          </cell>
          <cell r="N1459">
            <v>4082200.84</v>
          </cell>
          <cell r="O1459">
            <v>4045075.02</v>
          </cell>
          <cell r="P1459">
            <v>4007949.21</v>
          </cell>
          <cell r="Q1459">
            <v>3976280.6</v>
          </cell>
          <cell r="R1459">
            <v>3933212.75</v>
          </cell>
          <cell r="S1459">
            <v>3890144.9</v>
          </cell>
          <cell r="T1459">
            <v>3847077.05</v>
          </cell>
          <cell r="U1459">
            <v>3804009.2</v>
          </cell>
          <cell r="V1459">
            <v>3760941.35</v>
          </cell>
          <cell r="W1459">
            <v>3717873.5</v>
          </cell>
          <cell r="X1459">
            <v>3674805.65</v>
          </cell>
          <cell r="Y1459">
            <v>3631737.8</v>
          </cell>
          <cell r="Z1459">
            <v>3588669.95</v>
          </cell>
          <cell r="AA1459">
            <v>3545602.1</v>
          </cell>
          <cell r="AD1459">
            <v>4193805.6570833339</v>
          </cell>
          <cell r="AE1459">
            <v>4156887.0262500006</v>
          </cell>
          <cell r="AF1459">
            <v>4119473.2258333336</v>
          </cell>
          <cell r="AG1459">
            <v>4081564.2558333334</v>
          </cell>
          <cell r="AH1459">
            <v>4043160.1158333328</v>
          </cell>
          <cell r="AI1459">
            <v>4004260.8058333336</v>
          </cell>
          <cell r="AJ1459">
            <v>3964866.3262499999</v>
          </cell>
          <cell r="AK1459">
            <v>3924976.6770833335</v>
          </cell>
          <cell r="AL1459">
            <v>3884591.8579166667</v>
          </cell>
          <cell r="AM1459">
            <v>3843711.8687499999</v>
          </cell>
          <cell r="AN1459">
            <v>3802336.7100000004</v>
          </cell>
          <cell r="AP1459">
            <v>3683721.1341666668</v>
          </cell>
        </row>
        <row r="1460">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D1460">
            <v>0</v>
          </cell>
          <cell r="AE1460">
            <v>0</v>
          </cell>
          <cell r="AF1460">
            <v>0</v>
          </cell>
          <cell r="AG1460">
            <v>0</v>
          </cell>
          <cell r="AH1460">
            <v>0</v>
          </cell>
          <cell r="AI1460">
            <v>0</v>
          </cell>
          <cell r="AJ1460">
            <v>0</v>
          </cell>
          <cell r="AK1460">
            <v>0</v>
          </cell>
          <cell r="AL1460">
            <v>0</v>
          </cell>
          <cell r="AM1460">
            <v>0</v>
          </cell>
          <cell r="AN1460">
            <v>0</v>
          </cell>
          <cell r="AP1460">
            <v>0</v>
          </cell>
        </row>
        <row r="1461">
          <cell r="J1461">
            <v>-996479.63</v>
          </cell>
          <cell r="K1461">
            <v>-988925.47</v>
          </cell>
          <cell r="L1461">
            <v>-981371.3</v>
          </cell>
          <cell r="M1461">
            <v>-973817.14</v>
          </cell>
          <cell r="N1461">
            <v>-1596642.73</v>
          </cell>
          <cell r="O1461">
            <v>-1581155.23</v>
          </cell>
          <cell r="P1461">
            <v>-1565667.73</v>
          </cell>
          <cell r="Q1461">
            <v>-1776600.46</v>
          </cell>
          <cell r="R1461">
            <v>-1781996.29</v>
          </cell>
          <cell r="S1461">
            <v>-1765692.13</v>
          </cell>
          <cell r="T1461">
            <v>-1749387.96</v>
          </cell>
          <cell r="U1461">
            <v>-1733083.8</v>
          </cell>
          <cell r="V1461">
            <v>-1716779.63</v>
          </cell>
          <cell r="W1461">
            <v>-1700475.47</v>
          </cell>
          <cell r="X1461">
            <v>-1684171.3</v>
          </cell>
          <cell r="Y1461">
            <v>-1667867.14</v>
          </cell>
          <cell r="Z1461">
            <v>-1534400.46</v>
          </cell>
          <cell r="AA1461">
            <v>-1519583.79</v>
          </cell>
          <cell r="AD1461">
            <v>-1179245.4058333335</v>
          </cell>
          <cell r="AE1461">
            <v>-1241647.4891666665</v>
          </cell>
          <cell r="AF1461">
            <v>-1304224.5724999998</v>
          </cell>
          <cell r="AG1461">
            <v>-1366072.4891666668</v>
          </cell>
          <cell r="AH1461">
            <v>-1427191.2391666668</v>
          </cell>
          <cell r="AI1461">
            <v>-1487580.8225</v>
          </cell>
          <cell r="AJ1461">
            <v>-1547241.2391666665</v>
          </cell>
          <cell r="AK1461">
            <v>-1606172.4891666668</v>
          </cell>
          <cell r="AL1461">
            <v>-1664374.5725</v>
          </cell>
          <cell r="AM1461">
            <v>-1690699.8945833333</v>
          </cell>
          <cell r="AN1461">
            <v>-1685540.9900000002</v>
          </cell>
          <cell r="AP1461">
            <v>-1640012.9412499999</v>
          </cell>
        </row>
        <row r="1462">
          <cell r="J1462">
            <v>3851209.65</v>
          </cell>
          <cell r="K1462">
            <v>3889286.88</v>
          </cell>
          <cell r="L1462">
            <v>3909413.37</v>
          </cell>
          <cell r="M1462">
            <v>3932854.18</v>
          </cell>
          <cell r="N1462">
            <v>3963422.08</v>
          </cell>
          <cell r="O1462">
            <v>3973884.26</v>
          </cell>
          <cell r="P1462">
            <v>3989254.97</v>
          </cell>
          <cell r="Q1462">
            <v>4019044.25</v>
          </cell>
          <cell r="R1462">
            <v>4025538.16</v>
          </cell>
          <cell r="S1462">
            <v>4040011.96</v>
          </cell>
          <cell r="T1462">
            <v>4068742.32</v>
          </cell>
          <cell r="U1462">
            <v>4110404.6</v>
          </cell>
          <cell r="V1462">
            <v>4102796.35</v>
          </cell>
          <cell r="W1462">
            <v>4115543.15</v>
          </cell>
          <cell r="X1462">
            <v>4128858.79</v>
          </cell>
          <cell r="Y1462">
            <v>4123674.61</v>
          </cell>
          <cell r="Z1462">
            <v>4121181.06</v>
          </cell>
          <cell r="AA1462">
            <v>4153636.52</v>
          </cell>
          <cell r="AD1462">
            <v>3864748.7808333323</v>
          </cell>
          <cell r="AE1462">
            <v>3892527.8783333334</v>
          </cell>
          <cell r="AF1462">
            <v>3919206.5937499995</v>
          </cell>
          <cell r="AG1462">
            <v>3944071.6058333335</v>
          </cell>
          <cell r="AH1462">
            <v>3968520.2045833333</v>
          </cell>
          <cell r="AI1462">
            <v>3991571.6691666669</v>
          </cell>
          <cell r="AJ1462">
            <v>4011481.7929166667</v>
          </cell>
          <cell r="AK1462">
            <v>4030052.6966666668</v>
          </cell>
          <cell r="AL1462">
            <v>4047147.1070833337</v>
          </cell>
          <cell r="AM1462">
            <v>4061671.249166667</v>
          </cell>
          <cell r="AN1462">
            <v>4075734.2175000007</v>
          </cell>
          <cell r="AP1462">
            <v>4103560.3204166666</v>
          </cell>
        </row>
        <row r="1463">
          <cell r="J1463">
            <v>2562568</v>
          </cell>
          <cell r="K1463">
            <v>2562568</v>
          </cell>
          <cell r="L1463">
            <v>2562568</v>
          </cell>
          <cell r="M1463">
            <v>2562568</v>
          </cell>
          <cell r="N1463">
            <v>2562568</v>
          </cell>
          <cell r="O1463">
            <v>2562568</v>
          </cell>
          <cell r="P1463">
            <v>2562568</v>
          </cell>
          <cell r="Q1463">
            <v>2562568</v>
          </cell>
          <cell r="R1463">
            <v>2562568</v>
          </cell>
          <cell r="S1463">
            <v>2562568</v>
          </cell>
          <cell r="T1463">
            <v>2562568</v>
          </cell>
          <cell r="U1463">
            <v>2562568</v>
          </cell>
          <cell r="V1463">
            <v>2562568</v>
          </cell>
          <cell r="W1463">
            <v>2562568</v>
          </cell>
          <cell r="X1463">
            <v>2562568</v>
          </cell>
          <cell r="Y1463">
            <v>2562568</v>
          </cell>
          <cell r="Z1463">
            <v>2562568</v>
          </cell>
          <cell r="AA1463">
            <v>2562568</v>
          </cell>
          <cell r="AD1463">
            <v>2562568</v>
          </cell>
          <cell r="AE1463">
            <v>2562568</v>
          </cell>
          <cell r="AF1463">
            <v>2562568</v>
          </cell>
          <cell r="AG1463">
            <v>2562568</v>
          </cell>
          <cell r="AH1463">
            <v>2562568</v>
          </cell>
          <cell r="AI1463">
            <v>2562568</v>
          </cell>
          <cell r="AJ1463">
            <v>2562568</v>
          </cell>
          <cell r="AK1463">
            <v>2562568</v>
          </cell>
          <cell r="AL1463">
            <v>2562568</v>
          </cell>
          <cell r="AM1463">
            <v>2562568</v>
          </cell>
          <cell r="AN1463">
            <v>2562568</v>
          </cell>
          <cell r="AP1463">
            <v>2562568</v>
          </cell>
        </row>
        <row r="1464">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D1464">
            <v>0</v>
          </cell>
          <cell r="AE1464">
            <v>0</v>
          </cell>
          <cell r="AF1464">
            <v>0</v>
          </cell>
          <cell r="AG1464">
            <v>0</v>
          </cell>
          <cell r="AH1464">
            <v>0</v>
          </cell>
          <cell r="AI1464">
            <v>0</v>
          </cell>
          <cell r="AJ1464">
            <v>0</v>
          </cell>
          <cell r="AK1464">
            <v>0</v>
          </cell>
          <cell r="AL1464">
            <v>0</v>
          </cell>
          <cell r="AM1464">
            <v>0</v>
          </cell>
          <cell r="AN1464">
            <v>0</v>
          </cell>
          <cell r="AP1464">
            <v>0</v>
          </cell>
        </row>
        <row r="1465">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D1465">
            <v>0</v>
          </cell>
          <cell r="AE1465">
            <v>0</v>
          </cell>
          <cell r="AF1465">
            <v>0</v>
          </cell>
          <cell r="AG1465">
            <v>0</v>
          </cell>
          <cell r="AH1465">
            <v>0</v>
          </cell>
          <cell r="AI1465">
            <v>0</v>
          </cell>
          <cell r="AJ1465">
            <v>0</v>
          </cell>
          <cell r="AK1465">
            <v>0</v>
          </cell>
          <cell r="AL1465">
            <v>0</v>
          </cell>
          <cell r="AM1465">
            <v>0</v>
          </cell>
          <cell r="AN1465">
            <v>0</v>
          </cell>
          <cell r="AP1465">
            <v>0</v>
          </cell>
        </row>
        <row r="1466">
          <cell r="J1466">
            <v>2025469.95</v>
          </cell>
          <cell r="K1466">
            <v>2017400.35</v>
          </cell>
          <cell r="L1466">
            <v>2009330.75</v>
          </cell>
          <cell r="M1466">
            <v>2001261.15</v>
          </cell>
          <cell r="N1466">
            <v>1993191.55</v>
          </cell>
          <cell r="O1466">
            <v>1985121.95</v>
          </cell>
          <cell r="P1466">
            <v>1977052.35</v>
          </cell>
          <cell r="Q1466">
            <v>1968982.75</v>
          </cell>
          <cell r="R1466">
            <v>1960913.15</v>
          </cell>
          <cell r="S1466">
            <v>1952843.55</v>
          </cell>
          <cell r="T1466">
            <v>1944773.95</v>
          </cell>
          <cell r="U1466">
            <v>1936704.35</v>
          </cell>
          <cell r="V1466">
            <v>1928634.75</v>
          </cell>
          <cell r="W1466">
            <v>1920565.15</v>
          </cell>
          <cell r="X1466">
            <v>1912495.55</v>
          </cell>
          <cell r="Y1466">
            <v>1904425.95</v>
          </cell>
          <cell r="Z1466">
            <v>1896356.35</v>
          </cell>
          <cell r="AA1466">
            <v>1888286.75</v>
          </cell>
          <cell r="AD1466">
            <v>2017400.3500000003</v>
          </cell>
          <cell r="AE1466">
            <v>2009330.7500000002</v>
          </cell>
          <cell r="AF1466">
            <v>2001261.1499999997</v>
          </cell>
          <cell r="AG1466">
            <v>1993191.55</v>
          </cell>
          <cell r="AH1466">
            <v>1985121.95</v>
          </cell>
          <cell r="AI1466">
            <v>1977052.3500000003</v>
          </cell>
          <cell r="AJ1466">
            <v>1968982.7500000002</v>
          </cell>
          <cell r="AK1466">
            <v>1960913.1499999997</v>
          </cell>
          <cell r="AL1466">
            <v>1952843.55</v>
          </cell>
          <cell r="AM1466">
            <v>1944773.95</v>
          </cell>
          <cell r="AN1466">
            <v>1936704.3500000003</v>
          </cell>
          <cell r="AP1466">
            <v>1889362.6908333332</v>
          </cell>
        </row>
        <row r="1467">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D1467">
            <v>0</v>
          </cell>
          <cell r="AE1467">
            <v>0</v>
          </cell>
          <cell r="AF1467">
            <v>0</v>
          </cell>
          <cell r="AG1467">
            <v>0</v>
          </cell>
          <cell r="AH1467">
            <v>0</v>
          </cell>
          <cell r="AI1467">
            <v>0</v>
          </cell>
          <cell r="AJ1467">
            <v>0</v>
          </cell>
          <cell r="AK1467">
            <v>0</v>
          </cell>
          <cell r="AL1467">
            <v>0</v>
          </cell>
          <cell r="AM1467">
            <v>0</v>
          </cell>
          <cell r="AN1467">
            <v>0</v>
          </cell>
          <cell r="AP1467">
            <v>0</v>
          </cell>
        </row>
        <row r="1468">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D1468">
            <v>0</v>
          </cell>
          <cell r="AE1468">
            <v>0</v>
          </cell>
          <cell r="AF1468">
            <v>0</v>
          </cell>
          <cell r="AG1468">
            <v>0</v>
          </cell>
          <cell r="AH1468">
            <v>0</v>
          </cell>
          <cell r="AI1468">
            <v>0</v>
          </cell>
          <cell r="AJ1468">
            <v>0</v>
          </cell>
          <cell r="AK1468">
            <v>0</v>
          </cell>
          <cell r="AL1468">
            <v>0</v>
          </cell>
          <cell r="AM1468">
            <v>0</v>
          </cell>
          <cell r="AN1468">
            <v>0</v>
          </cell>
          <cell r="AP1468">
            <v>0</v>
          </cell>
        </row>
        <row r="1469">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D1469">
            <v>0</v>
          </cell>
          <cell r="AE1469">
            <v>0</v>
          </cell>
          <cell r="AF1469">
            <v>0</v>
          </cell>
          <cell r="AG1469">
            <v>0</v>
          </cell>
          <cell r="AH1469">
            <v>0</v>
          </cell>
          <cell r="AI1469">
            <v>0</v>
          </cell>
          <cell r="AJ1469">
            <v>0</v>
          </cell>
          <cell r="AK1469">
            <v>0</v>
          </cell>
          <cell r="AL1469">
            <v>0</v>
          </cell>
          <cell r="AM1469">
            <v>0</v>
          </cell>
          <cell r="AN1469">
            <v>0</v>
          </cell>
          <cell r="AP1469">
            <v>0</v>
          </cell>
        </row>
        <row r="1470">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D1470">
            <v>0</v>
          </cell>
          <cell r="AE1470">
            <v>0</v>
          </cell>
          <cell r="AF1470">
            <v>0</v>
          </cell>
          <cell r="AG1470">
            <v>0</v>
          </cell>
          <cell r="AH1470">
            <v>0</v>
          </cell>
          <cell r="AI1470">
            <v>0</v>
          </cell>
          <cell r="AJ1470">
            <v>0</v>
          </cell>
          <cell r="AK1470">
            <v>0</v>
          </cell>
          <cell r="AL1470">
            <v>0</v>
          </cell>
          <cell r="AM1470">
            <v>0</v>
          </cell>
          <cell r="AN1470">
            <v>0</v>
          </cell>
          <cell r="AP1470">
            <v>0</v>
          </cell>
        </row>
        <row r="1471">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D1471">
            <v>0</v>
          </cell>
          <cell r="AE1471">
            <v>0</v>
          </cell>
          <cell r="AF1471">
            <v>0</v>
          </cell>
          <cell r="AG1471">
            <v>0</v>
          </cell>
          <cell r="AH1471">
            <v>0</v>
          </cell>
          <cell r="AI1471">
            <v>0</v>
          </cell>
          <cell r="AJ1471">
            <v>0</v>
          </cell>
          <cell r="AK1471">
            <v>0</v>
          </cell>
          <cell r="AL1471">
            <v>0</v>
          </cell>
          <cell r="AM1471">
            <v>0</v>
          </cell>
          <cell r="AN1471">
            <v>0</v>
          </cell>
          <cell r="AP1471">
            <v>0</v>
          </cell>
        </row>
        <row r="1472">
          <cell r="J1472">
            <v>1965399</v>
          </cell>
          <cell r="K1472">
            <v>1965399</v>
          </cell>
          <cell r="L1472">
            <v>1965399</v>
          </cell>
          <cell r="M1472">
            <v>1965399</v>
          </cell>
          <cell r="N1472">
            <v>1965399</v>
          </cell>
          <cell r="O1472">
            <v>1965399</v>
          </cell>
          <cell r="P1472">
            <v>1965399</v>
          </cell>
          <cell r="Q1472">
            <v>1965399</v>
          </cell>
          <cell r="R1472">
            <v>1965399</v>
          </cell>
          <cell r="S1472">
            <v>1965399</v>
          </cell>
          <cell r="T1472">
            <v>1965399</v>
          </cell>
          <cell r="U1472">
            <v>1965399</v>
          </cell>
          <cell r="V1472">
            <v>1965399</v>
          </cell>
          <cell r="W1472">
            <v>1965399</v>
          </cell>
          <cell r="X1472">
            <v>1965399</v>
          </cell>
          <cell r="Y1472">
            <v>1965399</v>
          </cell>
          <cell r="Z1472">
            <v>1965399</v>
          </cell>
          <cell r="AA1472">
            <v>1965399</v>
          </cell>
          <cell r="AD1472">
            <v>1801615.75</v>
          </cell>
          <cell r="AE1472">
            <v>1801615.75</v>
          </cell>
          <cell r="AF1472">
            <v>1883507.375</v>
          </cell>
          <cell r="AG1472">
            <v>1965399</v>
          </cell>
          <cell r="AH1472">
            <v>1965399</v>
          </cell>
          <cell r="AI1472">
            <v>1965399</v>
          </cell>
          <cell r="AJ1472">
            <v>1965399</v>
          </cell>
          <cell r="AK1472">
            <v>1965399</v>
          </cell>
          <cell r="AL1472">
            <v>1965399</v>
          </cell>
          <cell r="AM1472">
            <v>1965399</v>
          </cell>
          <cell r="AN1472">
            <v>1965399</v>
          </cell>
          <cell r="AP1472">
            <v>1883507.375</v>
          </cell>
        </row>
        <row r="1473">
          <cell r="J1473">
            <v>554634.88</v>
          </cell>
          <cell r="K1473">
            <v>527215.46</v>
          </cell>
          <cell r="L1473">
            <v>490289.15</v>
          </cell>
          <cell r="M1473">
            <v>557552.04</v>
          </cell>
          <cell r="N1473">
            <v>539129.1</v>
          </cell>
          <cell r="O1473">
            <v>497388.47</v>
          </cell>
          <cell r="P1473">
            <v>473947.36</v>
          </cell>
          <cell r="Q1473">
            <v>570378.18000000005</v>
          </cell>
          <cell r="R1473">
            <v>591396.23</v>
          </cell>
          <cell r="S1473">
            <v>773611.67</v>
          </cell>
          <cell r="T1473">
            <v>832286.89</v>
          </cell>
          <cell r="U1473">
            <v>822991.9</v>
          </cell>
          <cell r="V1473">
            <v>832705.06</v>
          </cell>
          <cell r="W1473">
            <v>736275.07</v>
          </cell>
          <cell r="X1473">
            <v>475868.23</v>
          </cell>
          <cell r="Y1473">
            <v>378722.11</v>
          </cell>
          <cell r="Z1473">
            <v>295999.65999999997</v>
          </cell>
          <cell r="AA1473">
            <v>225347.55</v>
          </cell>
          <cell r="AD1473">
            <v>527219.82083333319</v>
          </cell>
          <cell r="AE1473">
            <v>525569.45874999999</v>
          </cell>
          <cell r="AF1473">
            <v>532456.7120833334</v>
          </cell>
          <cell r="AG1473">
            <v>557754.08375000011</v>
          </cell>
          <cell r="AH1473">
            <v>588385.71999999986</v>
          </cell>
          <cell r="AI1473">
            <v>614154.70166666666</v>
          </cell>
          <cell r="AJ1473">
            <v>634451.77625</v>
          </cell>
          <cell r="AK1473">
            <v>642561.7216666668</v>
          </cell>
          <cell r="AL1473">
            <v>634509.60291666666</v>
          </cell>
          <cell r="AM1473">
            <v>616927.96250000002</v>
          </cell>
          <cell r="AN1473">
            <v>595462.53083333338</v>
          </cell>
          <cell r="AP1473">
            <v>552935.43000000005</v>
          </cell>
        </row>
        <row r="1474">
          <cell r="J1474">
            <v>184403.35</v>
          </cell>
          <cell r="K1474">
            <v>177310.91</v>
          </cell>
          <cell r="L1474">
            <v>170218.47</v>
          </cell>
          <cell r="M1474">
            <v>163126.04</v>
          </cell>
          <cell r="N1474">
            <v>156033.60999999999</v>
          </cell>
          <cell r="O1474">
            <v>148941.17000000001</v>
          </cell>
          <cell r="P1474">
            <v>141848.74</v>
          </cell>
          <cell r="Q1474">
            <v>134756.29999999999</v>
          </cell>
          <cell r="R1474">
            <v>127663.86</v>
          </cell>
          <cell r="S1474">
            <v>120571.43</v>
          </cell>
          <cell r="T1474">
            <v>113478.99</v>
          </cell>
          <cell r="U1474">
            <v>106386.56</v>
          </cell>
          <cell r="V1474">
            <v>99294.12</v>
          </cell>
          <cell r="W1474">
            <v>92201.69</v>
          </cell>
          <cell r="X1474">
            <v>85109.26</v>
          </cell>
          <cell r="Y1474">
            <v>78016.820000000007</v>
          </cell>
          <cell r="Z1474">
            <v>70924.39</v>
          </cell>
          <cell r="AA1474">
            <v>63831.95</v>
          </cell>
          <cell r="AD1474">
            <v>177310.91166666665</v>
          </cell>
          <cell r="AE1474">
            <v>170218.47625000004</v>
          </cell>
          <cell r="AF1474">
            <v>163126.04083333333</v>
          </cell>
          <cell r="AG1474">
            <v>156033.60541666669</v>
          </cell>
          <cell r="AH1474">
            <v>148941.17000000001</v>
          </cell>
          <cell r="AI1474">
            <v>141848.73458333334</v>
          </cell>
          <cell r="AJ1474">
            <v>134756.29916666666</v>
          </cell>
          <cell r="AK1474">
            <v>127663.86458333336</v>
          </cell>
          <cell r="AL1474">
            <v>120571.43000000001</v>
          </cell>
          <cell r="AM1474">
            <v>113478.99500000001</v>
          </cell>
          <cell r="AN1474">
            <v>106386.56</v>
          </cell>
          <cell r="AP1474">
            <v>92201.689166666663</v>
          </cell>
        </row>
        <row r="1475">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D1475">
            <v>0</v>
          </cell>
          <cell r="AE1475">
            <v>0</v>
          </cell>
          <cell r="AF1475">
            <v>0</v>
          </cell>
          <cell r="AG1475">
            <v>0</v>
          </cell>
          <cell r="AH1475">
            <v>0</v>
          </cell>
          <cell r="AI1475">
            <v>0</v>
          </cell>
          <cell r="AJ1475">
            <v>0</v>
          </cell>
          <cell r="AK1475">
            <v>0</v>
          </cell>
          <cell r="AL1475">
            <v>0</v>
          </cell>
          <cell r="AM1475">
            <v>0</v>
          </cell>
          <cell r="AN1475">
            <v>0</v>
          </cell>
          <cell r="AP1475">
            <v>0</v>
          </cell>
        </row>
        <row r="1476">
          <cell r="J1476">
            <v>1509515.4</v>
          </cell>
          <cell r="K1476">
            <v>1488757.89</v>
          </cell>
          <cell r="L1476">
            <v>1468000.38</v>
          </cell>
          <cell r="M1476">
            <v>1153100.07</v>
          </cell>
          <cell r="N1476">
            <v>1132342.56</v>
          </cell>
          <cell r="O1476">
            <v>1111585.05</v>
          </cell>
          <cell r="P1476">
            <v>1090827.55</v>
          </cell>
          <cell r="Q1476">
            <v>1070070.04</v>
          </cell>
          <cell r="R1476">
            <v>1049312.5900000001</v>
          </cell>
          <cell r="S1476">
            <v>1028555.14</v>
          </cell>
          <cell r="T1476">
            <v>1125552.04</v>
          </cell>
          <cell r="U1476">
            <v>1144045.92</v>
          </cell>
          <cell r="V1476">
            <v>1162539.3400000001</v>
          </cell>
          <cell r="W1476">
            <v>1181033.22</v>
          </cell>
          <cell r="X1476">
            <v>1199527.1100000001</v>
          </cell>
          <cell r="Y1476">
            <v>1218020.99</v>
          </cell>
          <cell r="Z1476">
            <v>1707531.57</v>
          </cell>
          <cell r="AA1476">
            <v>1726025.46</v>
          </cell>
          <cell r="AD1476">
            <v>1384582.3170833336</v>
          </cell>
          <cell r="AE1476">
            <v>1338291.58125</v>
          </cell>
          <cell r="AF1476">
            <v>1289958.1916666669</v>
          </cell>
          <cell r="AG1476">
            <v>1247552.5675000001</v>
          </cell>
          <cell r="AH1476">
            <v>1213731.5104166667</v>
          </cell>
          <cell r="AI1476">
            <v>1183181.3833333331</v>
          </cell>
          <cell r="AJ1476">
            <v>1155902.18625</v>
          </cell>
          <cell r="AK1476">
            <v>1131893.93875</v>
          </cell>
          <cell r="AL1476">
            <v>1123412.5908333333</v>
          </cell>
          <cell r="AM1476">
            <v>1150083.8379166666</v>
          </cell>
          <cell r="AN1476">
            <v>1199651.7304166667</v>
          </cell>
          <cell r="AP1476">
            <v>1288760.9141666666</v>
          </cell>
        </row>
        <row r="1477">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D1477">
            <v>0</v>
          </cell>
          <cell r="AE1477">
            <v>0</v>
          </cell>
          <cell r="AF1477">
            <v>0</v>
          </cell>
          <cell r="AG1477">
            <v>0</v>
          </cell>
          <cell r="AH1477">
            <v>0</v>
          </cell>
          <cell r="AI1477">
            <v>0</v>
          </cell>
          <cell r="AJ1477">
            <v>0</v>
          </cell>
          <cell r="AK1477">
            <v>0</v>
          </cell>
          <cell r="AL1477">
            <v>0</v>
          </cell>
          <cell r="AM1477">
            <v>0</v>
          </cell>
          <cell r="AN1477">
            <v>0</v>
          </cell>
          <cell r="AP1477">
            <v>0</v>
          </cell>
        </row>
        <row r="1478">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D1478">
            <v>0</v>
          </cell>
          <cell r="AE1478">
            <v>0</v>
          </cell>
          <cell r="AF1478">
            <v>0</v>
          </cell>
          <cell r="AG1478">
            <v>0</v>
          </cell>
          <cell r="AH1478">
            <v>0</v>
          </cell>
          <cell r="AI1478">
            <v>0</v>
          </cell>
          <cell r="AJ1478">
            <v>0</v>
          </cell>
          <cell r="AK1478">
            <v>0</v>
          </cell>
          <cell r="AL1478">
            <v>0</v>
          </cell>
          <cell r="AM1478">
            <v>0</v>
          </cell>
          <cell r="AN1478">
            <v>0</v>
          </cell>
          <cell r="AP1478">
            <v>0</v>
          </cell>
        </row>
        <row r="1479">
          <cell r="J1479">
            <v>252795.67</v>
          </cell>
          <cell r="K1479">
            <v>250580.41</v>
          </cell>
          <cell r="L1479">
            <v>248365.14</v>
          </cell>
          <cell r="M1479">
            <v>236648.08</v>
          </cell>
          <cell r="N1479">
            <v>234432.81</v>
          </cell>
          <cell r="O1479">
            <v>232217.54</v>
          </cell>
          <cell r="P1479">
            <v>230002.28</v>
          </cell>
          <cell r="Q1479">
            <v>227787.01</v>
          </cell>
          <cell r="R1479">
            <v>225571.74</v>
          </cell>
          <cell r="S1479">
            <v>223356.48</v>
          </cell>
          <cell r="T1479">
            <v>260936.39</v>
          </cell>
          <cell r="U1479">
            <v>271986.18</v>
          </cell>
          <cell r="V1479">
            <v>283035.99</v>
          </cell>
          <cell r="W1479">
            <v>294085.78000000003</v>
          </cell>
          <cell r="X1479">
            <v>305135.58</v>
          </cell>
          <cell r="Y1479">
            <v>316185.37</v>
          </cell>
          <cell r="Z1479">
            <v>486415.86</v>
          </cell>
          <cell r="AA1479">
            <v>497465.65</v>
          </cell>
          <cell r="AD1479">
            <v>247413.13958333331</v>
          </cell>
          <cell r="AE1479">
            <v>244373.06458333333</v>
          </cell>
          <cell r="AF1479">
            <v>241267.00500000003</v>
          </cell>
          <cell r="AG1479">
            <v>239753.09333333335</v>
          </cell>
          <cell r="AH1479">
            <v>240516.00916666666</v>
          </cell>
          <cell r="AI1479">
            <v>242483.32416666672</v>
          </cell>
          <cell r="AJ1479">
            <v>245556.06125000006</v>
          </cell>
          <cell r="AK1479">
            <v>249734.22</v>
          </cell>
          <cell r="AL1479">
            <v>255413.70875000002</v>
          </cell>
          <cell r="AM1479">
            <v>269227.05624999997</v>
          </cell>
          <cell r="AN1479">
            <v>290778.3545833333</v>
          </cell>
          <cell r="AP1479">
            <v>326751.18791666668</v>
          </cell>
        </row>
        <row r="1480">
          <cell r="J1480">
            <v>245054.97</v>
          </cell>
          <cell r="K1480">
            <v>241037.67</v>
          </cell>
          <cell r="L1480">
            <v>237020.38</v>
          </cell>
          <cell r="M1480">
            <v>233003.09</v>
          </cell>
          <cell r="N1480">
            <v>228985.8</v>
          </cell>
          <cell r="O1480">
            <v>224968.5</v>
          </cell>
          <cell r="P1480">
            <v>220951.21</v>
          </cell>
          <cell r="Q1480">
            <v>216933.91</v>
          </cell>
          <cell r="R1480">
            <v>212916.61</v>
          </cell>
          <cell r="S1480">
            <v>208899.33</v>
          </cell>
          <cell r="T1480">
            <v>204882.03</v>
          </cell>
          <cell r="U1480">
            <v>200864.73</v>
          </cell>
          <cell r="V1480">
            <v>196847.45</v>
          </cell>
          <cell r="W1480">
            <v>192830.15</v>
          </cell>
          <cell r="X1480">
            <v>188812.85</v>
          </cell>
          <cell r="Y1480">
            <v>184795.57</v>
          </cell>
          <cell r="Z1480">
            <v>180778.27</v>
          </cell>
          <cell r="AA1480">
            <v>176760.98</v>
          </cell>
          <cell r="AD1480">
            <v>241037.67333333334</v>
          </cell>
          <cell r="AE1480">
            <v>237020.37958333336</v>
          </cell>
          <cell r="AF1480">
            <v>233003.08625000002</v>
          </cell>
          <cell r="AG1480">
            <v>228985.79333333333</v>
          </cell>
          <cell r="AH1480">
            <v>224968.49958333329</v>
          </cell>
          <cell r="AI1480">
            <v>220951.20583333331</v>
          </cell>
          <cell r="AJ1480">
            <v>216933.91250000006</v>
          </cell>
          <cell r="AK1480">
            <v>212916.61874999999</v>
          </cell>
          <cell r="AL1480">
            <v>208899.32500000004</v>
          </cell>
          <cell r="AM1480">
            <v>204882.03125</v>
          </cell>
          <cell r="AN1480">
            <v>200864.73749999996</v>
          </cell>
          <cell r="AP1480">
            <v>192830.15083333335</v>
          </cell>
        </row>
        <row r="1481">
          <cell r="J1481">
            <v>2741292.2</v>
          </cell>
          <cell r="K1481">
            <v>2715487.76</v>
          </cell>
          <cell r="L1481">
            <v>2689683.33</v>
          </cell>
          <cell r="M1481">
            <v>2663878.89</v>
          </cell>
          <cell r="N1481">
            <v>2638074.46</v>
          </cell>
          <cell r="O1481">
            <v>2612270.02</v>
          </cell>
          <cell r="P1481">
            <v>2586465.58</v>
          </cell>
          <cell r="Q1481">
            <v>2560661.15</v>
          </cell>
          <cell r="R1481">
            <v>2534856.71</v>
          </cell>
          <cell r="S1481">
            <v>2509052.2799999998</v>
          </cell>
          <cell r="T1481">
            <v>2483247.84</v>
          </cell>
          <cell r="U1481">
            <v>2457443.41</v>
          </cell>
          <cell r="V1481">
            <v>2431638.9700000002</v>
          </cell>
          <cell r="W1481">
            <v>2405834.5299999998</v>
          </cell>
          <cell r="X1481">
            <v>2380030.1</v>
          </cell>
          <cell r="Y1481">
            <v>2354225.66</v>
          </cell>
          <cell r="Z1481">
            <v>2328421.23</v>
          </cell>
          <cell r="AA1481">
            <v>2302616.79</v>
          </cell>
          <cell r="AD1481">
            <v>2715487.7637499999</v>
          </cell>
          <cell r="AE1481">
            <v>2689683.3279166664</v>
          </cell>
          <cell r="AF1481">
            <v>2663878.8920833333</v>
          </cell>
          <cell r="AG1481">
            <v>2638074.4562500003</v>
          </cell>
          <cell r="AH1481">
            <v>2612270.0204166672</v>
          </cell>
          <cell r="AI1481">
            <v>2586465.5845833337</v>
          </cell>
          <cell r="AJ1481">
            <v>2560661.1487500002</v>
          </cell>
          <cell r="AK1481">
            <v>2534856.7129166666</v>
          </cell>
          <cell r="AL1481">
            <v>2509052.2770833336</v>
          </cell>
          <cell r="AM1481">
            <v>2483247.8412500001</v>
          </cell>
          <cell r="AN1481">
            <v>2457443.405416667</v>
          </cell>
          <cell r="AP1481">
            <v>2368317.8183333334</v>
          </cell>
        </row>
        <row r="1482">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D1482">
            <v>0</v>
          </cell>
          <cell r="AE1482">
            <v>0</v>
          </cell>
          <cell r="AF1482">
            <v>0</v>
          </cell>
          <cell r="AG1482">
            <v>0</v>
          </cell>
          <cell r="AH1482">
            <v>0</v>
          </cell>
          <cell r="AI1482">
            <v>0</v>
          </cell>
          <cell r="AJ1482">
            <v>0</v>
          </cell>
          <cell r="AK1482">
            <v>0</v>
          </cell>
          <cell r="AL1482">
            <v>0</v>
          </cell>
          <cell r="AM1482">
            <v>0</v>
          </cell>
          <cell r="AN1482">
            <v>0</v>
          </cell>
          <cell r="AP1482">
            <v>0</v>
          </cell>
        </row>
        <row r="1483">
          <cell r="J1483">
            <v>3844532.25</v>
          </cell>
          <cell r="K1483">
            <v>3850782.49</v>
          </cell>
          <cell r="L1483">
            <v>3857033.2</v>
          </cell>
          <cell r="M1483">
            <v>3863284.38</v>
          </cell>
          <cell r="N1483">
            <v>3869390.44</v>
          </cell>
          <cell r="O1483">
            <v>3875496.79</v>
          </cell>
          <cell r="P1483">
            <v>3881603.37</v>
          </cell>
          <cell r="Q1483">
            <v>3886993.92</v>
          </cell>
          <cell r="R1483">
            <v>3891449.14</v>
          </cell>
          <cell r="S1483">
            <v>3895904.55</v>
          </cell>
          <cell r="T1483">
            <v>3900360.16</v>
          </cell>
          <cell r="U1483">
            <v>3904815.96</v>
          </cell>
          <cell r="V1483">
            <v>3909271.96</v>
          </cell>
          <cell r="W1483">
            <v>3913728.15</v>
          </cell>
          <cell r="X1483">
            <v>3918184.53</v>
          </cell>
          <cell r="Y1483">
            <v>3922641.1</v>
          </cell>
          <cell r="Z1483">
            <v>3927103.79</v>
          </cell>
          <cell r="AA1483">
            <v>3933273.73</v>
          </cell>
          <cell r="AD1483">
            <v>3850659.3099999991</v>
          </cell>
          <cell r="AE1483">
            <v>3856725.789166667</v>
          </cell>
          <cell r="AF1483">
            <v>3862643.8450000002</v>
          </cell>
          <cell r="AG1483">
            <v>3868412.4762499998</v>
          </cell>
          <cell r="AH1483">
            <v>3874031.6604166664</v>
          </cell>
          <cell r="AI1483">
            <v>3879501.3754166663</v>
          </cell>
          <cell r="AJ1483">
            <v>3884821.5991666671</v>
          </cell>
          <cell r="AK1483">
            <v>3889992.3070833334</v>
          </cell>
          <cell r="AL1483">
            <v>3895013.4758333336</v>
          </cell>
          <cell r="AM1483">
            <v>3899891.3954166672</v>
          </cell>
          <cell r="AN1483">
            <v>3904703.4908333332</v>
          </cell>
          <cell r="AP1483">
            <v>3758151.762083333</v>
          </cell>
        </row>
        <row r="1484">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D1484">
            <v>0</v>
          </cell>
          <cell r="AE1484">
            <v>0</v>
          </cell>
          <cell r="AF1484">
            <v>0</v>
          </cell>
          <cell r="AG1484">
            <v>0</v>
          </cell>
          <cell r="AH1484">
            <v>0</v>
          </cell>
          <cell r="AI1484">
            <v>0</v>
          </cell>
          <cell r="AJ1484">
            <v>0</v>
          </cell>
          <cell r="AK1484">
            <v>0</v>
          </cell>
          <cell r="AL1484">
            <v>0</v>
          </cell>
          <cell r="AM1484">
            <v>0</v>
          </cell>
          <cell r="AN1484">
            <v>0</v>
          </cell>
          <cell r="AP1484">
            <v>0</v>
          </cell>
        </row>
        <row r="1485">
          <cell r="J1485">
            <v>181858852</v>
          </cell>
          <cell r="K1485">
            <v>183142222</v>
          </cell>
          <cell r="L1485">
            <v>184277388</v>
          </cell>
          <cell r="M1485">
            <v>184282655</v>
          </cell>
          <cell r="N1485">
            <v>186363985</v>
          </cell>
          <cell r="O1485">
            <v>187209807</v>
          </cell>
          <cell r="P1485">
            <v>188160478</v>
          </cell>
          <cell r="Q1485">
            <v>189033730</v>
          </cell>
          <cell r="R1485">
            <v>189033730</v>
          </cell>
          <cell r="S1485">
            <v>186233730</v>
          </cell>
          <cell r="T1485">
            <v>184833730</v>
          </cell>
          <cell r="U1485">
            <v>183433730</v>
          </cell>
          <cell r="V1485">
            <v>183395385</v>
          </cell>
          <cell r="W1485">
            <v>189033730</v>
          </cell>
          <cell r="X1485">
            <v>189033730</v>
          </cell>
          <cell r="Y1485">
            <v>189033730</v>
          </cell>
          <cell r="Z1485">
            <v>189033730</v>
          </cell>
          <cell r="AA1485">
            <v>189033730</v>
          </cell>
          <cell r="AD1485">
            <v>182817989.125</v>
          </cell>
          <cell r="AE1485">
            <v>183895039.875</v>
          </cell>
          <cell r="AF1485">
            <v>184696295.125</v>
          </cell>
          <cell r="AG1485">
            <v>185182884.16666666</v>
          </cell>
          <cell r="AH1485">
            <v>185531039.875</v>
          </cell>
          <cell r="AI1485">
            <v>185719358.625</v>
          </cell>
          <cell r="AJ1485">
            <v>186028860.33333334</v>
          </cell>
          <cell r="AK1485">
            <v>186472520.75</v>
          </cell>
          <cell r="AL1485">
            <v>186868663.125</v>
          </cell>
          <cell r="AM1485">
            <v>187177863.95833334</v>
          </cell>
          <cell r="AN1485">
            <v>187365100.125</v>
          </cell>
          <cell r="AP1485">
            <v>187454842.375</v>
          </cell>
        </row>
        <row r="1486">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D1486">
            <v>0</v>
          </cell>
          <cell r="AE1486">
            <v>0</v>
          </cell>
          <cell r="AF1486">
            <v>0</v>
          </cell>
          <cell r="AG1486">
            <v>0</v>
          </cell>
          <cell r="AH1486">
            <v>0</v>
          </cell>
          <cell r="AI1486">
            <v>0</v>
          </cell>
          <cell r="AJ1486">
            <v>0</v>
          </cell>
          <cell r="AK1486">
            <v>0</v>
          </cell>
          <cell r="AL1486">
            <v>0</v>
          </cell>
          <cell r="AM1486">
            <v>0</v>
          </cell>
          <cell r="AN1486">
            <v>0</v>
          </cell>
          <cell r="AP1486">
            <v>0</v>
          </cell>
        </row>
        <row r="1487">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D1487">
            <v>0</v>
          </cell>
          <cell r="AE1487">
            <v>0</v>
          </cell>
          <cell r="AF1487">
            <v>0</v>
          </cell>
          <cell r="AG1487">
            <v>0</v>
          </cell>
          <cell r="AH1487">
            <v>0</v>
          </cell>
          <cell r="AI1487">
            <v>0</v>
          </cell>
          <cell r="AJ1487">
            <v>0</v>
          </cell>
          <cell r="AK1487">
            <v>0</v>
          </cell>
          <cell r="AL1487">
            <v>0</v>
          </cell>
          <cell r="AM1487">
            <v>0</v>
          </cell>
          <cell r="AN1487">
            <v>0</v>
          </cell>
          <cell r="AP1487">
            <v>0</v>
          </cell>
        </row>
        <row r="1488">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D1488">
            <v>0</v>
          </cell>
          <cell r="AE1488">
            <v>0</v>
          </cell>
          <cell r="AF1488">
            <v>0</v>
          </cell>
          <cell r="AG1488">
            <v>0</v>
          </cell>
          <cell r="AH1488">
            <v>0</v>
          </cell>
          <cell r="AI1488">
            <v>0</v>
          </cell>
          <cell r="AJ1488">
            <v>0</v>
          </cell>
          <cell r="AK1488">
            <v>0</v>
          </cell>
          <cell r="AL1488">
            <v>0</v>
          </cell>
          <cell r="AM1488">
            <v>0</v>
          </cell>
          <cell r="AN1488">
            <v>0</v>
          </cell>
          <cell r="AP1488">
            <v>0</v>
          </cell>
        </row>
        <row r="1489">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D1489">
            <v>0</v>
          </cell>
          <cell r="AE1489">
            <v>0</v>
          </cell>
          <cell r="AF1489">
            <v>0</v>
          </cell>
          <cell r="AG1489">
            <v>0</v>
          </cell>
          <cell r="AH1489">
            <v>0</v>
          </cell>
          <cell r="AI1489">
            <v>0</v>
          </cell>
          <cell r="AJ1489">
            <v>0</v>
          </cell>
          <cell r="AK1489">
            <v>0</v>
          </cell>
          <cell r="AL1489">
            <v>0</v>
          </cell>
          <cell r="AM1489">
            <v>0</v>
          </cell>
          <cell r="AN1489">
            <v>0</v>
          </cell>
          <cell r="AP1489">
            <v>0</v>
          </cell>
        </row>
        <row r="1490">
          <cell r="J1490">
            <v>65158454.200000003</v>
          </cell>
          <cell r="K1490">
            <v>65849499.450000003</v>
          </cell>
          <cell r="L1490">
            <v>66460742.950000003</v>
          </cell>
          <cell r="M1490">
            <v>66936152.149999999</v>
          </cell>
          <cell r="N1490">
            <v>67584295.099999994</v>
          </cell>
          <cell r="O1490">
            <v>68039737.849999994</v>
          </cell>
          <cell r="P1490">
            <v>68551640.5</v>
          </cell>
          <cell r="Q1490">
            <v>69021853.25</v>
          </cell>
          <cell r="R1490">
            <v>69021853.25</v>
          </cell>
          <cell r="S1490">
            <v>69021853.25</v>
          </cell>
          <cell r="T1490">
            <v>69021853.25</v>
          </cell>
          <cell r="U1490">
            <v>69021853.25</v>
          </cell>
          <cell r="V1490">
            <v>69021853.25</v>
          </cell>
          <cell r="W1490">
            <v>69021853.25</v>
          </cell>
          <cell r="X1490">
            <v>69021853.25</v>
          </cell>
          <cell r="Y1490">
            <v>69021853.25</v>
          </cell>
          <cell r="Z1490">
            <v>69021853.25</v>
          </cell>
          <cell r="AA1490">
            <v>69021853.25</v>
          </cell>
          <cell r="AD1490">
            <v>65661590.997916669</v>
          </cell>
          <cell r="AE1490">
            <v>66223797.762499996</v>
          </cell>
          <cell r="AF1490">
            <v>66744415.252083331</v>
          </cell>
          <cell r="AG1490">
            <v>67207571.768749997</v>
          </cell>
          <cell r="AH1490">
            <v>67614912.297916666</v>
          </cell>
          <cell r="AI1490">
            <v>67968457.331249997</v>
          </cell>
          <cell r="AJ1490">
            <v>68261613.700000003</v>
          </cell>
          <cell r="AK1490">
            <v>68500508.037500009</v>
          </cell>
          <cell r="AL1490">
            <v>68694125.179166675</v>
          </cell>
          <cell r="AM1490">
            <v>68840927.64791666</v>
          </cell>
          <cell r="AN1490">
            <v>68941747.379166663</v>
          </cell>
          <cell r="AP1490">
            <v>67404841.858333334</v>
          </cell>
        </row>
        <row r="1491">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D1491">
            <v>0</v>
          </cell>
          <cell r="AE1491">
            <v>0</v>
          </cell>
          <cell r="AF1491">
            <v>0</v>
          </cell>
          <cell r="AG1491">
            <v>0</v>
          </cell>
          <cell r="AH1491">
            <v>0</v>
          </cell>
          <cell r="AI1491">
            <v>0</v>
          </cell>
          <cell r="AJ1491">
            <v>0</v>
          </cell>
          <cell r="AK1491">
            <v>0</v>
          </cell>
          <cell r="AL1491">
            <v>0</v>
          </cell>
          <cell r="AM1491">
            <v>0</v>
          </cell>
          <cell r="AN1491">
            <v>0</v>
          </cell>
          <cell r="AP1491">
            <v>0</v>
          </cell>
        </row>
        <row r="1492">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D1492">
            <v>0</v>
          </cell>
          <cell r="AE1492">
            <v>0</v>
          </cell>
          <cell r="AF1492">
            <v>0</v>
          </cell>
          <cell r="AG1492">
            <v>0</v>
          </cell>
          <cell r="AH1492">
            <v>0</v>
          </cell>
          <cell r="AI1492">
            <v>0</v>
          </cell>
          <cell r="AJ1492">
            <v>0</v>
          </cell>
          <cell r="AK1492">
            <v>0</v>
          </cell>
          <cell r="AL1492">
            <v>0</v>
          </cell>
          <cell r="AM1492">
            <v>0</v>
          </cell>
          <cell r="AN1492">
            <v>0</v>
          </cell>
          <cell r="AP1492">
            <v>0</v>
          </cell>
        </row>
        <row r="1493">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D1493">
            <v>0</v>
          </cell>
          <cell r="AE1493">
            <v>0</v>
          </cell>
          <cell r="AF1493">
            <v>0</v>
          </cell>
          <cell r="AG1493">
            <v>0</v>
          </cell>
          <cell r="AH1493">
            <v>0</v>
          </cell>
          <cell r="AI1493">
            <v>0</v>
          </cell>
          <cell r="AJ1493">
            <v>0</v>
          </cell>
          <cell r="AK1493">
            <v>0</v>
          </cell>
          <cell r="AL1493">
            <v>0</v>
          </cell>
          <cell r="AM1493">
            <v>0</v>
          </cell>
          <cell r="AN1493">
            <v>0</v>
          </cell>
          <cell r="AP1493">
            <v>0</v>
          </cell>
        </row>
        <row r="1494">
          <cell r="J1494">
            <v>24039.05</v>
          </cell>
          <cell r="K1494">
            <v>19524.03</v>
          </cell>
          <cell r="L1494">
            <v>19141.150000000001</v>
          </cell>
          <cell r="M1494">
            <v>18864.37</v>
          </cell>
          <cell r="N1494">
            <v>18537.849999999999</v>
          </cell>
          <cell r="O1494">
            <v>18209.39</v>
          </cell>
          <cell r="P1494">
            <v>13692.81</v>
          </cell>
          <cell r="Q1494">
            <v>13481.13</v>
          </cell>
          <cell r="R1494">
            <v>13136.82</v>
          </cell>
          <cell r="S1494">
            <v>44109.64</v>
          </cell>
          <cell r="T1494">
            <v>205469.7</v>
          </cell>
          <cell r="U1494">
            <v>204367.35</v>
          </cell>
          <cell r="V1494">
            <v>202363.12</v>
          </cell>
          <cell r="W1494">
            <v>201317.11</v>
          </cell>
          <cell r="X1494">
            <v>200951.25</v>
          </cell>
          <cell r="Y1494">
            <v>200558.6</v>
          </cell>
          <cell r="Z1494">
            <v>200384.86</v>
          </cell>
          <cell r="AA1494">
            <v>200114.01</v>
          </cell>
          <cell r="AD1494">
            <v>30819.731666666663</v>
          </cell>
          <cell r="AE1494">
            <v>19398.71875</v>
          </cell>
          <cell r="AF1494">
            <v>20113.201249999998</v>
          </cell>
          <cell r="AG1494">
            <v>28611.911666666667</v>
          </cell>
          <cell r="AH1494">
            <v>43571.952500000007</v>
          </cell>
          <cell r="AI1494">
            <v>58477.943749999999</v>
          </cell>
          <cell r="AJ1494">
            <v>73482.824999999997</v>
          </cell>
          <cell r="AK1494">
            <v>88632.957500000004</v>
          </cell>
          <cell r="AL1494">
            <v>103778.97125</v>
          </cell>
          <cell r="AM1494">
            <v>118926.52291666665</v>
          </cell>
          <cell r="AN1494">
            <v>134082.84083333335</v>
          </cell>
          <cell r="AP1494">
            <v>188642.13208333333</v>
          </cell>
        </row>
        <row r="1495">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D1495">
            <v>0</v>
          </cell>
          <cell r="AE1495">
            <v>0</v>
          </cell>
          <cell r="AF1495">
            <v>0</v>
          </cell>
          <cell r="AG1495">
            <v>0</v>
          </cell>
          <cell r="AH1495">
            <v>0</v>
          </cell>
          <cell r="AI1495">
            <v>0</v>
          </cell>
          <cell r="AJ1495">
            <v>0</v>
          </cell>
          <cell r="AK1495">
            <v>0</v>
          </cell>
          <cell r="AL1495">
            <v>0</v>
          </cell>
          <cell r="AM1495">
            <v>0</v>
          </cell>
          <cell r="AN1495">
            <v>0</v>
          </cell>
          <cell r="AP1495">
            <v>0</v>
          </cell>
        </row>
        <row r="1496">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D1496">
            <v>0</v>
          </cell>
          <cell r="AE1496">
            <v>0</v>
          </cell>
          <cell r="AF1496">
            <v>0</v>
          </cell>
          <cell r="AG1496">
            <v>0</v>
          </cell>
          <cell r="AH1496">
            <v>0</v>
          </cell>
          <cell r="AI1496">
            <v>0</v>
          </cell>
          <cell r="AJ1496">
            <v>0</v>
          </cell>
          <cell r="AK1496">
            <v>0</v>
          </cell>
          <cell r="AL1496">
            <v>0</v>
          </cell>
          <cell r="AM1496">
            <v>0</v>
          </cell>
          <cell r="AN1496">
            <v>0</v>
          </cell>
          <cell r="AP1496">
            <v>0</v>
          </cell>
        </row>
        <row r="1497">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D1497">
            <v>0</v>
          </cell>
          <cell r="AE1497">
            <v>0</v>
          </cell>
          <cell r="AF1497">
            <v>0</v>
          </cell>
          <cell r="AG1497">
            <v>0</v>
          </cell>
          <cell r="AH1497">
            <v>0</v>
          </cell>
          <cell r="AI1497">
            <v>0</v>
          </cell>
          <cell r="AJ1497">
            <v>0</v>
          </cell>
          <cell r="AK1497">
            <v>0</v>
          </cell>
          <cell r="AL1497">
            <v>0</v>
          </cell>
          <cell r="AM1497">
            <v>0</v>
          </cell>
          <cell r="AN1497">
            <v>0</v>
          </cell>
          <cell r="AP1497">
            <v>0</v>
          </cell>
        </row>
        <row r="1498">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D1498">
            <v>0</v>
          </cell>
          <cell r="AE1498">
            <v>0</v>
          </cell>
          <cell r="AF1498">
            <v>0</v>
          </cell>
          <cell r="AG1498">
            <v>0</v>
          </cell>
          <cell r="AH1498">
            <v>0</v>
          </cell>
          <cell r="AI1498">
            <v>0</v>
          </cell>
          <cell r="AJ1498">
            <v>0</v>
          </cell>
          <cell r="AK1498">
            <v>0</v>
          </cell>
          <cell r="AL1498">
            <v>0</v>
          </cell>
          <cell r="AM1498">
            <v>0</v>
          </cell>
          <cell r="AN1498">
            <v>0</v>
          </cell>
          <cell r="AP1498">
            <v>0</v>
          </cell>
        </row>
        <row r="1499">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D1499">
            <v>0</v>
          </cell>
          <cell r="AE1499">
            <v>0</v>
          </cell>
          <cell r="AF1499">
            <v>0</v>
          </cell>
          <cell r="AG1499">
            <v>0</v>
          </cell>
          <cell r="AH1499">
            <v>0</v>
          </cell>
          <cell r="AI1499">
            <v>0</v>
          </cell>
          <cell r="AJ1499">
            <v>0</v>
          </cell>
          <cell r="AK1499">
            <v>0</v>
          </cell>
          <cell r="AL1499">
            <v>0</v>
          </cell>
          <cell r="AM1499">
            <v>0</v>
          </cell>
          <cell r="AN1499">
            <v>0</v>
          </cell>
          <cell r="AP1499">
            <v>0</v>
          </cell>
        </row>
        <row r="1500">
          <cell r="J1500">
            <v>32765538.120000001</v>
          </cell>
          <cell r="K1500">
            <v>32765538.120000001</v>
          </cell>
          <cell r="L1500">
            <v>32765538.120000001</v>
          </cell>
          <cell r="M1500">
            <v>32765538.120000001</v>
          </cell>
          <cell r="N1500">
            <v>32765538.120000001</v>
          </cell>
          <cell r="O1500">
            <v>32765538.120000001</v>
          </cell>
          <cell r="P1500">
            <v>32765538.120000001</v>
          </cell>
          <cell r="Q1500">
            <v>32765538.120000001</v>
          </cell>
          <cell r="R1500">
            <v>32765538.120000001</v>
          </cell>
          <cell r="S1500">
            <v>32765538.120000001</v>
          </cell>
          <cell r="T1500">
            <v>32765538.120000001</v>
          </cell>
          <cell r="U1500">
            <v>32765538.120000001</v>
          </cell>
          <cell r="V1500">
            <v>32765538.120000001</v>
          </cell>
          <cell r="W1500">
            <v>32765538.120000001</v>
          </cell>
          <cell r="X1500">
            <v>32765538.120000001</v>
          </cell>
          <cell r="Y1500">
            <v>32765538.120000001</v>
          </cell>
          <cell r="Z1500">
            <v>32765538.120000001</v>
          </cell>
          <cell r="AA1500">
            <v>32765538.120000001</v>
          </cell>
          <cell r="AD1500">
            <v>32765538.120000001</v>
          </cell>
          <cell r="AE1500">
            <v>32765538.120000001</v>
          </cell>
          <cell r="AF1500">
            <v>32765538.120000001</v>
          </cell>
          <cell r="AG1500">
            <v>32765538.120000001</v>
          </cell>
          <cell r="AH1500">
            <v>32765538.120000001</v>
          </cell>
          <cell r="AI1500">
            <v>32765538.120000001</v>
          </cell>
          <cell r="AJ1500">
            <v>32765538.120000001</v>
          </cell>
          <cell r="AK1500">
            <v>32765538.120000001</v>
          </cell>
          <cell r="AL1500">
            <v>32765538.120000001</v>
          </cell>
          <cell r="AM1500">
            <v>32765538.120000001</v>
          </cell>
          <cell r="AN1500">
            <v>32765538.120000001</v>
          </cell>
          <cell r="AP1500">
            <v>32219445.817916665</v>
          </cell>
        </row>
        <row r="1501">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D1501">
            <v>0</v>
          </cell>
          <cell r="AE1501">
            <v>0</v>
          </cell>
          <cell r="AF1501">
            <v>0</v>
          </cell>
          <cell r="AG1501">
            <v>0</v>
          </cell>
          <cell r="AH1501">
            <v>0</v>
          </cell>
          <cell r="AI1501">
            <v>0</v>
          </cell>
          <cell r="AJ1501">
            <v>0</v>
          </cell>
          <cell r="AK1501">
            <v>0</v>
          </cell>
          <cell r="AL1501">
            <v>0</v>
          </cell>
          <cell r="AM1501">
            <v>0</v>
          </cell>
          <cell r="AN1501">
            <v>0</v>
          </cell>
          <cell r="AP1501">
            <v>0</v>
          </cell>
        </row>
        <row r="1502">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D1502">
            <v>0</v>
          </cell>
          <cell r="AE1502">
            <v>0</v>
          </cell>
          <cell r="AF1502">
            <v>0</v>
          </cell>
          <cell r="AG1502">
            <v>0</v>
          </cell>
          <cell r="AH1502">
            <v>0</v>
          </cell>
          <cell r="AI1502">
            <v>0</v>
          </cell>
          <cell r="AJ1502">
            <v>0</v>
          </cell>
          <cell r="AK1502">
            <v>0</v>
          </cell>
          <cell r="AL1502">
            <v>0</v>
          </cell>
          <cell r="AM1502">
            <v>0</v>
          </cell>
          <cell r="AN1502">
            <v>0</v>
          </cell>
          <cell r="AP1502">
            <v>0</v>
          </cell>
        </row>
        <row r="1503">
          <cell r="J1503">
            <v>116375</v>
          </cell>
          <cell r="K1503">
            <v>107625</v>
          </cell>
          <cell r="L1503">
            <v>107625</v>
          </cell>
          <cell r="M1503">
            <v>107625</v>
          </cell>
          <cell r="N1503">
            <v>105000</v>
          </cell>
          <cell r="O1503">
            <v>105000</v>
          </cell>
          <cell r="P1503">
            <v>105000</v>
          </cell>
          <cell r="Q1503">
            <v>87500</v>
          </cell>
          <cell r="R1503">
            <v>87500</v>
          </cell>
          <cell r="S1503">
            <v>87500</v>
          </cell>
          <cell r="T1503">
            <v>87500</v>
          </cell>
          <cell r="U1503">
            <v>87500</v>
          </cell>
          <cell r="V1503">
            <v>87500</v>
          </cell>
          <cell r="W1503">
            <v>87500</v>
          </cell>
          <cell r="X1503">
            <v>87500</v>
          </cell>
          <cell r="Y1503">
            <v>437500</v>
          </cell>
          <cell r="Z1503">
            <v>150150</v>
          </cell>
          <cell r="AA1503">
            <v>150150</v>
          </cell>
          <cell r="AD1503">
            <v>95921.875</v>
          </cell>
          <cell r="AE1503">
            <v>99203.125</v>
          </cell>
          <cell r="AF1503">
            <v>102484.375</v>
          </cell>
          <cell r="AG1503">
            <v>102921.875</v>
          </cell>
          <cell r="AH1503">
            <v>100515.625</v>
          </cell>
          <cell r="AI1503">
            <v>98109.375</v>
          </cell>
          <cell r="AJ1503">
            <v>96067.708333333328</v>
          </cell>
          <cell r="AK1503">
            <v>94390.625</v>
          </cell>
          <cell r="AL1503">
            <v>107296.875</v>
          </cell>
          <cell r="AM1503">
            <v>122922.91666666667</v>
          </cell>
          <cell r="AN1503">
            <v>126685.41666666667</v>
          </cell>
          <cell r="AP1503">
            <v>126350</v>
          </cell>
        </row>
        <row r="1504">
          <cell r="J1504">
            <v>16625</v>
          </cell>
          <cell r="K1504">
            <v>13125</v>
          </cell>
          <cell r="L1504">
            <v>13125</v>
          </cell>
          <cell r="M1504">
            <v>13125</v>
          </cell>
          <cell r="N1504">
            <v>79800</v>
          </cell>
          <cell r="O1504">
            <v>79800</v>
          </cell>
          <cell r="P1504">
            <v>79800</v>
          </cell>
          <cell r="Q1504">
            <v>61250</v>
          </cell>
          <cell r="R1504">
            <v>61250</v>
          </cell>
          <cell r="S1504">
            <v>61250</v>
          </cell>
          <cell r="T1504">
            <v>619500</v>
          </cell>
          <cell r="U1504">
            <v>619500</v>
          </cell>
          <cell r="V1504">
            <v>619500</v>
          </cell>
          <cell r="W1504">
            <v>738500</v>
          </cell>
          <cell r="X1504">
            <v>738500</v>
          </cell>
          <cell r="Y1504">
            <v>738500</v>
          </cell>
          <cell r="Z1504">
            <v>752500</v>
          </cell>
          <cell r="AA1504">
            <v>752500</v>
          </cell>
          <cell r="AD1504">
            <v>32673.958333333332</v>
          </cell>
          <cell r="AE1504">
            <v>36684.375</v>
          </cell>
          <cell r="AF1504">
            <v>40694.791666666664</v>
          </cell>
          <cell r="AG1504">
            <v>67819.791666666672</v>
          </cell>
          <cell r="AH1504">
            <v>118059.375</v>
          </cell>
          <cell r="AI1504">
            <v>168298.95833333334</v>
          </cell>
          <cell r="AJ1504">
            <v>223642.70833333334</v>
          </cell>
          <cell r="AK1504">
            <v>284090.625</v>
          </cell>
          <cell r="AL1504">
            <v>344538.54166666669</v>
          </cell>
          <cell r="AM1504">
            <v>402791.66666666669</v>
          </cell>
          <cell r="AN1504">
            <v>458850</v>
          </cell>
          <cell r="AP1504">
            <v>571739.58333333337</v>
          </cell>
        </row>
        <row r="1505">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D1505">
            <v>0</v>
          </cell>
          <cell r="AE1505">
            <v>0</v>
          </cell>
          <cell r="AF1505">
            <v>0</v>
          </cell>
          <cell r="AG1505">
            <v>0</v>
          </cell>
          <cell r="AH1505">
            <v>0</v>
          </cell>
          <cell r="AI1505">
            <v>0</v>
          </cell>
          <cell r="AJ1505">
            <v>0</v>
          </cell>
          <cell r="AK1505">
            <v>0</v>
          </cell>
          <cell r="AL1505">
            <v>0</v>
          </cell>
          <cell r="AM1505">
            <v>0</v>
          </cell>
          <cell r="AN1505">
            <v>0</v>
          </cell>
          <cell r="AP1505">
            <v>0</v>
          </cell>
        </row>
        <row r="1506">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D1506">
            <v>0</v>
          </cell>
          <cell r="AE1506">
            <v>0</v>
          </cell>
          <cell r="AF1506">
            <v>0</v>
          </cell>
          <cell r="AG1506">
            <v>0</v>
          </cell>
          <cell r="AH1506">
            <v>0</v>
          </cell>
          <cell r="AI1506">
            <v>0</v>
          </cell>
          <cell r="AJ1506">
            <v>0</v>
          </cell>
          <cell r="AK1506">
            <v>0</v>
          </cell>
          <cell r="AL1506">
            <v>0</v>
          </cell>
          <cell r="AM1506">
            <v>0</v>
          </cell>
          <cell r="AN1506">
            <v>0</v>
          </cell>
          <cell r="AP1506">
            <v>0</v>
          </cell>
        </row>
        <row r="1507">
          <cell r="J1507">
            <v>454742.19</v>
          </cell>
          <cell r="K1507">
            <v>439061.43</v>
          </cell>
          <cell r="L1507">
            <v>423380.67</v>
          </cell>
          <cell r="M1507">
            <v>407699.91</v>
          </cell>
          <cell r="N1507">
            <v>392019.14</v>
          </cell>
          <cell r="O1507">
            <v>376338.38</v>
          </cell>
          <cell r="P1507">
            <v>360657.62</v>
          </cell>
          <cell r="Q1507">
            <v>344976.85</v>
          </cell>
          <cell r="R1507">
            <v>329296.09000000003</v>
          </cell>
          <cell r="S1507">
            <v>313615.32</v>
          </cell>
          <cell r="T1507">
            <v>297934.56</v>
          </cell>
          <cell r="U1507">
            <v>282253.8</v>
          </cell>
          <cell r="V1507">
            <v>266573.03000000003</v>
          </cell>
          <cell r="W1507">
            <v>250892.27</v>
          </cell>
          <cell r="X1507">
            <v>235211.51</v>
          </cell>
          <cell r="Y1507">
            <v>219530.75</v>
          </cell>
          <cell r="Z1507">
            <v>203849.98</v>
          </cell>
          <cell r="AA1507">
            <v>188169.22</v>
          </cell>
          <cell r="AD1507">
            <v>439061.4316666667</v>
          </cell>
          <cell r="AE1507">
            <v>423380.66833333328</v>
          </cell>
          <cell r="AF1507">
            <v>407699.90500000003</v>
          </cell>
          <cell r="AG1507">
            <v>392019.14166666666</v>
          </cell>
          <cell r="AH1507">
            <v>376338.37833333336</v>
          </cell>
          <cell r="AI1507">
            <v>360657.61499999999</v>
          </cell>
          <cell r="AJ1507">
            <v>344976.85166666668</v>
          </cell>
          <cell r="AK1507">
            <v>329296.08833333332</v>
          </cell>
          <cell r="AL1507">
            <v>313615.32500000001</v>
          </cell>
          <cell r="AM1507">
            <v>297934.5616666667</v>
          </cell>
          <cell r="AN1507">
            <v>282253.7983333334</v>
          </cell>
          <cell r="AP1507">
            <v>250892.2716666667</v>
          </cell>
        </row>
        <row r="1508">
          <cell r="J1508">
            <v>10869.86</v>
          </cell>
          <cell r="K1508">
            <v>10869.86</v>
          </cell>
          <cell r="L1508">
            <v>10869.86</v>
          </cell>
          <cell r="M1508">
            <v>10869.86</v>
          </cell>
          <cell r="N1508">
            <v>10869.86</v>
          </cell>
          <cell r="O1508">
            <v>10869.86</v>
          </cell>
          <cell r="P1508">
            <v>10869.86</v>
          </cell>
          <cell r="Q1508">
            <v>10869.86</v>
          </cell>
          <cell r="R1508">
            <v>10869.86</v>
          </cell>
          <cell r="S1508">
            <v>10869.86</v>
          </cell>
          <cell r="T1508">
            <v>10869.86</v>
          </cell>
          <cell r="U1508">
            <v>10869.86</v>
          </cell>
          <cell r="V1508">
            <v>10869.86</v>
          </cell>
          <cell r="W1508">
            <v>10869.86</v>
          </cell>
          <cell r="X1508">
            <v>10869.86</v>
          </cell>
          <cell r="Y1508">
            <v>10869.86</v>
          </cell>
          <cell r="Z1508">
            <v>10869.86</v>
          </cell>
          <cell r="AA1508">
            <v>10869.86</v>
          </cell>
          <cell r="AD1508">
            <v>10869.86</v>
          </cell>
          <cell r="AE1508">
            <v>10869.86</v>
          </cell>
          <cell r="AF1508">
            <v>10869.86</v>
          </cell>
          <cell r="AG1508">
            <v>10869.86</v>
          </cell>
          <cell r="AH1508">
            <v>10869.86</v>
          </cell>
          <cell r="AI1508">
            <v>10869.86</v>
          </cell>
          <cell r="AJ1508">
            <v>10869.86</v>
          </cell>
          <cell r="AK1508">
            <v>10869.86</v>
          </cell>
          <cell r="AL1508">
            <v>10869.86</v>
          </cell>
          <cell r="AM1508">
            <v>10869.86</v>
          </cell>
          <cell r="AN1508">
            <v>10869.86</v>
          </cell>
          <cell r="AP1508">
            <v>10869.86</v>
          </cell>
        </row>
        <row r="1509">
          <cell r="J1509">
            <v>7.0000000000000007E-2</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D1509">
            <v>9226.9154166666685</v>
          </cell>
          <cell r="AE1509">
            <v>4390.4925000000003</v>
          </cell>
          <cell r="AF1509">
            <v>1190.7320833333333</v>
          </cell>
          <cell r="AG1509">
            <v>1.4583333333333335E-2</v>
          </cell>
          <cell r="AH1509">
            <v>8.7500000000000008E-3</v>
          </cell>
          <cell r="AI1509">
            <v>2.9166666666666668E-3</v>
          </cell>
          <cell r="AJ1509">
            <v>0</v>
          </cell>
          <cell r="AK1509">
            <v>0</v>
          </cell>
          <cell r="AL1509">
            <v>0</v>
          </cell>
          <cell r="AM1509">
            <v>0</v>
          </cell>
          <cell r="AN1509">
            <v>0</v>
          </cell>
          <cell r="AP1509">
            <v>0</v>
          </cell>
        </row>
        <row r="1510">
          <cell r="J1510">
            <v>0.06</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D1510">
            <v>3416.898333333334</v>
          </cell>
          <cell r="AE1510">
            <v>1229.0041666666668</v>
          </cell>
          <cell r="AF1510">
            <v>214.16833333333332</v>
          </cell>
          <cell r="AG1510">
            <v>1.2499999999999999E-2</v>
          </cell>
          <cell r="AH1510">
            <v>7.4999999999999997E-3</v>
          </cell>
          <cell r="AI1510">
            <v>2.5000000000000001E-3</v>
          </cell>
          <cell r="AJ1510">
            <v>0</v>
          </cell>
          <cell r="AK1510">
            <v>0</v>
          </cell>
          <cell r="AL1510">
            <v>0</v>
          </cell>
          <cell r="AM1510">
            <v>0</v>
          </cell>
          <cell r="AN1510">
            <v>0</v>
          </cell>
          <cell r="AP1510">
            <v>0</v>
          </cell>
        </row>
        <row r="1511">
          <cell r="J1511">
            <v>99589.02</v>
          </cell>
          <cell r="K1511">
            <v>87773.47</v>
          </cell>
          <cell r="L1511">
            <v>75071.070000000007</v>
          </cell>
          <cell r="M1511">
            <v>62232.2</v>
          </cell>
          <cell r="N1511">
            <v>50232.26</v>
          </cell>
          <cell r="O1511">
            <v>36381.769999999997</v>
          </cell>
          <cell r="P1511">
            <v>22147.97</v>
          </cell>
          <cell r="Q1511">
            <v>1959.48</v>
          </cell>
          <cell r="R1511">
            <v>2483.7600000000002</v>
          </cell>
          <cell r="S1511">
            <v>1812.22</v>
          </cell>
          <cell r="T1511">
            <v>1625.76</v>
          </cell>
          <cell r="U1511">
            <v>1563.04</v>
          </cell>
          <cell r="V1511">
            <v>1508.61</v>
          </cell>
          <cell r="W1511">
            <v>1519.95</v>
          </cell>
          <cell r="X1511">
            <v>1341.95</v>
          </cell>
          <cell r="Y1511">
            <v>1183.45</v>
          </cell>
          <cell r="Z1511">
            <v>1124.74</v>
          </cell>
          <cell r="AA1511">
            <v>1060.19</v>
          </cell>
          <cell r="AD1511">
            <v>85104.67833333333</v>
          </cell>
          <cell r="AE1511">
            <v>72384.640833333324</v>
          </cell>
          <cell r="AF1511">
            <v>61372.496666666666</v>
          </cell>
          <cell r="AG1511">
            <v>51164.842916666668</v>
          </cell>
          <cell r="AH1511">
            <v>41492.698750000003</v>
          </cell>
          <cell r="AI1511">
            <v>32819.31791666666</v>
          </cell>
          <cell r="AJ1511">
            <v>25138.737500000003</v>
          </cell>
          <cell r="AK1511">
            <v>18472.79416666667</v>
          </cell>
          <cell r="AL1511">
            <v>12857.049583333332</v>
          </cell>
          <cell r="AM1511">
            <v>8267.2049999999999</v>
          </cell>
          <cell r="AN1511">
            <v>4749.3258333333324</v>
          </cell>
          <cell r="AP1511">
            <v>1350.284166666667</v>
          </cell>
        </row>
        <row r="1512">
          <cell r="J1512">
            <v>1586210.85</v>
          </cell>
          <cell r="K1512">
            <v>1556282.7</v>
          </cell>
          <cell r="L1512">
            <v>1526354.55</v>
          </cell>
          <cell r="M1512">
            <v>1496426.4</v>
          </cell>
          <cell r="N1512">
            <v>1466498.25</v>
          </cell>
          <cell r="O1512">
            <v>1436570.1</v>
          </cell>
          <cell r="P1512">
            <v>1406641.95</v>
          </cell>
          <cell r="Q1512">
            <v>1376713.8</v>
          </cell>
          <cell r="R1512">
            <v>1346785.65</v>
          </cell>
          <cell r="S1512">
            <v>1316857.5</v>
          </cell>
          <cell r="T1512">
            <v>1286929.3500000001</v>
          </cell>
          <cell r="U1512">
            <v>1257001.2</v>
          </cell>
          <cell r="V1512">
            <v>1227073.05</v>
          </cell>
          <cell r="W1512">
            <v>1197144.8999999999</v>
          </cell>
          <cell r="X1512">
            <v>1167216.75</v>
          </cell>
          <cell r="Y1512">
            <v>1137288.6000000001</v>
          </cell>
          <cell r="Z1512">
            <v>1107360.45</v>
          </cell>
          <cell r="AA1512">
            <v>1077432.3</v>
          </cell>
          <cell r="AD1512">
            <v>1556282.7</v>
          </cell>
          <cell r="AE1512">
            <v>1526354.55</v>
          </cell>
          <cell r="AF1512">
            <v>1496426.4000000001</v>
          </cell>
          <cell r="AG1512">
            <v>1466498.25</v>
          </cell>
          <cell r="AH1512">
            <v>1436570.0999999999</v>
          </cell>
          <cell r="AI1512">
            <v>1406641.95</v>
          </cell>
          <cell r="AJ1512">
            <v>1376713.8</v>
          </cell>
          <cell r="AK1512">
            <v>1346785.6500000001</v>
          </cell>
          <cell r="AL1512">
            <v>1316857.5</v>
          </cell>
          <cell r="AM1512">
            <v>1286929.3499999999</v>
          </cell>
          <cell r="AN1512">
            <v>1257001.2</v>
          </cell>
          <cell r="AP1512">
            <v>1197144.9000000001</v>
          </cell>
        </row>
        <row r="1513">
          <cell r="J1513">
            <v>848476.65</v>
          </cell>
          <cell r="K1513">
            <v>832467.3</v>
          </cell>
          <cell r="L1513">
            <v>816457.95</v>
          </cell>
          <cell r="M1513">
            <v>800448.6</v>
          </cell>
          <cell r="N1513">
            <v>784439.25</v>
          </cell>
          <cell r="O1513">
            <v>768429.9</v>
          </cell>
          <cell r="P1513">
            <v>752420.55</v>
          </cell>
          <cell r="Q1513">
            <v>736411.2</v>
          </cell>
          <cell r="R1513">
            <v>720401.85</v>
          </cell>
          <cell r="S1513">
            <v>704392.5</v>
          </cell>
          <cell r="T1513">
            <v>688383.15</v>
          </cell>
          <cell r="U1513">
            <v>672373.8</v>
          </cell>
          <cell r="V1513">
            <v>656364.44999999995</v>
          </cell>
          <cell r="W1513">
            <v>640355.1</v>
          </cell>
          <cell r="X1513">
            <v>624345.75</v>
          </cell>
          <cell r="Y1513">
            <v>608336.4</v>
          </cell>
          <cell r="Z1513">
            <v>592327.05000000005</v>
          </cell>
          <cell r="AA1513">
            <v>576317.69999999995</v>
          </cell>
          <cell r="AD1513">
            <v>832467.30000000016</v>
          </cell>
          <cell r="AE1513">
            <v>816457.94999999984</v>
          </cell>
          <cell r="AF1513">
            <v>800448.6</v>
          </cell>
          <cell r="AG1513">
            <v>784439.25</v>
          </cell>
          <cell r="AH1513">
            <v>768429.9</v>
          </cell>
          <cell r="AI1513">
            <v>752420.54999999993</v>
          </cell>
          <cell r="AJ1513">
            <v>736411.20000000007</v>
          </cell>
          <cell r="AK1513">
            <v>720401.85</v>
          </cell>
          <cell r="AL1513">
            <v>704392.5</v>
          </cell>
          <cell r="AM1513">
            <v>688383.15</v>
          </cell>
          <cell r="AN1513">
            <v>672373.79999999993</v>
          </cell>
          <cell r="AP1513">
            <v>640355.1</v>
          </cell>
        </row>
        <row r="1514">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D1514">
            <v>0</v>
          </cell>
          <cell r="AE1514">
            <v>0</v>
          </cell>
          <cell r="AF1514">
            <v>0</v>
          </cell>
          <cell r="AG1514">
            <v>0</v>
          </cell>
          <cell r="AH1514">
            <v>0</v>
          </cell>
          <cell r="AI1514">
            <v>0</v>
          </cell>
          <cell r="AJ1514">
            <v>0</v>
          </cell>
          <cell r="AK1514">
            <v>0</v>
          </cell>
          <cell r="AL1514">
            <v>0</v>
          </cell>
          <cell r="AM1514">
            <v>0</v>
          </cell>
          <cell r="AN1514">
            <v>0</v>
          </cell>
          <cell r="AP1514">
            <v>0</v>
          </cell>
        </row>
        <row r="1515">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D1515">
            <v>0</v>
          </cell>
          <cell r="AE1515">
            <v>0</v>
          </cell>
          <cell r="AF1515">
            <v>0</v>
          </cell>
          <cell r="AG1515">
            <v>0</v>
          </cell>
          <cell r="AH1515">
            <v>0</v>
          </cell>
          <cell r="AI1515">
            <v>0</v>
          </cell>
          <cell r="AJ1515">
            <v>0</v>
          </cell>
          <cell r="AK1515">
            <v>0</v>
          </cell>
          <cell r="AL1515">
            <v>0</v>
          </cell>
          <cell r="AM1515">
            <v>0</v>
          </cell>
          <cell r="AN1515">
            <v>0</v>
          </cell>
          <cell r="AP1515">
            <v>0</v>
          </cell>
        </row>
        <row r="1516">
          <cell r="J1516">
            <v>2811571.11</v>
          </cell>
          <cell r="K1516">
            <v>2848092.94</v>
          </cell>
          <cell r="L1516">
            <v>2822791.69</v>
          </cell>
          <cell r="M1516">
            <v>2806448.14</v>
          </cell>
          <cell r="N1516">
            <v>2810798.7</v>
          </cell>
          <cell r="O1516">
            <v>2973202.05</v>
          </cell>
          <cell r="P1516">
            <v>2965649.96</v>
          </cell>
          <cell r="Q1516">
            <v>2858809.14</v>
          </cell>
          <cell r="R1516">
            <v>2878584.56</v>
          </cell>
          <cell r="S1516">
            <v>3027296.47</v>
          </cell>
          <cell r="T1516">
            <v>2994571.48</v>
          </cell>
          <cell r="U1516">
            <v>3158224.69</v>
          </cell>
          <cell r="V1516">
            <v>2873132.61</v>
          </cell>
          <cell r="W1516">
            <v>2755541.61</v>
          </cell>
          <cell r="X1516">
            <v>2390227.0299999998</v>
          </cell>
          <cell r="Y1516">
            <v>2191218.77</v>
          </cell>
          <cell r="Z1516">
            <v>1834691.76</v>
          </cell>
          <cell r="AA1516">
            <v>1991347.1</v>
          </cell>
          <cell r="AD1516">
            <v>2828284.9754166664</v>
          </cell>
          <cell r="AE1516">
            <v>2819045.9491666667</v>
          </cell>
          <cell r="AF1516">
            <v>2817604.4033333338</v>
          </cell>
          <cell r="AG1516">
            <v>2848011.2229166664</v>
          </cell>
          <cell r="AH1516">
            <v>2891663.0887500006</v>
          </cell>
          <cell r="AI1516">
            <v>2915568.4733333332</v>
          </cell>
          <cell r="AJ1516">
            <v>2914277.2304166667</v>
          </cell>
          <cell r="AK1516">
            <v>2892397.3975000004</v>
          </cell>
          <cell r="AL1516">
            <v>2848739.3129166667</v>
          </cell>
          <cell r="AM1516">
            <v>2782433.6333333333</v>
          </cell>
          <cell r="AN1516">
            <v>2700851.8879166669</v>
          </cell>
          <cell r="AP1516">
            <v>2548614.7129166666</v>
          </cell>
        </row>
        <row r="1517">
          <cell r="J1517">
            <v>188336.25</v>
          </cell>
          <cell r="K1517">
            <v>165720.19</v>
          </cell>
          <cell r="L1517">
            <v>141623.47</v>
          </cell>
          <cell r="M1517">
            <v>117426.08</v>
          </cell>
          <cell r="N1517">
            <v>94910.86</v>
          </cell>
          <cell r="O1517">
            <v>69153.58</v>
          </cell>
          <cell r="P1517">
            <v>42854.69</v>
          </cell>
          <cell r="Q1517">
            <v>5836.71</v>
          </cell>
          <cell r="R1517">
            <v>6797.75</v>
          </cell>
          <cell r="S1517">
            <v>5566.77</v>
          </cell>
          <cell r="T1517">
            <v>5532.29</v>
          </cell>
          <cell r="U1517">
            <v>5522.53</v>
          </cell>
          <cell r="V1517">
            <v>5527.99</v>
          </cell>
          <cell r="W1517">
            <v>5442.9</v>
          </cell>
          <cell r="X1517">
            <v>5435.78</v>
          </cell>
          <cell r="Y1517">
            <v>5251.73</v>
          </cell>
          <cell r="Z1517">
            <v>5251.28</v>
          </cell>
          <cell r="AA1517">
            <v>5240.09</v>
          </cell>
          <cell r="AD1517">
            <v>154179.27541666667</v>
          </cell>
          <cell r="AE1517">
            <v>140440.01041666669</v>
          </cell>
          <cell r="AF1517">
            <v>117781.02958333334</v>
          </cell>
          <cell r="AG1517">
            <v>97495.123749999984</v>
          </cell>
          <cell r="AH1517">
            <v>79357.182083333333</v>
          </cell>
          <cell r="AI1517">
            <v>63156.420000000013</v>
          </cell>
          <cell r="AJ1517">
            <v>48861.188750000001</v>
          </cell>
          <cell r="AK1517">
            <v>36508.481250000004</v>
          </cell>
          <cell r="AL1517">
            <v>26160.062916666666</v>
          </cell>
          <cell r="AM1517">
            <v>17750.315833333334</v>
          </cell>
          <cell r="AN1517">
            <v>11351.437916666664</v>
          </cell>
          <cell r="AP1517">
            <v>4216.4154166666667</v>
          </cell>
        </row>
        <row r="1518">
          <cell r="J1518">
            <v>7361.73</v>
          </cell>
          <cell r="K1518">
            <v>6851.29</v>
          </cell>
          <cell r="L1518">
            <v>6118.51</v>
          </cell>
          <cell r="M1518">
            <v>5244.84</v>
          </cell>
          <cell r="N1518">
            <v>4345.6400000000003</v>
          </cell>
          <cell r="O1518">
            <v>3110.14</v>
          </cell>
          <cell r="P1518">
            <v>1695.83</v>
          </cell>
          <cell r="Q1518">
            <v>-561.96</v>
          </cell>
          <cell r="R1518">
            <v>-562.4</v>
          </cell>
          <cell r="S1518">
            <v>-705.35</v>
          </cell>
          <cell r="T1518">
            <v>-777.37</v>
          </cell>
          <cell r="U1518">
            <v>-847.98</v>
          </cell>
          <cell r="V1518">
            <v>-917.65</v>
          </cell>
          <cell r="W1518">
            <v>-993.18</v>
          </cell>
          <cell r="X1518">
            <v>-1064.1199999999999</v>
          </cell>
          <cell r="Y1518">
            <v>-1004.55</v>
          </cell>
          <cell r="Z1518">
            <v>-933.03</v>
          </cell>
          <cell r="AA1518">
            <v>-1290.43</v>
          </cell>
          <cell r="AD1518">
            <v>5339.1358333333328</v>
          </cell>
          <cell r="AE1518">
            <v>5213.1454166666672</v>
          </cell>
          <cell r="AF1518">
            <v>4442.7383333333337</v>
          </cell>
          <cell r="AG1518">
            <v>3694.0245833333338</v>
          </cell>
          <cell r="AH1518">
            <v>2965.5995833333341</v>
          </cell>
          <cell r="AI1518">
            <v>2261.1025000000004</v>
          </cell>
          <cell r="AJ1518">
            <v>1589.2754166666666</v>
          </cell>
          <cell r="AK1518">
            <v>963.14624999999978</v>
          </cell>
          <cell r="AL1518">
            <v>403.47875000000016</v>
          </cell>
          <cell r="AM1518">
            <v>-76.857083333333321</v>
          </cell>
          <cell r="AN1518">
            <v>-480.15875000000005</v>
          </cell>
          <cell r="AP1518">
            <v>483.71583333333336</v>
          </cell>
        </row>
        <row r="1519">
          <cell r="J1519">
            <v>1359.76</v>
          </cell>
          <cell r="K1519">
            <v>1481.19</v>
          </cell>
          <cell r="L1519">
            <v>1588.97</v>
          </cell>
          <cell r="M1519">
            <v>1694.91</v>
          </cell>
          <cell r="N1519">
            <v>1799.17</v>
          </cell>
          <cell r="O1519">
            <v>1901.6</v>
          </cell>
          <cell r="P1519">
            <v>1990.53</v>
          </cell>
          <cell r="Q1519">
            <v>2066.2800000000002</v>
          </cell>
          <cell r="R1519">
            <v>2140.48</v>
          </cell>
          <cell r="S1519">
            <v>2300.0500000000002</v>
          </cell>
          <cell r="T1519">
            <v>2995.75</v>
          </cell>
          <cell r="U1519">
            <v>4138.18</v>
          </cell>
          <cell r="V1519">
            <v>5271.94</v>
          </cell>
          <cell r="W1519">
            <v>6397.19</v>
          </cell>
          <cell r="X1519">
            <v>7518.52</v>
          </cell>
          <cell r="Y1519">
            <v>8637.73</v>
          </cell>
          <cell r="Z1519">
            <v>9755.36</v>
          </cell>
          <cell r="AA1519">
            <v>10871.75</v>
          </cell>
          <cell r="AD1519">
            <v>2037.5262499999999</v>
          </cell>
          <cell r="AE1519">
            <v>1552.4054166666667</v>
          </cell>
          <cell r="AF1519">
            <v>1662.8220833333335</v>
          </cell>
          <cell r="AG1519">
            <v>1798.7358333333334</v>
          </cell>
          <cell r="AH1519">
            <v>1999.9487500000002</v>
          </cell>
          <cell r="AI1519">
            <v>2284.4133333333334</v>
          </cell>
          <cell r="AJ1519">
            <v>2652.2541666666666</v>
          </cell>
          <cell r="AK1519">
            <v>3104.1520833333329</v>
          </cell>
          <cell r="AL1519">
            <v>3640.5008333333335</v>
          </cell>
          <cell r="AM1519">
            <v>4261.2929166666663</v>
          </cell>
          <cell r="AN1519">
            <v>4966.5570833333331</v>
          </cell>
          <cell r="AP1519">
            <v>6739.8149999999996</v>
          </cell>
        </row>
        <row r="1520">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D1520">
            <v>33399.072916666664</v>
          </cell>
          <cell r="AE1520">
            <v>19572.880833333333</v>
          </cell>
          <cell r="AF1520">
            <v>9274.3591666666671</v>
          </cell>
          <cell r="AG1520">
            <v>2503.5079166666669</v>
          </cell>
          <cell r="AH1520">
            <v>0</v>
          </cell>
          <cell r="AI1520">
            <v>0</v>
          </cell>
          <cell r="AJ1520">
            <v>0</v>
          </cell>
          <cell r="AK1520">
            <v>0</v>
          </cell>
          <cell r="AL1520">
            <v>0</v>
          </cell>
          <cell r="AM1520">
            <v>0</v>
          </cell>
          <cell r="AN1520">
            <v>0</v>
          </cell>
          <cell r="AP1520">
            <v>0</v>
          </cell>
        </row>
        <row r="1521">
          <cell r="J1521">
            <v>647308.72</v>
          </cell>
          <cell r="K1521">
            <v>631520.69999999995</v>
          </cell>
          <cell r="L1521">
            <v>615732.68000000005</v>
          </cell>
          <cell r="M1521">
            <v>599944.66</v>
          </cell>
          <cell r="N1521">
            <v>584156.64</v>
          </cell>
          <cell r="O1521">
            <v>568368.61</v>
          </cell>
          <cell r="P1521">
            <v>552580.59</v>
          </cell>
          <cell r="Q1521">
            <v>536792.56999999995</v>
          </cell>
          <cell r="R1521">
            <v>521004.55</v>
          </cell>
          <cell r="S1521">
            <v>505216.53</v>
          </cell>
          <cell r="T1521">
            <v>489428.51</v>
          </cell>
          <cell r="U1521">
            <v>473640.49</v>
          </cell>
          <cell r="V1521">
            <v>457852.47</v>
          </cell>
          <cell r="W1521">
            <v>442064.45</v>
          </cell>
          <cell r="X1521">
            <v>426276.43</v>
          </cell>
          <cell r="Y1521">
            <v>410488.41</v>
          </cell>
          <cell r="Z1521">
            <v>394700.39</v>
          </cell>
          <cell r="AA1521">
            <v>378912.36</v>
          </cell>
          <cell r="AD1521">
            <v>631520.69791666663</v>
          </cell>
          <cell r="AE1521">
            <v>615732.67708333337</v>
          </cell>
          <cell r="AF1521">
            <v>599944.65625000012</v>
          </cell>
          <cell r="AG1521">
            <v>584156.63541666663</v>
          </cell>
          <cell r="AH1521">
            <v>568368.61458333337</v>
          </cell>
          <cell r="AI1521">
            <v>552580.59375</v>
          </cell>
          <cell r="AJ1521">
            <v>536792.57291666663</v>
          </cell>
          <cell r="AK1521">
            <v>521004.55208333326</v>
          </cell>
          <cell r="AL1521">
            <v>505216.53124999994</v>
          </cell>
          <cell r="AM1521">
            <v>489428.51041666657</v>
          </cell>
          <cell r="AN1521">
            <v>473640.48958333331</v>
          </cell>
          <cell r="AP1521">
            <v>436275.50916666671</v>
          </cell>
        </row>
        <row r="1522">
          <cell r="J1522">
            <v>-461828.27</v>
          </cell>
          <cell r="K1522">
            <v>-493431.68</v>
          </cell>
          <cell r="L1522">
            <v>-495502.82</v>
          </cell>
          <cell r="M1522">
            <v>-489905.57</v>
          </cell>
          <cell r="N1522">
            <v>-508813.01</v>
          </cell>
          <cell r="O1522">
            <v>-468673.07</v>
          </cell>
          <cell r="P1522">
            <v>-411732.96</v>
          </cell>
          <cell r="Q1522">
            <v>-173700.97</v>
          </cell>
          <cell r="R1522">
            <v>448042.48</v>
          </cell>
          <cell r="S1522">
            <v>718395.06</v>
          </cell>
          <cell r="T1522">
            <v>1059700.82</v>
          </cell>
          <cell r="U1522">
            <v>1260839.3799999999</v>
          </cell>
          <cell r="V1522">
            <v>-176838.9</v>
          </cell>
          <cell r="W1522">
            <v>-232412.97</v>
          </cell>
          <cell r="X1522">
            <v>-268460.98</v>
          </cell>
          <cell r="Y1522">
            <v>-282007.46000000002</v>
          </cell>
          <cell r="Z1522">
            <v>-321867.78000000003</v>
          </cell>
          <cell r="AA1522">
            <v>-313261.98</v>
          </cell>
          <cell r="AD1522">
            <v>-459367.11249999999</v>
          </cell>
          <cell r="AE1522">
            <v>-401783.94958333328</v>
          </cell>
          <cell r="AF1522">
            <v>-313419.43958333327</v>
          </cell>
          <cell r="AG1522">
            <v>-203690.95374999996</v>
          </cell>
          <cell r="AH1522">
            <v>-72048.73</v>
          </cell>
          <cell r="AI1522">
            <v>10490.339583333325</v>
          </cell>
          <cell r="AJ1522">
            <v>33240.676249999968</v>
          </cell>
          <cell r="AK1522">
            <v>53576.532500000001</v>
          </cell>
          <cell r="AL1522">
            <v>71699.030416666676</v>
          </cell>
          <cell r="AM1522">
            <v>88150.836250000037</v>
          </cell>
          <cell r="AN1522">
            <v>102415.68291666666</v>
          </cell>
          <cell r="AP1522">
            <v>125906.3016666667</v>
          </cell>
        </row>
        <row r="1523">
          <cell r="J1523">
            <v>736581.98</v>
          </cell>
          <cell r="K1523">
            <v>711182.6</v>
          </cell>
          <cell r="L1523">
            <v>685783.23</v>
          </cell>
          <cell r="M1523">
            <v>660383.85</v>
          </cell>
          <cell r="N1523">
            <v>634984.47</v>
          </cell>
          <cell r="O1523">
            <v>609585.09</v>
          </cell>
          <cell r="P1523">
            <v>584185.72</v>
          </cell>
          <cell r="Q1523">
            <v>558786.34</v>
          </cell>
          <cell r="R1523">
            <v>533386.96</v>
          </cell>
          <cell r="S1523">
            <v>507987.58</v>
          </cell>
          <cell r="T1523">
            <v>482588.21</v>
          </cell>
          <cell r="U1523">
            <v>457188.83</v>
          </cell>
          <cell r="V1523">
            <v>431789.45</v>
          </cell>
          <cell r="W1523">
            <v>406390.07</v>
          </cell>
          <cell r="X1523">
            <v>380990.7</v>
          </cell>
          <cell r="Y1523">
            <v>355591.32</v>
          </cell>
          <cell r="Z1523">
            <v>330191.94</v>
          </cell>
          <cell r="AA1523">
            <v>304792.56</v>
          </cell>
          <cell r="AD1523">
            <v>711182.60374999989</v>
          </cell>
          <cell r="AE1523">
            <v>685783.22624999983</v>
          </cell>
          <cell r="AF1523">
            <v>660383.84874999989</v>
          </cell>
          <cell r="AG1523">
            <v>634984.47124999994</v>
          </cell>
          <cell r="AH1523">
            <v>609585.09374999988</v>
          </cell>
          <cell r="AI1523">
            <v>584185.71624999994</v>
          </cell>
          <cell r="AJ1523">
            <v>558786.33875</v>
          </cell>
          <cell r="AK1523">
            <v>533386.96125000005</v>
          </cell>
          <cell r="AL1523">
            <v>507987.58375000005</v>
          </cell>
          <cell r="AM1523">
            <v>482588.20625000005</v>
          </cell>
          <cell r="AN1523">
            <v>457188.8287500001</v>
          </cell>
          <cell r="AP1523">
            <v>402156.84375000006</v>
          </cell>
        </row>
        <row r="1524">
          <cell r="J1524">
            <v>185208.18</v>
          </cell>
          <cell r="K1524">
            <v>178821.69</v>
          </cell>
          <cell r="L1524">
            <v>172435.20000000001</v>
          </cell>
          <cell r="M1524">
            <v>166048.71</v>
          </cell>
          <cell r="N1524">
            <v>159662.22</v>
          </cell>
          <cell r="O1524">
            <v>153275.73000000001</v>
          </cell>
          <cell r="P1524">
            <v>146889.25</v>
          </cell>
          <cell r="Q1524">
            <v>140502.76</v>
          </cell>
          <cell r="R1524">
            <v>134116.26999999999</v>
          </cell>
          <cell r="S1524">
            <v>127729.78</v>
          </cell>
          <cell r="T1524">
            <v>121343.29</v>
          </cell>
          <cell r="U1524">
            <v>114956.81</v>
          </cell>
          <cell r="V1524">
            <v>108570.32</v>
          </cell>
          <cell r="W1524">
            <v>102183.83</v>
          </cell>
          <cell r="X1524">
            <v>95797.34</v>
          </cell>
          <cell r="Y1524">
            <v>89410.85</v>
          </cell>
          <cell r="Z1524">
            <v>83024.36</v>
          </cell>
          <cell r="AA1524">
            <v>76637.87</v>
          </cell>
          <cell r="AD1524">
            <v>178821.68833333332</v>
          </cell>
          <cell r="AE1524">
            <v>172435.19999999998</v>
          </cell>
          <cell r="AF1524">
            <v>166048.71166666664</v>
          </cell>
          <cell r="AG1524">
            <v>159662.22333333333</v>
          </cell>
          <cell r="AH1524">
            <v>153275.73500000002</v>
          </cell>
          <cell r="AI1524">
            <v>146889.24666666667</v>
          </cell>
          <cell r="AJ1524">
            <v>140502.75833333333</v>
          </cell>
          <cell r="AK1524">
            <v>134116.27000000002</v>
          </cell>
          <cell r="AL1524">
            <v>127729.78166666669</v>
          </cell>
          <cell r="AM1524">
            <v>121343.29333333338</v>
          </cell>
          <cell r="AN1524">
            <v>114956.80500000004</v>
          </cell>
          <cell r="AP1524">
            <v>101119.41374999996</v>
          </cell>
        </row>
        <row r="1525">
          <cell r="J1525">
            <v>2674841.4</v>
          </cell>
          <cell r="K1525">
            <v>2704389.1</v>
          </cell>
          <cell r="L1525">
            <v>2704389.1</v>
          </cell>
          <cell r="M1525">
            <v>2704389.1</v>
          </cell>
          <cell r="N1525">
            <v>2720382.7</v>
          </cell>
          <cell r="O1525">
            <v>2720382.7</v>
          </cell>
          <cell r="P1525">
            <v>2720382.7</v>
          </cell>
          <cell r="Q1525">
            <v>2706973.85</v>
          </cell>
          <cell r="R1525">
            <v>2706973.85</v>
          </cell>
          <cell r="S1525">
            <v>2706973.85</v>
          </cell>
          <cell r="T1525">
            <v>2683734.2000000002</v>
          </cell>
          <cell r="U1525">
            <v>2683734.2000000002</v>
          </cell>
          <cell r="V1525">
            <v>2683734.2000000002</v>
          </cell>
          <cell r="W1525">
            <v>2659889.75</v>
          </cell>
          <cell r="X1525">
            <v>2659889.75</v>
          </cell>
          <cell r="Y1525">
            <v>2659889.75</v>
          </cell>
          <cell r="Z1525">
            <v>2627938.6</v>
          </cell>
          <cell r="AA1525">
            <v>2627938.6</v>
          </cell>
          <cell r="AD1525">
            <v>2670342.4125000001</v>
          </cell>
          <cell r="AE1525">
            <v>2688532.3791666669</v>
          </cell>
          <cell r="AF1525">
            <v>2696522.9083333332</v>
          </cell>
          <cell r="AG1525">
            <v>2701141.3041666672</v>
          </cell>
          <cell r="AH1525">
            <v>2702758.3625000003</v>
          </cell>
          <cell r="AI1525">
            <v>2703499.4291666667</v>
          </cell>
          <cell r="AJ1525">
            <v>2702015.8229166665</v>
          </cell>
          <cell r="AK1525">
            <v>2698307.5437499997</v>
          </cell>
          <cell r="AL1525">
            <v>2694599.2645833334</v>
          </cell>
          <cell r="AM1525">
            <v>2688893.2874999996</v>
          </cell>
          <cell r="AN1525">
            <v>2681189.6125000003</v>
          </cell>
          <cell r="AP1525">
            <v>2621405.9316666671</v>
          </cell>
        </row>
        <row r="1526">
          <cell r="J1526">
            <v>0</v>
          </cell>
          <cell r="K1526">
            <v>0</v>
          </cell>
          <cell r="L1526">
            <v>0</v>
          </cell>
          <cell r="M1526">
            <v>0</v>
          </cell>
          <cell r="N1526">
            <v>0</v>
          </cell>
          <cell r="O1526">
            <v>0</v>
          </cell>
          <cell r="P1526">
            <v>0</v>
          </cell>
          <cell r="Q1526">
            <v>0</v>
          </cell>
          <cell r="R1526">
            <v>4632127.8499999996</v>
          </cell>
          <cell r="S1526">
            <v>6057628.5</v>
          </cell>
          <cell r="T1526">
            <v>7488587.0499999998</v>
          </cell>
          <cell r="U1526">
            <v>6388110.0499999998</v>
          </cell>
          <cell r="V1526">
            <v>4390930.25</v>
          </cell>
          <cell r="W1526">
            <v>1809898.65</v>
          </cell>
          <cell r="X1526">
            <v>-84325.15</v>
          </cell>
          <cell r="Y1526">
            <v>-1180309.8999999999</v>
          </cell>
          <cell r="Z1526">
            <v>-3679024.65</v>
          </cell>
          <cell r="AA1526">
            <v>-4440309.6500000004</v>
          </cell>
          <cell r="AD1526">
            <v>0</v>
          </cell>
          <cell r="AE1526">
            <v>193005.32708333331</v>
          </cell>
          <cell r="AF1526">
            <v>638411.84166666667</v>
          </cell>
          <cell r="AG1526">
            <v>1202837.4895833333</v>
          </cell>
          <cell r="AH1526">
            <v>1781033.2020833332</v>
          </cell>
          <cell r="AI1526">
            <v>2230159.8812500001</v>
          </cell>
          <cell r="AJ1526">
            <v>2488527.7520833332</v>
          </cell>
          <cell r="AK1526">
            <v>2560426.6479166667</v>
          </cell>
          <cell r="AL1526">
            <v>2507733.5208333335</v>
          </cell>
          <cell r="AM1526">
            <v>2305261.2479166668</v>
          </cell>
          <cell r="AN1526">
            <v>1966955.6520833336</v>
          </cell>
          <cell r="AP1526">
            <v>1447670.5362499999</v>
          </cell>
        </row>
        <row r="1527">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D1527">
            <v>0</v>
          </cell>
          <cell r="AE1527">
            <v>0</v>
          </cell>
          <cell r="AF1527">
            <v>0</v>
          </cell>
          <cell r="AG1527">
            <v>0</v>
          </cell>
          <cell r="AH1527">
            <v>0</v>
          </cell>
          <cell r="AI1527">
            <v>0</v>
          </cell>
          <cell r="AJ1527">
            <v>0</v>
          </cell>
          <cell r="AK1527">
            <v>0</v>
          </cell>
          <cell r="AL1527">
            <v>0</v>
          </cell>
          <cell r="AM1527">
            <v>0</v>
          </cell>
          <cell r="AN1527">
            <v>0</v>
          </cell>
          <cell r="AP1527">
            <v>27589078.166666668</v>
          </cell>
        </row>
        <row r="1528">
          <cell r="J1528">
            <v>72382155.349999994</v>
          </cell>
          <cell r="K1528">
            <v>80898007.719999999</v>
          </cell>
          <cell r="L1528">
            <v>83099388.739999995</v>
          </cell>
          <cell r="M1528">
            <v>86365764.299999997</v>
          </cell>
          <cell r="N1528">
            <v>95845243.400000006</v>
          </cell>
          <cell r="O1528">
            <v>89613108.25</v>
          </cell>
          <cell r="P1528">
            <v>85263335.400000006</v>
          </cell>
          <cell r="Q1528">
            <v>38762492.890000001</v>
          </cell>
          <cell r="R1528">
            <v>-11761756.17</v>
          </cell>
          <cell r="S1528">
            <v>20666.28</v>
          </cell>
          <cell r="T1528">
            <v>0.01</v>
          </cell>
          <cell r="U1528">
            <v>0.01</v>
          </cell>
          <cell r="V1528">
            <v>0.01</v>
          </cell>
          <cell r="W1528">
            <v>19549874.52</v>
          </cell>
          <cell r="X1528">
            <v>31977474.010000002</v>
          </cell>
          <cell r="Y1528">
            <v>39573158.159999996</v>
          </cell>
          <cell r="Z1528">
            <v>47260581.200000003</v>
          </cell>
          <cell r="AA1528">
            <v>41841075.270000003</v>
          </cell>
          <cell r="AD1528">
            <v>80688397.952083334</v>
          </cell>
          <cell r="AE1528">
            <v>73719452.414999992</v>
          </cell>
          <cell r="AF1528">
            <v>66712176.415416665</v>
          </cell>
          <cell r="AG1528">
            <v>60759161.928750001</v>
          </cell>
          <cell r="AH1528">
            <v>54761359.147916667</v>
          </cell>
          <cell r="AI1528">
            <v>48691444.042499989</v>
          </cell>
          <cell r="AJ1528">
            <v>43119348.68666666</v>
          </cell>
          <cell r="AK1528">
            <v>38433096.689583324</v>
          </cell>
          <cell r="AL1528">
            <v>34353324.986666657</v>
          </cell>
          <cell r="AM1528">
            <v>30379272.139166668</v>
          </cell>
          <cell r="AN1528">
            <v>26364409.84</v>
          </cell>
          <cell r="AP1528">
            <v>17000497.870416667</v>
          </cell>
        </row>
        <row r="1529">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D1529">
            <v>0</v>
          </cell>
          <cell r="AE1529">
            <v>0</v>
          </cell>
          <cell r="AF1529">
            <v>0</v>
          </cell>
          <cell r="AG1529">
            <v>0</v>
          </cell>
          <cell r="AH1529">
            <v>0</v>
          </cell>
          <cell r="AI1529">
            <v>0</v>
          </cell>
          <cell r="AJ1529">
            <v>0</v>
          </cell>
          <cell r="AK1529">
            <v>0</v>
          </cell>
          <cell r="AL1529">
            <v>0</v>
          </cell>
          <cell r="AM1529">
            <v>0</v>
          </cell>
          <cell r="AN1529">
            <v>0</v>
          </cell>
          <cell r="AP1529">
            <v>0</v>
          </cell>
        </row>
        <row r="1530">
          <cell r="J1530">
            <v>1402579.85</v>
          </cell>
          <cell r="K1530">
            <v>1354215.1</v>
          </cell>
          <cell r="L1530">
            <v>1305850.3500000001</v>
          </cell>
          <cell r="M1530">
            <v>1257485.6000000001</v>
          </cell>
          <cell r="N1530">
            <v>1209120.8500000001</v>
          </cell>
          <cell r="O1530">
            <v>1160756.1000000001</v>
          </cell>
          <cell r="P1530">
            <v>1112391.3500000001</v>
          </cell>
          <cell r="Q1530">
            <v>1064026.6000000001</v>
          </cell>
          <cell r="R1530">
            <v>1015661.85</v>
          </cell>
          <cell r="S1530">
            <v>967297.1</v>
          </cell>
          <cell r="T1530">
            <v>918932.35</v>
          </cell>
          <cell r="U1530">
            <v>870567.6</v>
          </cell>
          <cell r="V1530">
            <v>822202.85</v>
          </cell>
          <cell r="W1530">
            <v>773838.1</v>
          </cell>
          <cell r="X1530">
            <v>725473.35</v>
          </cell>
          <cell r="Y1530">
            <v>677108.6</v>
          </cell>
          <cell r="Z1530">
            <v>628743.85</v>
          </cell>
          <cell r="AA1530">
            <v>580379.1</v>
          </cell>
          <cell r="AD1530">
            <v>1354215.0999999999</v>
          </cell>
          <cell r="AE1530">
            <v>1305850.3499999999</v>
          </cell>
          <cell r="AF1530">
            <v>1257485.5999999999</v>
          </cell>
          <cell r="AG1530">
            <v>1209120.8499999999</v>
          </cell>
          <cell r="AH1530">
            <v>1160756.0999999999</v>
          </cell>
          <cell r="AI1530">
            <v>1112391.3499999999</v>
          </cell>
          <cell r="AJ1530">
            <v>1064026.5999999999</v>
          </cell>
          <cell r="AK1530">
            <v>1015661.8499999997</v>
          </cell>
          <cell r="AL1530">
            <v>967297.09999999974</v>
          </cell>
          <cell r="AM1530">
            <v>918932.34999999974</v>
          </cell>
          <cell r="AN1530">
            <v>870567.59999999974</v>
          </cell>
          <cell r="AP1530">
            <v>773838.09999999974</v>
          </cell>
        </row>
        <row r="1531">
          <cell r="J1531">
            <v>406023.45</v>
          </cell>
          <cell r="K1531">
            <v>392022.75</v>
          </cell>
          <cell r="L1531">
            <v>378022.05</v>
          </cell>
          <cell r="M1531">
            <v>364021.35</v>
          </cell>
          <cell r="N1531">
            <v>350020.65</v>
          </cell>
          <cell r="O1531">
            <v>336019.95</v>
          </cell>
          <cell r="P1531">
            <v>322019.25</v>
          </cell>
          <cell r="Q1531">
            <v>308018.55</v>
          </cell>
          <cell r="R1531">
            <v>294017.84999999998</v>
          </cell>
          <cell r="S1531">
            <v>280017.15000000002</v>
          </cell>
          <cell r="T1531">
            <v>266016.45</v>
          </cell>
          <cell r="U1531">
            <v>252015.75</v>
          </cell>
          <cell r="V1531">
            <v>238015.05</v>
          </cell>
          <cell r="W1531">
            <v>224014.35</v>
          </cell>
          <cell r="X1531">
            <v>210013.65</v>
          </cell>
          <cell r="Y1531">
            <v>196012.95</v>
          </cell>
          <cell r="Z1531">
            <v>182012.25</v>
          </cell>
          <cell r="AA1531">
            <v>168011.55</v>
          </cell>
          <cell r="AD1531">
            <v>392022.75</v>
          </cell>
          <cell r="AE1531">
            <v>378022.05</v>
          </cell>
          <cell r="AF1531">
            <v>364021.35000000003</v>
          </cell>
          <cell r="AG1531">
            <v>350020.64999999997</v>
          </cell>
          <cell r="AH1531">
            <v>336019.95</v>
          </cell>
          <cell r="AI1531">
            <v>322019.25</v>
          </cell>
          <cell r="AJ1531">
            <v>308018.55</v>
          </cell>
          <cell r="AK1531">
            <v>294017.85000000003</v>
          </cell>
          <cell r="AL1531">
            <v>280017.14999999997</v>
          </cell>
          <cell r="AM1531">
            <v>266016.45</v>
          </cell>
          <cell r="AN1531">
            <v>252015.75</v>
          </cell>
          <cell r="AP1531">
            <v>224014.35</v>
          </cell>
        </row>
        <row r="1532">
          <cell r="J1532">
            <v>0</v>
          </cell>
          <cell r="K1532">
            <v>263054.75</v>
          </cell>
          <cell r="L1532">
            <v>287594.21000000002</v>
          </cell>
          <cell r="M1532">
            <v>340256.7</v>
          </cell>
          <cell r="N1532">
            <v>129082.1</v>
          </cell>
          <cell r="O1532">
            <v>259019.25</v>
          </cell>
          <cell r="P1532">
            <v>496441.75</v>
          </cell>
          <cell r="Q1532">
            <v>440092.45</v>
          </cell>
          <cell r="R1532">
            <v>440092.45</v>
          </cell>
          <cell r="S1532">
            <v>440092.45</v>
          </cell>
          <cell r="T1532">
            <v>0</v>
          </cell>
          <cell r="U1532">
            <v>0</v>
          </cell>
          <cell r="V1532">
            <v>0</v>
          </cell>
          <cell r="W1532">
            <v>0</v>
          </cell>
          <cell r="X1532">
            <v>0</v>
          </cell>
          <cell r="Y1532">
            <v>0</v>
          </cell>
          <cell r="Z1532">
            <v>0</v>
          </cell>
          <cell r="AA1532">
            <v>0</v>
          </cell>
          <cell r="AD1532">
            <v>166291.24875</v>
          </cell>
          <cell r="AE1532">
            <v>202965.61958333335</v>
          </cell>
          <cell r="AF1532">
            <v>239639.9904166667</v>
          </cell>
          <cell r="AG1532">
            <v>257977.17583333337</v>
          </cell>
          <cell r="AH1532">
            <v>257977.17583333337</v>
          </cell>
          <cell r="AI1532">
            <v>257977.17583333337</v>
          </cell>
          <cell r="AJ1532">
            <v>247016.56125000003</v>
          </cell>
          <cell r="AK1532">
            <v>224072.85458333336</v>
          </cell>
          <cell r="AL1532">
            <v>197912.40000000002</v>
          </cell>
          <cell r="AM1532">
            <v>178356.61666666667</v>
          </cell>
          <cell r="AN1532">
            <v>162185.72708333333</v>
          </cell>
          <cell r="AP1532">
            <v>91685.927083333328</v>
          </cell>
        </row>
        <row r="1533">
          <cell r="J1533">
            <v>3173859.5</v>
          </cell>
          <cell r="K1533">
            <v>3697015.49</v>
          </cell>
          <cell r="L1533">
            <v>3915055.15</v>
          </cell>
          <cell r="M1533">
            <v>4180089.9</v>
          </cell>
          <cell r="N1533">
            <v>4641309.75</v>
          </cell>
          <cell r="O1533">
            <v>5153799.7</v>
          </cell>
          <cell r="P1533">
            <v>7112807.7999999998</v>
          </cell>
          <cell r="Q1533">
            <v>6856414.9500000002</v>
          </cell>
          <cell r="R1533">
            <v>6856414.9500000002</v>
          </cell>
          <cell r="S1533">
            <v>6856414.9500000002</v>
          </cell>
          <cell r="T1533">
            <v>0</v>
          </cell>
          <cell r="U1533">
            <v>0</v>
          </cell>
          <cell r="V1533">
            <v>0</v>
          </cell>
          <cell r="W1533">
            <v>0</v>
          </cell>
          <cell r="X1533">
            <v>0</v>
          </cell>
          <cell r="Y1533">
            <v>0</v>
          </cell>
          <cell r="Z1533">
            <v>0</v>
          </cell>
          <cell r="AA1533">
            <v>0</v>
          </cell>
          <cell r="AD1533">
            <v>4251697.8220833326</v>
          </cell>
          <cell r="AE1533">
            <v>4531987.4179166667</v>
          </cell>
          <cell r="AF1533">
            <v>4812277.0137499999</v>
          </cell>
          <cell r="AG1533">
            <v>4806882.6533333333</v>
          </cell>
          <cell r="AH1533">
            <v>4515804.3366666669</v>
          </cell>
          <cell r="AI1533">
            <v>4238021.0325000007</v>
          </cell>
          <cell r="AJ1533">
            <v>3951734.5745833335</v>
          </cell>
          <cell r="AK1533">
            <v>3634564.964583334</v>
          </cell>
          <cell r="AL1533">
            <v>3297267.2541666669</v>
          </cell>
          <cell r="AM1533">
            <v>2929708.9354166663</v>
          </cell>
          <cell r="AN1533">
            <v>2521579.375</v>
          </cell>
          <cell r="AP1533">
            <v>1435471.0237499999</v>
          </cell>
        </row>
        <row r="1534">
          <cell r="J1534">
            <v>2879137.44</v>
          </cell>
          <cell r="K1534">
            <v>0</v>
          </cell>
          <cell r="L1534">
            <v>0</v>
          </cell>
          <cell r="M1534">
            <v>0</v>
          </cell>
          <cell r="N1534">
            <v>3255000</v>
          </cell>
          <cell r="O1534">
            <v>3255000</v>
          </cell>
          <cell r="P1534">
            <v>3255000</v>
          </cell>
          <cell r="Q1534">
            <v>3920000</v>
          </cell>
          <cell r="R1534">
            <v>3920000</v>
          </cell>
          <cell r="S1534">
            <v>3920000</v>
          </cell>
          <cell r="T1534">
            <v>3920000</v>
          </cell>
          <cell r="U1534">
            <v>4180820</v>
          </cell>
          <cell r="V1534">
            <v>0</v>
          </cell>
          <cell r="W1534">
            <v>0</v>
          </cell>
          <cell r="X1534">
            <v>0</v>
          </cell>
          <cell r="Y1534">
            <v>0</v>
          </cell>
          <cell r="Z1534">
            <v>0</v>
          </cell>
          <cell r="AA1534">
            <v>0</v>
          </cell>
          <cell r="AD1534">
            <v>3543531.322083334</v>
          </cell>
          <cell r="AE1534">
            <v>3395971.3512500003</v>
          </cell>
          <cell r="AF1534">
            <v>3248411.3804166671</v>
          </cell>
          <cell r="AG1534">
            <v>3052726.4095833334</v>
          </cell>
          <cell r="AH1534">
            <v>2819783.9387500002</v>
          </cell>
          <cell r="AI1534">
            <v>2588782.3933333331</v>
          </cell>
          <cell r="AJ1534">
            <v>2468818.3333333335</v>
          </cell>
          <cell r="AK1534">
            <v>2468818.3333333335</v>
          </cell>
          <cell r="AL1534">
            <v>2468818.3333333335</v>
          </cell>
          <cell r="AM1534">
            <v>2333193.3333333335</v>
          </cell>
          <cell r="AN1534">
            <v>2061943.3333333333</v>
          </cell>
          <cell r="AP1534">
            <v>1581860</v>
          </cell>
        </row>
        <row r="1535">
          <cell r="J1535">
            <v>3031730.53</v>
          </cell>
          <cell r="K1535">
            <v>1820000</v>
          </cell>
          <cell r="L1535">
            <v>1820000</v>
          </cell>
          <cell r="M1535">
            <v>1820000</v>
          </cell>
          <cell r="N1535">
            <v>1295000</v>
          </cell>
          <cell r="O1535">
            <v>1295000</v>
          </cell>
          <cell r="P1535">
            <v>1295000</v>
          </cell>
          <cell r="Q1535">
            <v>735000</v>
          </cell>
          <cell r="R1535">
            <v>735000</v>
          </cell>
          <cell r="S1535">
            <v>735000</v>
          </cell>
          <cell r="T1535">
            <v>945000</v>
          </cell>
          <cell r="U1535">
            <v>975825.9</v>
          </cell>
          <cell r="V1535">
            <v>210000</v>
          </cell>
          <cell r="W1535">
            <v>2030000</v>
          </cell>
          <cell r="X1535">
            <v>2030000</v>
          </cell>
          <cell r="Y1535">
            <v>2030000</v>
          </cell>
          <cell r="Z1535">
            <v>3535000</v>
          </cell>
          <cell r="AA1535">
            <v>3535000</v>
          </cell>
          <cell r="AD1535">
            <v>2546919.3525</v>
          </cell>
          <cell r="AE1535">
            <v>2339117.4691666667</v>
          </cell>
          <cell r="AF1535">
            <v>2131315.585833333</v>
          </cell>
          <cell r="AG1535">
            <v>1863722.0358333334</v>
          </cell>
          <cell r="AH1535">
            <v>1537621.2316666667</v>
          </cell>
          <cell r="AI1535">
            <v>1257640.9304166667</v>
          </cell>
          <cell r="AJ1535">
            <v>1148818.825</v>
          </cell>
          <cell r="AK1535">
            <v>1166318.825</v>
          </cell>
          <cell r="AL1535">
            <v>1183818.825</v>
          </cell>
          <cell r="AM1535">
            <v>1285902.1583333334</v>
          </cell>
          <cell r="AN1535">
            <v>1472568.825</v>
          </cell>
          <cell r="AP1535">
            <v>1792818.825</v>
          </cell>
        </row>
        <row r="1536">
          <cell r="J1536">
            <v>7960029.9400000004</v>
          </cell>
          <cell r="K1536">
            <v>13218821.789999999</v>
          </cell>
          <cell r="L1536">
            <v>19058582.629999999</v>
          </cell>
          <cell r="M1536">
            <v>25541747.66</v>
          </cell>
          <cell r="N1536">
            <v>30439276.719999999</v>
          </cell>
          <cell r="O1536">
            <v>32727247.800000001</v>
          </cell>
          <cell r="P1536">
            <v>15321503.060000001</v>
          </cell>
          <cell r="Q1536">
            <v>6595868.7699999996</v>
          </cell>
          <cell r="R1536">
            <v>-3451783.86</v>
          </cell>
          <cell r="S1536">
            <v>-10044571.9</v>
          </cell>
          <cell r="T1536">
            <v>-14028382.51</v>
          </cell>
          <cell r="U1536">
            <v>-15074048.130000001</v>
          </cell>
          <cell r="V1536">
            <v>-12725871.98</v>
          </cell>
          <cell r="W1536">
            <v>-7350443.2800000003</v>
          </cell>
          <cell r="X1536">
            <v>-1431686.12</v>
          </cell>
          <cell r="Y1536">
            <v>4707235.2300000004</v>
          </cell>
          <cell r="Z1536">
            <v>9929333.4700000007</v>
          </cell>
          <cell r="AA1536">
            <v>10966404.59</v>
          </cell>
          <cell r="AD1536">
            <v>13699581.0175</v>
          </cell>
          <cell r="AE1536">
            <v>13235859.456249999</v>
          </cell>
          <cell r="AF1536">
            <v>12390970.030833334</v>
          </cell>
          <cell r="AG1536">
            <v>11226810.372916667</v>
          </cell>
          <cell r="AH1536">
            <v>9804557.729166666</v>
          </cell>
          <cell r="AI1536">
            <v>8160111.7508333325</v>
          </cell>
          <cell r="AJ1536">
            <v>6441146.4595833309</v>
          </cell>
          <cell r="AK1536">
            <v>4730332.5504166642</v>
          </cell>
          <cell r="AL1536">
            <v>3008466.6679166653</v>
          </cell>
          <cell r="AM1536">
            <v>1285781.0145833332</v>
          </cell>
          <cell r="AN1536">
            <v>-475501.75458333333</v>
          </cell>
          <cell r="AP1536">
            <v>-2205508.7604166665</v>
          </cell>
        </row>
        <row r="1537">
          <cell r="J1537">
            <v>-10482039.289999999</v>
          </cell>
          <cell r="K1537">
            <v>-14152610.039999999</v>
          </cell>
          <cell r="L1537">
            <v>-18251745.199999999</v>
          </cell>
          <cell r="M1537">
            <v>-21701055.149999999</v>
          </cell>
          <cell r="N1537">
            <v>-24811444.210000001</v>
          </cell>
          <cell r="O1537">
            <v>-28151577.77</v>
          </cell>
          <cell r="P1537">
            <v>1234033.18</v>
          </cell>
          <cell r="Q1537">
            <v>8374401.0800000001</v>
          </cell>
          <cell r="R1537">
            <v>14246394.189999999</v>
          </cell>
          <cell r="S1537">
            <v>12821504.710000001</v>
          </cell>
          <cell r="T1537">
            <v>8939691.1400000006</v>
          </cell>
          <cell r="U1537">
            <v>5022897.91</v>
          </cell>
          <cell r="V1537">
            <v>1614139.27</v>
          </cell>
          <cell r="W1537">
            <v>-879861.66</v>
          </cell>
          <cell r="X1537">
            <v>-5009990.04</v>
          </cell>
          <cell r="Y1537">
            <v>-10135116.869999999</v>
          </cell>
          <cell r="Z1537">
            <v>-14361800.85</v>
          </cell>
          <cell r="AA1537">
            <v>-20762465.170000002</v>
          </cell>
          <cell r="AD1537">
            <v>-9115171.2254166659</v>
          </cell>
          <cell r="AE1537">
            <v>-8487956.2483333331</v>
          </cell>
          <cell r="AF1537">
            <v>-7667156.0358333318</v>
          </cell>
          <cell r="AG1537">
            <v>-6875953.900833332</v>
          </cell>
          <cell r="AH1537">
            <v>-6023766.7583333328</v>
          </cell>
          <cell r="AI1537">
            <v>-5071955.0141666653</v>
          </cell>
          <cell r="AJ1537">
            <v>-4014916.3916666657</v>
          </cell>
          <cell r="AK1537">
            <v>-2910145.4108333327</v>
          </cell>
          <cell r="AL1537">
            <v>-1876491.5175000003</v>
          </cell>
          <cell r="AM1537">
            <v>-959175.61583333323</v>
          </cell>
          <cell r="AN1537">
            <v>-215894.1174999997</v>
          </cell>
          <cell r="AP1537">
            <v>-1184408.574999999</v>
          </cell>
        </row>
        <row r="1538">
          <cell r="J1538">
            <v>54030.66</v>
          </cell>
          <cell r="K1538">
            <v>23873.51</v>
          </cell>
          <cell r="L1538">
            <v>-18589.650000000001</v>
          </cell>
          <cell r="M1538">
            <v>-73175.59</v>
          </cell>
          <cell r="N1538">
            <v>-135901.54</v>
          </cell>
          <cell r="O1538">
            <v>-209976.39</v>
          </cell>
          <cell r="P1538">
            <v>4775.7</v>
          </cell>
          <cell r="Q1538">
            <v>9128.68</v>
          </cell>
          <cell r="R1538">
            <v>34585.519999999997</v>
          </cell>
          <cell r="S1538">
            <v>72699.48</v>
          </cell>
          <cell r="T1538">
            <v>110440.49</v>
          </cell>
          <cell r="U1538">
            <v>137302.31</v>
          </cell>
          <cell r="V1538">
            <v>152782.78</v>
          </cell>
          <cell r="W1538">
            <v>157451.29999999999</v>
          </cell>
          <cell r="X1538">
            <v>154043.98000000001</v>
          </cell>
          <cell r="Y1538">
            <v>136637.9</v>
          </cell>
          <cell r="Z1538">
            <v>103191.61</v>
          </cell>
          <cell r="AA1538">
            <v>51101.05</v>
          </cell>
          <cell r="AD1538">
            <v>-5307.0208333333376</v>
          </cell>
          <cell r="AE1538">
            <v>-7614.0108333333328</v>
          </cell>
          <cell r="AF1538">
            <v>-8113.4187500000007</v>
          </cell>
          <cell r="AG1538">
            <v>-6254.2091666666647</v>
          </cell>
          <cell r="AH1538">
            <v>-1983.8491666666657</v>
          </cell>
          <cell r="AI1538">
            <v>4880.7699999999968</v>
          </cell>
          <cell r="AJ1538">
            <v>14561.182916666663</v>
          </cell>
          <cell r="AK1538">
            <v>27319.992083333331</v>
          </cell>
          <cell r="AL1538">
            <v>43255.28875</v>
          </cell>
          <cell r="AM1538">
            <v>61959.732083333336</v>
          </cell>
          <cell r="AN1538">
            <v>82800.173333333325</v>
          </cell>
          <cell r="AP1538">
            <v>88729.78125</v>
          </cell>
        </row>
        <row r="1539">
          <cell r="J1539">
            <v>-234481.9</v>
          </cell>
          <cell r="K1539">
            <v>-211346.38</v>
          </cell>
          <cell r="L1539">
            <v>-171492.1</v>
          </cell>
          <cell r="M1539">
            <v>-114216.83</v>
          </cell>
          <cell r="N1539">
            <v>-40270.94</v>
          </cell>
          <cell r="O1539">
            <v>50432.33</v>
          </cell>
          <cell r="P1539">
            <v>61971.92</v>
          </cell>
          <cell r="Q1539">
            <v>106679.96</v>
          </cell>
          <cell r="R1539">
            <v>125323.38</v>
          </cell>
          <cell r="S1539">
            <v>115423.39</v>
          </cell>
          <cell r="T1539">
            <v>85182.86</v>
          </cell>
          <cell r="U1539">
            <v>42299.62</v>
          </cell>
          <cell r="V1539">
            <v>-4959.41</v>
          </cell>
          <cell r="W1539">
            <v>-43218.22</v>
          </cell>
          <cell r="X1539">
            <v>-67297.73</v>
          </cell>
          <cell r="Y1539">
            <v>-71446.87</v>
          </cell>
          <cell r="Z1539">
            <v>-55559.22</v>
          </cell>
          <cell r="AA1539">
            <v>-19936.11</v>
          </cell>
          <cell r="AD1539">
            <v>-147757.93958333335</v>
          </cell>
          <cell r="AE1539">
            <v>-114669.02833333336</v>
          </cell>
          <cell r="AF1539">
            <v>-82798.160833333342</v>
          </cell>
          <cell r="AG1539">
            <v>-53337.441250000003</v>
          </cell>
          <cell r="AH1539">
            <v>-27377.785833333328</v>
          </cell>
          <cell r="AI1539">
            <v>-5811.1204166666648</v>
          </cell>
          <cell r="AJ1539">
            <v>10757.656666666668</v>
          </cell>
          <cell r="AK1539">
            <v>22104.428750000003</v>
          </cell>
          <cell r="AL1539">
            <v>28227.942500000005</v>
          </cell>
          <cell r="AM1539">
            <v>29373.012500000008</v>
          </cell>
          <cell r="AN1539">
            <v>25803.982500000002</v>
          </cell>
          <cell r="AP1539">
            <v>16694.983750000003</v>
          </cell>
        </row>
        <row r="1540">
          <cell r="J1540">
            <v>2798546.81</v>
          </cell>
          <cell r="K1540">
            <v>2532361.7000000002</v>
          </cell>
          <cell r="L1540">
            <v>2282882.7799999998</v>
          </cell>
          <cell r="M1540">
            <v>2079047.13</v>
          </cell>
          <cell r="N1540">
            <v>1802660.23</v>
          </cell>
          <cell r="O1540">
            <v>1300810.19</v>
          </cell>
          <cell r="P1540">
            <v>17319696.149999999</v>
          </cell>
          <cell r="Q1540">
            <v>14383031.93</v>
          </cell>
          <cell r="R1540">
            <v>11147839.310000001</v>
          </cell>
          <cell r="S1540">
            <v>8597079.4900000002</v>
          </cell>
          <cell r="T1540">
            <v>6350830.54</v>
          </cell>
          <cell r="U1540">
            <v>4780385.78</v>
          </cell>
          <cell r="V1540">
            <v>3747201.43</v>
          </cell>
          <cell r="W1540">
            <v>3096867.64</v>
          </cell>
          <cell r="X1540">
            <v>2566424.1</v>
          </cell>
          <cell r="Y1540">
            <v>2086207.39</v>
          </cell>
          <cell r="Z1540">
            <v>1477309.85</v>
          </cell>
          <cell r="AA1540">
            <v>121338.55</v>
          </cell>
          <cell r="AD1540">
            <v>4744602.46</v>
          </cell>
          <cell r="AE1540">
            <v>5321770.375</v>
          </cell>
          <cell r="AF1540">
            <v>5740320.1774999993</v>
          </cell>
          <cell r="AG1540">
            <v>6029332.4666666659</v>
          </cell>
          <cell r="AH1540">
            <v>6212824.894166667</v>
          </cell>
          <cell r="AI1540">
            <v>6320791.6125000007</v>
          </cell>
          <cell r="AJ1540">
            <v>6383839.9691666672</v>
          </cell>
          <cell r="AK1540">
            <v>6419175.2716666674</v>
          </cell>
          <cell r="AL1540">
            <v>6431287.8375000013</v>
          </cell>
          <cell r="AM1540">
            <v>6418029.9158333344</v>
          </cell>
          <cell r="AN1540">
            <v>6355328.9983333321</v>
          </cell>
          <cell r="AP1540">
            <v>4246370.0516666668</v>
          </cell>
        </row>
        <row r="1541">
          <cell r="J1541">
            <v>-14367480.49</v>
          </cell>
          <cell r="K1541">
            <v>-12972705.98</v>
          </cell>
          <cell r="L1541">
            <v>-11644787.529999999</v>
          </cell>
          <cell r="M1541">
            <v>-10547809.779999999</v>
          </cell>
          <cell r="N1541">
            <v>-9100784.6600000001</v>
          </cell>
          <cell r="O1541">
            <v>-6546459.6399999997</v>
          </cell>
          <cell r="P1541">
            <v>-32040817.41</v>
          </cell>
          <cell r="Q1541">
            <v>-26684345.039999999</v>
          </cell>
          <cell r="R1541">
            <v>-20809235.190000001</v>
          </cell>
          <cell r="S1541">
            <v>-16163623.59</v>
          </cell>
          <cell r="T1541">
            <v>-12047585.050000001</v>
          </cell>
          <cell r="U1541">
            <v>-9133037.1799999997</v>
          </cell>
          <cell r="V1541">
            <v>-7193661.3099999996</v>
          </cell>
          <cell r="W1541">
            <v>-5960719.8700000001</v>
          </cell>
          <cell r="X1541">
            <v>-4942293.47</v>
          </cell>
          <cell r="Y1541">
            <v>-4029352.27</v>
          </cell>
          <cell r="Z1541">
            <v>-2876614.27</v>
          </cell>
          <cell r="AA1541">
            <v>-361177.02</v>
          </cell>
          <cell r="AD1541">
            <v>-17583486.355416667</v>
          </cell>
          <cell r="AE1541">
            <v>-17085173.802916665</v>
          </cell>
          <cell r="AF1541">
            <v>-16559937.896666666</v>
          </cell>
          <cell r="AG1541">
            <v>-16023371.487499999</v>
          </cell>
          <cell r="AH1541">
            <v>-15464041.896666668</v>
          </cell>
          <cell r="AI1541">
            <v>-14872646.829166668</v>
          </cell>
          <cell r="AJ1541">
            <v>-14281571.608750002</v>
          </cell>
          <cell r="AK1541">
            <v>-13710134.935000001</v>
          </cell>
          <cell r="AL1541">
            <v>-13159261.952916667</v>
          </cell>
          <cell r="AM1541">
            <v>-12628319.123750001</v>
          </cell>
          <cell r="AN1541">
            <v>-12111258.581666671</v>
          </cell>
          <cell r="AP1541">
            <v>-9686693.6591666657</v>
          </cell>
        </row>
        <row r="1542">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D1542">
            <v>0</v>
          </cell>
          <cell r="AE1542">
            <v>0</v>
          </cell>
          <cell r="AF1542">
            <v>0</v>
          </cell>
          <cell r="AG1542">
            <v>0</v>
          </cell>
          <cell r="AH1542">
            <v>0</v>
          </cell>
          <cell r="AI1542">
            <v>0</v>
          </cell>
          <cell r="AJ1542">
            <v>0</v>
          </cell>
          <cell r="AK1542">
            <v>0</v>
          </cell>
          <cell r="AL1542">
            <v>0</v>
          </cell>
          <cell r="AM1542">
            <v>0</v>
          </cell>
          <cell r="AN1542">
            <v>0</v>
          </cell>
          <cell r="AP1542">
            <v>0</v>
          </cell>
        </row>
        <row r="1543">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D1543">
            <v>0</v>
          </cell>
          <cell r="AE1543">
            <v>0</v>
          </cell>
          <cell r="AF1543">
            <v>0</v>
          </cell>
          <cell r="AG1543">
            <v>0</v>
          </cell>
          <cell r="AH1543">
            <v>0</v>
          </cell>
          <cell r="AI1543">
            <v>0</v>
          </cell>
          <cell r="AJ1543">
            <v>0</v>
          </cell>
          <cell r="AK1543">
            <v>0</v>
          </cell>
          <cell r="AL1543">
            <v>0</v>
          </cell>
          <cell r="AM1543">
            <v>0</v>
          </cell>
          <cell r="AN1543">
            <v>0</v>
          </cell>
          <cell r="AP1543">
            <v>0</v>
          </cell>
        </row>
        <row r="1544">
          <cell r="J1544">
            <v>11068928781.270008</v>
          </cell>
          <cell r="K1544">
            <v>11068951924.29002</v>
          </cell>
          <cell r="L1544">
            <v>11099872884.919996</v>
          </cell>
          <cell r="M1544">
            <v>11188440927.440006</v>
          </cell>
          <cell r="N1544">
            <v>11215491565.460005</v>
          </cell>
          <cell r="O1544">
            <v>11262865120.150005</v>
          </cell>
          <cell r="P1544">
            <v>11386262391.699984</v>
          </cell>
          <cell r="Q1544">
            <v>11593971660.009996</v>
          </cell>
          <cell r="R1544">
            <v>11567262198.710001</v>
          </cell>
          <cell r="S1544">
            <v>11512725303.230003</v>
          </cell>
          <cell r="T1544">
            <v>11425680772.580023</v>
          </cell>
          <cell r="U1544">
            <v>11398954684.640028</v>
          </cell>
          <cell r="V1544">
            <v>11372298347.390005</v>
          </cell>
          <cell r="W1544">
            <v>11394749750.970022</v>
          </cell>
          <cell r="X1544">
            <v>11468802141.550005</v>
          </cell>
          <cell r="Y1544">
            <v>11514848529.220016</v>
          </cell>
          <cell r="Z1544">
            <v>11573935106.380033</v>
          </cell>
          <cell r="AA1544">
            <v>11659356883.090004</v>
          </cell>
          <cell r="AD1544">
            <v>11195789862.477917</v>
          </cell>
          <cell r="AE1544">
            <v>11228283586.164167</v>
          </cell>
          <cell r="AF1544">
            <v>11256533470.173752</v>
          </cell>
          <cell r="AG1544">
            <v>11279275958.023752</v>
          </cell>
          <cell r="AH1544">
            <v>11302749971.549587</v>
          </cell>
          <cell r="AI1544">
            <v>11328424416.455004</v>
          </cell>
          <cell r="AJ1544">
            <v>11354639724.488338</v>
          </cell>
          <cell r="AK1544">
            <v>11383586686.292921</v>
          </cell>
          <cell r="AL1544">
            <v>11412559055.393339</v>
          </cell>
          <cell r="AM1544">
            <v>11441094519.672506</v>
          </cell>
          <cell r="AN1544">
            <v>11472550157.333344</v>
          </cell>
          <cell r="AP1544">
            <v>11565175117.222931</v>
          </cell>
        </row>
        <row r="1545">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D1545">
            <v>0</v>
          </cell>
          <cell r="AE1545">
            <v>0</v>
          </cell>
          <cell r="AF1545">
            <v>0</v>
          </cell>
          <cell r="AG1545">
            <v>0</v>
          </cell>
          <cell r="AH1545">
            <v>0</v>
          </cell>
          <cell r="AI1545">
            <v>0</v>
          </cell>
          <cell r="AJ1545">
            <v>0</v>
          </cell>
          <cell r="AK1545">
            <v>0</v>
          </cell>
          <cell r="AL1545">
            <v>0</v>
          </cell>
          <cell r="AM1545">
            <v>0</v>
          </cell>
          <cell r="AN1545">
            <v>0</v>
          </cell>
          <cell r="AP1545">
            <v>0</v>
          </cell>
        </row>
        <row r="1546">
          <cell r="J1546">
            <v>-859037.91</v>
          </cell>
          <cell r="K1546">
            <v>-859037.91</v>
          </cell>
          <cell r="L1546">
            <v>-859037.91</v>
          </cell>
          <cell r="M1546">
            <v>-859037.91</v>
          </cell>
          <cell r="N1546">
            <v>-859037.91</v>
          </cell>
          <cell r="O1546">
            <v>-859037.91</v>
          </cell>
          <cell r="P1546">
            <v>-859037.91</v>
          </cell>
          <cell r="Q1546">
            <v>-859037.91</v>
          </cell>
          <cell r="R1546">
            <v>-859037.91</v>
          </cell>
          <cell r="S1546">
            <v>-859037.91</v>
          </cell>
          <cell r="T1546">
            <v>-859037.91</v>
          </cell>
          <cell r="U1546">
            <v>-859037.91</v>
          </cell>
          <cell r="V1546">
            <v>-859037.91</v>
          </cell>
          <cell r="W1546">
            <v>-859037.91</v>
          </cell>
          <cell r="X1546">
            <v>-859037.91</v>
          </cell>
          <cell r="Y1546">
            <v>-859037.91</v>
          </cell>
          <cell r="Z1546">
            <v>-859037.91</v>
          </cell>
          <cell r="AA1546">
            <v>-859037.91</v>
          </cell>
          <cell r="AD1546">
            <v>-859037.91</v>
          </cell>
          <cell r="AE1546">
            <v>-859037.91</v>
          </cell>
          <cell r="AF1546">
            <v>-859037.91</v>
          </cell>
          <cell r="AG1546">
            <v>-859037.91</v>
          </cell>
          <cell r="AH1546">
            <v>-859037.91</v>
          </cell>
          <cell r="AI1546">
            <v>-859037.91</v>
          </cell>
          <cell r="AJ1546">
            <v>-859037.91</v>
          </cell>
          <cell r="AK1546">
            <v>-859037.91</v>
          </cell>
          <cell r="AL1546">
            <v>-859037.91</v>
          </cell>
          <cell r="AM1546">
            <v>-859037.91</v>
          </cell>
          <cell r="AN1546">
            <v>-859037.91</v>
          </cell>
          <cell r="AP1546">
            <v>-859037.91</v>
          </cell>
        </row>
        <row r="1547">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D1547">
            <v>0</v>
          </cell>
          <cell r="AE1547">
            <v>0</v>
          </cell>
          <cell r="AF1547">
            <v>0</v>
          </cell>
          <cell r="AG1547">
            <v>0</v>
          </cell>
          <cell r="AH1547">
            <v>0</v>
          </cell>
          <cell r="AI1547">
            <v>0</v>
          </cell>
          <cell r="AJ1547">
            <v>0</v>
          </cell>
          <cell r="AK1547">
            <v>0</v>
          </cell>
          <cell r="AL1547">
            <v>0</v>
          </cell>
          <cell r="AM1547">
            <v>0</v>
          </cell>
          <cell r="AN1547">
            <v>0</v>
          </cell>
          <cell r="AP1547">
            <v>0</v>
          </cell>
        </row>
        <row r="1548">
          <cell r="J1548">
            <v>-122847945.22</v>
          </cell>
          <cell r="K1548">
            <v>-122847945.22</v>
          </cell>
          <cell r="L1548">
            <v>-122847945.22</v>
          </cell>
          <cell r="M1548">
            <v>-122847945.22</v>
          </cell>
          <cell r="N1548">
            <v>-122847945.22</v>
          </cell>
          <cell r="O1548">
            <v>-122847945.22</v>
          </cell>
          <cell r="P1548">
            <v>-122847945.22</v>
          </cell>
          <cell r="Q1548">
            <v>-122847945.22</v>
          </cell>
          <cell r="R1548">
            <v>-122847945.22</v>
          </cell>
          <cell r="S1548">
            <v>-122847945.22</v>
          </cell>
          <cell r="T1548">
            <v>-122847945.22</v>
          </cell>
          <cell r="U1548">
            <v>-122847945.22</v>
          </cell>
          <cell r="V1548">
            <v>-122847945.22</v>
          </cell>
          <cell r="W1548">
            <v>-122847945.22</v>
          </cell>
          <cell r="X1548">
            <v>-122847945.22</v>
          </cell>
          <cell r="Y1548">
            <v>-122847945.22</v>
          </cell>
          <cell r="Z1548">
            <v>-122847945.22</v>
          </cell>
          <cell r="AA1548">
            <v>-122847945.22</v>
          </cell>
          <cell r="AD1548">
            <v>-122847945.22000001</v>
          </cell>
          <cell r="AE1548">
            <v>-122847945.22000001</v>
          </cell>
          <cell r="AF1548">
            <v>-122847945.22000001</v>
          </cell>
          <cell r="AG1548">
            <v>-122847945.22000001</v>
          </cell>
          <cell r="AH1548">
            <v>-122847945.22000001</v>
          </cell>
          <cell r="AI1548">
            <v>-122847945.22000001</v>
          </cell>
          <cell r="AJ1548">
            <v>-122847945.22000001</v>
          </cell>
          <cell r="AK1548">
            <v>-122847945.22000001</v>
          </cell>
          <cell r="AL1548">
            <v>-122847945.22000001</v>
          </cell>
          <cell r="AM1548">
            <v>-122847945.22000001</v>
          </cell>
          <cell r="AN1548">
            <v>-122847945.22000001</v>
          </cell>
          <cell r="AP1548">
            <v>-122847945.22000001</v>
          </cell>
        </row>
        <row r="1549">
          <cell r="J1549">
            <v>-338395484.31</v>
          </cell>
          <cell r="K1549">
            <v>-338395484.31</v>
          </cell>
          <cell r="L1549">
            <v>-338395484.31</v>
          </cell>
          <cell r="M1549">
            <v>-338395484.31</v>
          </cell>
          <cell r="N1549">
            <v>-338395484.31</v>
          </cell>
          <cell r="O1549">
            <v>-338395484.31</v>
          </cell>
          <cell r="P1549">
            <v>-338395484.31</v>
          </cell>
          <cell r="Q1549">
            <v>-338395484.31</v>
          </cell>
          <cell r="R1549">
            <v>-338395484.31</v>
          </cell>
          <cell r="S1549">
            <v>-338395484.31</v>
          </cell>
          <cell r="T1549">
            <v>-338395484.31</v>
          </cell>
          <cell r="U1549">
            <v>-338395484.31</v>
          </cell>
          <cell r="V1549">
            <v>-338395484.31</v>
          </cell>
          <cell r="W1549">
            <v>-338395484.31</v>
          </cell>
          <cell r="X1549">
            <v>-338395484.31</v>
          </cell>
          <cell r="Y1549">
            <v>-338395484.31</v>
          </cell>
          <cell r="Z1549">
            <v>-338395484.31</v>
          </cell>
          <cell r="AA1549">
            <v>-338395484.31</v>
          </cell>
          <cell r="AD1549">
            <v>-338395484.31</v>
          </cell>
          <cell r="AE1549">
            <v>-338395484.31</v>
          </cell>
          <cell r="AF1549">
            <v>-338395484.31</v>
          </cell>
          <cell r="AG1549">
            <v>-338395484.31</v>
          </cell>
          <cell r="AH1549">
            <v>-338395484.31</v>
          </cell>
          <cell r="AI1549">
            <v>-338395484.31</v>
          </cell>
          <cell r="AJ1549">
            <v>-338395484.31</v>
          </cell>
          <cell r="AK1549">
            <v>-338395484.31</v>
          </cell>
          <cell r="AL1549">
            <v>-338395484.31</v>
          </cell>
          <cell r="AM1549">
            <v>-338395484.31</v>
          </cell>
          <cell r="AN1549">
            <v>-338395484.31</v>
          </cell>
          <cell r="AP1549">
            <v>-338395484.31</v>
          </cell>
        </row>
        <row r="1550">
          <cell r="J1550">
            <v>-16901820.34</v>
          </cell>
          <cell r="K1550">
            <v>-16901820.34</v>
          </cell>
          <cell r="L1550">
            <v>-16901820.34</v>
          </cell>
          <cell r="M1550">
            <v>-16901820.34</v>
          </cell>
          <cell r="N1550">
            <v>-16901820.34</v>
          </cell>
          <cell r="O1550">
            <v>-16901820.34</v>
          </cell>
          <cell r="P1550">
            <v>-16901820.34</v>
          </cell>
          <cell r="Q1550">
            <v>-16901820.34</v>
          </cell>
          <cell r="R1550">
            <v>-16901820.34</v>
          </cell>
          <cell r="S1550">
            <v>-16901820.34</v>
          </cell>
          <cell r="T1550">
            <v>-16901820.34</v>
          </cell>
          <cell r="U1550">
            <v>-16901820.34</v>
          </cell>
          <cell r="V1550">
            <v>-16901820.34</v>
          </cell>
          <cell r="W1550">
            <v>-16901820.34</v>
          </cell>
          <cell r="X1550">
            <v>-16901820.34</v>
          </cell>
          <cell r="Y1550">
            <v>-16901820.34</v>
          </cell>
          <cell r="Z1550">
            <v>-16901820.34</v>
          </cell>
          <cell r="AA1550">
            <v>-16901820.34</v>
          </cell>
          <cell r="AD1550">
            <v>-16901820.34</v>
          </cell>
          <cell r="AE1550">
            <v>-16901820.34</v>
          </cell>
          <cell r="AF1550">
            <v>-16901820.34</v>
          </cell>
          <cell r="AG1550">
            <v>-16901820.34</v>
          </cell>
          <cell r="AH1550">
            <v>-16901820.34</v>
          </cell>
          <cell r="AI1550">
            <v>-16901820.34</v>
          </cell>
          <cell r="AJ1550">
            <v>-16901820.34</v>
          </cell>
          <cell r="AK1550">
            <v>-16901820.34</v>
          </cell>
          <cell r="AL1550">
            <v>-16901820.34</v>
          </cell>
          <cell r="AM1550">
            <v>-16901820.34</v>
          </cell>
          <cell r="AN1550">
            <v>-16901820.34</v>
          </cell>
          <cell r="AP1550">
            <v>-16901820.34</v>
          </cell>
        </row>
        <row r="1551">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D1551">
            <v>0</v>
          </cell>
          <cell r="AE1551">
            <v>0</v>
          </cell>
          <cell r="AF1551">
            <v>0</v>
          </cell>
          <cell r="AG1551">
            <v>0</v>
          </cell>
          <cell r="AH1551">
            <v>0</v>
          </cell>
          <cell r="AI1551">
            <v>0</v>
          </cell>
          <cell r="AJ1551">
            <v>0</v>
          </cell>
          <cell r="AK1551">
            <v>0</v>
          </cell>
          <cell r="AL1551">
            <v>0</v>
          </cell>
          <cell r="AM1551">
            <v>0</v>
          </cell>
          <cell r="AN1551">
            <v>0</v>
          </cell>
          <cell r="AP1551">
            <v>0</v>
          </cell>
        </row>
        <row r="1552">
          <cell r="J1552">
            <v>-2803605116.4699998</v>
          </cell>
          <cell r="K1552">
            <v>-2803605116.4699998</v>
          </cell>
          <cell r="L1552">
            <v>-2803605116.4699998</v>
          </cell>
          <cell r="M1552">
            <v>-2803605116.4699998</v>
          </cell>
          <cell r="N1552">
            <v>-2803605116.4699998</v>
          </cell>
          <cell r="O1552">
            <v>-2803605116.4699998</v>
          </cell>
          <cell r="P1552">
            <v>-2803605116.4699998</v>
          </cell>
          <cell r="Q1552">
            <v>-2803605116.4699998</v>
          </cell>
          <cell r="R1552">
            <v>-2803605116.4699998</v>
          </cell>
          <cell r="S1552">
            <v>-2803605116.4699998</v>
          </cell>
          <cell r="T1552">
            <v>-2803605116.4699998</v>
          </cell>
          <cell r="U1552">
            <v>-2803605116.4699998</v>
          </cell>
          <cell r="V1552">
            <v>-2803605116.4699998</v>
          </cell>
          <cell r="W1552">
            <v>-2803605116.4699998</v>
          </cell>
          <cell r="X1552">
            <v>-2803605116.4699998</v>
          </cell>
          <cell r="Y1552">
            <v>-2803605116.4699998</v>
          </cell>
          <cell r="Z1552">
            <v>-2803605116.4699998</v>
          </cell>
          <cell r="AA1552">
            <v>-2803605116.4699998</v>
          </cell>
          <cell r="AD1552">
            <v>-2803605116.4700003</v>
          </cell>
          <cell r="AE1552">
            <v>-2803605116.4700003</v>
          </cell>
          <cell r="AF1552">
            <v>-2803605116.4700003</v>
          </cell>
          <cell r="AG1552">
            <v>-2803605116.4700003</v>
          </cell>
          <cell r="AH1552">
            <v>-2803605116.4700003</v>
          </cell>
          <cell r="AI1552">
            <v>-2803605116.4700003</v>
          </cell>
          <cell r="AJ1552">
            <v>-2803605116.4700003</v>
          </cell>
          <cell r="AK1552">
            <v>-2803605116.4700003</v>
          </cell>
          <cell r="AL1552">
            <v>-2803605116.4700003</v>
          </cell>
          <cell r="AM1552">
            <v>-2803605116.4700003</v>
          </cell>
          <cell r="AN1552">
            <v>-2803605116.4700003</v>
          </cell>
          <cell r="AP1552">
            <v>-2803605116.4700003</v>
          </cell>
        </row>
        <row r="1553">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D1553">
            <v>0</v>
          </cell>
          <cell r="AE1553">
            <v>0</v>
          </cell>
          <cell r="AF1553">
            <v>0</v>
          </cell>
          <cell r="AG1553">
            <v>0</v>
          </cell>
          <cell r="AH1553">
            <v>0</v>
          </cell>
          <cell r="AI1553">
            <v>0</v>
          </cell>
          <cell r="AJ1553">
            <v>0</v>
          </cell>
          <cell r="AK1553">
            <v>0</v>
          </cell>
          <cell r="AL1553">
            <v>0</v>
          </cell>
          <cell r="AM1553">
            <v>0</v>
          </cell>
          <cell r="AN1553">
            <v>0</v>
          </cell>
          <cell r="AP1553">
            <v>0</v>
          </cell>
        </row>
        <row r="1554">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D1554">
            <v>0</v>
          </cell>
          <cell r="AE1554">
            <v>0</v>
          </cell>
          <cell r="AF1554">
            <v>0</v>
          </cell>
          <cell r="AG1554">
            <v>0</v>
          </cell>
          <cell r="AH1554">
            <v>0</v>
          </cell>
          <cell r="AI1554">
            <v>0</v>
          </cell>
          <cell r="AJ1554">
            <v>0</v>
          </cell>
          <cell r="AK1554">
            <v>0</v>
          </cell>
          <cell r="AL1554">
            <v>0</v>
          </cell>
          <cell r="AM1554">
            <v>0</v>
          </cell>
          <cell r="AN1554">
            <v>0</v>
          </cell>
          <cell r="AP1554">
            <v>0</v>
          </cell>
        </row>
        <row r="1555">
          <cell r="J1555">
            <v>-491575</v>
          </cell>
          <cell r="K1555">
            <v>-491575</v>
          </cell>
          <cell r="L1555">
            <v>-491575</v>
          </cell>
          <cell r="M1555">
            <v>-491575</v>
          </cell>
          <cell r="N1555">
            <v>-491575</v>
          </cell>
          <cell r="O1555">
            <v>-491575</v>
          </cell>
          <cell r="P1555">
            <v>-491575</v>
          </cell>
          <cell r="Q1555">
            <v>-491575</v>
          </cell>
          <cell r="R1555">
            <v>-491575</v>
          </cell>
          <cell r="S1555">
            <v>-491575</v>
          </cell>
          <cell r="T1555">
            <v>-491575</v>
          </cell>
          <cell r="U1555">
            <v>-491575</v>
          </cell>
          <cell r="V1555">
            <v>-491575</v>
          </cell>
          <cell r="W1555">
            <v>-491575</v>
          </cell>
          <cell r="X1555">
            <v>-491575</v>
          </cell>
          <cell r="Y1555">
            <v>-491575</v>
          </cell>
          <cell r="Z1555">
            <v>-491575</v>
          </cell>
          <cell r="AA1555">
            <v>-491575</v>
          </cell>
          <cell r="AD1555">
            <v>-491575</v>
          </cell>
          <cell r="AE1555">
            <v>-491575</v>
          </cell>
          <cell r="AF1555">
            <v>-491575</v>
          </cell>
          <cell r="AG1555">
            <v>-491575</v>
          </cell>
          <cell r="AH1555">
            <v>-491575</v>
          </cell>
          <cell r="AI1555">
            <v>-491575</v>
          </cell>
          <cell r="AJ1555">
            <v>-491575</v>
          </cell>
          <cell r="AK1555">
            <v>-491575</v>
          </cell>
          <cell r="AL1555">
            <v>-491575</v>
          </cell>
          <cell r="AM1555">
            <v>-491575</v>
          </cell>
          <cell r="AN1555">
            <v>-491575</v>
          </cell>
          <cell r="AP1555">
            <v>-491575</v>
          </cell>
        </row>
        <row r="1556">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D1556">
            <v>0</v>
          </cell>
          <cell r="AE1556">
            <v>0</v>
          </cell>
          <cell r="AF1556">
            <v>0</v>
          </cell>
          <cell r="AG1556">
            <v>0</v>
          </cell>
          <cell r="AH1556">
            <v>0</v>
          </cell>
          <cell r="AI1556">
            <v>0</v>
          </cell>
          <cell r="AJ1556">
            <v>0</v>
          </cell>
          <cell r="AK1556">
            <v>0</v>
          </cell>
          <cell r="AL1556">
            <v>0</v>
          </cell>
          <cell r="AM1556">
            <v>0</v>
          </cell>
          <cell r="AN1556">
            <v>0</v>
          </cell>
          <cell r="AP1556">
            <v>0</v>
          </cell>
        </row>
        <row r="1557">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D1557">
            <v>0</v>
          </cell>
          <cell r="AE1557">
            <v>0</v>
          </cell>
          <cell r="AF1557">
            <v>0</v>
          </cell>
          <cell r="AG1557">
            <v>0</v>
          </cell>
          <cell r="AH1557">
            <v>0</v>
          </cell>
          <cell r="AI1557">
            <v>0</v>
          </cell>
          <cell r="AJ1557">
            <v>0</v>
          </cell>
          <cell r="AK1557">
            <v>0</v>
          </cell>
          <cell r="AL1557">
            <v>0</v>
          </cell>
          <cell r="AM1557">
            <v>0</v>
          </cell>
          <cell r="AN1557">
            <v>0</v>
          </cell>
          <cell r="AP1557">
            <v>0</v>
          </cell>
        </row>
        <row r="1558">
          <cell r="J1558">
            <v>2148854.7200000002</v>
          </cell>
          <cell r="K1558">
            <v>2148854.7200000002</v>
          </cell>
          <cell r="L1558">
            <v>2148854.7200000002</v>
          </cell>
          <cell r="M1558">
            <v>2148854.7200000002</v>
          </cell>
          <cell r="N1558">
            <v>2148854.7200000002</v>
          </cell>
          <cell r="O1558">
            <v>2148854.7200000002</v>
          </cell>
          <cell r="P1558">
            <v>2148854.7200000002</v>
          </cell>
          <cell r="Q1558">
            <v>2148854.7200000002</v>
          </cell>
          <cell r="R1558">
            <v>2148854.7200000002</v>
          </cell>
          <cell r="S1558">
            <v>2148854.7200000002</v>
          </cell>
          <cell r="T1558">
            <v>2148854.7200000002</v>
          </cell>
          <cell r="U1558">
            <v>2148854.7200000002</v>
          </cell>
          <cell r="V1558">
            <v>2148854.7200000002</v>
          </cell>
          <cell r="W1558">
            <v>2148854.7200000002</v>
          </cell>
          <cell r="X1558">
            <v>2148854.7200000002</v>
          </cell>
          <cell r="Y1558">
            <v>2148854.7200000002</v>
          </cell>
          <cell r="Z1558">
            <v>2148854.7200000002</v>
          </cell>
          <cell r="AA1558">
            <v>2148854.7200000002</v>
          </cell>
          <cell r="AD1558">
            <v>2148854.7199999997</v>
          </cell>
          <cell r="AE1558">
            <v>2148854.7199999997</v>
          </cell>
          <cell r="AF1558">
            <v>2148854.7199999997</v>
          </cell>
          <cell r="AG1558">
            <v>2148854.7199999997</v>
          </cell>
          <cell r="AH1558">
            <v>2148854.7199999997</v>
          </cell>
          <cell r="AI1558">
            <v>2148854.7199999997</v>
          </cell>
          <cell r="AJ1558">
            <v>2148854.7199999997</v>
          </cell>
          <cell r="AK1558">
            <v>2148854.7199999997</v>
          </cell>
          <cell r="AL1558">
            <v>2148854.7199999997</v>
          </cell>
          <cell r="AM1558">
            <v>2148854.7199999997</v>
          </cell>
          <cell r="AN1558">
            <v>2148854.7199999997</v>
          </cell>
          <cell r="AP1558">
            <v>2148854.7199999997</v>
          </cell>
        </row>
        <row r="1559">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D1559">
            <v>0</v>
          </cell>
          <cell r="AE1559">
            <v>0</v>
          </cell>
          <cell r="AF1559">
            <v>0</v>
          </cell>
          <cell r="AG1559">
            <v>0</v>
          </cell>
          <cell r="AH1559">
            <v>0</v>
          </cell>
          <cell r="AI1559">
            <v>0</v>
          </cell>
          <cell r="AJ1559">
            <v>0</v>
          </cell>
          <cell r="AK1559">
            <v>0</v>
          </cell>
          <cell r="AL1559">
            <v>0</v>
          </cell>
          <cell r="AM1559">
            <v>0</v>
          </cell>
          <cell r="AN1559">
            <v>0</v>
          </cell>
          <cell r="AP1559">
            <v>0</v>
          </cell>
        </row>
        <row r="1560">
          <cell r="J1560">
            <v>4985024.68</v>
          </cell>
          <cell r="K1560">
            <v>4985024.68</v>
          </cell>
          <cell r="L1560">
            <v>4985024.68</v>
          </cell>
          <cell r="M1560">
            <v>4985024.68</v>
          </cell>
          <cell r="N1560">
            <v>4985024.68</v>
          </cell>
          <cell r="O1560">
            <v>4985024.68</v>
          </cell>
          <cell r="P1560">
            <v>4985024.68</v>
          </cell>
          <cell r="Q1560">
            <v>4985024.68</v>
          </cell>
          <cell r="R1560">
            <v>4985024.68</v>
          </cell>
          <cell r="S1560">
            <v>4985024.68</v>
          </cell>
          <cell r="T1560">
            <v>4985024.68</v>
          </cell>
          <cell r="U1560">
            <v>4985024.68</v>
          </cell>
          <cell r="V1560">
            <v>4985024.68</v>
          </cell>
          <cell r="W1560">
            <v>4985024.68</v>
          </cell>
          <cell r="X1560">
            <v>4985024.68</v>
          </cell>
          <cell r="Y1560">
            <v>4985024.68</v>
          </cell>
          <cell r="Z1560">
            <v>4985024.68</v>
          </cell>
          <cell r="AA1560">
            <v>4985024.68</v>
          </cell>
          <cell r="AD1560">
            <v>4985024.68</v>
          </cell>
          <cell r="AE1560">
            <v>4985024.68</v>
          </cell>
          <cell r="AF1560">
            <v>4985024.68</v>
          </cell>
          <cell r="AG1560">
            <v>4985024.68</v>
          </cell>
          <cell r="AH1560">
            <v>4985024.68</v>
          </cell>
          <cell r="AI1560">
            <v>4985024.68</v>
          </cell>
          <cell r="AJ1560">
            <v>4985024.68</v>
          </cell>
          <cell r="AK1560">
            <v>4985024.68</v>
          </cell>
          <cell r="AL1560">
            <v>4985024.68</v>
          </cell>
          <cell r="AM1560">
            <v>4985024.68</v>
          </cell>
          <cell r="AN1560">
            <v>4985024.68</v>
          </cell>
          <cell r="AP1560">
            <v>4985024.68</v>
          </cell>
        </row>
        <row r="1561">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D1561">
            <v>0</v>
          </cell>
          <cell r="AE1561">
            <v>0</v>
          </cell>
          <cell r="AF1561">
            <v>0</v>
          </cell>
          <cell r="AG1561">
            <v>0</v>
          </cell>
          <cell r="AH1561">
            <v>0</v>
          </cell>
          <cell r="AI1561">
            <v>0</v>
          </cell>
          <cell r="AJ1561">
            <v>0</v>
          </cell>
          <cell r="AK1561">
            <v>0</v>
          </cell>
          <cell r="AL1561">
            <v>0</v>
          </cell>
          <cell r="AM1561">
            <v>0</v>
          </cell>
          <cell r="AN1561">
            <v>0</v>
          </cell>
          <cell r="AP1561">
            <v>0</v>
          </cell>
        </row>
        <row r="1562">
          <cell r="J1562">
            <v>-11821264</v>
          </cell>
          <cell r="K1562">
            <v>-11821264</v>
          </cell>
          <cell r="L1562">
            <v>-11821264</v>
          </cell>
          <cell r="M1562">
            <v>-13324625</v>
          </cell>
          <cell r="N1562">
            <v>-13324625</v>
          </cell>
          <cell r="O1562">
            <v>-13324625</v>
          </cell>
          <cell r="P1562">
            <v>-13324625</v>
          </cell>
          <cell r="Q1562">
            <v>-13324625</v>
          </cell>
          <cell r="R1562">
            <v>-13324625</v>
          </cell>
          <cell r="S1562">
            <v>-13324625</v>
          </cell>
          <cell r="T1562">
            <v>-13324625</v>
          </cell>
          <cell r="U1562">
            <v>-13324625</v>
          </cell>
          <cell r="V1562">
            <v>-13324625</v>
          </cell>
          <cell r="W1562">
            <v>-13324625</v>
          </cell>
          <cell r="X1562">
            <v>-13324625</v>
          </cell>
          <cell r="Y1562">
            <v>-14443200</v>
          </cell>
          <cell r="Z1562">
            <v>-14443200</v>
          </cell>
          <cell r="AA1562">
            <v>-14443200</v>
          </cell>
          <cell r="AD1562">
            <v>-12077280.166666666</v>
          </cell>
          <cell r="AE1562">
            <v>-12290487.166666666</v>
          </cell>
          <cell r="AF1562">
            <v>-12503694.166666666</v>
          </cell>
          <cell r="AG1562">
            <v>-12716901.166666666</v>
          </cell>
          <cell r="AH1562">
            <v>-12886144.708333334</v>
          </cell>
          <cell r="AI1562">
            <v>-13011424.791666666</v>
          </cell>
          <cell r="AJ1562">
            <v>-13136704.875</v>
          </cell>
          <cell r="AK1562">
            <v>-13261984.958333334</v>
          </cell>
          <cell r="AL1562">
            <v>-13371232.291666666</v>
          </cell>
          <cell r="AM1562">
            <v>-13464446.875</v>
          </cell>
          <cell r="AN1562">
            <v>-13557661.458333334</v>
          </cell>
          <cell r="AP1562">
            <v>-13744090.625</v>
          </cell>
        </row>
        <row r="1563">
          <cell r="J1563">
            <v>-5270932</v>
          </cell>
          <cell r="K1563">
            <v>-5270932</v>
          </cell>
          <cell r="L1563">
            <v>-5270932</v>
          </cell>
          <cell r="M1563">
            <v>-6914541</v>
          </cell>
          <cell r="N1563">
            <v>-6914541</v>
          </cell>
          <cell r="O1563">
            <v>-6914541</v>
          </cell>
          <cell r="P1563">
            <v>-6914541</v>
          </cell>
          <cell r="Q1563">
            <v>-6914541</v>
          </cell>
          <cell r="R1563">
            <v>-6914541</v>
          </cell>
          <cell r="S1563">
            <v>-6914541</v>
          </cell>
          <cell r="T1563">
            <v>-6914541</v>
          </cell>
          <cell r="U1563">
            <v>-6914541</v>
          </cell>
          <cell r="V1563">
            <v>-6914541</v>
          </cell>
          <cell r="W1563">
            <v>-6914541</v>
          </cell>
          <cell r="X1563">
            <v>-6914541</v>
          </cell>
          <cell r="Y1563">
            <v>-8111172</v>
          </cell>
          <cell r="Z1563">
            <v>-8111172</v>
          </cell>
          <cell r="AA1563">
            <v>-8111172</v>
          </cell>
          <cell r="AD1563">
            <v>-5307156.291666667</v>
          </cell>
          <cell r="AE1563">
            <v>-5609874.875</v>
          </cell>
          <cell r="AF1563">
            <v>-5912593.458333333</v>
          </cell>
          <cell r="AG1563">
            <v>-6215312.041666667</v>
          </cell>
          <cell r="AH1563">
            <v>-6435155.041666667</v>
          </cell>
          <cell r="AI1563">
            <v>-6572122.458333333</v>
          </cell>
          <cell r="AJ1563">
            <v>-6709089.875</v>
          </cell>
          <cell r="AK1563">
            <v>-6846057.291666667</v>
          </cell>
          <cell r="AL1563">
            <v>-6964400.625</v>
          </cell>
          <cell r="AM1563">
            <v>-7064119.875</v>
          </cell>
          <cell r="AN1563">
            <v>-7163839.125</v>
          </cell>
          <cell r="AP1563">
            <v>-7363277.625</v>
          </cell>
        </row>
        <row r="1564">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D1564">
            <v>0</v>
          </cell>
          <cell r="AE1564">
            <v>0</v>
          </cell>
          <cell r="AF1564">
            <v>0</v>
          </cell>
          <cell r="AG1564">
            <v>0</v>
          </cell>
          <cell r="AH1564">
            <v>0</v>
          </cell>
          <cell r="AI1564">
            <v>0</v>
          </cell>
          <cell r="AJ1564">
            <v>0</v>
          </cell>
          <cell r="AK1564">
            <v>0</v>
          </cell>
          <cell r="AL1564">
            <v>0</v>
          </cell>
          <cell r="AM1564">
            <v>0</v>
          </cell>
          <cell r="AN1564">
            <v>0</v>
          </cell>
          <cell r="AP1564">
            <v>0</v>
          </cell>
        </row>
        <row r="1565">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D1565">
            <v>0</v>
          </cell>
          <cell r="AE1565">
            <v>0</v>
          </cell>
          <cell r="AF1565">
            <v>0</v>
          </cell>
          <cell r="AG1565">
            <v>0</v>
          </cell>
          <cell r="AH1565">
            <v>0</v>
          </cell>
          <cell r="AI1565">
            <v>0</v>
          </cell>
          <cell r="AJ1565">
            <v>0</v>
          </cell>
          <cell r="AK1565">
            <v>0</v>
          </cell>
          <cell r="AL1565">
            <v>0</v>
          </cell>
          <cell r="AM1565">
            <v>0</v>
          </cell>
          <cell r="AN1565">
            <v>0</v>
          </cell>
          <cell r="AP1565">
            <v>0</v>
          </cell>
        </row>
        <row r="1566">
          <cell r="J1566">
            <v>-360786106.38</v>
          </cell>
          <cell r="K1566">
            <v>-347720603.32999998</v>
          </cell>
          <cell r="L1566">
            <v>-346973431.70999998</v>
          </cell>
          <cell r="M1566">
            <v>-346953512.86000001</v>
          </cell>
          <cell r="N1566">
            <v>-348774765.13999999</v>
          </cell>
          <cell r="O1566">
            <v>-346762330.01999998</v>
          </cell>
          <cell r="P1566">
            <v>-343630597.49000001</v>
          </cell>
          <cell r="Q1566">
            <v>-331616886.32999998</v>
          </cell>
          <cell r="R1566">
            <v>-468871764.13999999</v>
          </cell>
          <cell r="S1566">
            <v>-476353499.27999997</v>
          </cell>
          <cell r="T1566">
            <v>-467495407.43000001</v>
          </cell>
          <cell r="U1566">
            <v>-461766954.93000001</v>
          </cell>
          <cell r="V1566">
            <v>-466820071.86000001</v>
          </cell>
          <cell r="W1566">
            <v>-472137990.38999999</v>
          </cell>
          <cell r="X1566">
            <v>-476255557.19999999</v>
          </cell>
          <cell r="Y1566">
            <v>-467591908.44999999</v>
          </cell>
          <cell r="Z1566">
            <v>-469704275.00999999</v>
          </cell>
          <cell r="AA1566">
            <v>-467024285.61000001</v>
          </cell>
          <cell r="AD1566">
            <v>-360224876.75999999</v>
          </cell>
          <cell r="AE1566">
            <v>-362408984.5041666</v>
          </cell>
          <cell r="AF1566">
            <v>-368879759.4083333</v>
          </cell>
          <cell r="AG1566">
            <v>-375667927.8729167</v>
          </cell>
          <cell r="AH1566">
            <v>-383287712.00958329</v>
          </cell>
          <cell r="AI1566">
            <v>-391726903.48166662</v>
          </cell>
          <cell r="AJ1566">
            <v>-401329043.17083329</v>
          </cell>
          <cell r="AK1566">
            <v>-411899856.19374996</v>
          </cell>
          <cell r="AL1566">
            <v>-422313211.23874992</v>
          </cell>
          <cell r="AM1566">
            <v>-432378540.63291663</v>
          </cell>
          <cell r="AN1566">
            <v>-442428185.02708334</v>
          </cell>
          <cell r="AP1566">
            <v>-464298505.67374992</v>
          </cell>
        </row>
        <row r="1567">
          <cell r="J1567">
            <v>-210735083.5</v>
          </cell>
          <cell r="K1567">
            <v>-237405623.47</v>
          </cell>
          <cell r="L1567">
            <v>-252156950.40000001</v>
          </cell>
          <cell r="M1567">
            <v>-257864373.75</v>
          </cell>
          <cell r="N1567">
            <v>-256382151.69999999</v>
          </cell>
          <cell r="O1567">
            <v>-281401884.30000001</v>
          </cell>
          <cell r="P1567">
            <v>-315766626.80000001</v>
          </cell>
          <cell r="Q1567">
            <v>-380581212.88</v>
          </cell>
          <cell r="R1567">
            <v>-38343919.479999997</v>
          </cell>
          <cell r="S1567">
            <v>-79548019.569999993</v>
          </cell>
          <cell r="T1567">
            <v>-143092078.03999999</v>
          </cell>
          <cell r="U1567">
            <v>-177862586.41</v>
          </cell>
          <cell r="V1567">
            <v>-190149682.37</v>
          </cell>
          <cell r="W1567">
            <v>-193746413.21000001</v>
          </cell>
          <cell r="X1567">
            <v>-205221183.87</v>
          </cell>
          <cell r="Y1567">
            <v>-218669887.69999999</v>
          </cell>
          <cell r="Z1567">
            <v>-222846475.78</v>
          </cell>
          <cell r="AA1567">
            <v>-257784672.59999999</v>
          </cell>
          <cell r="AD1567">
            <v>-222569260.76833335</v>
          </cell>
          <cell r="AE1567">
            <v>-224573916.15708339</v>
          </cell>
          <cell r="AF1567">
            <v>-222467954.54750001</v>
          </cell>
          <cell r="AG1567">
            <v>-220981471.38583335</v>
          </cell>
          <cell r="AH1567">
            <v>-219842149.34999999</v>
          </cell>
          <cell r="AI1567">
            <v>-218403984.14458331</v>
          </cell>
          <cell r="AJ1567">
            <v>-215727125.33666667</v>
          </cell>
          <cell r="AK1567">
            <v>-211952334.63708329</v>
          </cell>
          <cell r="AL1567">
            <v>-208363574.11291662</v>
          </cell>
          <cell r="AM1567">
            <v>-205333150.69749999</v>
          </cell>
          <cell r="AN1567">
            <v>-202951780.38</v>
          </cell>
          <cell r="AP1567">
            <v>-197265848.68291667</v>
          </cell>
        </row>
        <row r="1568">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D1568">
            <v>0</v>
          </cell>
          <cell r="AE1568">
            <v>0</v>
          </cell>
          <cell r="AF1568">
            <v>0</v>
          </cell>
          <cell r="AG1568">
            <v>0</v>
          </cell>
          <cell r="AH1568">
            <v>0</v>
          </cell>
          <cell r="AI1568">
            <v>0</v>
          </cell>
          <cell r="AJ1568">
            <v>0</v>
          </cell>
          <cell r="AK1568">
            <v>0</v>
          </cell>
          <cell r="AL1568">
            <v>0</v>
          </cell>
          <cell r="AM1568">
            <v>0</v>
          </cell>
          <cell r="AN1568">
            <v>0</v>
          </cell>
          <cell r="AP1568">
            <v>0</v>
          </cell>
        </row>
        <row r="1569">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D1569">
            <v>0</v>
          </cell>
          <cell r="AE1569">
            <v>0</v>
          </cell>
          <cell r="AF1569">
            <v>0</v>
          </cell>
          <cell r="AG1569">
            <v>0</v>
          </cell>
          <cell r="AH1569">
            <v>0</v>
          </cell>
          <cell r="AI1569">
            <v>0</v>
          </cell>
          <cell r="AJ1569">
            <v>0</v>
          </cell>
          <cell r="AK1569">
            <v>0</v>
          </cell>
          <cell r="AL1569">
            <v>0</v>
          </cell>
          <cell r="AM1569">
            <v>0</v>
          </cell>
          <cell r="AN1569">
            <v>0</v>
          </cell>
          <cell r="AP1569">
            <v>0</v>
          </cell>
        </row>
        <row r="1570">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D1570">
            <v>0</v>
          </cell>
          <cell r="AE1570">
            <v>0</v>
          </cell>
          <cell r="AF1570">
            <v>0</v>
          </cell>
          <cell r="AG1570">
            <v>0</v>
          </cell>
          <cell r="AH1570">
            <v>0</v>
          </cell>
          <cell r="AI1570">
            <v>0</v>
          </cell>
          <cell r="AJ1570">
            <v>0</v>
          </cell>
          <cell r="AK1570">
            <v>0</v>
          </cell>
          <cell r="AL1570">
            <v>0</v>
          </cell>
          <cell r="AM1570">
            <v>0</v>
          </cell>
          <cell r="AN1570">
            <v>0</v>
          </cell>
          <cell r="AP1570">
            <v>0</v>
          </cell>
        </row>
        <row r="1571">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D1571">
            <v>0</v>
          </cell>
          <cell r="AE1571">
            <v>0</v>
          </cell>
          <cell r="AF1571">
            <v>0</v>
          </cell>
          <cell r="AG1571">
            <v>0</v>
          </cell>
          <cell r="AH1571">
            <v>0</v>
          </cell>
          <cell r="AI1571">
            <v>0</v>
          </cell>
          <cell r="AJ1571">
            <v>0</v>
          </cell>
          <cell r="AK1571">
            <v>0</v>
          </cell>
          <cell r="AL1571">
            <v>0</v>
          </cell>
          <cell r="AM1571">
            <v>0</v>
          </cell>
          <cell r="AN1571">
            <v>0</v>
          </cell>
          <cell r="AP1571">
            <v>0</v>
          </cell>
        </row>
        <row r="1572">
          <cell r="J1572">
            <v>75671108</v>
          </cell>
          <cell r="K1572">
            <v>128673648</v>
          </cell>
          <cell r="L1572">
            <v>141864244</v>
          </cell>
          <cell r="M1572">
            <v>142338164</v>
          </cell>
          <cell r="N1572">
            <v>195864996</v>
          </cell>
          <cell r="O1572">
            <v>196372374</v>
          </cell>
          <cell r="P1572">
            <v>204126465</v>
          </cell>
          <cell r="Q1572">
            <v>257363965</v>
          </cell>
          <cell r="R1572">
            <v>13093154</v>
          </cell>
          <cell r="S1572">
            <v>13093154</v>
          </cell>
          <cell r="T1572">
            <v>28712154</v>
          </cell>
          <cell r="U1572">
            <v>28712154</v>
          </cell>
          <cell r="V1572">
            <v>36395354</v>
          </cell>
          <cell r="W1572">
            <v>51573654</v>
          </cell>
          <cell r="X1572">
            <v>64757904</v>
          </cell>
          <cell r="Y1572">
            <v>64757904</v>
          </cell>
          <cell r="Z1572">
            <v>96545904</v>
          </cell>
          <cell r="AA1572">
            <v>99545904</v>
          </cell>
          <cell r="AD1572">
            <v>125916240.90749998</v>
          </cell>
          <cell r="AE1572">
            <v>125372534.25</v>
          </cell>
          <cell r="AF1572">
            <v>125337049.79166667</v>
          </cell>
          <cell r="AG1572">
            <v>123699263.16666667</v>
          </cell>
          <cell r="AH1572">
            <v>120456637.04166667</v>
          </cell>
          <cell r="AI1572">
            <v>117187308.58333333</v>
          </cell>
          <cell r="AJ1572">
            <v>112338319.08333333</v>
          </cell>
          <cell r="AK1572">
            <v>105913055.16666667</v>
          </cell>
          <cell r="AL1572">
            <v>99467780.166666672</v>
          </cell>
          <cell r="AM1572">
            <v>92096973.833333328</v>
          </cell>
          <cell r="AN1572">
            <v>83924242.083333328</v>
          </cell>
          <cell r="AP1572">
            <v>70550604.208333328</v>
          </cell>
        </row>
        <row r="1573">
          <cell r="J1573">
            <v>5848610</v>
          </cell>
          <cell r="K1573">
            <v>5848610</v>
          </cell>
          <cell r="L1573">
            <v>5848610</v>
          </cell>
          <cell r="M1573">
            <v>5848610</v>
          </cell>
          <cell r="N1573">
            <v>5848610</v>
          </cell>
          <cell r="O1573">
            <v>5848610</v>
          </cell>
          <cell r="P1573">
            <v>5848610</v>
          </cell>
          <cell r="Q1573">
            <v>5848610</v>
          </cell>
          <cell r="R1573">
            <v>5848610</v>
          </cell>
          <cell r="S1573">
            <v>5848610</v>
          </cell>
          <cell r="T1573">
            <v>5848610</v>
          </cell>
          <cell r="U1573">
            <v>5848610</v>
          </cell>
          <cell r="V1573">
            <v>5848610</v>
          </cell>
          <cell r="W1573">
            <v>5848610</v>
          </cell>
          <cell r="X1573">
            <v>5848610</v>
          </cell>
          <cell r="Y1573">
            <v>5848610</v>
          </cell>
          <cell r="Z1573">
            <v>5848610</v>
          </cell>
          <cell r="AA1573">
            <v>5848610</v>
          </cell>
          <cell r="AD1573">
            <v>5848610</v>
          </cell>
          <cell r="AE1573">
            <v>5848610</v>
          </cell>
          <cell r="AF1573">
            <v>5848610</v>
          </cell>
          <cell r="AG1573">
            <v>5848610</v>
          </cell>
          <cell r="AH1573">
            <v>5848610</v>
          </cell>
          <cell r="AI1573">
            <v>5848610</v>
          </cell>
          <cell r="AJ1573">
            <v>5848610</v>
          </cell>
          <cell r="AK1573">
            <v>5848610</v>
          </cell>
          <cell r="AL1573">
            <v>5848610</v>
          </cell>
          <cell r="AM1573">
            <v>5848610</v>
          </cell>
          <cell r="AN1573">
            <v>5848610</v>
          </cell>
          <cell r="AP1573">
            <v>5848610</v>
          </cell>
        </row>
        <row r="1574">
          <cell r="J1574">
            <v>23551027.530000001</v>
          </cell>
          <cell r="K1574">
            <v>10477639.48</v>
          </cell>
          <cell r="L1574">
            <v>9730467.8599999994</v>
          </cell>
          <cell r="M1574">
            <v>12857519.01</v>
          </cell>
          <cell r="N1574">
            <v>14590467.289999999</v>
          </cell>
          <cell r="O1574">
            <v>12578032.17</v>
          </cell>
          <cell r="P1574">
            <v>9446299.6400000006</v>
          </cell>
          <cell r="Q1574">
            <v>-2684277.52</v>
          </cell>
          <cell r="R1574">
            <v>11353352.41</v>
          </cell>
          <cell r="S1574">
            <v>18835087.550000001</v>
          </cell>
          <cell r="T1574">
            <v>9852762.6999999993</v>
          </cell>
          <cell r="U1574">
            <v>4124310.2</v>
          </cell>
          <cell r="V1574">
            <v>9177427.1300000008</v>
          </cell>
          <cell r="W1574">
            <v>12344604.66</v>
          </cell>
          <cell r="X1574">
            <v>16462171.470000001</v>
          </cell>
          <cell r="Y1574">
            <v>10113728.720000001</v>
          </cell>
          <cell r="Z1574">
            <v>12329544.279999999</v>
          </cell>
          <cell r="AA1574">
            <v>9649554.8800000008</v>
          </cell>
          <cell r="AD1574">
            <v>24694630.36666666</v>
          </cell>
          <cell r="AE1574">
            <v>20814973.075833324</v>
          </cell>
          <cell r="AF1574">
            <v>17502745.823333334</v>
          </cell>
          <cell r="AG1574">
            <v>14509270.339583332</v>
          </cell>
          <cell r="AH1574">
            <v>12221929.694583334</v>
          </cell>
          <cell r="AI1574">
            <v>10627157.343333334</v>
          </cell>
          <cell r="AJ1574">
            <v>10106047.542499999</v>
          </cell>
          <cell r="AK1574">
            <v>10464325.408749999</v>
          </cell>
          <cell r="AL1574">
            <v>10630488.463749999</v>
          </cell>
          <cell r="AM1574">
            <v>10421958.742916666</v>
          </cell>
          <cell r="AN1574">
            <v>10205733.730416669</v>
          </cell>
          <cell r="AP1574">
            <v>11462759.772083333</v>
          </cell>
        </row>
        <row r="1575">
          <cell r="J1575">
            <v>77562549.519999996</v>
          </cell>
          <cell r="K1575">
            <v>77562549.519999996</v>
          </cell>
          <cell r="L1575">
            <v>77562549.519999996</v>
          </cell>
          <cell r="M1575">
            <v>77562549.519999996</v>
          </cell>
          <cell r="N1575">
            <v>77562549.519999996</v>
          </cell>
          <cell r="O1575">
            <v>77562549.519999996</v>
          </cell>
          <cell r="P1575">
            <v>77562549.519999996</v>
          </cell>
          <cell r="Q1575">
            <v>77562549.519999996</v>
          </cell>
          <cell r="R1575">
            <v>77562549.519999996</v>
          </cell>
          <cell r="S1575">
            <v>77562549.519999996</v>
          </cell>
          <cell r="T1575">
            <v>77562549.519999996</v>
          </cell>
          <cell r="U1575">
            <v>77562549.519999996</v>
          </cell>
          <cell r="V1575">
            <v>77562549.519999996</v>
          </cell>
          <cell r="W1575">
            <v>77562549.519999996</v>
          </cell>
          <cell r="X1575">
            <v>77562549.519999996</v>
          </cell>
          <cell r="Y1575">
            <v>77562549.519999996</v>
          </cell>
          <cell r="Z1575">
            <v>77562549.519999996</v>
          </cell>
          <cell r="AA1575">
            <v>77562549.519999996</v>
          </cell>
          <cell r="AD1575">
            <v>77562549.519999996</v>
          </cell>
          <cell r="AE1575">
            <v>77562549.519999996</v>
          </cell>
          <cell r="AF1575">
            <v>77562549.519999996</v>
          </cell>
          <cell r="AG1575">
            <v>77562549.519999996</v>
          </cell>
          <cell r="AH1575">
            <v>77562549.519999996</v>
          </cell>
          <cell r="AI1575">
            <v>77562549.519999996</v>
          </cell>
          <cell r="AJ1575">
            <v>77562549.519999996</v>
          </cell>
          <cell r="AK1575">
            <v>77562549.519999996</v>
          </cell>
          <cell r="AL1575">
            <v>77562549.519999996</v>
          </cell>
          <cell r="AM1575">
            <v>77562549.519999996</v>
          </cell>
          <cell r="AN1575">
            <v>77562549.519999996</v>
          </cell>
          <cell r="AP1575">
            <v>77562549.519999996</v>
          </cell>
        </row>
        <row r="1576">
          <cell r="J1576">
            <v>1755001.25</v>
          </cell>
          <cell r="K1576">
            <v>1755001.25</v>
          </cell>
          <cell r="L1576">
            <v>1755001.25</v>
          </cell>
          <cell r="M1576">
            <v>1755001.25</v>
          </cell>
          <cell r="N1576">
            <v>1755001.25</v>
          </cell>
          <cell r="O1576">
            <v>1755001.25</v>
          </cell>
          <cell r="P1576">
            <v>1755001.25</v>
          </cell>
          <cell r="Q1576">
            <v>1755001.25</v>
          </cell>
          <cell r="R1576">
            <v>1755001.25</v>
          </cell>
          <cell r="S1576">
            <v>1755001.25</v>
          </cell>
          <cell r="T1576">
            <v>1755001.25</v>
          </cell>
          <cell r="U1576">
            <v>1755001.25</v>
          </cell>
          <cell r="V1576">
            <v>1755001.25</v>
          </cell>
          <cell r="W1576">
            <v>1755001.25</v>
          </cell>
          <cell r="X1576">
            <v>1755001.25</v>
          </cell>
          <cell r="Y1576">
            <v>1755001.25</v>
          </cell>
          <cell r="Z1576">
            <v>1755001.25</v>
          </cell>
          <cell r="AA1576">
            <v>1755001.25</v>
          </cell>
          <cell r="AD1576">
            <v>1755001.25</v>
          </cell>
          <cell r="AE1576">
            <v>1755001.25</v>
          </cell>
          <cell r="AF1576">
            <v>1755001.25</v>
          </cell>
          <cell r="AG1576">
            <v>1755001.25</v>
          </cell>
          <cell r="AH1576">
            <v>1755001.25</v>
          </cell>
          <cell r="AI1576">
            <v>1755001.25</v>
          </cell>
          <cell r="AJ1576">
            <v>1755001.25</v>
          </cell>
          <cell r="AK1576">
            <v>1755001.25</v>
          </cell>
          <cell r="AL1576">
            <v>1755001.25</v>
          </cell>
          <cell r="AM1576">
            <v>1755001.25</v>
          </cell>
          <cell r="AN1576">
            <v>1755001.25</v>
          </cell>
          <cell r="AP1576">
            <v>1755001.25</v>
          </cell>
        </row>
        <row r="1577">
          <cell r="J1577">
            <v>1471103.62</v>
          </cell>
          <cell r="K1577">
            <v>1471103.62</v>
          </cell>
          <cell r="L1577">
            <v>1471103.62</v>
          </cell>
          <cell r="M1577">
            <v>1471103.62</v>
          </cell>
          <cell r="N1577">
            <v>1471103.62</v>
          </cell>
          <cell r="O1577">
            <v>1471103.62</v>
          </cell>
          <cell r="P1577">
            <v>1471103.62</v>
          </cell>
          <cell r="Q1577">
            <v>1471103.62</v>
          </cell>
          <cell r="R1577">
            <v>1471103.62</v>
          </cell>
          <cell r="S1577">
            <v>1471103.62</v>
          </cell>
          <cell r="T1577">
            <v>1471103.62</v>
          </cell>
          <cell r="U1577">
            <v>1471103.62</v>
          </cell>
          <cell r="V1577">
            <v>1471103.62</v>
          </cell>
          <cell r="W1577">
            <v>1471103.62</v>
          </cell>
          <cell r="X1577">
            <v>1471103.62</v>
          </cell>
          <cell r="Y1577">
            <v>1471103.62</v>
          </cell>
          <cell r="Z1577">
            <v>1471103.62</v>
          </cell>
          <cell r="AA1577">
            <v>1471103.62</v>
          </cell>
          <cell r="AD1577">
            <v>1471103.6200000003</v>
          </cell>
          <cell r="AE1577">
            <v>1471103.6200000003</v>
          </cell>
          <cell r="AF1577">
            <v>1471103.6200000003</v>
          </cell>
          <cell r="AG1577">
            <v>1471103.6200000003</v>
          </cell>
          <cell r="AH1577">
            <v>1471103.6200000003</v>
          </cell>
          <cell r="AI1577">
            <v>1471103.6200000003</v>
          </cell>
          <cell r="AJ1577">
            <v>1471103.6200000003</v>
          </cell>
          <cell r="AK1577">
            <v>1471103.6200000003</v>
          </cell>
          <cell r="AL1577">
            <v>1471103.6200000003</v>
          </cell>
          <cell r="AM1577">
            <v>1471103.6200000003</v>
          </cell>
          <cell r="AN1577">
            <v>1471103.6200000003</v>
          </cell>
          <cell r="AP1577">
            <v>1471103.6200000003</v>
          </cell>
        </row>
        <row r="1578">
          <cell r="J1578">
            <v>16359946.109999999</v>
          </cell>
          <cell r="K1578">
            <v>16359946.109999999</v>
          </cell>
          <cell r="L1578">
            <v>16359946.109999999</v>
          </cell>
          <cell r="M1578">
            <v>16359946.109999999</v>
          </cell>
          <cell r="N1578">
            <v>16359946.109999999</v>
          </cell>
          <cell r="O1578">
            <v>16359946.109999999</v>
          </cell>
          <cell r="P1578">
            <v>16359946.109999999</v>
          </cell>
          <cell r="Q1578">
            <v>16359946.109999999</v>
          </cell>
          <cell r="R1578">
            <v>16359946.109999999</v>
          </cell>
          <cell r="S1578">
            <v>16359946.109999999</v>
          </cell>
          <cell r="T1578">
            <v>16359946.109999999</v>
          </cell>
          <cell r="U1578">
            <v>16359946.109999999</v>
          </cell>
          <cell r="V1578">
            <v>16359946.109999999</v>
          </cell>
          <cell r="W1578">
            <v>16359946.109999999</v>
          </cell>
          <cell r="X1578">
            <v>16359946.109999999</v>
          </cell>
          <cell r="Y1578">
            <v>16359946.109999999</v>
          </cell>
          <cell r="Z1578">
            <v>16359946.109999999</v>
          </cell>
          <cell r="AA1578">
            <v>16359946.109999999</v>
          </cell>
          <cell r="AD1578">
            <v>16359946.110000005</v>
          </cell>
          <cell r="AE1578">
            <v>16359946.110000005</v>
          </cell>
          <cell r="AF1578">
            <v>16359946.110000005</v>
          </cell>
          <cell r="AG1578">
            <v>16359946.110000005</v>
          </cell>
          <cell r="AH1578">
            <v>16359946.110000005</v>
          </cell>
          <cell r="AI1578">
            <v>16359946.110000005</v>
          </cell>
          <cell r="AJ1578">
            <v>16359946.110000005</v>
          </cell>
          <cell r="AK1578">
            <v>16359946.110000005</v>
          </cell>
          <cell r="AL1578">
            <v>16359946.110000005</v>
          </cell>
          <cell r="AM1578">
            <v>16359946.110000005</v>
          </cell>
          <cell r="AN1578">
            <v>16359946.110000005</v>
          </cell>
          <cell r="AP1578">
            <v>16359946.110000005</v>
          </cell>
        </row>
        <row r="1579">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D1579">
            <v>0</v>
          </cell>
          <cell r="AE1579">
            <v>0</v>
          </cell>
          <cell r="AF1579">
            <v>0</v>
          </cell>
          <cell r="AG1579">
            <v>0</v>
          </cell>
          <cell r="AH1579">
            <v>0</v>
          </cell>
          <cell r="AI1579">
            <v>0</v>
          </cell>
          <cell r="AJ1579">
            <v>0</v>
          </cell>
          <cell r="AK1579">
            <v>0</v>
          </cell>
          <cell r="AL1579">
            <v>0</v>
          </cell>
          <cell r="AM1579">
            <v>0</v>
          </cell>
          <cell r="AN1579">
            <v>0</v>
          </cell>
          <cell r="AP1579">
            <v>0</v>
          </cell>
        </row>
        <row r="1580">
          <cell r="J1580">
            <v>14756651</v>
          </cell>
          <cell r="K1580">
            <v>14764536</v>
          </cell>
          <cell r="L1580">
            <v>14764536</v>
          </cell>
          <cell r="M1580">
            <v>14764536</v>
          </cell>
          <cell r="N1580">
            <v>14852840</v>
          </cell>
          <cell r="O1580">
            <v>14852840</v>
          </cell>
          <cell r="P1580">
            <v>14852840</v>
          </cell>
          <cell r="Q1580">
            <v>14969706</v>
          </cell>
          <cell r="R1580">
            <v>14969706</v>
          </cell>
          <cell r="S1580">
            <v>14969706</v>
          </cell>
          <cell r="T1580">
            <v>15093939</v>
          </cell>
          <cell r="U1580">
            <v>15093939</v>
          </cell>
          <cell r="V1580">
            <v>15093939</v>
          </cell>
          <cell r="W1580">
            <v>17244680</v>
          </cell>
          <cell r="X1580">
            <v>17244680</v>
          </cell>
          <cell r="Y1580">
            <v>17244680</v>
          </cell>
          <cell r="Z1580">
            <v>17141231</v>
          </cell>
          <cell r="AA1580">
            <v>17141231</v>
          </cell>
          <cell r="AD1580">
            <v>14758873.875</v>
          </cell>
          <cell r="AE1580">
            <v>14789697.625</v>
          </cell>
          <cell r="AF1580">
            <v>14820521.375</v>
          </cell>
          <cell r="AG1580">
            <v>14849986.916666666</v>
          </cell>
          <cell r="AH1580">
            <v>14878094.25</v>
          </cell>
          <cell r="AI1580">
            <v>14906201.583333334</v>
          </cell>
          <cell r="AJ1580">
            <v>15023594.583333334</v>
          </cell>
          <cell r="AK1580">
            <v>15230273.25</v>
          </cell>
          <cell r="AL1580">
            <v>15436951.916666666</v>
          </cell>
          <cell r="AM1580">
            <v>15635640.875</v>
          </cell>
          <cell r="AN1580">
            <v>15826340.125</v>
          </cell>
          <cell r="AP1580">
            <v>16289294.416666666</v>
          </cell>
        </row>
        <row r="1581">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D1581">
            <v>0</v>
          </cell>
          <cell r="AE1581">
            <v>0</v>
          </cell>
          <cell r="AF1581">
            <v>0</v>
          </cell>
          <cell r="AG1581">
            <v>0</v>
          </cell>
          <cell r="AH1581">
            <v>0</v>
          </cell>
          <cell r="AI1581">
            <v>0</v>
          </cell>
          <cell r="AJ1581">
            <v>0</v>
          </cell>
          <cell r="AK1581">
            <v>0</v>
          </cell>
          <cell r="AL1581">
            <v>0</v>
          </cell>
          <cell r="AM1581">
            <v>0</v>
          </cell>
          <cell r="AN1581">
            <v>0</v>
          </cell>
          <cell r="AP1581">
            <v>0</v>
          </cell>
        </row>
        <row r="1582">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D1582">
            <v>0</v>
          </cell>
          <cell r="AE1582">
            <v>0</v>
          </cell>
          <cell r="AF1582">
            <v>0</v>
          </cell>
          <cell r="AG1582">
            <v>0</v>
          </cell>
          <cell r="AH1582">
            <v>0</v>
          </cell>
          <cell r="AI1582">
            <v>0</v>
          </cell>
          <cell r="AJ1582">
            <v>0</v>
          </cell>
          <cell r="AK1582">
            <v>0</v>
          </cell>
          <cell r="AL1582">
            <v>0</v>
          </cell>
          <cell r="AM1582">
            <v>0</v>
          </cell>
          <cell r="AN1582">
            <v>0</v>
          </cell>
          <cell r="AP1582">
            <v>0</v>
          </cell>
        </row>
        <row r="1583">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D1583">
            <v>0</v>
          </cell>
          <cell r="AE1583">
            <v>0</v>
          </cell>
          <cell r="AF1583">
            <v>0</v>
          </cell>
          <cell r="AG1583">
            <v>0</v>
          </cell>
          <cell r="AH1583">
            <v>0</v>
          </cell>
          <cell r="AI1583">
            <v>0</v>
          </cell>
          <cell r="AJ1583">
            <v>0</v>
          </cell>
          <cell r="AK1583">
            <v>0</v>
          </cell>
          <cell r="AL1583">
            <v>0</v>
          </cell>
          <cell r="AM1583">
            <v>0</v>
          </cell>
          <cell r="AN1583">
            <v>0</v>
          </cell>
          <cell r="AP1583">
            <v>0</v>
          </cell>
        </row>
        <row r="1584">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D1584">
            <v>0</v>
          </cell>
          <cell r="AE1584">
            <v>0</v>
          </cell>
          <cell r="AF1584">
            <v>0</v>
          </cell>
          <cell r="AG1584">
            <v>0</v>
          </cell>
          <cell r="AH1584">
            <v>0</v>
          </cell>
          <cell r="AI1584">
            <v>0</v>
          </cell>
          <cell r="AJ1584">
            <v>0</v>
          </cell>
          <cell r="AK1584">
            <v>0</v>
          </cell>
          <cell r="AL1584">
            <v>0</v>
          </cell>
          <cell r="AM1584">
            <v>0</v>
          </cell>
          <cell r="AN1584">
            <v>0</v>
          </cell>
          <cell r="AP1584">
            <v>0</v>
          </cell>
        </row>
        <row r="1585">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D1585">
            <v>0</v>
          </cell>
          <cell r="AE1585">
            <v>0</v>
          </cell>
          <cell r="AF1585">
            <v>0</v>
          </cell>
          <cell r="AG1585">
            <v>0</v>
          </cell>
          <cell r="AH1585">
            <v>0</v>
          </cell>
          <cell r="AI1585">
            <v>0</v>
          </cell>
          <cell r="AJ1585">
            <v>0</v>
          </cell>
          <cell r="AK1585">
            <v>0</v>
          </cell>
          <cell r="AL1585">
            <v>0</v>
          </cell>
          <cell r="AM1585">
            <v>0</v>
          </cell>
          <cell r="AN1585">
            <v>0</v>
          </cell>
          <cell r="AP1585">
            <v>0</v>
          </cell>
        </row>
        <row r="1586">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D1586">
            <v>0</v>
          </cell>
          <cell r="AE1586">
            <v>0</v>
          </cell>
          <cell r="AF1586">
            <v>0</v>
          </cell>
          <cell r="AG1586">
            <v>0</v>
          </cell>
          <cell r="AH1586">
            <v>0</v>
          </cell>
          <cell r="AI1586">
            <v>0</v>
          </cell>
          <cell r="AJ1586">
            <v>0</v>
          </cell>
          <cell r="AK1586">
            <v>0</v>
          </cell>
          <cell r="AL1586">
            <v>0</v>
          </cell>
          <cell r="AM1586">
            <v>0</v>
          </cell>
          <cell r="AN1586">
            <v>0</v>
          </cell>
          <cell r="AP1586">
            <v>0</v>
          </cell>
        </row>
        <row r="1587">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D1587">
            <v>0</v>
          </cell>
          <cell r="AE1587">
            <v>0</v>
          </cell>
          <cell r="AF1587">
            <v>0</v>
          </cell>
          <cell r="AG1587">
            <v>0</v>
          </cell>
          <cell r="AH1587">
            <v>0</v>
          </cell>
          <cell r="AI1587">
            <v>0</v>
          </cell>
          <cell r="AJ1587">
            <v>0</v>
          </cell>
          <cell r="AK1587">
            <v>0</v>
          </cell>
          <cell r="AL1587">
            <v>0</v>
          </cell>
          <cell r="AM1587">
            <v>0</v>
          </cell>
          <cell r="AN1587">
            <v>0</v>
          </cell>
          <cell r="AP1587">
            <v>0</v>
          </cell>
        </row>
        <row r="1588">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D1588">
            <v>0</v>
          </cell>
          <cell r="AE1588">
            <v>0</v>
          </cell>
          <cell r="AF1588">
            <v>0</v>
          </cell>
          <cell r="AG1588">
            <v>0</v>
          </cell>
          <cell r="AH1588">
            <v>0</v>
          </cell>
          <cell r="AI1588">
            <v>0</v>
          </cell>
          <cell r="AJ1588">
            <v>0</v>
          </cell>
          <cell r="AK1588">
            <v>0</v>
          </cell>
          <cell r="AL1588">
            <v>0</v>
          </cell>
          <cell r="AM1588">
            <v>0</v>
          </cell>
          <cell r="AN1588">
            <v>0</v>
          </cell>
          <cell r="AP1588">
            <v>0</v>
          </cell>
        </row>
        <row r="1589">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D1589">
            <v>0</v>
          </cell>
          <cell r="AE1589">
            <v>0</v>
          </cell>
          <cell r="AF1589">
            <v>0</v>
          </cell>
          <cell r="AG1589">
            <v>0</v>
          </cell>
          <cell r="AH1589">
            <v>0</v>
          </cell>
          <cell r="AI1589">
            <v>0</v>
          </cell>
          <cell r="AJ1589">
            <v>0</v>
          </cell>
          <cell r="AK1589">
            <v>0</v>
          </cell>
          <cell r="AL1589">
            <v>0</v>
          </cell>
          <cell r="AM1589">
            <v>0</v>
          </cell>
          <cell r="AN1589">
            <v>0</v>
          </cell>
          <cell r="AP1589">
            <v>0</v>
          </cell>
        </row>
        <row r="1590">
          <cell r="J1590">
            <v>-14272967.1</v>
          </cell>
          <cell r="K1590">
            <v>-14213743.1</v>
          </cell>
          <cell r="L1590">
            <v>-14154519.1</v>
          </cell>
          <cell r="M1590">
            <v>-14095295.1</v>
          </cell>
          <cell r="N1590">
            <v>-14036071.1</v>
          </cell>
          <cell r="O1590">
            <v>-13976847.1</v>
          </cell>
          <cell r="P1590">
            <v>-13917623.1</v>
          </cell>
          <cell r="Q1590">
            <v>-13858399.1</v>
          </cell>
          <cell r="R1590">
            <v>-13799175.1</v>
          </cell>
          <cell r="S1590">
            <v>-13739951.1</v>
          </cell>
          <cell r="T1590">
            <v>-13680727.1</v>
          </cell>
          <cell r="U1590">
            <v>-13621503.1</v>
          </cell>
          <cell r="V1590">
            <v>-13562279.1</v>
          </cell>
          <cell r="W1590">
            <v>-13503055.1</v>
          </cell>
          <cell r="X1590">
            <v>-13443831.1</v>
          </cell>
          <cell r="Y1590">
            <v>-13384607.1</v>
          </cell>
          <cell r="Z1590">
            <v>-13325383.1</v>
          </cell>
          <cell r="AA1590">
            <v>-13266159.1</v>
          </cell>
          <cell r="AD1590">
            <v>-14213743.099999996</v>
          </cell>
          <cell r="AE1590">
            <v>-14154519.099999996</v>
          </cell>
          <cell r="AF1590">
            <v>-14095295.099999996</v>
          </cell>
          <cell r="AG1590">
            <v>-14036071.099999996</v>
          </cell>
          <cell r="AH1590">
            <v>-13976847.099999996</v>
          </cell>
          <cell r="AI1590">
            <v>-13917623.099999996</v>
          </cell>
          <cell r="AJ1590">
            <v>-13858399.099999996</v>
          </cell>
          <cell r="AK1590">
            <v>-13799175.099999996</v>
          </cell>
          <cell r="AL1590">
            <v>-13739951.099999996</v>
          </cell>
          <cell r="AM1590">
            <v>-13680727.099999996</v>
          </cell>
          <cell r="AN1590">
            <v>-13621503.099999996</v>
          </cell>
          <cell r="AP1590">
            <v>-13503055.099999996</v>
          </cell>
        </row>
        <row r="1591">
          <cell r="J1591">
            <v>22363184.399999999</v>
          </cell>
          <cell r="K1591">
            <v>22265100.399999999</v>
          </cell>
          <cell r="L1591">
            <v>22167016.399999999</v>
          </cell>
          <cell r="M1591">
            <v>22068932.399999999</v>
          </cell>
          <cell r="N1591">
            <v>21970848.399999999</v>
          </cell>
          <cell r="O1591">
            <v>21872764.399999999</v>
          </cell>
          <cell r="P1591">
            <v>21774680.399999999</v>
          </cell>
          <cell r="Q1591">
            <v>21676596.399999999</v>
          </cell>
          <cell r="R1591">
            <v>21578512.399999999</v>
          </cell>
          <cell r="S1591">
            <v>21480428.399999999</v>
          </cell>
          <cell r="T1591">
            <v>21382344.399999999</v>
          </cell>
          <cell r="U1591">
            <v>21284260.399999999</v>
          </cell>
          <cell r="V1591">
            <v>21186176.399999999</v>
          </cell>
          <cell r="W1591">
            <v>21088092.399999999</v>
          </cell>
          <cell r="X1591">
            <v>20990008.399999999</v>
          </cell>
          <cell r="Y1591">
            <v>20891924.399999999</v>
          </cell>
          <cell r="Z1591">
            <v>20793840.399999999</v>
          </cell>
          <cell r="AA1591">
            <v>20695756.399999999</v>
          </cell>
          <cell r="AD1591">
            <v>22265100.400000002</v>
          </cell>
          <cell r="AE1591">
            <v>22167016.400000002</v>
          </cell>
          <cell r="AF1591">
            <v>22068932.400000002</v>
          </cell>
          <cell r="AG1591">
            <v>21970848.400000002</v>
          </cell>
          <cell r="AH1591">
            <v>21872764.400000002</v>
          </cell>
          <cell r="AI1591">
            <v>21774680.400000002</v>
          </cell>
          <cell r="AJ1591">
            <v>21676596.400000002</v>
          </cell>
          <cell r="AK1591">
            <v>21578512.400000002</v>
          </cell>
          <cell r="AL1591">
            <v>21480428.400000002</v>
          </cell>
          <cell r="AM1591">
            <v>21382344.400000002</v>
          </cell>
          <cell r="AN1591">
            <v>21284260.400000002</v>
          </cell>
          <cell r="AP1591">
            <v>21088092.395833336</v>
          </cell>
        </row>
        <row r="1592">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D1592">
            <v>0</v>
          </cell>
          <cell r="AE1592">
            <v>0</v>
          </cell>
          <cell r="AF1592">
            <v>0</v>
          </cell>
          <cell r="AG1592">
            <v>0</v>
          </cell>
          <cell r="AH1592">
            <v>0</v>
          </cell>
          <cell r="AI1592">
            <v>0</v>
          </cell>
          <cell r="AJ1592">
            <v>0</v>
          </cell>
          <cell r="AK1592">
            <v>0</v>
          </cell>
          <cell r="AL1592">
            <v>0</v>
          </cell>
          <cell r="AM1592">
            <v>0</v>
          </cell>
          <cell r="AN1592">
            <v>0</v>
          </cell>
          <cell r="AP1592">
            <v>0</v>
          </cell>
        </row>
        <row r="1593">
          <cell r="J1593">
            <v>433722.7</v>
          </cell>
          <cell r="K1593">
            <v>431945.7</v>
          </cell>
          <cell r="L1593">
            <v>430168.7</v>
          </cell>
          <cell r="M1593">
            <v>428391.7</v>
          </cell>
          <cell r="N1593">
            <v>426614.7</v>
          </cell>
          <cell r="O1593">
            <v>424837.7</v>
          </cell>
          <cell r="P1593">
            <v>423060.7</v>
          </cell>
          <cell r="Q1593">
            <v>421283.7</v>
          </cell>
          <cell r="R1593">
            <v>419506.7</v>
          </cell>
          <cell r="S1593">
            <v>417729.7</v>
          </cell>
          <cell r="T1593">
            <v>415952.7</v>
          </cell>
          <cell r="U1593">
            <v>414175.7</v>
          </cell>
          <cell r="V1593">
            <v>412398.7</v>
          </cell>
          <cell r="W1593">
            <v>410621.7</v>
          </cell>
          <cell r="X1593">
            <v>408844.7</v>
          </cell>
          <cell r="Y1593">
            <v>407067.7</v>
          </cell>
          <cell r="Z1593">
            <v>405290.7</v>
          </cell>
          <cell r="AA1593">
            <v>403513.7</v>
          </cell>
          <cell r="AD1593">
            <v>431945.70000000013</v>
          </cell>
          <cell r="AE1593">
            <v>430168.70000000013</v>
          </cell>
          <cell r="AF1593">
            <v>428391.70000000013</v>
          </cell>
          <cell r="AG1593">
            <v>426614.70000000013</v>
          </cell>
          <cell r="AH1593">
            <v>424837.70000000013</v>
          </cell>
          <cell r="AI1593">
            <v>423060.70000000013</v>
          </cell>
          <cell r="AJ1593">
            <v>421283.70000000013</v>
          </cell>
          <cell r="AK1593">
            <v>419506.70000000013</v>
          </cell>
          <cell r="AL1593">
            <v>417729.70000000013</v>
          </cell>
          <cell r="AM1593">
            <v>415952.70000000013</v>
          </cell>
          <cell r="AN1593">
            <v>414175.70000000013</v>
          </cell>
          <cell r="AP1593">
            <v>410621.70000000013</v>
          </cell>
        </row>
        <row r="1594">
          <cell r="J1594">
            <v>206107216.34999999</v>
          </cell>
          <cell r="K1594">
            <v>204991633.02000001</v>
          </cell>
          <cell r="L1594">
            <v>203876049.69</v>
          </cell>
          <cell r="M1594">
            <v>202760466.36000001</v>
          </cell>
          <cell r="N1594">
            <v>202983047.47</v>
          </cell>
          <cell r="O1594">
            <v>201842681.30000001</v>
          </cell>
          <cell r="P1594">
            <v>200702315.13</v>
          </cell>
          <cell r="Q1594">
            <v>209337118</v>
          </cell>
          <cell r="R1594">
            <v>206705063</v>
          </cell>
          <cell r="S1594">
            <v>205693063</v>
          </cell>
          <cell r="T1594">
            <v>204681063</v>
          </cell>
          <cell r="U1594">
            <v>203669063</v>
          </cell>
          <cell r="V1594">
            <v>202657063</v>
          </cell>
          <cell r="W1594">
            <v>201645063</v>
          </cell>
          <cell r="X1594">
            <v>200633063</v>
          </cell>
          <cell r="Y1594">
            <v>199621063</v>
          </cell>
          <cell r="Z1594">
            <v>198857788</v>
          </cell>
          <cell r="AA1594">
            <v>197901582.5</v>
          </cell>
          <cell r="AD1594">
            <v>205779936.12666669</v>
          </cell>
          <cell r="AE1594">
            <v>205521081.89041665</v>
          </cell>
          <cell r="AF1594">
            <v>205203357.3066667</v>
          </cell>
          <cell r="AG1594">
            <v>204894264.66708335</v>
          </cell>
          <cell r="AH1594">
            <v>204593803.97166669</v>
          </cell>
          <cell r="AI1594">
            <v>204301975.22041669</v>
          </cell>
          <cell r="AJ1594">
            <v>204018778.41333333</v>
          </cell>
          <cell r="AK1594">
            <v>203744213.55041668</v>
          </cell>
          <cell r="AL1594">
            <v>203478280.63166666</v>
          </cell>
          <cell r="AM1594">
            <v>203175586.34708336</v>
          </cell>
          <cell r="AN1594">
            <v>202839488.08583334</v>
          </cell>
          <cell r="AP1594">
            <v>201100011.08333334</v>
          </cell>
        </row>
        <row r="1595">
          <cell r="J1595">
            <v>-72137525.719999999</v>
          </cell>
          <cell r="K1595">
            <v>-71747071.560000002</v>
          </cell>
          <cell r="L1595">
            <v>-71356617.390000001</v>
          </cell>
          <cell r="M1595">
            <v>-70966163.230000004</v>
          </cell>
          <cell r="N1595">
            <v>-71044066.609999999</v>
          </cell>
          <cell r="O1595">
            <v>-70644938.450000003</v>
          </cell>
          <cell r="P1595">
            <v>-70245810.299999997</v>
          </cell>
          <cell r="Q1595">
            <v>-73267991.299999997</v>
          </cell>
          <cell r="R1595">
            <v>-72346772.049999997</v>
          </cell>
          <cell r="S1595">
            <v>-71992572.049999997</v>
          </cell>
          <cell r="T1595">
            <v>-71638372.049999997</v>
          </cell>
          <cell r="U1595">
            <v>-71284172.049999997</v>
          </cell>
          <cell r="V1595">
            <v>-70929972.049999997</v>
          </cell>
          <cell r="W1595">
            <v>-70575772.049999997</v>
          </cell>
          <cell r="X1595">
            <v>-70221572.049999997</v>
          </cell>
          <cell r="Y1595">
            <v>-69867372.049999997</v>
          </cell>
          <cell r="Z1595">
            <v>-69600225.799999997</v>
          </cell>
          <cell r="AA1595">
            <v>-69265553.870000005</v>
          </cell>
          <cell r="AD1595">
            <v>-72022977.643749997</v>
          </cell>
          <cell r="AE1595">
            <v>-71932378.661249995</v>
          </cell>
          <cell r="AF1595">
            <v>-71821175.057083324</v>
          </cell>
          <cell r="AG1595">
            <v>-71712992.63333331</v>
          </cell>
          <cell r="AH1595">
            <v>-71607831.390000001</v>
          </cell>
          <cell r="AI1595">
            <v>-71505691.327083319</v>
          </cell>
          <cell r="AJ1595">
            <v>-71406572.444583312</v>
          </cell>
          <cell r="AK1595">
            <v>-71310474.742499992</v>
          </cell>
          <cell r="AL1595">
            <v>-71217398.220833316</v>
          </cell>
          <cell r="AM1595">
            <v>-71111455.221249998</v>
          </cell>
          <cell r="AN1595">
            <v>-70993820.829999983</v>
          </cell>
          <cell r="AP1595">
            <v>-70385003.87833333</v>
          </cell>
        </row>
        <row r="1596">
          <cell r="J1596">
            <v>12087726.25</v>
          </cell>
          <cell r="K1596">
            <v>11981652.5</v>
          </cell>
          <cell r="L1596">
            <v>11875578.75</v>
          </cell>
          <cell r="M1596">
            <v>11769505</v>
          </cell>
          <cell r="N1596">
            <v>11663431.25</v>
          </cell>
          <cell r="O1596">
            <v>11557357.5</v>
          </cell>
          <cell r="P1596">
            <v>11451283.75</v>
          </cell>
          <cell r="Q1596">
            <v>11360802</v>
          </cell>
          <cell r="R1596">
            <v>11237751</v>
          </cell>
          <cell r="S1596">
            <v>11114700</v>
          </cell>
          <cell r="T1596">
            <v>10991649</v>
          </cell>
          <cell r="U1596">
            <v>10868598</v>
          </cell>
          <cell r="V1596">
            <v>10745547</v>
          </cell>
          <cell r="W1596">
            <v>10622496</v>
          </cell>
          <cell r="X1596">
            <v>10499445</v>
          </cell>
          <cell r="Y1596">
            <v>10376394</v>
          </cell>
          <cell r="Z1596">
            <v>10253343</v>
          </cell>
          <cell r="AA1596">
            <v>10130292</v>
          </cell>
          <cell r="AD1596">
            <v>11982302.166666666</v>
          </cell>
          <cell r="AE1596">
            <v>11876820.364583334</v>
          </cell>
          <cell r="AF1596">
            <v>11769923.791666666</v>
          </cell>
          <cell r="AG1596">
            <v>11661612.447916666</v>
          </cell>
          <cell r="AH1596">
            <v>11551886.333333334</v>
          </cell>
          <cell r="AI1596">
            <v>11440745.447916666</v>
          </cell>
          <cell r="AJ1596">
            <v>11328189.791666666</v>
          </cell>
          <cell r="AK1596">
            <v>11214219.364583334</v>
          </cell>
          <cell r="AL1596">
            <v>11098834.166666666</v>
          </cell>
          <cell r="AM1596">
            <v>10982034.197916666</v>
          </cell>
          <cell r="AN1596">
            <v>10863819.458333334</v>
          </cell>
          <cell r="AP1596">
            <v>10734426.5</v>
          </cell>
        </row>
        <row r="1597">
          <cell r="J1597">
            <v>-4230704.1500000004</v>
          </cell>
          <cell r="K1597">
            <v>-4193578.33</v>
          </cell>
          <cell r="L1597">
            <v>-4156452.52</v>
          </cell>
          <cell r="M1597">
            <v>-4119326.71</v>
          </cell>
          <cell r="N1597">
            <v>-4082200.9</v>
          </cell>
          <cell r="O1597">
            <v>-4045075.08</v>
          </cell>
          <cell r="P1597">
            <v>-4007949.27</v>
          </cell>
          <cell r="Q1597">
            <v>-3976280.66</v>
          </cell>
          <cell r="R1597">
            <v>-3933212.81</v>
          </cell>
          <cell r="S1597">
            <v>-3890144.96</v>
          </cell>
          <cell r="T1597">
            <v>-3847077.11</v>
          </cell>
          <cell r="U1597">
            <v>-3804009.26</v>
          </cell>
          <cell r="V1597">
            <v>-3760941.41</v>
          </cell>
          <cell r="W1597">
            <v>-3717873.56</v>
          </cell>
          <cell r="X1597">
            <v>-3674805.71</v>
          </cell>
          <cell r="Y1597">
            <v>-3631737.86</v>
          </cell>
          <cell r="Z1597">
            <v>-3588670.01</v>
          </cell>
          <cell r="AA1597">
            <v>-3545602.16</v>
          </cell>
          <cell r="AD1597">
            <v>-4193805.7170833331</v>
          </cell>
          <cell r="AE1597">
            <v>-4156887.0862500011</v>
          </cell>
          <cell r="AF1597">
            <v>-4119473.2858333346</v>
          </cell>
          <cell r="AG1597">
            <v>-4081564.3158333334</v>
          </cell>
          <cell r="AH1597">
            <v>-4043160.1758333333</v>
          </cell>
          <cell r="AI1597">
            <v>-4004260.8658333328</v>
          </cell>
          <cell r="AJ1597">
            <v>-3964866.38625</v>
          </cell>
          <cell r="AK1597">
            <v>-3924976.737083334</v>
          </cell>
          <cell r="AL1597">
            <v>-3884591.9179166667</v>
          </cell>
          <cell r="AM1597">
            <v>-3843711.9287499995</v>
          </cell>
          <cell r="AN1597">
            <v>-3802336.7699999996</v>
          </cell>
          <cell r="AP1597">
            <v>-3757049.2349999994</v>
          </cell>
        </row>
        <row r="1598">
          <cell r="J1598">
            <v>-2847083.35</v>
          </cell>
          <cell r="K1598">
            <v>-2825500.02</v>
          </cell>
          <cell r="L1598">
            <v>-2803916.69</v>
          </cell>
          <cell r="M1598">
            <v>-2782333.36</v>
          </cell>
          <cell r="N1598">
            <v>-4561835.0599999996</v>
          </cell>
          <cell r="O1598">
            <v>-4517585.0599999996</v>
          </cell>
          <cell r="P1598">
            <v>-4473335.0599999996</v>
          </cell>
          <cell r="Q1598">
            <v>-5076000</v>
          </cell>
          <cell r="R1598">
            <v>-5091416.67</v>
          </cell>
          <cell r="S1598">
            <v>-5044833.34</v>
          </cell>
          <cell r="T1598">
            <v>-4998250.01</v>
          </cell>
          <cell r="U1598">
            <v>-4951666.68</v>
          </cell>
          <cell r="V1598">
            <v>-4905083.3499999996</v>
          </cell>
          <cell r="W1598">
            <v>-4858500.0199999996</v>
          </cell>
          <cell r="X1598">
            <v>-4811916.6900000004</v>
          </cell>
          <cell r="Y1598">
            <v>-4765333.3600000003</v>
          </cell>
          <cell r="Z1598">
            <v>-4384000</v>
          </cell>
          <cell r="AA1598">
            <v>-4341666.67</v>
          </cell>
          <cell r="AD1598">
            <v>-3369271.2749999999</v>
          </cell>
          <cell r="AE1598">
            <v>-3547562.9416666664</v>
          </cell>
          <cell r="AF1598">
            <v>-3726354.6083333329</v>
          </cell>
          <cell r="AG1598">
            <v>-3903062.941666666</v>
          </cell>
          <cell r="AH1598">
            <v>-4077687.9416666664</v>
          </cell>
          <cell r="AI1598">
            <v>-4250229.6083333325</v>
          </cell>
          <cell r="AJ1598">
            <v>-4420687.9416666664</v>
          </cell>
          <cell r="AK1598">
            <v>-4589062.9416666664</v>
          </cell>
          <cell r="AL1598">
            <v>-4755354.6083333334</v>
          </cell>
          <cell r="AM1598">
            <v>-4830569.814166666</v>
          </cell>
          <cell r="AN1598">
            <v>-4815830.0870833332</v>
          </cell>
          <cell r="AP1598">
            <v>-4754583.3441666663</v>
          </cell>
        </row>
        <row r="1599">
          <cell r="J1599">
            <v>996479.08</v>
          </cell>
          <cell r="K1599">
            <v>988924.92</v>
          </cell>
          <cell r="L1599">
            <v>981370.75</v>
          </cell>
          <cell r="M1599">
            <v>973816.59</v>
          </cell>
          <cell r="N1599">
            <v>1596642.18</v>
          </cell>
          <cell r="O1599">
            <v>1581154.68</v>
          </cell>
          <cell r="P1599">
            <v>1565667.18</v>
          </cell>
          <cell r="Q1599">
            <v>1776599.91</v>
          </cell>
          <cell r="R1599">
            <v>1781995.74</v>
          </cell>
          <cell r="S1599">
            <v>1765691.58</v>
          </cell>
          <cell r="T1599">
            <v>1749387.41</v>
          </cell>
          <cell r="U1599">
            <v>1733083.25</v>
          </cell>
          <cell r="V1599">
            <v>1716779.08</v>
          </cell>
          <cell r="W1599">
            <v>1700474.92</v>
          </cell>
          <cell r="X1599">
            <v>1684170.75</v>
          </cell>
          <cell r="Y1599">
            <v>1667866.59</v>
          </cell>
          <cell r="Z1599">
            <v>1534399.91</v>
          </cell>
          <cell r="AA1599">
            <v>1519583.24</v>
          </cell>
          <cell r="AD1599">
            <v>1179244.8558333332</v>
          </cell>
          <cell r="AE1599">
            <v>1241646.9391666667</v>
          </cell>
          <cell r="AF1599">
            <v>1304224.0225</v>
          </cell>
          <cell r="AG1599">
            <v>1366071.9391666667</v>
          </cell>
          <cell r="AH1599">
            <v>1427190.6891666667</v>
          </cell>
          <cell r="AI1599">
            <v>1487580.2725</v>
          </cell>
          <cell r="AJ1599">
            <v>1547240.6891666669</v>
          </cell>
          <cell r="AK1599">
            <v>1606171.9391666667</v>
          </cell>
          <cell r="AL1599">
            <v>1664374.0225</v>
          </cell>
          <cell r="AM1599">
            <v>1690699.3445833332</v>
          </cell>
          <cell r="AN1599">
            <v>1685540.4400000002</v>
          </cell>
          <cell r="AP1599">
            <v>1664104.0616666665</v>
          </cell>
        </row>
        <row r="1600">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D1600">
            <v>0</v>
          </cell>
          <cell r="AE1600">
            <v>0</v>
          </cell>
          <cell r="AF1600">
            <v>0</v>
          </cell>
          <cell r="AG1600">
            <v>0</v>
          </cell>
          <cell r="AH1600">
            <v>0</v>
          </cell>
          <cell r="AI1600">
            <v>0</v>
          </cell>
          <cell r="AJ1600">
            <v>0</v>
          </cell>
          <cell r="AK1600">
            <v>0</v>
          </cell>
          <cell r="AL1600">
            <v>0</v>
          </cell>
          <cell r="AM1600">
            <v>0</v>
          </cell>
          <cell r="AN1600">
            <v>0</v>
          </cell>
          <cell r="AP1600">
            <v>0</v>
          </cell>
        </row>
        <row r="1601">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D1601">
            <v>0</v>
          </cell>
          <cell r="AE1601">
            <v>0</v>
          </cell>
          <cell r="AF1601">
            <v>0</v>
          </cell>
          <cell r="AG1601">
            <v>0</v>
          </cell>
          <cell r="AH1601">
            <v>0</v>
          </cell>
          <cell r="AI1601">
            <v>0</v>
          </cell>
          <cell r="AJ1601">
            <v>0</v>
          </cell>
          <cell r="AK1601">
            <v>0</v>
          </cell>
          <cell r="AL1601">
            <v>0</v>
          </cell>
          <cell r="AM1601">
            <v>0</v>
          </cell>
          <cell r="AN1601">
            <v>0</v>
          </cell>
          <cell r="AP1601">
            <v>0</v>
          </cell>
        </row>
        <row r="1602">
          <cell r="J1602">
            <v>-151802.95000000001</v>
          </cell>
          <cell r="K1602">
            <v>-151181</v>
          </cell>
          <cell r="L1602">
            <v>-150559.04999999999</v>
          </cell>
          <cell r="M1602">
            <v>-149937.1</v>
          </cell>
          <cell r="N1602">
            <v>-149315.15</v>
          </cell>
          <cell r="O1602">
            <v>-148693.20000000001</v>
          </cell>
          <cell r="P1602">
            <v>-148071.25</v>
          </cell>
          <cell r="Q1602">
            <v>-147449.29999999999</v>
          </cell>
          <cell r="R1602">
            <v>-146827.35</v>
          </cell>
          <cell r="S1602">
            <v>-146205.4</v>
          </cell>
          <cell r="T1602">
            <v>-145583.45000000001</v>
          </cell>
          <cell r="U1602">
            <v>-144961.5</v>
          </cell>
          <cell r="V1602">
            <v>-144339.54999999999</v>
          </cell>
          <cell r="W1602">
            <v>-143717.6</v>
          </cell>
          <cell r="X1602">
            <v>-143095.65</v>
          </cell>
          <cell r="Y1602">
            <v>-142473.70000000001</v>
          </cell>
          <cell r="Z1602">
            <v>-141851.75</v>
          </cell>
          <cell r="AA1602">
            <v>-141229.79999999999</v>
          </cell>
          <cell r="AD1602">
            <v>-151181</v>
          </cell>
          <cell r="AE1602">
            <v>-150559.05000000002</v>
          </cell>
          <cell r="AF1602">
            <v>-149937.1</v>
          </cell>
          <cell r="AG1602">
            <v>-149315.15</v>
          </cell>
          <cell r="AH1602">
            <v>-148693.19999999998</v>
          </cell>
          <cell r="AI1602">
            <v>-148071.25</v>
          </cell>
          <cell r="AJ1602">
            <v>-147449.30000000002</v>
          </cell>
          <cell r="AK1602">
            <v>-146827.35</v>
          </cell>
          <cell r="AL1602">
            <v>-146205.4</v>
          </cell>
          <cell r="AM1602">
            <v>-145583.44999999998</v>
          </cell>
          <cell r="AN1602">
            <v>-144961.5</v>
          </cell>
          <cell r="AP1602">
            <v>-143717.6</v>
          </cell>
        </row>
        <row r="1603">
          <cell r="J1603">
            <v>4995538.49</v>
          </cell>
          <cell r="K1603">
            <v>4974810.09</v>
          </cell>
          <cell r="L1603">
            <v>4954081.6900000004</v>
          </cell>
          <cell r="M1603">
            <v>4933353.29</v>
          </cell>
          <cell r="N1603">
            <v>4912624.8899999997</v>
          </cell>
          <cell r="O1603">
            <v>4891896.49</v>
          </cell>
          <cell r="P1603">
            <v>4871168.09</v>
          </cell>
          <cell r="Q1603">
            <v>4850439.6900000004</v>
          </cell>
          <cell r="R1603">
            <v>4829711.29</v>
          </cell>
          <cell r="S1603">
            <v>4808982.8899999997</v>
          </cell>
          <cell r="T1603">
            <v>4788254.49</v>
          </cell>
          <cell r="U1603">
            <v>4767526.09</v>
          </cell>
          <cell r="V1603">
            <v>4746797.6900000004</v>
          </cell>
          <cell r="W1603">
            <v>4726069.29</v>
          </cell>
          <cell r="X1603">
            <v>4705340.8899999997</v>
          </cell>
          <cell r="Y1603">
            <v>4684612.49</v>
          </cell>
          <cell r="Z1603">
            <v>4663884.09</v>
          </cell>
          <cell r="AA1603">
            <v>4643155.6900000004</v>
          </cell>
          <cell r="AD1603">
            <v>4974810.0900000008</v>
          </cell>
          <cell r="AE1603">
            <v>4954081.6900000004</v>
          </cell>
          <cell r="AF1603">
            <v>4933353.2899999991</v>
          </cell>
          <cell r="AG1603">
            <v>4912624.8899999997</v>
          </cell>
          <cell r="AH1603">
            <v>4891896.49</v>
          </cell>
          <cell r="AI1603">
            <v>4871168.0900000008</v>
          </cell>
          <cell r="AJ1603">
            <v>4850439.6900000004</v>
          </cell>
          <cell r="AK1603">
            <v>4829711.2899999991</v>
          </cell>
          <cell r="AL1603">
            <v>4808982.8899999997</v>
          </cell>
          <cell r="AM1603">
            <v>4788254.49</v>
          </cell>
          <cell r="AN1603">
            <v>4767526.0900000008</v>
          </cell>
          <cell r="AP1603">
            <v>4726069.2899999991</v>
          </cell>
        </row>
        <row r="1604">
          <cell r="J1604">
            <v>-7827114.54</v>
          </cell>
          <cell r="K1604">
            <v>-7792785.1399999997</v>
          </cell>
          <cell r="L1604">
            <v>-7758455.7400000002</v>
          </cell>
          <cell r="M1604">
            <v>-7724126.3399999999</v>
          </cell>
          <cell r="N1604">
            <v>-7689796.9400000004</v>
          </cell>
          <cell r="O1604">
            <v>-7655467.54</v>
          </cell>
          <cell r="P1604">
            <v>-7621138.1399999997</v>
          </cell>
          <cell r="Q1604">
            <v>-7586808.7400000002</v>
          </cell>
          <cell r="R1604">
            <v>-7552479.3399999999</v>
          </cell>
          <cell r="S1604">
            <v>-7518149.9400000004</v>
          </cell>
          <cell r="T1604">
            <v>-7483820.54</v>
          </cell>
          <cell r="U1604">
            <v>-7449491.1399999997</v>
          </cell>
          <cell r="V1604">
            <v>-7415161.7400000002</v>
          </cell>
          <cell r="W1604">
            <v>-7380832.3399999999</v>
          </cell>
          <cell r="X1604">
            <v>-7346502.9400000004</v>
          </cell>
          <cell r="Y1604">
            <v>-7312173.54</v>
          </cell>
          <cell r="Z1604">
            <v>-7277844.1399999997</v>
          </cell>
          <cell r="AA1604">
            <v>-7243514.7400000002</v>
          </cell>
          <cell r="AD1604">
            <v>-7792785.1400000006</v>
          </cell>
          <cell r="AE1604">
            <v>-7758455.7399999993</v>
          </cell>
          <cell r="AF1604">
            <v>-7724126.3399999999</v>
          </cell>
          <cell r="AG1604">
            <v>-7689796.9400000004</v>
          </cell>
          <cell r="AH1604">
            <v>-7655467.5400000019</v>
          </cell>
          <cell r="AI1604">
            <v>-7621138.1400000006</v>
          </cell>
          <cell r="AJ1604">
            <v>-7586808.7399999993</v>
          </cell>
          <cell r="AK1604">
            <v>-7552479.3399999999</v>
          </cell>
          <cell r="AL1604">
            <v>-7518149.9400000004</v>
          </cell>
          <cell r="AM1604">
            <v>-7483820.5400000019</v>
          </cell>
          <cell r="AN1604">
            <v>-7449491.1400000006</v>
          </cell>
          <cell r="AP1604">
            <v>-7380832.3400000008</v>
          </cell>
        </row>
        <row r="1605">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D1605">
            <v>0</v>
          </cell>
          <cell r="AE1605">
            <v>0</v>
          </cell>
          <cell r="AF1605">
            <v>0</v>
          </cell>
          <cell r="AG1605">
            <v>0</v>
          </cell>
          <cell r="AH1605">
            <v>0</v>
          </cell>
          <cell r="AI1605">
            <v>0</v>
          </cell>
          <cell r="AJ1605">
            <v>0</v>
          </cell>
          <cell r="AK1605">
            <v>0</v>
          </cell>
          <cell r="AL1605">
            <v>0</v>
          </cell>
          <cell r="AM1605">
            <v>0</v>
          </cell>
          <cell r="AN1605">
            <v>0</v>
          </cell>
          <cell r="AP1605">
            <v>0</v>
          </cell>
        </row>
        <row r="1606">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D1606">
            <v>0</v>
          </cell>
          <cell r="AE1606">
            <v>0</v>
          </cell>
          <cell r="AF1606">
            <v>0</v>
          </cell>
          <cell r="AG1606">
            <v>0</v>
          </cell>
          <cell r="AH1606">
            <v>0</v>
          </cell>
          <cell r="AI1606">
            <v>0</v>
          </cell>
          <cell r="AJ1606">
            <v>0</v>
          </cell>
          <cell r="AK1606">
            <v>0</v>
          </cell>
          <cell r="AL1606">
            <v>0</v>
          </cell>
          <cell r="AM1606">
            <v>0</v>
          </cell>
          <cell r="AN1606">
            <v>0</v>
          </cell>
          <cell r="AP1606">
            <v>0</v>
          </cell>
        </row>
        <row r="1607">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D1607">
            <v>0</v>
          </cell>
          <cell r="AE1607">
            <v>0</v>
          </cell>
          <cell r="AF1607">
            <v>0</v>
          </cell>
          <cell r="AG1607">
            <v>0</v>
          </cell>
          <cell r="AH1607">
            <v>0</v>
          </cell>
          <cell r="AI1607">
            <v>0</v>
          </cell>
          <cell r="AJ1607">
            <v>0</v>
          </cell>
          <cell r="AK1607">
            <v>0</v>
          </cell>
          <cell r="AL1607">
            <v>0</v>
          </cell>
          <cell r="AM1607">
            <v>0</v>
          </cell>
          <cell r="AN1607">
            <v>0</v>
          </cell>
          <cell r="AP1607">
            <v>0</v>
          </cell>
        </row>
        <row r="1608">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D1608">
            <v>0</v>
          </cell>
          <cell r="AE1608">
            <v>0</v>
          </cell>
          <cell r="AF1608">
            <v>0</v>
          </cell>
          <cell r="AG1608">
            <v>0</v>
          </cell>
          <cell r="AH1608">
            <v>0</v>
          </cell>
          <cell r="AI1608">
            <v>0</v>
          </cell>
          <cell r="AJ1608">
            <v>0</v>
          </cell>
          <cell r="AK1608">
            <v>0</v>
          </cell>
          <cell r="AL1608">
            <v>0</v>
          </cell>
          <cell r="AM1608">
            <v>0</v>
          </cell>
          <cell r="AN1608">
            <v>0</v>
          </cell>
          <cell r="AP1608">
            <v>0</v>
          </cell>
        </row>
        <row r="1609">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D1609">
            <v>0</v>
          </cell>
          <cell r="AE1609">
            <v>0</v>
          </cell>
          <cell r="AF1609">
            <v>0</v>
          </cell>
          <cell r="AG1609">
            <v>0</v>
          </cell>
          <cell r="AH1609">
            <v>0</v>
          </cell>
          <cell r="AI1609">
            <v>0</v>
          </cell>
          <cell r="AJ1609">
            <v>0</v>
          </cell>
          <cell r="AK1609">
            <v>0</v>
          </cell>
          <cell r="AL1609">
            <v>0</v>
          </cell>
          <cell r="AM1609">
            <v>0</v>
          </cell>
          <cell r="AN1609">
            <v>0</v>
          </cell>
          <cell r="AP1609">
            <v>0</v>
          </cell>
        </row>
        <row r="1610">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D1610">
            <v>0</v>
          </cell>
          <cell r="AE1610">
            <v>0</v>
          </cell>
          <cell r="AF1610">
            <v>0</v>
          </cell>
          <cell r="AG1610">
            <v>0</v>
          </cell>
          <cell r="AH1610">
            <v>0</v>
          </cell>
          <cell r="AI1610">
            <v>0</v>
          </cell>
          <cell r="AJ1610">
            <v>0</v>
          </cell>
          <cell r="AK1610">
            <v>0</v>
          </cell>
          <cell r="AL1610">
            <v>0</v>
          </cell>
          <cell r="AM1610">
            <v>0</v>
          </cell>
          <cell r="AN1610">
            <v>0</v>
          </cell>
          <cell r="AP1610">
            <v>0</v>
          </cell>
        </row>
        <row r="1611">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D1611">
            <v>0</v>
          </cell>
          <cell r="AE1611">
            <v>0</v>
          </cell>
          <cell r="AF1611">
            <v>0</v>
          </cell>
          <cell r="AG1611">
            <v>0</v>
          </cell>
          <cell r="AH1611">
            <v>0</v>
          </cell>
          <cell r="AI1611">
            <v>0</v>
          </cell>
          <cell r="AJ1611">
            <v>0</v>
          </cell>
          <cell r="AK1611">
            <v>0</v>
          </cell>
          <cell r="AL1611">
            <v>0</v>
          </cell>
          <cell r="AM1611">
            <v>0</v>
          </cell>
          <cell r="AN1611">
            <v>0</v>
          </cell>
          <cell r="AP1611">
            <v>0</v>
          </cell>
        </row>
        <row r="1612">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D1612">
            <v>0</v>
          </cell>
          <cell r="AE1612">
            <v>0</v>
          </cell>
          <cell r="AF1612">
            <v>0</v>
          </cell>
          <cell r="AG1612">
            <v>0</v>
          </cell>
          <cell r="AH1612">
            <v>0</v>
          </cell>
          <cell r="AI1612">
            <v>0</v>
          </cell>
          <cell r="AJ1612">
            <v>0</v>
          </cell>
          <cell r="AK1612">
            <v>0</v>
          </cell>
          <cell r="AL1612">
            <v>0</v>
          </cell>
          <cell r="AM1612">
            <v>0</v>
          </cell>
          <cell r="AN1612">
            <v>0</v>
          </cell>
          <cell r="AP1612">
            <v>0</v>
          </cell>
        </row>
        <row r="1613">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D1613">
            <v>0</v>
          </cell>
          <cell r="AE1613">
            <v>0</v>
          </cell>
          <cell r="AF1613">
            <v>0</v>
          </cell>
          <cell r="AG1613">
            <v>0</v>
          </cell>
          <cell r="AH1613">
            <v>0</v>
          </cell>
          <cell r="AI1613">
            <v>0</v>
          </cell>
          <cell r="AJ1613">
            <v>0</v>
          </cell>
          <cell r="AK1613">
            <v>0</v>
          </cell>
          <cell r="AL1613">
            <v>0</v>
          </cell>
          <cell r="AM1613">
            <v>0</v>
          </cell>
          <cell r="AN1613">
            <v>0</v>
          </cell>
          <cell r="AP1613">
            <v>0</v>
          </cell>
        </row>
        <row r="1614">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D1614">
            <v>0</v>
          </cell>
          <cell r="AE1614">
            <v>0</v>
          </cell>
          <cell r="AF1614">
            <v>0</v>
          </cell>
          <cell r="AG1614">
            <v>0</v>
          </cell>
          <cell r="AH1614">
            <v>0</v>
          </cell>
          <cell r="AI1614">
            <v>0</v>
          </cell>
          <cell r="AJ1614">
            <v>0</v>
          </cell>
          <cell r="AK1614">
            <v>0</v>
          </cell>
          <cell r="AL1614">
            <v>0</v>
          </cell>
          <cell r="AM1614">
            <v>0</v>
          </cell>
          <cell r="AN1614">
            <v>0</v>
          </cell>
          <cell r="AP1614">
            <v>0</v>
          </cell>
        </row>
        <row r="1615">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D1615">
            <v>0</v>
          </cell>
          <cell r="AE1615">
            <v>0</v>
          </cell>
          <cell r="AF1615">
            <v>0</v>
          </cell>
          <cell r="AG1615">
            <v>0</v>
          </cell>
          <cell r="AH1615">
            <v>0</v>
          </cell>
          <cell r="AI1615">
            <v>0</v>
          </cell>
          <cell r="AJ1615">
            <v>0</v>
          </cell>
          <cell r="AK1615">
            <v>0</v>
          </cell>
          <cell r="AL1615">
            <v>0</v>
          </cell>
          <cell r="AM1615">
            <v>0</v>
          </cell>
          <cell r="AN1615">
            <v>0</v>
          </cell>
          <cell r="AP1615">
            <v>0</v>
          </cell>
        </row>
        <row r="1616">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D1616">
            <v>0</v>
          </cell>
          <cell r="AE1616">
            <v>0</v>
          </cell>
          <cell r="AF1616">
            <v>0</v>
          </cell>
          <cell r="AG1616">
            <v>0</v>
          </cell>
          <cell r="AH1616">
            <v>0</v>
          </cell>
          <cell r="AI1616">
            <v>0</v>
          </cell>
          <cell r="AJ1616">
            <v>0</v>
          </cell>
          <cell r="AK1616">
            <v>0</v>
          </cell>
          <cell r="AL1616">
            <v>0</v>
          </cell>
          <cell r="AM1616">
            <v>0</v>
          </cell>
          <cell r="AN1616">
            <v>0</v>
          </cell>
          <cell r="AP1616">
            <v>0</v>
          </cell>
        </row>
        <row r="1617">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D1617">
            <v>0</v>
          </cell>
          <cell r="AE1617">
            <v>0</v>
          </cell>
          <cell r="AF1617">
            <v>0</v>
          </cell>
          <cell r="AG1617">
            <v>0</v>
          </cell>
          <cell r="AH1617">
            <v>0</v>
          </cell>
          <cell r="AI1617">
            <v>0</v>
          </cell>
          <cell r="AJ1617">
            <v>0</v>
          </cell>
          <cell r="AK1617">
            <v>0</v>
          </cell>
          <cell r="AL1617">
            <v>0</v>
          </cell>
          <cell r="AM1617">
            <v>0</v>
          </cell>
          <cell r="AN1617">
            <v>0</v>
          </cell>
          <cell r="AP1617">
            <v>0</v>
          </cell>
        </row>
        <row r="1618">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D1618">
            <v>0</v>
          </cell>
          <cell r="AE1618">
            <v>0</v>
          </cell>
          <cell r="AF1618">
            <v>0</v>
          </cell>
          <cell r="AG1618">
            <v>0</v>
          </cell>
          <cell r="AH1618">
            <v>0</v>
          </cell>
          <cell r="AI1618">
            <v>0</v>
          </cell>
          <cell r="AJ1618">
            <v>0</v>
          </cell>
          <cell r="AK1618">
            <v>0</v>
          </cell>
          <cell r="AL1618">
            <v>0</v>
          </cell>
          <cell r="AM1618">
            <v>0</v>
          </cell>
          <cell r="AN1618">
            <v>0</v>
          </cell>
          <cell r="AP1618">
            <v>0</v>
          </cell>
        </row>
        <row r="1619">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D1619">
            <v>0</v>
          </cell>
          <cell r="AE1619">
            <v>0</v>
          </cell>
          <cell r="AF1619">
            <v>0</v>
          </cell>
          <cell r="AG1619">
            <v>0</v>
          </cell>
          <cell r="AH1619">
            <v>0</v>
          </cell>
          <cell r="AI1619">
            <v>0</v>
          </cell>
          <cell r="AJ1619">
            <v>0</v>
          </cell>
          <cell r="AK1619">
            <v>0</v>
          </cell>
          <cell r="AL1619">
            <v>0</v>
          </cell>
          <cell r="AM1619">
            <v>0</v>
          </cell>
          <cell r="AN1619">
            <v>0</v>
          </cell>
          <cell r="AP1619">
            <v>0</v>
          </cell>
        </row>
        <row r="1620">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D1620">
            <v>0</v>
          </cell>
          <cell r="AE1620">
            <v>0</v>
          </cell>
          <cell r="AF1620">
            <v>0</v>
          </cell>
          <cell r="AG1620">
            <v>0</v>
          </cell>
          <cell r="AH1620">
            <v>0</v>
          </cell>
          <cell r="AI1620">
            <v>0</v>
          </cell>
          <cell r="AJ1620">
            <v>0</v>
          </cell>
          <cell r="AK1620">
            <v>0</v>
          </cell>
          <cell r="AL1620">
            <v>0</v>
          </cell>
          <cell r="AM1620">
            <v>0</v>
          </cell>
          <cell r="AN1620">
            <v>0</v>
          </cell>
          <cell r="AP1620">
            <v>0</v>
          </cell>
        </row>
        <row r="1621">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D1621">
            <v>0</v>
          </cell>
          <cell r="AE1621">
            <v>0</v>
          </cell>
          <cell r="AF1621">
            <v>0</v>
          </cell>
          <cell r="AG1621">
            <v>0</v>
          </cell>
          <cell r="AH1621">
            <v>0</v>
          </cell>
          <cell r="AI1621">
            <v>0</v>
          </cell>
          <cell r="AJ1621">
            <v>0</v>
          </cell>
          <cell r="AK1621">
            <v>0</v>
          </cell>
          <cell r="AL1621">
            <v>0</v>
          </cell>
          <cell r="AM1621">
            <v>0</v>
          </cell>
          <cell r="AN1621">
            <v>0</v>
          </cell>
          <cell r="AP1621">
            <v>0</v>
          </cell>
        </row>
        <row r="1622">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D1622">
            <v>0</v>
          </cell>
          <cell r="AE1622">
            <v>0</v>
          </cell>
          <cell r="AF1622">
            <v>0</v>
          </cell>
          <cell r="AG1622">
            <v>0</v>
          </cell>
          <cell r="AH1622">
            <v>0</v>
          </cell>
          <cell r="AI1622">
            <v>0</v>
          </cell>
          <cell r="AJ1622">
            <v>0</v>
          </cell>
          <cell r="AK1622">
            <v>0</v>
          </cell>
          <cell r="AL1622">
            <v>0</v>
          </cell>
          <cell r="AM1622">
            <v>0</v>
          </cell>
          <cell r="AN1622">
            <v>0</v>
          </cell>
          <cell r="AP1622">
            <v>0</v>
          </cell>
        </row>
        <row r="1623">
          <cell r="J1623">
            <v>-15000000</v>
          </cell>
          <cell r="K1623">
            <v>-15000000</v>
          </cell>
          <cell r="L1623">
            <v>-15000000</v>
          </cell>
          <cell r="M1623">
            <v>-15000000</v>
          </cell>
          <cell r="N1623">
            <v>-15000000</v>
          </cell>
          <cell r="O1623">
            <v>-15000000</v>
          </cell>
          <cell r="P1623">
            <v>-15000000</v>
          </cell>
          <cell r="Q1623">
            <v>-15000000</v>
          </cell>
          <cell r="R1623">
            <v>-15000000</v>
          </cell>
          <cell r="S1623">
            <v>-15000000</v>
          </cell>
          <cell r="T1623">
            <v>-15000000</v>
          </cell>
          <cell r="U1623">
            <v>-15000000</v>
          </cell>
          <cell r="V1623">
            <v>-15000000</v>
          </cell>
          <cell r="W1623">
            <v>-15000000</v>
          </cell>
          <cell r="X1623">
            <v>-15000000</v>
          </cell>
          <cell r="Y1623">
            <v>-15000000</v>
          </cell>
          <cell r="Z1623">
            <v>-15000000</v>
          </cell>
          <cell r="AA1623">
            <v>-15000000</v>
          </cell>
          <cell r="AD1623">
            <v>-15000000</v>
          </cell>
          <cell r="AE1623">
            <v>-15000000</v>
          </cell>
          <cell r="AF1623">
            <v>-15000000</v>
          </cell>
          <cell r="AG1623">
            <v>-15000000</v>
          </cell>
          <cell r="AH1623">
            <v>-15000000</v>
          </cell>
          <cell r="AI1623">
            <v>-15000000</v>
          </cell>
          <cell r="AJ1623">
            <v>-15000000</v>
          </cell>
          <cell r="AK1623">
            <v>-15000000</v>
          </cell>
          <cell r="AL1623">
            <v>-15000000</v>
          </cell>
          <cell r="AM1623">
            <v>-15000000</v>
          </cell>
          <cell r="AN1623">
            <v>-15000000</v>
          </cell>
          <cell r="AP1623">
            <v>-15000000</v>
          </cell>
        </row>
        <row r="1624">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D1624">
            <v>0</v>
          </cell>
          <cell r="AE1624">
            <v>0</v>
          </cell>
          <cell r="AF1624">
            <v>0</v>
          </cell>
          <cell r="AG1624">
            <v>0</v>
          </cell>
          <cell r="AH1624">
            <v>0</v>
          </cell>
          <cell r="AI1624">
            <v>0</v>
          </cell>
          <cell r="AJ1624">
            <v>0</v>
          </cell>
          <cell r="AK1624">
            <v>0</v>
          </cell>
          <cell r="AL1624">
            <v>0</v>
          </cell>
          <cell r="AM1624">
            <v>0</v>
          </cell>
          <cell r="AN1624">
            <v>0</v>
          </cell>
          <cell r="AP1624">
            <v>0</v>
          </cell>
        </row>
        <row r="1625">
          <cell r="J1625">
            <v>-2000000</v>
          </cell>
          <cell r="K1625">
            <v>-2000000</v>
          </cell>
          <cell r="L1625">
            <v>-2000000</v>
          </cell>
          <cell r="M1625">
            <v>-2000000</v>
          </cell>
          <cell r="N1625">
            <v>-2000000</v>
          </cell>
          <cell r="O1625">
            <v>-2000000</v>
          </cell>
          <cell r="P1625">
            <v>-2000000</v>
          </cell>
          <cell r="Q1625">
            <v>-2000000</v>
          </cell>
          <cell r="R1625">
            <v>-2000000</v>
          </cell>
          <cell r="S1625">
            <v>-2000000</v>
          </cell>
          <cell r="T1625">
            <v>-2000000</v>
          </cell>
          <cell r="U1625">
            <v>-2000000</v>
          </cell>
          <cell r="V1625">
            <v>-2000000</v>
          </cell>
          <cell r="W1625">
            <v>-2000000</v>
          </cell>
          <cell r="X1625">
            <v>-2000000</v>
          </cell>
          <cell r="Y1625">
            <v>-2000000</v>
          </cell>
          <cell r="Z1625">
            <v>-2000000</v>
          </cell>
          <cell r="AA1625">
            <v>-2000000</v>
          </cell>
          <cell r="AD1625">
            <v>-2000000</v>
          </cell>
          <cell r="AE1625">
            <v>-2000000</v>
          </cell>
          <cell r="AF1625">
            <v>-2000000</v>
          </cell>
          <cell r="AG1625">
            <v>-2000000</v>
          </cell>
          <cell r="AH1625">
            <v>-2000000</v>
          </cell>
          <cell r="AI1625">
            <v>-2000000</v>
          </cell>
          <cell r="AJ1625">
            <v>-2000000</v>
          </cell>
          <cell r="AK1625">
            <v>-2000000</v>
          </cell>
          <cell r="AL1625">
            <v>-2000000</v>
          </cell>
          <cell r="AM1625">
            <v>-2000000</v>
          </cell>
          <cell r="AN1625">
            <v>-2000000</v>
          </cell>
          <cell r="AP1625">
            <v>-2000000</v>
          </cell>
        </row>
        <row r="1626">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D1626">
            <v>0</v>
          </cell>
          <cell r="AE1626">
            <v>0</v>
          </cell>
          <cell r="AF1626">
            <v>0</v>
          </cell>
          <cell r="AG1626">
            <v>0</v>
          </cell>
          <cell r="AH1626">
            <v>0</v>
          </cell>
          <cell r="AI1626">
            <v>0</v>
          </cell>
          <cell r="AJ1626">
            <v>0</v>
          </cell>
          <cell r="AK1626">
            <v>0</v>
          </cell>
          <cell r="AL1626">
            <v>0</v>
          </cell>
          <cell r="AM1626">
            <v>0</v>
          </cell>
          <cell r="AN1626">
            <v>0</v>
          </cell>
          <cell r="AP1626">
            <v>0</v>
          </cell>
        </row>
        <row r="1627">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D1627">
            <v>0</v>
          </cell>
          <cell r="AE1627">
            <v>0</v>
          </cell>
          <cell r="AF1627">
            <v>0</v>
          </cell>
          <cell r="AG1627">
            <v>0</v>
          </cell>
          <cell r="AH1627">
            <v>0</v>
          </cell>
          <cell r="AI1627">
            <v>0</v>
          </cell>
          <cell r="AJ1627">
            <v>0</v>
          </cell>
          <cell r="AK1627">
            <v>0</v>
          </cell>
          <cell r="AL1627">
            <v>0</v>
          </cell>
          <cell r="AM1627">
            <v>0</v>
          </cell>
          <cell r="AN1627">
            <v>0</v>
          </cell>
          <cell r="AP1627">
            <v>0</v>
          </cell>
        </row>
        <row r="1628">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D1628">
            <v>0</v>
          </cell>
          <cell r="AE1628">
            <v>0</v>
          </cell>
          <cell r="AF1628">
            <v>0</v>
          </cell>
          <cell r="AG1628">
            <v>0</v>
          </cell>
          <cell r="AH1628">
            <v>0</v>
          </cell>
          <cell r="AI1628">
            <v>0</v>
          </cell>
          <cell r="AJ1628">
            <v>0</v>
          </cell>
          <cell r="AK1628">
            <v>0</v>
          </cell>
          <cell r="AL1628">
            <v>0</v>
          </cell>
          <cell r="AM1628">
            <v>0</v>
          </cell>
          <cell r="AN1628">
            <v>0</v>
          </cell>
          <cell r="AP1628">
            <v>0</v>
          </cell>
        </row>
        <row r="1629">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D1629">
            <v>0</v>
          </cell>
          <cell r="AE1629">
            <v>0</v>
          </cell>
          <cell r="AF1629">
            <v>0</v>
          </cell>
          <cell r="AG1629">
            <v>0</v>
          </cell>
          <cell r="AH1629">
            <v>0</v>
          </cell>
          <cell r="AI1629">
            <v>0</v>
          </cell>
          <cell r="AJ1629">
            <v>0</v>
          </cell>
          <cell r="AK1629">
            <v>0</v>
          </cell>
          <cell r="AL1629">
            <v>0</v>
          </cell>
          <cell r="AM1629">
            <v>0</v>
          </cell>
          <cell r="AN1629">
            <v>0</v>
          </cell>
          <cell r="AP1629">
            <v>0</v>
          </cell>
        </row>
        <row r="1630">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D1630">
            <v>0</v>
          </cell>
          <cell r="AE1630">
            <v>0</v>
          </cell>
          <cell r="AF1630">
            <v>0</v>
          </cell>
          <cell r="AG1630">
            <v>0</v>
          </cell>
          <cell r="AH1630">
            <v>0</v>
          </cell>
          <cell r="AI1630">
            <v>0</v>
          </cell>
          <cell r="AJ1630">
            <v>0</v>
          </cell>
          <cell r="AK1630">
            <v>0</v>
          </cell>
          <cell r="AL1630">
            <v>0</v>
          </cell>
          <cell r="AM1630">
            <v>0</v>
          </cell>
          <cell r="AN1630">
            <v>0</v>
          </cell>
          <cell r="AP1630">
            <v>0</v>
          </cell>
        </row>
        <row r="1631">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D1631">
            <v>0</v>
          </cell>
          <cell r="AE1631">
            <v>0</v>
          </cell>
          <cell r="AF1631">
            <v>0</v>
          </cell>
          <cell r="AG1631">
            <v>0</v>
          </cell>
          <cell r="AH1631">
            <v>0</v>
          </cell>
          <cell r="AI1631">
            <v>0</v>
          </cell>
          <cell r="AJ1631">
            <v>0</v>
          </cell>
          <cell r="AK1631">
            <v>0</v>
          </cell>
          <cell r="AL1631">
            <v>0</v>
          </cell>
          <cell r="AM1631">
            <v>0</v>
          </cell>
          <cell r="AN1631">
            <v>0</v>
          </cell>
          <cell r="AP1631">
            <v>0</v>
          </cell>
        </row>
        <row r="1632">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D1632">
            <v>0</v>
          </cell>
          <cell r="AE1632">
            <v>0</v>
          </cell>
          <cell r="AF1632">
            <v>0</v>
          </cell>
          <cell r="AG1632">
            <v>0</v>
          </cell>
          <cell r="AH1632">
            <v>0</v>
          </cell>
          <cell r="AI1632">
            <v>0</v>
          </cell>
          <cell r="AJ1632">
            <v>0</v>
          </cell>
          <cell r="AK1632">
            <v>0</v>
          </cell>
          <cell r="AL1632">
            <v>0</v>
          </cell>
          <cell r="AM1632">
            <v>0</v>
          </cell>
          <cell r="AN1632">
            <v>0</v>
          </cell>
          <cell r="AP1632">
            <v>0</v>
          </cell>
        </row>
        <row r="1633">
          <cell r="J1633">
            <v>-300000000</v>
          </cell>
          <cell r="K1633">
            <v>-300000000</v>
          </cell>
          <cell r="L1633">
            <v>-300000000</v>
          </cell>
          <cell r="M1633">
            <v>-300000000</v>
          </cell>
          <cell r="N1633">
            <v>-300000000</v>
          </cell>
          <cell r="O1633">
            <v>-300000000</v>
          </cell>
          <cell r="P1633">
            <v>-300000000</v>
          </cell>
          <cell r="Q1633">
            <v>-300000000</v>
          </cell>
          <cell r="R1633">
            <v>-300000000</v>
          </cell>
          <cell r="S1633">
            <v>-300000000</v>
          </cell>
          <cell r="T1633">
            <v>-300000000</v>
          </cell>
          <cell r="U1633">
            <v>-300000000</v>
          </cell>
          <cell r="V1633">
            <v>-300000000</v>
          </cell>
          <cell r="W1633">
            <v>-300000000</v>
          </cell>
          <cell r="X1633">
            <v>-300000000</v>
          </cell>
          <cell r="Y1633">
            <v>-300000000</v>
          </cell>
          <cell r="Z1633">
            <v>-300000000</v>
          </cell>
          <cell r="AA1633">
            <v>-300000000</v>
          </cell>
          <cell r="AD1633">
            <v>-300000000</v>
          </cell>
          <cell r="AE1633">
            <v>-300000000</v>
          </cell>
          <cell r="AF1633">
            <v>-300000000</v>
          </cell>
          <cell r="AG1633">
            <v>-300000000</v>
          </cell>
          <cell r="AH1633">
            <v>-300000000</v>
          </cell>
          <cell r="AI1633">
            <v>-300000000</v>
          </cell>
          <cell r="AJ1633">
            <v>-300000000</v>
          </cell>
          <cell r="AK1633">
            <v>-300000000</v>
          </cell>
          <cell r="AL1633">
            <v>-300000000</v>
          </cell>
          <cell r="AM1633">
            <v>-300000000</v>
          </cell>
          <cell r="AN1633">
            <v>-300000000</v>
          </cell>
          <cell r="AP1633">
            <v>-300000000</v>
          </cell>
        </row>
        <row r="1634">
          <cell r="J1634">
            <v>-200000000</v>
          </cell>
          <cell r="K1634">
            <v>-200000000</v>
          </cell>
          <cell r="L1634">
            <v>-200000000</v>
          </cell>
          <cell r="M1634">
            <v>-200000000</v>
          </cell>
          <cell r="N1634">
            <v>-200000000</v>
          </cell>
          <cell r="O1634">
            <v>-200000000</v>
          </cell>
          <cell r="P1634">
            <v>-200000000</v>
          </cell>
          <cell r="Q1634">
            <v>-200000000</v>
          </cell>
          <cell r="R1634">
            <v>-200000000</v>
          </cell>
          <cell r="S1634">
            <v>-200000000</v>
          </cell>
          <cell r="T1634">
            <v>-200000000</v>
          </cell>
          <cell r="U1634">
            <v>-200000000</v>
          </cell>
          <cell r="V1634">
            <v>-200000000</v>
          </cell>
          <cell r="W1634">
            <v>-200000000</v>
          </cell>
          <cell r="X1634">
            <v>-200000000</v>
          </cell>
          <cell r="Y1634">
            <v>-200000000</v>
          </cell>
          <cell r="Z1634">
            <v>-200000000</v>
          </cell>
          <cell r="AA1634">
            <v>-200000000</v>
          </cell>
          <cell r="AD1634">
            <v>-200000000</v>
          </cell>
          <cell r="AE1634">
            <v>-200000000</v>
          </cell>
          <cell r="AF1634">
            <v>-200000000</v>
          </cell>
          <cell r="AG1634">
            <v>-200000000</v>
          </cell>
          <cell r="AH1634">
            <v>-200000000</v>
          </cell>
          <cell r="AI1634">
            <v>-200000000</v>
          </cell>
          <cell r="AJ1634">
            <v>-200000000</v>
          </cell>
          <cell r="AK1634">
            <v>-200000000</v>
          </cell>
          <cell r="AL1634">
            <v>-200000000</v>
          </cell>
          <cell r="AM1634">
            <v>-200000000</v>
          </cell>
          <cell r="AN1634">
            <v>-200000000</v>
          </cell>
          <cell r="AP1634">
            <v>-200000000</v>
          </cell>
        </row>
        <row r="1635">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D1635">
            <v>0</v>
          </cell>
          <cell r="AE1635">
            <v>0</v>
          </cell>
          <cell r="AF1635">
            <v>0</v>
          </cell>
          <cell r="AG1635">
            <v>0</v>
          </cell>
          <cell r="AH1635">
            <v>0</v>
          </cell>
          <cell r="AI1635">
            <v>0</v>
          </cell>
          <cell r="AJ1635">
            <v>0</v>
          </cell>
          <cell r="AK1635">
            <v>0</v>
          </cell>
          <cell r="AL1635">
            <v>0</v>
          </cell>
          <cell r="AM1635">
            <v>0</v>
          </cell>
          <cell r="AN1635">
            <v>0</v>
          </cell>
          <cell r="AP1635">
            <v>0</v>
          </cell>
        </row>
        <row r="1636">
          <cell r="J1636">
            <v>-100000000</v>
          </cell>
          <cell r="K1636">
            <v>-100000000</v>
          </cell>
          <cell r="L1636">
            <v>-100000000</v>
          </cell>
          <cell r="M1636">
            <v>-100000000</v>
          </cell>
          <cell r="N1636">
            <v>-100000000</v>
          </cell>
          <cell r="O1636">
            <v>-100000000</v>
          </cell>
          <cell r="P1636">
            <v>-100000000</v>
          </cell>
          <cell r="Q1636">
            <v>-100000000</v>
          </cell>
          <cell r="R1636">
            <v>-100000000</v>
          </cell>
          <cell r="S1636">
            <v>-100000000</v>
          </cell>
          <cell r="T1636">
            <v>-100000000</v>
          </cell>
          <cell r="U1636">
            <v>-100000000</v>
          </cell>
          <cell r="V1636">
            <v>-100000000</v>
          </cell>
          <cell r="W1636">
            <v>-100000000</v>
          </cell>
          <cell r="X1636">
            <v>-100000000</v>
          </cell>
          <cell r="Y1636">
            <v>-100000000</v>
          </cell>
          <cell r="Z1636">
            <v>-100000000</v>
          </cell>
          <cell r="AA1636">
            <v>-100000000</v>
          </cell>
          <cell r="AD1636">
            <v>-100000000</v>
          </cell>
          <cell r="AE1636">
            <v>-100000000</v>
          </cell>
          <cell r="AF1636">
            <v>-100000000</v>
          </cell>
          <cell r="AG1636">
            <v>-100000000</v>
          </cell>
          <cell r="AH1636">
            <v>-100000000</v>
          </cell>
          <cell r="AI1636">
            <v>-100000000</v>
          </cell>
          <cell r="AJ1636">
            <v>-100000000</v>
          </cell>
          <cell r="AK1636">
            <v>-100000000</v>
          </cell>
          <cell r="AL1636">
            <v>-100000000</v>
          </cell>
          <cell r="AM1636">
            <v>-100000000</v>
          </cell>
          <cell r="AN1636">
            <v>-100000000</v>
          </cell>
          <cell r="AP1636">
            <v>-100000000</v>
          </cell>
        </row>
        <row r="1637">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D1637">
            <v>0</v>
          </cell>
          <cell r="AE1637">
            <v>0</v>
          </cell>
          <cell r="AF1637">
            <v>0</v>
          </cell>
          <cell r="AG1637">
            <v>0</v>
          </cell>
          <cell r="AH1637">
            <v>0</v>
          </cell>
          <cell r="AI1637">
            <v>0</v>
          </cell>
          <cell r="AJ1637">
            <v>0</v>
          </cell>
          <cell r="AK1637">
            <v>0</v>
          </cell>
          <cell r="AL1637">
            <v>0</v>
          </cell>
          <cell r="AM1637">
            <v>0</v>
          </cell>
          <cell r="AN1637">
            <v>0</v>
          </cell>
          <cell r="AP1637">
            <v>0</v>
          </cell>
        </row>
        <row r="1638">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D1638">
            <v>0</v>
          </cell>
          <cell r="AE1638">
            <v>0</v>
          </cell>
          <cell r="AF1638">
            <v>0</v>
          </cell>
          <cell r="AG1638">
            <v>0</v>
          </cell>
          <cell r="AH1638">
            <v>0</v>
          </cell>
          <cell r="AI1638">
            <v>0</v>
          </cell>
          <cell r="AJ1638">
            <v>0</v>
          </cell>
          <cell r="AK1638">
            <v>0</v>
          </cell>
          <cell r="AL1638">
            <v>0</v>
          </cell>
          <cell r="AM1638">
            <v>0</v>
          </cell>
          <cell r="AN1638">
            <v>0</v>
          </cell>
          <cell r="AP1638">
            <v>0</v>
          </cell>
        </row>
        <row r="1639">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D1639">
            <v>0</v>
          </cell>
          <cell r="AE1639">
            <v>0</v>
          </cell>
          <cell r="AF1639">
            <v>0</v>
          </cell>
          <cell r="AG1639">
            <v>0</v>
          </cell>
          <cell r="AH1639">
            <v>0</v>
          </cell>
          <cell r="AI1639">
            <v>0</v>
          </cell>
          <cell r="AJ1639">
            <v>0</v>
          </cell>
          <cell r="AK1639">
            <v>0</v>
          </cell>
          <cell r="AL1639">
            <v>0</v>
          </cell>
          <cell r="AM1639">
            <v>0</v>
          </cell>
          <cell r="AN1639">
            <v>0</v>
          </cell>
          <cell r="AP1639">
            <v>0</v>
          </cell>
        </row>
        <row r="1640">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D1640">
            <v>0</v>
          </cell>
          <cell r="AE1640">
            <v>0</v>
          </cell>
          <cell r="AF1640">
            <v>0</v>
          </cell>
          <cell r="AG1640">
            <v>0</v>
          </cell>
          <cell r="AH1640">
            <v>0</v>
          </cell>
          <cell r="AI1640">
            <v>0</v>
          </cell>
          <cell r="AJ1640">
            <v>0</v>
          </cell>
          <cell r="AK1640">
            <v>0</v>
          </cell>
          <cell r="AL1640">
            <v>0</v>
          </cell>
          <cell r="AM1640">
            <v>0</v>
          </cell>
          <cell r="AN1640">
            <v>0</v>
          </cell>
          <cell r="AP1640">
            <v>0</v>
          </cell>
        </row>
        <row r="1641">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D1641">
            <v>0</v>
          </cell>
          <cell r="AE1641">
            <v>0</v>
          </cell>
          <cell r="AF1641">
            <v>0</v>
          </cell>
          <cell r="AG1641">
            <v>0</v>
          </cell>
          <cell r="AH1641">
            <v>0</v>
          </cell>
          <cell r="AI1641">
            <v>0</v>
          </cell>
          <cell r="AJ1641">
            <v>0</v>
          </cell>
          <cell r="AK1641">
            <v>0</v>
          </cell>
          <cell r="AL1641">
            <v>0</v>
          </cell>
          <cell r="AM1641">
            <v>0</v>
          </cell>
          <cell r="AN1641">
            <v>0</v>
          </cell>
          <cell r="AP1641">
            <v>0</v>
          </cell>
        </row>
        <row r="1642">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D1642">
            <v>0</v>
          </cell>
          <cell r="AE1642">
            <v>0</v>
          </cell>
          <cell r="AF1642">
            <v>0</v>
          </cell>
          <cell r="AG1642">
            <v>0</v>
          </cell>
          <cell r="AH1642">
            <v>0</v>
          </cell>
          <cell r="AI1642">
            <v>0</v>
          </cell>
          <cell r="AJ1642">
            <v>0</v>
          </cell>
          <cell r="AK1642">
            <v>0</v>
          </cell>
          <cell r="AL1642">
            <v>0</v>
          </cell>
          <cell r="AM1642">
            <v>0</v>
          </cell>
          <cell r="AN1642">
            <v>0</v>
          </cell>
          <cell r="AP1642">
            <v>0</v>
          </cell>
        </row>
        <row r="1643">
          <cell r="J1643">
            <v>-250000000</v>
          </cell>
          <cell r="K1643">
            <v>-250000000</v>
          </cell>
          <cell r="L1643">
            <v>-250000000</v>
          </cell>
          <cell r="M1643">
            <v>-250000000</v>
          </cell>
          <cell r="N1643">
            <v>-250000000</v>
          </cell>
          <cell r="O1643">
            <v>-250000000</v>
          </cell>
          <cell r="P1643">
            <v>-250000000</v>
          </cell>
          <cell r="Q1643">
            <v>-250000000</v>
          </cell>
          <cell r="R1643">
            <v>-250000000</v>
          </cell>
          <cell r="S1643">
            <v>-250000000</v>
          </cell>
          <cell r="T1643">
            <v>-250000000</v>
          </cell>
          <cell r="U1643">
            <v>-250000000</v>
          </cell>
          <cell r="V1643">
            <v>-250000000</v>
          </cell>
          <cell r="W1643">
            <v>-250000000</v>
          </cell>
          <cell r="X1643">
            <v>-250000000</v>
          </cell>
          <cell r="Y1643">
            <v>-250000000</v>
          </cell>
          <cell r="Z1643">
            <v>-250000000</v>
          </cell>
          <cell r="AA1643">
            <v>-250000000</v>
          </cell>
          <cell r="AD1643">
            <v>-250000000</v>
          </cell>
          <cell r="AE1643">
            <v>-250000000</v>
          </cell>
          <cell r="AF1643">
            <v>-250000000</v>
          </cell>
          <cell r="AG1643">
            <v>-250000000</v>
          </cell>
          <cell r="AH1643">
            <v>-250000000</v>
          </cell>
          <cell r="AI1643">
            <v>-250000000</v>
          </cell>
          <cell r="AJ1643">
            <v>-250000000</v>
          </cell>
          <cell r="AK1643">
            <v>-250000000</v>
          </cell>
          <cell r="AL1643">
            <v>-250000000</v>
          </cell>
          <cell r="AM1643">
            <v>-250000000</v>
          </cell>
          <cell r="AN1643">
            <v>-250000000</v>
          </cell>
          <cell r="AP1643">
            <v>-250000000</v>
          </cell>
        </row>
        <row r="1644">
          <cell r="J1644">
            <v>-138460000</v>
          </cell>
          <cell r="K1644">
            <v>-138460000</v>
          </cell>
          <cell r="L1644">
            <v>-138460000</v>
          </cell>
          <cell r="M1644">
            <v>-138460000</v>
          </cell>
          <cell r="N1644">
            <v>-138460000</v>
          </cell>
          <cell r="O1644">
            <v>-138460000</v>
          </cell>
          <cell r="P1644">
            <v>-138460000</v>
          </cell>
          <cell r="Q1644">
            <v>-138460000</v>
          </cell>
          <cell r="R1644">
            <v>-138460000</v>
          </cell>
          <cell r="S1644">
            <v>-138460000</v>
          </cell>
          <cell r="T1644">
            <v>-138460000</v>
          </cell>
          <cell r="U1644">
            <v>-138460000</v>
          </cell>
          <cell r="V1644">
            <v>-138460000</v>
          </cell>
          <cell r="W1644">
            <v>-138460000</v>
          </cell>
          <cell r="X1644">
            <v>-138460000</v>
          </cell>
          <cell r="Y1644">
            <v>-138460000</v>
          </cell>
          <cell r="Z1644">
            <v>-138460000</v>
          </cell>
          <cell r="AA1644">
            <v>-138460000</v>
          </cell>
          <cell r="AD1644">
            <v>-138460000</v>
          </cell>
          <cell r="AE1644">
            <v>-138460000</v>
          </cell>
          <cell r="AF1644">
            <v>-138460000</v>
          </cell>
          <cell r="AG1644">
            <v>-138460000</v>
          </cell>
          <cell r="AH1644">
            <v>-138460000</v>
          </cell>
          <cell r="AI1644">
            <v>-138460000</v>
          </cell>
          <cell r="AJ1644">
            <v>-138460000</v>
          </cell>
          <cell r="AK1644">
            <v>-138460000</v>
          </cell>
          <cell r="AL1644">
            <v>-138460000</v>
          </cell>
          <cell r="AM1644">
            <v>-138460000</v>
          </cell>
          <cell r="AN1644">
            <v>-138460000</v>
          </cell>
          <cell r="AP1644">
            <v>-138460000</v>
          </cell>
        </row>
        <row r="1645">
          <cell r="J1645">
            <v>-23400000</v>
          </cell>
          <cell r="K1645">
            <v>-23400000</v>
          </cell>
          <cell r="L1645">
            <v>-23400000</v>
          </cell>
          <cell r="M1645">
            <v>-23400000</v>
          </cell>
          <cell r="N1645">
            <v>-23400000</v>
          </cell>
          <cell r="O1645">
            <v>-23400000</v>
          </cell>
          <cell r="P1645">
            <v>-23400000</v>
          </cell>
          <cell r="Q1645">
            <v>-23400000</v>
          </cell>
          <cell r="R1645">
            <v>-23400000</v>
          </cell>
          <cell r="S1645">
            <v>-23400000</v>
          </cell>
          <cell r="T1645">
            <v>-23400000</v>
          </cell>
          <cell r="U1645">
            <v>-23400000</v>
          </cell>
          <cell r="V1645">
            <v>-23400000</v>
          </cell>
          <cell r="W1645">
            <v>-23400000</v>
          </cell>
          <cell r="X1645">
            <v>-23400000</v>
          </cell>
          <cell r="Y1645">
            <v>-23400000</v>
          </cell>
          <cell r="Z1645">
            <v>-23400000</v>
          </cell>
          <cell r="AA1645">
            <v>-23400000</v>
          </cell>
          <cell r="AD1645">
            <v>-23400000</v>
          </cell>
          <cell r="AE1645">
            <v>-23400000</v>
          </cell>
          <cell r="AF1645">
            <v>-23400000</v>
          </cell>
          <cell r="AG1645">
            <v>-23400000</v>
          </cell>
          <cell r="AH1645">
            <v>-23400000</v>
          </cell>
          <cell r="AI1645">
            <v>-23400000</v>
          </cell>
          <cell r="AJ1645">
            <v>-23400000</v>
          </cell>
          <cell r="AK1645">
            <v>-23400000</v>
          </cell>
          <cell r="AL1645">
            <v>-23400000</v>
          </cell>
          <cell r="AM1645">
            <v>-23400000</v>
          </cell>
          <cell r="AN1645">
            <v>-23400000</v>
          </cell>
          <cell r="AP1645">
            <v>-23400000</v>
          </cell>
        </row>
        <row r="1646">
          <cell r="J1646">
            <v>-425000000</v>
          </cell>
          <cell r="K1646">
            <v>-425000000</v>
          </cell>
          <cell r="L1646">
            <v>-425000000</v>
          </cell>
          <cell r="M1646">
            <v>-425000000</v>
          </cell>
          <cell r="N1646">
            <v>-425000000</v>
          </cell>
          <cell r="O1646">
            <v>-425000000</v>
          </cell>
          <cell r="P1646">
            <v>-425000000</v>
          </cell>
          <cell r="Q1646">
            <v>-425000000</v>
          </cell>
          <cell r="R1646">
            <v>-425000000</v>
          </cell>
          <cell r="S1646">
            <v>-425000000</v>
          </cell>
          <cell r="T1646">
            <v>-425000000</v>
          </cell>
          <cell r="U1646">
            <v>-425000000</v>
          </cell>
          <cell r="V1646">
            <v>-425000000</v>
          </cell>
          <cell r="W1646">
            <v>-425000000</v>
          </cell>
          <cell r="X1646">
            <v>-425000000</v>
          </cell>
          <cell r="Y1646">
            <v>-425000000</v>
          </cell>
          <cell r="Z1646">
            <v>-425000000</v>
          </cell>
          <cell r="AA1646">
            <v>-425000000</v>
          </cell>
          <cell r="AD1646">
            <v>-425000000</v>
          </cell>
          <cell r="AE1646">
            <v>-425000000</v>
          </cell>
          <cell r="AF1646">
            <v>-425000000</v>
          </cell>
          <cell r="AG1646">
            <v>-425000000</v>
          </cell>
          <cell r="AH1646">
            <v>-425000000</v>
          </cell>
          <cell r="AI1646">
            <v>-425000000</v>
          </cell>
          <cell r="AJ1646">
            <v>-425000000</v>
          </cell>
          <cell r="AK1646">
            <v>-425000000</v>
          </cell>
          <cell r="AL1646">
            <v>-425000000</v>
          </cell>
          <cell r="AM1646">
            <v>-425000000</v>
          </cell>
          <cell r="AN1646">
            <v>-425000000</v>
          </cell>
          <cell r="AP1646">
            <v>-425000000</v>
          </cell>
        </row>
        <row r="1647">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D1647">
            <v>0</v>
          </cell>
          <cell r="AE1647">
            <v>0</v>
          </cell>
          <cell r="AF1647">
            <v>0</v>
          </cell>
          <cell r="AG1647">
            <v>0</v>
          </cell>
          <cell r="AH1647">
            <v>0</v>
          </cell>
          <cell r="AI1647">
            <v>0</v>
          </cell>
          <cell r="AJ1647">
            <v>0</v>
          </cell>
          <cell r="AK1647">
            <v>0</v>
          </cell>
          <cell r="AL1647">
            <v>0</v>
          </cell>
          <cell r="AM1647">
            <v>0</v>
          </cell>
          <cell r="AN1647">
            <v>0</v>
          </cell>
          <cell r="AP1647">
            <v>0</v>
          </cell>
        </row>
        <row r="1648">
          <cell r="J1648">
            <v>-250000000</v>
          </cell>
          <cell r="K1648">
            <v>-250000000</v>
          </cell>
          <cell r="L1648">
            <v>-250000000</v>
          </cell>
          <cell r="M1648">
            <v>-250000000</v>
          </cell>
          <cell r="N1648">
            <v>-250000000</v>
          </cell>
          <cell r="O1648">
            <v>-250000000</v>
          </cell>
          <cell r="P1648">
            <v>-250000000</v>
          </cell>
          <cell r="Q1648">
            <v>-250000000</v>
          </cell>
          <cell r="R1648">
            <v>-250000000</v>
          </cell>
          <cell r="S1648">
            <v>-250000000</v>
          </cell>
          <cell r="T1648">
            <v>-250000000</v>
          </cell>
          <cell r="U1648">
            <v>-250000000</v>
          </cell>
          <cell r="V1648">
            <v>-250000000</v>
          </cell>
          <cell r="W1648">
            <v>-250000000</v>
          </cell>
          <cell r="X1648">
            <v>-250000000</v>
          </cell>
          <cell r="Y1648">
            <v>-250000000</v>
          </cell>
          <cell r="Z1648">
            <v>-250000000</v>
          </cell>
          <cell r="AA1648">
            <v>-250000000</v>
          </cell>
          <cell r="AD1648">
            <v>-250000000</v>
          </cell>
          <cell r="AE1648">
            <v>-250000000</v>
          </cell>
          <cell r="AF1648">
            <v>-250000000</v>
          </cell>
          <cell r="AG1648">
            <v>-250000000</v>
          </cell>
          <cell r="AH1648">
            <v>-250000000</v>
          </cell>
          <cell r="AI1648">
            <v>-250000000</v>
          </cell>
          <cell r="AJ1648">
            <v>-250000000</v>
          </cell>
          <cell r="AK1648">
            <v>-250000000</v>
          </cell>
          <cell r="AL1648">
            <v>-250000000</v>
          </cell>
          <cell r="AM1648">
            <v>-250000000</v>
          </cell>
          <cell r="AN1648">
            <v>-250000000</v>
          </cell>
          <cell r="AP1648">
            <v>-250000000</v>
          </cell>
        </row>
        <row r="1649">
          <cell r="J1649">
            <v>-45000000</v>
          </cell>
          <cell r="K1649">
            <v>-45000000</v>
          </cell>
          <cell r="L1649">
            <v>-45000000</v>
          </cell>
          <cell r="M1649">
            <v>-45000000</v>
          </cell>
          <cell r="N1649">
            <v>-45000000</v>
          </cell>
          <cell r="O1649">
            <v>-45000000</v>
          </cell>
          <cell r="P1649">
            <v>-45000000</v>
          </cell>
          <cell r="Q1649">
            <v>-45000000</v>
          </cell>
          <cell r="R1649">
            <v>-45000000</v>
          </cell>
          <cell r="S1649">
            <v>-45000000</v>
          </cell>
          <cell r="T1649">
            <v>-45000000</v>
          </cell>
          <cell r="U1649">
            <v>-45000000</v>
          </cell>
          <cell r="V1649">
            <v>-45000000</v>
          </cell>
          <cell r="W1649">
            <v>-45000000</v>
          </cell>
          <cell r="X1649">
            <v>-45000000</v>
          </cell>
          <cell r="Y1649">
            <v>-45000000</v>
          </cell>
          <cell r="Z1649">
            <v>-45000000</v>
          </cell>
          <cell r="AA1649">
            <v>-45000000</v>
          </cell>
          <cell r="AD1649">
            <v>-45000000</v>
          </cell>
          <cell r="AE1649">
            <v>-45000000</v>
          </cell>
          <cell r="AF1649">
            <v>-45000000</v>
          </cell>
          <cell r="AG1649">
            <v>-45000000</v>
          </cell>
          <cell r="AH1649">
            <v>-45000000</v>
          </cell>
          <cell r="AI1649">
            <v>-45000000</v>
          </cell>
          <cell r="AJ1649">
            <v>-45000000</v>
          </cell>
          <cell r="AK1649">
            <v>-45000000</v>
          </cell>
          <cell r="AL1649">
            <v>-45000000</v>
          </cell>
          <cell r="AM1649">
            <v>-45000000</v>
          </cell>
          <cell r="AN1649">
            <v>-45000000</v>
          </cell>
          <cell r="AP1649">
            <v>-45000000</v>
          </cell>
        </row>
        <row r="1650">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D1650">
            <v>0</v>
          </cell>
          <cell r="AE1650">
            <v>0</v>
          </cell>
          <cell r="AF1650">
            <v>0</v>
          </cell>
          <cell r="AG1650">
            <v>0</v>
          </cell>
          <cell r="AH1650">
            <v>0</v>
          </cell>
          <cell r="AI1650">
            <v>0</v>
          </cell>
          <cell r="AJ1650">
            <v>0</v>
          </cell>
          <cell r="AK1650">
            <v>0</v>
          </cell>
          <cell r="AL1650">
            <v>0</v>
          </cell>
          <cell r="AM1650">
            <v>0</v>
          </cell>
          <cell r="AN1650">
            <v>0</v>
          </cell>
          <cell r="AP1650">
            <v>0</v>
          </cell>
        </row>
        <row r="1651">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D1651">
            <v>0</v>
          </cell>
          <cell r="AE1651">
            <v>0</v>
          </cell>
          <cell r="AF1651">
            <v>0</v>
          </cell>
          <cell r="AG1651">
            <v>0</v>
          </cell>
          <cell r="AH1651">
            <v>0</v>
          </cell>
          <cell r="AI1651">
            <v>0</v>
          </cell>
          <cell r="AJ1651">
            <v>0</v>
          </cell>
          <cell r="AK1651">
            <v>0</v>
          </cell>
          <cell r="AL1651">
            <v>0</v>
          </cell>
          <cell r="AM1651">
            <v>0</v>
          </cell>
          <cell r="AN1651">
            <v>0</v>
          </cell>
          <cell r="AP1651">
            <v>0</v>
          </cell>
        </row>
        <row r="1652">
          <cell r="J1652">
            <v>-250000000</v>
          </cell>
          <cell r="K1652">
            <v>-250000000</v>
          </cell>
          <cell r="L1652">
            <v>-250000000</v>
          </cell>
          <cell r="M1652">
            <v>-250000000</v>
          </cell>
          <cell r="N1652">
            <v>-250000000</v>
          </cell>
          <cell r="O1652">
            <v>-250000000</v>
          </cell>
          <cell r="P1652">
            <v>-250000000</v>
          </cell>
          <cell r="Q1652">
            <v>-250000000</v>
          </cell>
          <cell r="R1652">
            <v>-250000000</v>
          </cell>
          <cell r="S1652">
            <v>-250000000</v>
          </cell>
          <cell r="T1652">
            <v>-250000000</v>
          </cell>
          <cell r="U1652">
            <v>-250000000</v>
          </cell>
          <cell r="V1652">
            <v>-250000000</v>
          </cell>
          <cell r="W1652">
            <v>-250000000</v>
          </cell>
          <cell r="X1652">
            <v>-250000000</v>
          </cell>
          <cell r="Y1652">
            <v>-250000000</v>
          </cell>
          <cell r="Z1652">
            <v>-250000000</v>
          </cell>
          <cell r="AA1652">
            <v>-250000000</v>
          </cell>
          <cell r="AD1652">
            <v>-250000000</v>
          </cell>
          <cell r="AE1652">
            <v>-250000000</v>
          </cell>
          <cell r="AF1652">
            <v>-250000000</v>
          </cell>
          <cell r="AG1652">
            <v>-250000000</v>
          </cell>
          <cell r="AH1652">
            <v>-250000000</v>
          </cell>
          <cell r="AI1652">
            <v>-250000000</v>
          </cell>
          <cell r="AJ1652">
            <v>-250000000</v>
          </cell>
          <cell r="AK1652">
            <v>-250000000</v>
          </cell>
          <cell r="AL1652">
            <v>-250000000</v>
          </cell>
          <cell r="AM1652">
            <v>-250000000</v>
          </cell>
          <cell r="AN1652">
            <v>-250000000</v>
          </cell>
          <cell r="AP1652">
            <v>-250000000</v>
          </cell>
        </row>
        <row r="1653">
          <cell r="J1653">
            <v>-300000000</v>
          </cell>
          <cell r="K1653">
            <v>-300000000</v>
          </cell>
          <cell r="L1653">
            <v>-300000000</v>
          </cell>
          <cell r="M1653">
            <v>-300000000</v>
          </cell>
          <cell r="N1653">
            <v>-300000000</v>
          </cell>
          <cell r="O1653">
            <v>-300000000</v>
          </cell>
          <cell r="P1653">
            <v>-300000000</v>
          </cell>
          <cell r="Q1653">
            <v>-300000000</v>
          </cell>
          <cell r="R1653">
            <v>-300000000</v>
          </cell>
          <cell r="S1653">
            <v>-300000000</v>
          </cell>
          <cell r="T1653">
            <v>-300000000</v>
          </cell>
          <cell r="U1653">
            <v>-300000000</v>
          </cell>
          <cell r="V1653">
            <v>-300000000</v>
          </cell>
          <cell r="W1653">
            <v>-300000000</v>
          </cell>
          <cell r="X1653">
            <v>-300000000</v>
          </cell>
          <cell r="Y1653">
            <v>-300000000</v>
          </cell>
          <cell r="Z1653">
            <v>-300000000</v>
          </cell>
          <cell r="AA1653">
            <v>-300000000</v>
          </cell>
          <cell r="AD1653">
            <v>-300000000</v>
          </cell>
          <cell r="AE1653">
            <v>-300000000</v>
          </cell>
          <cell r="AF1653">
            <v>-300000000</v>
          </cell>
          <cell r="AG1653">
            <v>-300000000</v>
          </cell>
          <cell r="AH1653">
            <v>-300000000</v>
          </cell>
          <cell r="AI1653">
            <v>-300000000</v>
          </cell>
          <cell r="AJ1653">
            <v>-300000000</v>
          </cell>
          <cell r="AK1653">
            <v>-300000000</v>
          </cell>
          <cell r="AL1653">
            <v>-300000000</v>
          </cell>
          <cell r="AM1653">
            <v>-300000000</v>
          </cell>
          <cell r="AN1653">
            <v>-300000000</v>
          </cell>
          <cell r="AP1653">
            <v>-300000000</v>
          </cell>
        </row>
        <row r="1654">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D1654">
            <v>0</v>
          </cell>
          <cell r="AE1654">
            <v>0</v>
          </cell>
          <cell r="AF1654">
            <v>0</v>
          </cell>
          <cell r="AG1654">
            <v>0</v>
          </cell>
          <cell r="AH1654">
            <v>0</v>
          </cell>
          <cell r="AI1654">
            <v>0</v>
          </cell>
          <cell r="AJ1654">
            <v>0</v>
          </cell>
          <cell r="AK1654">
            <v>0</v>
          </cell>
          <cell r="AL1654">
            <v>0</v>
          </cell>
          <cell r="AM1654">
            <v>0</v>
          </cell>
          <cell r="AN1654">
            <v>0</v>
          </cell>
          <cell r="AP1654">
            <v>0</v>
          </cell>
        </row>
        <row r="1655">
          <cell r="J1655">
            <v>-250000000</v>
          </cell>
          <cell r="K1655">
            <v>-250000000</v>
          </cell>
          <cell r="L1655">
            <v>-250000000</v>
          </cell>
          <cell r="M1655">
            <v>-250000000</v>
          </cell>
          <cell r="N1655">
            <v>-250000000</v>
          </cell>
          <cell r="O1655">
            <v>-250000000</v>
          </cell>
          <cell r="P1655">
            <v>-250000000</v>
          </cell>
          <cell r="Q1655">
            <v>-250000000</v>
          </cell>
          <cell r="R1655">
            <v>-250000000</v>
          </cell>
          <cell r="S1655">
            <v>-250000000</v>
          </cell>
          <cell r="T1655">
            <v>-250000000</v>
          </cell>
          <cell r="U1655">
            <v>-250000000</v>
          </cell>
          <cell r="V1655">
            <v>-250000000</v>
          </cell>
          <cell r="W1655">
            <v>-250000000</v>
          </cell>
          <cell r="X1655">
            <v>-250000000</v>
          </cell>
          <cell r="Y1655">
            <v>-250000000</v>
          </cell>
          <cell r="Z1655">
            <v>-250000000</v>
          </cell>
          <cell r="AA1655">
            <v>-250000000</v>
          </cell>
          <cell r="AD1655">
            <v>-250000000</v>
          </cell>
          <cell r="AE1655">
            <v>-250000000</v>
          </cell>
          <cell r="AF1655">
            <v>-250000000</v>
          </cell>
          <cell r="AG1655">
            <v>-250000000</v>
          </cell>
          <cell r="AH1655">
            <v>-250000000</v>
          </cell>
          <cell r="AI1655">
            <v>-250000000</v>
          </cell>
          <cell r="AJ1655">
            <v>-250000000</v>
          </cell>
          <cell r="AK1655">
            <v>-250000000</v>
          </cell>
          <cell r="AL1655">
            <v>-250000000</v>
          </cell>
          <cell r="AM1655">
            <v>-250000000</v>
          </cell>
          <cell r="AN1655">
            <v>-250000000</v>
          </cell>
          <cell r="AP1655">
            <v>-250000000</v>
          </cell>
        </row>
        <row r="1656">
          <cell r="J1656">
            <v>-350000000</v>
          </cell>
          <cell r="K1656">
            <v>-350000000</v>
          </cell>
          <cell r="L1656">
            <v>-350000000</v>
          </cell>
          <cell r="M1656">
            <v>-350000000</v>
          </cell>
          <cell r="N1656">
            <v>-350000000</v>
          </cell>
          <cell r="O1656">
            <v>-350000000</v>
          </cell>
          <cell r="P1656">
            <v>-350000000</v>
          </cell>
          <cell r="Q1656">
            <v>-350000000</v>
          </cell>
          <cell r="R1656">
            <v>-350000000</v>
          </cell>
          <cell r="S1656">
            <v>-350000000</v>
          </cell>
          <cell r="T1656">
            <v>-350000000</v>
          </cell>
          <cell r="U1656">
            <v>-350000000</v>
          </cell>
          <cell r="V1656">
            <v>-350000000</v>
          </cell>
          <cell r="W1656">
            <v>-350000000</v>
          </cell>
          <cell r="X1656">
            <v>-350000000</v>
          </cell>
          <cell r="Y1656">
            <v>-350000000</v>
          </cell>
          <cell r="Z1656">
            <v>-350000000</v>
          </cell>
          <cell r="AA1656">
            <v>-350000000</v>
          </cell>
          <cell r="AD1656">
            <v>-350000000</v>
          </cell>
          <cell r="AE1656">
            <v>-350000000</v>
          </cell>
          <cell r="AF1656">
            <v>-350000000</v>
          </cell>
          <cell r="AG1656">
            <v>-350000000</v>
          </cell>
          <cell r="AH1656">
            <v>-350000000</v>
          </cell>
          <cell r="AI1656">
            <v>-350000000</v>
          </cell>
          <cell r="AJ1656">
            <v>-350000000</v>
          </cell>
          <cell r="AK1656">
            <v>-350000000</v>
          </cell>
          <cell r="AL1656">
            <v>-350000000</v>
          </cell>
          <cell r="AM1656">
            <v>-350000000</v>
          </cell>
          <cell r="AN1656">
            <v>-350000000</v>
          </cell>
          <cell r="AP1656">
            <v>-350000000</v>
          </cell>
        </row>
        <row r="1657">
          <cell r="J1657">
            <v>-325000000</v>
          </cell>
          <cell r="K1657">
            <v>-325000000</v>
          </cell>
          <cell r="L1657">
            <v>-325000000</v>
          </cell>
          <cell r="M1657">
            <v>-325000000</v>
          </cell>
          <cell r="N1657">
            <v>-325000000</v>
          </cell>
          <cell r="O1657">
            <v>-325000000</v>
          </cell>
          <cell r="P1657">
            <v>-325000000</v>
          </cell>
          <cell r="Q1657">
            <v>-325000000</v>
          </cell>
          <cell r="R1657">
            <v>-325000000</v>
          </cell>
          <cell r="S1657">
            <v>-325000000</v>
          </cell>
          <cell r="T1657">
            <v>-325000000</v>
          </cell>
          <cell r="U1657">
            <v>-325000000</v>
          </cell>
          <cell r="V1657">
            <v>-325000000</v>
          </cell>
          <cell r="W1657">
            <v>-325000000</v>
          </cell>
          <cell r="X1657">
            <v>-325000000</v>
          </cell>
          <cell r="Y1657">
            <v>-325000000</v>
          </cell>
          <cell r="Z1657">
            <v>-325000000</v>
          </cell>
          <cell r="AA1657">
            <v>-325000000</v>
          </cell>
          <cell r="AD1657">
            <v>-325000000</v>
          </cell>
          <cell r="AE1657">
            <v>-325000000</v>
          </cell>
          <cell r="AF1657">
            <v>-325000000</v>
          </cell>
          <cell r="AG1657">
            <v>-325000000</v>
          </cell>
          <cell r="AH1657">
            <v>-325000000</v>
          </cell>
          <cell r="AI1657">
            <v>-325000000</v>
          </cell>
          <cell r="AJ1657">
            <v>-325000000</v>
          </cell>
          <cell r="AK1657">
            <v>-325000000</v>
          </cell>
          <cell r="AL1657">
            <v>-325000000</v>
          </cell>
          <cell r="AM1657">
            <v>-325000000</v>
          </cell>
          <cell r="AN1657">
            <v>-325000000</v>
          </cell>
          <cell r="AP1657">
            <v>-325000000</v>
          </cell>
        </row>
        <row r="1658">
          <cell r="J1658">
            <v>-250000000</v>
          </cell>
          <cell r="K1658">
            <v>-250000000</v>
          </cell>
          <cell r="L1658">
            <v>-250000000</v>
          </cell>
          <cell r="M1658">
            <v>-250000000</v>
          </cell>
          <cell r="N1658">
            <v>-250000000</v>
          </cell>
          <cell r="O1658">
            <v>-250000000</v>
          </cell>
          <cell r="P1658">
            <v>-250000000</v>
          </cell>
          <cell r="Q1658">
            <v>-250000000</v>
          </cell>
          <cell r="R1658">
            <v>-250000000</v>
          </cell>
          <cell r="S1658">
            <v>-250000000</v>
          </cell>
          <cell r="T1658">
            <v>-250000000</v>
          </cell>
          <cell r="U1658">
            <v>-250000000</v>
          </cell>
          <cell r="V1658">
            <v>-250000000</v>
          </cell>
          <cell r="W1658">
            <v>-250000000</v>
          </cell>
          <cell r="X1658">
            <v>-250000000</v>
          </cell>
          <cell r="Y1658">
            <v>-250000000</v>
          </cell>
          <cell r="Z1658">
            <v>-250000000</v>
          </cell>
          <cell r="AA1658">
            <v>-250000000</v>
          </cell>
          <cell r="AD1658">
            <v>-250000000</v>
          </cell>
          <cell r="AE1658">
            <v>-250000000</v>
          </cell>
          <cell r="AF1658">
            <v>-250000000</v>
          </cell>
          <cell r="AG1658">
            <v>-250000000</v>
          </cell>
          <cell r="AH1658">
            <v>-250000000</v>
          </cell>
          <cell r="AI1658">
            <v>-250000000</v>
          </cell>
          <cell r="AJ1658">
            <v>-250000000</v>
          </cell>
          <cell r="AK1658">
            <v>-250000000</v>
          </cell>
          <cell r="AL1658">
            <v>-250000000</v>
          </cell>
          <cell r="AM1658">
            <v>-250000000</v>
          </cell>
          <cell r="AN1658">
            <v>-250000000</v>
          </cell>
          <cell r="AP1658">
            <v>-250000000</v>
          </cell>
        </row>
        <row r="1659">
          <cell r="J1659">
            <v>-300000000</v>
          </cell>
          <cell r="K1659">
            <v>-300000000</v>
          </cell>
          <cell r="L1659">
            <v>-300000000</v>
          </cell>
          <cell r="M1659">
            <v>-300000000</v>
          </cell>
          <cell r="N1659">
            <v>-300000000</v>
          </cell>
          <cell r="O1659">
            <v>-300000000</v>
          </cell>
          <cell r="P1659">
            <v>-300000000</v>
          </cell>
          <cell r="Q1659">
            <v>-300000000</v>
          </cell>
          <cell r="R1659">
            <v>-300000000</v>
          </cell>
          <cell r="S1659">
            <v>-300000000</v>
          </cell>
          <cell r="T1659">
            <v>-300000000</v>
          </cell>
          <cell r="U1659">
            <v>-300000000</v>
          </cell>
          <cell r="V1659">
            <v>-300000000</v>
          </cell>
          <cell r="W1659">
            <v>-300000000</v>
          </cell>
          <cell r="X1659">
            <v>-300000000</v>
          </cell>
          <cell r="Y1659">
            <v>-300000000</v>
          </cell>
          <cell r="Z1659">
            <v>-300000000</v>
          </cell>
          <cell r="AA1659">
            <v>-300000000</v>
          </cell>
          <cell r="AD1659">
            <v>-300000000</v>
          </cell>
          <cell r="AE1659">
            <v>-300000000</v>
          </cell>
          <cell r="AF1659">
            <v>-300000000</v>
          </cell>
          <cell r="AG1659">
            <v>-300000000</v>
          </cell>
          <cell r="AH1659">
            <v>-300000000</v>
          </cell>
          <cell r="AI1659">
            <v>-300000000</v>
          </cell>
          <cell r="AJ1659">
            <v>-300000000</v>
          </cell>
          <cell r="AK1659">
            <v>-300000000</v>
          </cell>
          <cell r="AL1659">
            <v>-300000000</v>
          </cell>
          <cell r="AM1659">
            <v>-300000000</v>
          </cell>
          <cell r="AN1659">
            <v>-300000000</v>
          </cell>
          <cell r="AP1659">
            <v>-300000000</v>
          </cell>
        </row>
        <row r="1660">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D1660">
            <v>0</v>
          </cell>
          <cell r="AE1660">
            <v>0</v>
          </cell>
          <cell r="AF1660">
            <v>0</v>
          </cell>
          <cell r="AG1660">
            <v>0</v>
          </cell>
          <cell r="AH1660">
            <v>0</v>
          </cell>
          <cell r="AI1660">
            <v>0</v>
          </cell>
          <cell r="AJ1660">
            <v>0</v>
          </cell>
          <cell r="AK1660">
            <v>0</v>
          </cell>
          <cell r="AL1660">
            <v>0</v>
          </cell>
          <cell r="AM1660">
            <v>0</v>
          </cell>
          <cell r="AN1660">
            <v>0</v>
          </cell>
          <cell r="AP1660">
            <v>0</v>
          </cell>
        </row>
        <row r="1661">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D1661">
            <v>0</v>
          </cell>
          <cell r="AE1661">
            <v>0</v>
          </cell>
          <cell r="AF1661">
            <v>0</v>
          </cell>
          <cell r="AG1661">
            <v>0</v>
          </cell>
          <cell r="AH1661">
            <v>0</v>
          </cell>
          <cell r="AI1661">
            <v>0</v>
          </cell>
          <cell r="AJ1661">
            <v>0</v>
          </cell>
          <cell r="AK1661">
            <v>0</v>
          </cell>
          <cell r="AL1661">
            <v>0</v>
          </cell>
          <cell r="AM1661">
            <v>0</v>
          </cell>
          <cell r="AN1661">
            <v>0</v>
          </cell>
          <cell r="AP1661">
            <v>0</v>
          </cell>
        </row>
        <row r="1662">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D1662">
            <v>0</v>
          </cell>
          <cell r="AE1662">
            <v>0</v>
          </cell>
          <cell r="AF1662">
            <v>0</v>
          </cell>
          <cell r="AG1662">
            <v>0</v>
          </cell>
          <cell r="AH1662">
            <v>0</v>
          </cell>
          <cell r="AI1662">
            <v>0</v>
          </cell>
          <cell r="AJ1662">
            <v>0</v>
          </cell>
          <cell r="AK1662">
            <v>0</v>
          </cell>
          <cell r="AL1662">
            <v>0</v>
          </cell>
          <cell r="AM1662">
            <v>0</v>
          </cell>
          <cell r="AN1662">
            <v>0</v>
          </cell>
          <cell r="AP1662">
            <v>0</v>
          </cell>
        </row>
        <row r="1663">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D1663">
            <v>0</v>
          </cell>
          <cell r="AE1663">
            <v>0</v>
          </cell>
          <cell r="AF1663">
            <v>0</v>
          </cell>
          <cell r="AG1663">
            <v>0</v>
          </cell>
          <cell r="AH1663">
            <v>0</v>
          </cell>
          <cell r="AI1663">
            <v>0</v>
          </cell>
          <cell r="AJ1663">
            <v>0</v>
          </cell>
          <cell r="AK1663">
            <v>0</v>
          </cell>
          <cell r="AL1663">
            <v>0</v>
          </cell>
          <cell r="AM1663">
            <v>0</v>
          </cell>
          <cell r="AN1663">
            <v>0</v>
          </cell>
          <cell r="AP1663">
            <v>0</v>
          </cell>
        </row>
        <row r="1664">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D1664">
            <v>0</v>
          </cell>
          <cell r="AE1664">
            <v>0</v>
          </cell>
          <cell r="AF1664">
            <v>0</v>
          </cell>
          <cell r="AG1664">
            <v>0</v>
          </cell>
          <cell r="AH1664">
            <v>0</v>
          </cell>
          <cell r="AI1664">
            <v>0</v>
          </cell>
          <cell r="AJ1664">
            <v>0</v>
          </cell>
          <cell r="AK1664">
            <v>0</v>
          </cell>
          <cell r="AL1664">
            <v>0</v>
          </cell>
          <cell r="AM1664">
            <v>0</v>
          </cell>
          <cell r="AN1664">
            <v>0</v>
          </cell>
          <cell r="AP1664">
            <v>0</v>
          </cell>
        </row>
        <row r="1665">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D1665">
            <v>0</v>
          </cell>
          <cell r="AE1665">
            <v>0</v>
          </cell>
          <cell r="AF1665">
            <v>0</v>
          </cell>
          <cell r="AG1665">
            <v>0</v>
          </cell>
          <cell r="AH1665">
            <v>0</v>
          </cell>
          <cell r="AI1665">
            <v>0</v>
          </cell>
          <cell r="AJ1665">
            <v>0</v>
          </cell>
          <cell r="AK1665">
            <v>0</v>
          </cell>
          <cell r="AL1665">
            <v>0</v>
          </cell>
          <cell r="AM1665">
            <v>0</v>
          </cell>
          <cell r="AN1665">
            <v>0</v>
          </cell>
          <cell r="AP1665">
            <v>0</v>
          </cell>
        </row>
        <row r="1666">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D1666">
            <v>0</v>
          </cell>
          <cell r="AE1666">
            <v>0</v>
          </cell>
          <cell r="AF1666">
            <v>0</v>
          </cell>
          <cell r="AG1666">
            <v>0</v>
          </cell>
          <cell r="AH1666">
            <v>0</v>
          </cell>
          <cell r="AI1666">
            <v>0</v>
          </cell>
          <cell r="AJ1666">
            <v>0</v>
          </cell>
          <cell r="AK1666">
            <v>0</v>
          </cell>
          <cell r="AL1666">
            <v>0</v>
          </cell>
          <cell r="AM1666">
            <v>0</v>
          </cell>
          <cell r="AN1666">
            <v>0</v>
          </cell>
          <cell r="AP1666">
            <v>0</v>
          </cell>
        </row>
        <row r="1667">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D1667">
            <v>0</v>
          </cell>
          <cell r="AE1667">
            <v>0</v>
          </cell>
          <cell r="AF1667">
            <v>0</v>
          </cell>
          <cell r="AG1667">
            <v>0</v>
          </cell>
          <cell r="AH1667">
            <v>0</v>
          </cell>
          <cell r="AI1667">
            <v>0</v>
          </cell>
          <cell r="AJ1667">
            <v>0</v>
          </cell>
          <cell r="AK1667">
            <v>0</v>
          </cell>
          <cell r="AL1667">
            <v>0</v>
          </cell>
          <cell r="AM1667">
            <v>0</v>
          </cell>
          <cell r="AN1667">
            <v>0</v>
          </cell>
          <cell r="AP1667">
            <v>0</v>
          </cell>
        </row>
        <row r="1668">
          <cell r="J1668">
            <v>12428.07</v>
          </cell>
          <cell r="K1668">
            <v>12386.22</v>
          </cell>
          <cell r="L1668">
            <v>12344.37</v>
          </cell>
          <cell r="M1668">
            <v>12302.52</v>
          </cell>
          <cell r="N1668">
            <v>12260.67</v>
          </cell>
          <cell r="O1668">
            <v>12218.82</v>
          </cell>
          <cell r="P1668">
            <v>12176.97</v>
          </cell>
          <cell r="Q1668">
            <v>12135.12</v>
          </cell>
          <cell r="R1668">
            <v>12093.27</v>
          </cell>
          <cell r="S1668">
            <v>12051.42</v>
          </cell>
          <cell r="T1668">
            <v>12009.57</v>
          </cell>
          <cell r="U1668">
            <v>11967.72</v>
          </cell>
          <cell r="V1668">
            <v>11925.87</v>
          </cell>
          <cell r="W1668">
            <v>11884.02</v>
          </cell>
          <cell r="X1668">
            <v>11842.17</v>
          </cell>
          <cell r="Y1668">
            <v>11800.32</v>
          </cell>
          <cell r="Z1668">
            <v>11758.47</v>
          </cell>
          <cell r="AA1668">
            <v>11716.62</v>
          </cell>
          <cell r="AD1668">
            <v>12386.22</v>
          </cell>
          <cell r="AE1668">
            <v>12344.37</v>
          </cell>
          <cell r="AF1668">
            <v>12302.519999999999</v>
          </cell>
          <cell r="AG1668">
            <v>12260.67</v>
          </cell>
          <cell r="AH1668">
            <v>12218.820000000002</v>
          </cell>
          <cell r="AI1668">
            <v>12176.97</v>
          </cell>
          <cell r="AJ1668">
            <v>12135.12</v>
          </cell>
          <cell r="AK1668">
            <v>12093.269999999999</v>
          </cell>
          <cell r="AL1668">
            <v>12051.42</v>
          </cell>
          <cell r="AM1668">
            <v>12009.570000000002</v>
          </cell>
          <cell r="AN1668">
            <v>11967.72</v>
          </cell>
          <cell r="AP1668">
            <v>11884.020000000002</v>
          </cell>
        </row>
        <row r="1669">
          <cell r="J1669">
            <v>1847864.58</v>
          </cell>
          <cell r="K1669">
            <v>1842552.08</v>
          </cell>
          <cell r="L1669">
            <v>1837239.58</v>
          </cell>
          <cell r="M1669">
            <v>1831927.08</v>
          </cell>
          <cell r="N1669">
            <v>1826614.58</v>
          </cell>
          <cell r="O1669">
            <v>1821302.08</v>
          </cell>
          <cell r="P1669">
            <v>1815989.58</v>
          </cell>
          <cell r="Q1669">
            <v>1810677.08</v>
          </cell>
          <cell r="R1669">
            <v>1805364.58</v>
          </cell>
          <cell r="S1669">
            <v>1800052.08</v>
          </cell>
          <cell r="T1669">
            <v>1794739.58</v>
          </cell>
          <cell r="U1669">
            <v>1789427.08</v>
          </cell>
          <cell r="V1669">
            <v>1784114.58</v>
          </cell>
          <cell r="W1669">
            <v>1778802.08</v>
          </cell>
          <cell r="X1669">
            <v>1773489.58</v>
          </cell>
          <cell r="Y1669">
            <v>1768177.08</v>
          </cell>
          <cell r="Z1669">
            <v>1762864.58</v>
          </cell>
          <cell r="AA1669">
            <v>1757552.08</v>
          </cell>
          <cell r="AD1669">
            <v>1842552.08</v>
          </cell>
          <cell r="AE1669">
            <v>1837239.58</v>
          </cell>
          <cell r="AF1669">
            <v>1831927.08</v>
          </cell>
          <cell r="AG1669">
            <v>1826614.58</v>
          </cell>
          <cell r="AH1669">
            <v>1821302.08</v>
          </cell>
          <cell r="AI1669">
            <v>1815989.58</v>
          </cell>
          <cell r="AJ1669">
            <v>1810677.08</v>
          </cell>
          <cell r="AK1669">
            <v>1805364.58</v>
          </cell>
          <cell r="AL1669">
            <v>1800052.08</v>
          </cell>
          <cell r="AM1669">
            <v>1794739.58</v>
          </cell>
          <cell r="AN1669">
            <v>1789427.08</v>
          </cell>
          <cell r="AP1669">
            <v>1778802.08</v>
          </cell>
        </row>
        <row r="1670">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D1670">
            <v>0</v>
          </cell>
          <cell r="AE1670">
            <v>0</v>
          </cell>
          <cell r="AF1670">
            <v>0</v>
          </cell>
          <cell r="AG1670">
            <v>0</v>
          </cell>
          <cell r="AH1670">
            <v>0</v>
          </cell>
          <cell r="AI1670">
            <v>0</v>
          </cell>
          <cell r="AJ1670">
            <v>0</v>
          </cell>
          <cell r="AK1670">
            <v>0</v>
          </cell>
          <cell r="AL1670">
            <v>0</v>
          </cell>
          <cell r="AM1670">
            <v>0</v>
          </cell>
          <cell r="AN1670">
            <v>0</v>
          </cell>
          <cell r="AP1670">
            <v>0</v>
          </cell>
        </row>
        <row r="1671">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D1671">
            <v>0</v>
          </cell>
          <cell r="AE1671">
            <v>0</v>
          </cell>
          <cell r="AF1671">
            <v>0</v>
          </cell>
          <cell r="AG1671">
            <v>0</v>
          </cell>
          <cell r="AH1671">
            <v>0</v>
          </cell>
          <cell r="AI1671">
            <v>0</v>
          </cell>
          <cell r="AJ1671">
            <v>0</v>
          </cell>
          <cell r="AK1671">
            <v>0</v>
          </cell>
          <cell r="AL1671">
            <v>0</v>
          </cell>
          <cell r="AM1671">
            <v>0</v>
          </cell>
          <cell r="AN1671">
            <v>0</v>
          </cell>
          <cell r="AP1671">
            <v>0</v>
          </cell>
        </row>
        <row r="1672">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D1672">
            <v>0</v>
          </cell>
          <cell r="AE1672">
            <v>0</v>
          </cell>
          <cell r="AF1672">
            <v>0</v>
          </cell>
          <cell r="AG1672">
            <v>0</v>
          </cell>
          <cell r="AH1672">
            <v>0</v>
          </cell>
          <cell r="AI1672">
            <v>0</v>
          </cell>
          <cell r="AJ1672">
            <v>0</v>
          </cell>
          <cell r="AK1672">
            <v>0</v>
          </cell>
          <cell r="AL1672">
            <v>0</v>
          </cell>
          <cell r="AM1672">
            <v>0</v>
          </cell>
          <cell r="AN1672">
            <v>0</v>
          </cell>
          <cell r="AP1672">
            <v>0</v>
          </cell>
        </row>
        <row r="1673">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D1673">
            <v>0</v>
          </cell>
          <cell r="AE1673">
            <v>0</v>
          </cell>
          <cell r="AF1673">
            <v>0</v>
          </cell>
          <cell r="AG1673">
            <v>0</v>
          </cell>
          <cell r="AH1673">
            <v>0</v>
          </cell>
          <cell r="AI1673">
            <v>0</v>
          </cell>
          <cell r="AJ1673">
            <v>0</v>
          </cell>
          <cell r="AK1673">
            <v>0</v>
          </cell>
          <cell r="AL1673">
            <v>0</v>
          </cell>
          <cell r="AM1673">
            <v>0</v>
          </cell>
          <cell r="AN1673">
            <v>0</v>
          </cell>
          <cell r="AP1673">
            <v>-25814.098750000001</v>
          </cell>
        </row>
        <row r="1674">
          <cell r="J1674">
            <v>-332500</v>
          </cell>
          <cell r="K1674">
            <v>-307500</v>
          </cell>
          <cell r="L1674">
            <v>-307500</v>
          </cell>
          <cell r="M1674">
            <v>-307500</v>
          </cell>
          <cell r="N1674">
            <v>-300000</v>
          </cell>
          <cell r="O1674">
            <v>-300000</v>
          </cell>
          <cell r="P1674">
            <v>-300000</v>
          </cell>
          <cell r="Q1674">
            <v>-250000</v>
          </cell>
          <cell r="R1674">
            <v>-250000</v>
          </cell>
          <cell r="S1674">
            <v>-250000</v>
          </cell>
          <cell r="T1674">
            <v>-250000</v>
          </cell>
          <cell r="U1674">
            <v>-250000</v>
          </cell>
          <cell r="V1674">
            <v>-250000</v>
          </cell>
          <cell r="W1674">
            <v>-250000</v>
          </cell>
          <cell r="X1674">
            <v>-250000</v>
          </cell>
          <cell r="Y1674">
            <v>-1250000</v>
          </cell>
          <cell r="Z1674">
            <v>-429000</v>
          </cell>
          <cell r="AA1674">
            <v>-429000</v>
          </cell>
          <cell r="AD1674">
            <v>-274062.5</v>
          </cell>
          <cell r="AE1674">
            <v>-283437.5</v>
          </cell>
          <cell r="AF1674">
            <v>-292812.5</v>
          </cell>
          <cell r="AG1674">
            <v>-294062.5</v>
          </cell>
          <cell r="AH1674">
            <v>-287187.5</v>
          </cell>
          <cell r="AI1674">
            <v>-280312.5</v>
          </cell>
          <cell r="AJ1674">
            <v>-274479.16666666669</v>
          </cell>
          <cell r="AK1674">
            <v>-269687.5</v>
          </cell>
          <cell r="AL1674">
            <v>-306562.5</v>
          </cell>
          <cell r="AM1674">
            <v>-351208.33333333331</v>
          </cell>
          <cell r="AN1674">
            <v>-361958.33333333331</v>
          </cell>
          <cell r="AP1674">
            <v>-361000</v>
          </cell>
        </row>
        <row r="1675">
          <cell r="J1675">
            <v>-47500</v>
          </cell>
          <cell r="K1675">
            <v>-37500</v>
          </cell>
          <cell r="L1675">
            <v>-37500</v>
          </cell>
          <cell r="M1675">
            <v>-37500</v>
          </cell>
          <cell r="N1675">
            <v>-228000</v>
          </cell>
          <cell r="O1675">
            <v>-228000</v>
          </cell>
          <cell r="P1675">
            <v>-228000</v>
          </cell>
          <cell r="Q1675">
            <v>-175000</v>
          </cell>
          <cell r="R1675">
            <v>-175000</v>
          </cell>
          <cell r="S1675">
            <v>-175000</v>
          </cell>
          <cell r="T1675">
            <v>-1770000</v>
          </cell>
          <cell r="U1675">
            <v>-1770000</v>
          </cell>
          <cell r="V1675">
            <v>-1770000</v>
          </cell>
          <cell r="W1675">
            <v>-2110000</v>
          </cell>
          <cell r="X1675">
            <v>-2110000</v>
          </cell>
          <cell r="Y1675">
            <v>-2110000</v>
          </cell>
          <cell r="Z1675">
            <v>-2150000</v>
          </cell>
          <cell r="AA1675">
            <v>-2150000</v>
          </cell>
          <cell r="AD1675">
            <v>-93354.166666666672</v>
          </cell>
          <cell r="AE1675">
            <v>-104812.5</v>
          </cell>
          <cell r="AF1675">
            <v>-116270.83333333333</v>
          </cell>
          <cell r="AG1675">
            <v>-193770.83333333334</v>
          </cell>
          <cell r="AH1675">
            <v>-337312.5</v>
          </cell>
          <cell r="AI1675">
            <v>-480854.16666666669</v>
          </cell>
          <cell r="AJ1675">
            <v>-638979.16666666663</v>
          </cell>
          <cell r="AK1675">
            <v>-811687.5</v>
          </cell>
          <cell r="AL1675">
            <v>-984395.83333333337</v>
          </cell>
          <cell r="AM1675">
            <v>-1150833.3333333333</v>
          </cell>
          <cell r="AN1675">
            <v>-1311000</v>
          </cell>
          <cell r="AP1675">
            <v>-1633541.6666666667</v>
          </cell>
        </row>
        <row r="1676">
          <cell r="J1676">
            <v>-52262274.340000004</v>
          </cell>
          <cell r="K1676">
            <v>-52393217.880000003</v>
          </cell>
          <cell r="L1676">
            <v>-52524161.420000002</v>
          </cell>
          <cell r="M1676">
            <v>-52655269.920000002</v>
          </cell>
          <cell r="N1676">
            <v>-52786378.420000002</v>
          </cell>
          <cell r="O1676">
            <v>-52917486.920000002</v>
          </cell>
          <cell r="P1676">
            <v>-53048595.420000002</v>
          </cell>
          <cell r="Q1676">
            <v>-53195295.920000002</v>
          </cell>
          <cell r="R1676">
            <v>-53309934.539999999</v>
          </cell>
          <cell r="S1676">
            <v>-53424573.079999998</v>
          </cell>
          <cell r="T1676">
            <v>-53539211.619999997</v>
          </cell>
          <cell r="U1676">
            <v>-53653707.759999998</v>
          </cell>
          <cell r="V1676">
            <v>-53768275.100000001</v>
          </cell>
          <cell r="W1676">
            <v>-53882842.439999998</v>
          </cell>
          <cell r="X1676">
            <v>-53997409.780000001</v>
          </cell>
          <cell r="Y1676">
            <v>-54113650.119999997</v>
          </cell>
          <cell r="Z1676">
            <v>-54229890.460000001</v>
          </cell>
          <cell r="AA1676">
            <v>-54346130.799999997</v>
          </cell>
          <cell r="AD1676">
            <v>-52673151.077083342</v>
          </cell>
          <cell r="AE1676">
            <v>-52709785.42666667</v>
          </cell>
          <cell r="AF1676">
            <v>-52746659.448750012</v>
          </cell>
          <cell r="AG1676">
            <v>-52806866.395416677</v>
          </cell>
          <cell r="AH1676">
            <v>-52912414.286250003</v>
          </cell>
          <cell r="AI1676">
            <v>-53038592.301666677</v>
          </cell>
          <cell r="AJ1676">
            <v>-53163410.023333333</v>
          </cell>
          <cell r="AK1676">
            <v>-53286863.061666675</v>
          </cell>
          <cell r="AL1676">
            <v>-53409014.251666665</v>
          </cell>
          <cell r="AM1676">
            <v>-53529926.428333342</v>
          </cell>
          <cell r="AN1676">
            <v>-53649599.591666669</v>
          </cell>
          <cell r="AP1676">
            <v>-53996509.709999986</v>
          </cell>
        </row>
        <row r="1677">
          <cell r="J1677">
            <v>-5042812.78</v>
          </cell>
          <cell r="K1677">
            <v>-4953753.78</v>
          </cell>
          <cell r="L1677">
            <v>-4864238.6399999997</v>
          </cell>
          <cell r="M1677">
            <v>-4776414.41</v>
          </cell>
          <cell r="N1677">
            <v>-3426506.82</v>
          </cell>
          <cell r="O1677">
            <v>-3558650.6</v>
          </cell>
          <cell r="P1677">
            <v>-3537766.81</v>
          </cell>
          <cell r="Q1677">
            <v>-2871144.1</v>
          </cell>
          <cell r="R1677">
            <v>-2445614.06</v>
          </cell>
          <cell r="S1677">
            <v>-2421436.4</v>
          </cell>
          <cell r="T1677">
            <v>-2397261.7599999998</v>
          </cell>
          <cell r="U1677">
            <v>-2495069.1</v>
          </cell>
          <cell r="V1677">
            <v>-2451737.85</v>
          </cell>
          <cell r="W1677">
            <v>-2427470.09</v>
          </cell>
          <cell r="X1677">
            <v>-2405439.23</v>
          </cell>
          <cell r="Y1677">
            <v>-2360638.6800000002</v>
          </cell>
          <cell r="Z1677">
            <v>-2717500</v>
          </cell>
          <cell r="AA1677">
            <v>-2718000</v>
          </cell>
          <cell r="AD1677">
            <v>-4577408.2658333341</v>
          </cell>
          <cell r="AE1677">
            <v>-4358444.6050000004</v>
          </cell>
          <cell r="AF1677">
            <v>-4124098.9366666675</v>
          </cell>
          <cell r="AG1677">
            <v>-3895030.9545833338</v>
          </cell>
          <cell r="AH1677">
            <v>-3674074.1458333335</v>
          </cell>
          <cell r="AI1677">
            <v>-3457927.6495833327</v>
          </cell>
          <cell r="AJ1677">
            <v>-3244704.3737500007</v>
          </cell>
          <cell r="AK1677">
            <v>-3036992.5779166669</v>
          </cell>
          <cell r="AL1677">
            <v>-2833885.280416667</v>
          </cell>
          <cell r="AM1677">
            <v>-2703686.0075000003</v>
          </cell>
          <cell r="AN1677">
            <v>-2639116.9483333337</v>
          </cell>
          <cell r="AP1677">
            <v>-2530560.1416666666</v>
          </cell>
        </row>
        <row r="1678">
          <cell r="J1678">
            <v>-39879523.700000003</v>
          </cell>
          <cell r="K1678">
            <v>-35410857.039999999</v>
          </cell>
          <cell r="L1678">
            <v>-30442190.379999999</v>
          </cell>
          <cell r="M1678">
            <v>-25473523.719999999</v>
          </cell>
          <cell r="N1678">
            <v>-22374580.219999999</v>
          </cell>
          <cell r="O1678">
            <v>-22440192.800000001</v>
          </cell>
          <cell r="P1678">
            <v>-22505805.379999999</v>
          </cell>
          <cell r="Q1678">
            <v>-32346587</v>
          </cell>
          <cell r="R1678">
            <v>-30775532</v>
          </cell>
          <cell r="S1678">
            <v>-30824532</v>
          </cell>
          <cell r="T1678">
            <v>-21873532</v>
          </cell>
          <cell r="U1678">
            <v>-21922532</v>
          </cell>
          <cell r="V1678">
            <v>-21971532</v>
          </cell>
          <cell r="W1678">
            <v>-13020532</v>
          </cell>
          <cell r="X1678">
            <v>-13069532</v>
          </cell>
          <cell r="Y1678">
            <v>-13118532</v>
          </cell>
          <cell r="Z1678">
            <v>-12917435</v>
          </cell>
          <cell r="AA1678">
            <v>-12966804.75</v>
          </cell>
          <cell r="AD1678">
            <v>-33751346.38666667</v>
          </cell>
          <cell r="AE1678">
            <v>-32694891.03916667</v>
          </cell>
          <cell r="AF1678">
            <v>-31572405.62166667</v>
          </cell>
          <cell r="AG1678">
            <v>-30263892.425833333</v>
          </cell>
          <cell r="AH1678">
            <v>-28769351.451666668</v>
          </cell>
          <cell r="AI1678">
            <v>-27276282.699166667</v>
          </cell>
          <cell r="AJ1678">
            <v>-25597186.168333333</v>
          </cell>
          <cell r="AK1678">
            <v>-23940395.192499999</v>
          </cell>
          <cell r="AL1678">
            <v>-22701743.105</v>
          </cell>
          <cell r="AM1678">
            <v>-21792904.065833334</v>
          </cell>
          <cell r="AN1678">
            <v>-21004131.846250001</v>
          </cell>
          <cell r="AP1678">
            <v>-18309206.020833332</v>
          </cell>
        </row>
        <row r="1679">
          <cell r="J1679">
            <v>-807000</v>
          </cell>
          <cell r="K1679">
            <v>-822000</v>
          </cell>
          <cell r="L1679">
            <v>-1010984.96</v>
          </cell>
          <cell r="M1679">
            <v>-765576.92</v>
          </cell>
          <cell r="N1679">
            <v>-1068928</v>
          </cell>
          <cell r="O1679">
            <v>-1086737</v>
          </cell>
          <cell r="P1679">
            <v>-888516.36</v>
          </cell>
          <cell r="Q1679">
            <v>-956600</v>
          </cell>
          <cell r="R1679">
            <v>-712142.94</v>
          </cell>
          <cell r="S1679">
            <v>-740416.2</v>
          </cell>
          <cell r="T1679">
            <v>-957970.2</v>
          </cell>
          <cell r="U1679">
            <v>-724824.82</v>
          </cell>
          <cell r="V1679">
            <v>-1049933.6599999999</v>
          </cell>
          <cell r="W1679">
            <v>-566300</v>
          </cell>
          <cell r="X1679">
            <v>-776657</v>
          </cell>
          <cell r="Y1679">
            <v>-829917.25</v>
          </cell>
          <cell r="Z1679">
            <v>-623800</v>
          </cell>
          <cell r="AA1679">
            <v>-886926</v>
          </cell>
          <cell r="AD1679">
            <v>-1050349.0741666667</v>
          </cell>
          <cell r="AE1679">
            <v>-978948.18333333323</v>
          </cell>
          <cell r="AF1679">
            <v>-892214.73249999993</v>
          </cell>
          <cell r="AG1679">
            <v>-857530.93083333329</v>
          </cell>
          <cell r="AH1679">
            <v>-871148.0695833331</v>
          </cell>
          <cell r="AI1679">
            <v>-888597.01916666667</v>
          </cell>
          <cell r="AJ1679">
            <v>-888065.08833333338</v>
          </cell>
          <cell r="AK1679">
            <v>-867647.25666666671</v>
          </cell>
          <cell r="AL1679">
            <v>-860564.43875000009</v>
          </cell>
          <cell r="AM1679">
            <v>-844698.28583333327</v>
          </cell>
          <cell r="AN1679">
            <v>-817825.82750000001</v>
          </cell>
          <cell r="AP1679">
            <v>-778644.50249999994</v>
          </cell>
        </row>
        <row r="1680">
          <cell r="J1680">
            <v>-164525.71</v>
          </cell>
          <cell r="K1680">
            <v>-164525.71</v>
          </cell>
          <cell r="L1680">
            <v>-109289.79</v>
          </cell>
          <cell r="M1680">
            <v>-93032.07</v>
          </cell>
          <cell r="N1680">
            <v>-91713.71</v>
          </cell>
          <cell r="O1680">
            <v>-36465.800000000003</v>
          </cell>
          <cell r="P1680">
            <v>-15702.12</v>
          </cell>
          <cell r="Q1680">
            <v>8110.8</v>
          </cell>
          <cell r="R1680">
            <v>8110.8</v>
          </cell>
          <cell r="S1680">
            <v>30500.9</v>
          </cell>
          <cell r="T1680">
            <v>74927.91</v>
          </cell>
          <cell r="U1680">
            <v>-173722.66</v>
          </cell>
          <cell r="V1680">
            <v>-148120.49</v>
          </cell>
          <cell r="W1680">
            <v>-120345.27</v>
          </cell>
          <cell r="X1680">
            <v>-99389.05</v>
          </cell>
          <cell r="Y1680">
            <v>-72491.520000000004</v>
          </cell>
          <cell r="Z1680">
            <v>-71257.69</v>
          </cell>
          <cell r="AA1680">
            <v>-25892.11</v>
          </cell>
          <cell r="AD1680">
            <v>-129808.65999999999</v>
          </cell>
          <cell r="AE1680">
            <v>-114903.91625000001</v>
          </cell>
          <cell r="AF1680">
            <v>-94286.82666666666</v>
          </cell>
          <cell r="AG1680">
            <v>-73636.607083333321</v>
          </cell>
          <cell r="AH1680">
            <v>-61499.119999999995</v>
          </cell>
          <cell r="AI1680">
            <v>-59927.045833333337</v>
          </cell>
          <cell r="AJ1680">
            <v>-57402.643333333333</v>
          </cell>
          <cell r="AK1680">
            <v>-55149.260833333341</v>
          </cell>
          <cell r="AL1680">
            <v>-53880.873750000006</v>
          </cell>
          <cell r="AM1680">
            <v>-52172.683333333327</v>
          </cell>
          <cell r="AN1680">
            <v>-50879.778749999998</v>
          </cell>
          <cell r="AP1680">
            <v>-46990.438750000008</v>
          </cell>
        </row>
        <row r="1681">
          <cell r="J1681">
            <v>-1537250</v>
          </cell>
          <cell r="K1681">
            <v>-1535500</v>
          </cell>
          <cell r="L1681">
            <v>-1495388.06</v>
          </cell>
          <cell r="M1681">
            <v>-1422588.73</v>
          </cell>
          <cell r="N1681">
            <v>-1430891</v>
          </cell>
          <cell r="O1681">
            <v>-1437201</v>
          </cell>
          <cell r="P1681">
            <v>-1938377.52</v>
          </cell>
          <cell r="Q1681">
            <v>-1593400</v>
          </cell>
          <cell r="R1681">
            <v>-2476638.14</v>
          </cell>
          <cell r="S1681">
            <v>-2536606.7999999998</v>
          </cell>
          <cell r="T1681">
            <v>-2698057.16</v>
          </cell>
          <cell r="U1681">
            <v>-2351123.9900000002</v>
          </cell>
          <cell r="V1681">
            <v>-2208659.81</v>
          </cell>
          <cell r="W1681">
            <v>-1996400</v>
          </cell>
          <cell r="X1681">
            <v>-1858536</v>
          </cell>
          <cell r="Y1681">
            <v>-2022389.54</v>
          </cell>
          <cell r="Z1681">
            <v>-1805100</v>
          </cell>
          <cell r="AA1681">
            <v>-1692188.21</v>
          </cell>
          <cell r="AD1681">
            <v>-1709610.9200000002</v>
          </cell>
          <cell r="AE1681">
            <v>-1717441.0941666665</v>
          </cell>
          <cell r="AF1681">
            <v>-1720798.3924999998</v>
          </cell>
          <cell r="AG1681">
            <v>-1770500.8150000002</v>
          </cell>
          <cell r="AH1681">
            <v>-1844976.49</v>
          </cell>
          <cell r="AI1681">
            <v>-1899060.6087499999</v>
          </cell>
          <cell r="AJ1681">
            <v>-1946240.1841666664</v>
          </cell>
          <cell r="AK1681">
            <v>-1980575.5150000004</v>
          </cell>
          <cell r="AL1681">
            <v>-2020698.3795833336</v>
          </cell>
          <cell r="AM1681">
            <v>-2061282.1216666668</v>
          </cell>
          <cell r="AN1681">
            <v>-2087498.6304166669</v>
          </cell>
          <cell r="AP1681">
            <v>-2099125.8287500003</v>
          </cell>
        </row>
        <row r="1682">
          <cell r="J1682">
            <v>-50538</v>
          </cell>
          <cell r="K1682">
            <v>-61608</v>
          </cell>
          <cell r="L1682">
            <v>-61608</v>
          </cell>
          <cell r="M1682">
            <v>-61608</v>
          </cell>
          <cell r="N1682">
            <v>-72678</v>
          </cell>
          <cell r="O1682">
            <v>-72678</v>
          </cell>
          <cell r="P1682">
            <v>-52364.85</v>
          </cell>
          <cell r="Q1682">
            <v>-63434.85</v>
          </cell>
          <cell r="R1682">
            <v>-63434.85</v>
          </cell>
          <cell r="S1682">
            <v>-26326.05</v>
          </cell>
          <cell r="T1682">
            <v>-26326.05</v>
          </cell>
          <cell r="U1682">
            <v>-26326.05</v>
          </cell>
          <cell r="V1682">
            <v>-26326.05</v>
          </cell>
          <cell r="W1682">
            <v>-49519.05</v>
          </cell>
          <cell r="X1682">
            <v>-49519.05</v>
          </cell>
          <cell r="Y1682">
            <v>-49519.05</v>
          </cell>
          <cell r="Z1682">
            <v>-61115.55</v>
          </cell>
          <cell r="AA1682">
            <v>-61115.55</v>
          </cell>
          <cell r="AD1682">
            <v>-57633.856250000004</v>
          </cell>
          <cell r="AE1682">
            <v>-57376.09375</v>
          </cell>
          <cell r="AF1682">
            <v>-57827.131249999999</v>
          </cell>
          <cell r="AG1682">
            <v>-56270.71875</v>
          </cell>
          <cell r="AH1682">
            <v>-54253.056250000001</v>
          </cell>
          <cell r="AI1682">
            <v>-52235.39375000001</v>
          </cell>
          <cell r="AJ1682">
            <v>-50722.856250000004</v>
          </cell>
          <cell r="AK1682">
            <v>-49715.443749999999</v>
          </cell>
          <cell r="AL1682">
            <v>-48708.03125</v>
          </cell>
          <cell r="AM1682">
            <v>-47722.556249999994</v>
          </cell>
          <cell r="AN1682">
            <v>-46759.018749999988</v>
          </cell>
          <cell r="AP1682">
            <v>-46233.374999999993</v>
          </cell>
        </row>
        <row r="1683">
          <cell r="J1683">
            <v>-97929</v>
          </cell>
          <cell r="K1683">
            <v>-118821</v>
          </cell>
          <cell r="L1683">
            <v>-118821</v>
          </cell>
          <cell r="M1683">
            <v>-118821</v>
          </cell>
          <cell r="N1683">
            <v>-139713</v>
          </cell>
          <cell r="O1683">
            <v>-139713</v>
          </cell>
          <cell r="P1683">
            <v>-107941.15</v>
          </cell>
          <cell r="Q1683">
            <v>-128833.15</v>
          </cell>
          <cell r="R1683">
            <v>-128833.15</v>
          </cell>
          <cell r="S1683">
            <v>-59065.15</v>
          </cell>
          <cell r="T1683">
            <v>-59065.15</v>
          </cell>
          <cell r="U1683">
            <v>-59065.15</v>
          </cell>
          <cell r="V1683">
            <v>-59065.15</v>
          </cell>
          <cell r="W1683">
            <v>-102670.15</v>
          </cell>
          <cell r="X1683">
            <v>-102670.15</v>
          </cell>
          <cell r="Y1683">
            <v>-102670.15</v>
          </cell>
          <cell r="Z1683">
            <v>-124472.65</v>
          </cell>
          <cell r="AA1683">
            <v>-124472.65</v>
          </cell>
          <cell r="AD1683">
            <v>-112141.14374999999</v>
          </cell>
          <cell r="AE1683">
            <v>-112201.86458333331</v>
          </cell>
          <cell r="AF1683">
            <v>-113611.21041666665</v>
          </cell>
          <cell r="AG1683">
            <v>-111243.05624999998</v>
          </cell>
          <cell r="AH1683">
            <v>-108004.40208333331</v>
          </cell>
          <cell r="AI1683">
            <v>-104765.74791666666</v>
          </cell>
          <cell r="AJ1683">
            <v>-102473.46875</v>
          </cell>
          <cell r="AK1683">
            <v>-101127.56458333334</v>
          </cell>
          <cell r="AL1683">
            <v>-99781.660416666666</v>
          </cell>
          <cell r="AM1683">
            <v>-98473.693749999991</v>
          </cell>
          <cell r="AN1683">
            <v>-97203.664583333346</v>
          </cell>
          <cell r="AP1683">
            <v>-96492.775000000009</v>
          </cell>
        </row>
        <row r="1684">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D1684">
            <v>0</v>
          </cell>
          <cell r="AE1684">
            <v>0</v>
          </cell>
          <cell r="AF1684">
            <v>0</v>
          </cell>
          <cell r="AG1684">
            <v>0</v>
          </cell>
          <cell r="AH1684">
            <v>0</v>
          </cell>
          <cell r="AI1684">
            <v>0</v>
          </cell>
          <cell r="AJ1684">
            <v>0</v>
          </cell>
          <cell r="AK1684">
            <v>0</v>
          </cell>
          <cell r="AL1684">
            <v>0</v>
          </cell>
          <cell r="AM1684">
            <v>0</v>
          </cell>
          <cell r="AN1684">
            <v>0</v>
          </cell>
          <cell r="AP1684">
            <v>0</v>
          </cell>
        </row>
        <row r="1685">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D1685">
            <v>0</v>
          </cell>
          <cell r="AE1685">
            <v>0</v>
          </cell>
          <cell r="AF1685">
            <v>0</v>
          </cell>
          <cell r="AG1685">
            <v>0</v>
          </cell>
          <cell r="AH1685">
            <v>0</v>
          </cell>
          <cell r="AI1685">
            <v>0</v>
          </cell>
          <cell r="AJ1685">
            <v>0</v>
          </cell>
          <cell r="AK1685">
            <v>0</v>
          </cell>
          <cell r="AL1685">
            <v>0</v>
          </cell>
          <cell r="AM1685">
            <v>0</v>
          </cell>
          <cell r="AN1685">
            <v>0</v>
          </cell>
          <cell r="AP1685">
            <v>0</v>
          </cell>
        </row>
        <row r="1686">
          <cell r="J1686">
            <v>-631223.56999999995</v>
          </cell>
          <cell r="K1686">
            <v>-629429.85</v>
          </cell>
          <cell r="L1686">
            <v>-629429.85</v>
          </cell>
          <cell r="M1686">
            <v>-629429.85</v>
          </cell>
          <cell r="N1686">
            <v>-625574.47</v>
          </cell>
          <cell r="O1686">
            <v>-625574.47</v>
          </cell>
          <cell r="P1686">
            <v>-625574.47</v>
          </cell>
          <cell r="Q1686">
            <v>-640000</v>
          </cell>
          <cell r="R1686">
            <v>-640000</v>
          </cell>
          <cell r="S1686">
            <v>-640000</v>
          </cell>
          <cell r="T1686">
            <v>-634285</v>
          </cell>
          <cell r="U1686">
            <v>-634285</v>
          </cell>
          <cell r="V1686">
            <v>-634285</v>
          </cell>
          <cell r="W1686">
            <v>-627216.77</v>
          </cell>
          <cell r="X1686">
            <v>-627216.77</v>
          </cell>
          <cell r="Y1686">
            <v>-627216.77</v>
          </cell>
          <cell r="Z1686">
            <v>-621434.80000000005</v>
          </cell>
          <cell r="AA1686">
            <v>-621434.80000000005</v>
          </cell>
          <cell r="AD1686">
            <v>-630515.30583333317</v>
          </cell>
          <cell r="AE1686">
            <v>-630931.97249999992</v>
          </cell>
          <cell r="AF1686">
            <v>-631348.63916666666</v>
          </cell>
          <cell r="AG1686">
            <v>-631684.53208333335</v>
          </cell>
          <cell r="AH1686">
            <v>-631939.65125</v>
          </cell>
          <cell r="AI1686">
            <v>-632194.77041666664</v>
          </cell>
          <cell r="AJ1686">
            <v>-632230.11833333329</v>
          </cell>
          <cell r="AK1686">
            <v>-632045.69499999995</v>
          </cell>
          <cell r="AL1686">
            <v>-631861.27166666661</v>
          </cell>
          <cell r="AM1686">
            <v>-631596.57374999986</v>
          </cell>
          <cell r="AN1686">
            <v>-631251.60124999995</v>
          </cell>
          <cell r="AP1686">
            <v>-630734.14249999996</v>
          </cell>
        </row>
        <row r="1687">
          <cell r="J1687">
            <v>-199475.25</v>
          </cell>
          <cell r="K1687">
            <v>-197293.25</v>
          </cell>
          <cell r="L1687">
            <v>-197293.25</v>
          </cell>
          <cell r="M1687">
            <v>-197293.25</v>
          </cell>
          <cell r="N1687">
            <v>-196806.75</v>
          </cell>
          <cell r="O1687">
            <v>-196806.75</v>
          </cell>
          <cell r="P1687">
            <v>-196806.75</v>
          </cell>
          <cell r="Q1687">
            <v>-200000</v>
          </cell>
          <cell r="R1687">
            <v>-200000</v>
          </cell>
          <cell r="S1687">
            <v>-200000</v>
          </cell>
          <cell r="T1687">
            <v>-197751.25</v>
          </cell>
          <cell r="U1687">
            <v>-197751.25</v>
          </cell>
          <cell r="V1687">
            <v>-197751.25</v>
          </cell>
          <cell r="W1687">
            <v>-189835.41</v>
          </cell>
          <cell r="X1687">
            <v>-189835.41</v>
          </cell>
          <cell r="Y1687">
            <v>-189835.41</v>
          </cell>
          <cell r="Z1687">
            <v>-189835.41</v>
          </cell>
          <cell r="AA1687">
            <v>-189835.41</v>
          </cell>
          <cell r="AD1687">
            <v>-198393.8125</v>
          </cell>
          <cell r="AE1687">
            <v>-198393.8125</v>
          </cell>
          <cell r="AF1687">
            <v>-198393.8125</v>
          </cell>
          <cell r="AG1687">
            <v>-198321.97916666666</v>
          </cell>
          <cell r="AH1687">
            <v>-198178.3125</v>
          </cell>
          <cell r="AI1687">
            <v>-198034.64583333334</v>
          </cell>
          <cell r="AJ1687">
            <v>-197652.06916666668</v>
          </cell>
          <cell r="AK1687">
            <v>-197030.58250000002</v>
          </cell>
          <cell r="AL1687">
            <v>-196409.09583333333</v>
          </cell>
          <cell r="AM1687">
            <v>-195807.88</v>
          </cell>
          <cell r="AN1687">
            <v>-195226.93499999997</v>
          </cell>
          <cell r="AP1687">
            <v>-194355.51749999996</v>
          </cell>
        </row>
        <row r="1688">
          <cell r="J1688">
            <v>-530428.43000000005</v>
          </cell>
          <cell r="K1688">
            <v>-529545.53</v>
          </cell>
          <cell r="L1688">
            <v>-556000</v>
          </cell>
          <cell r="M1688">
            <v>-556000</v>
          </cell>
          <cell r="N1688">
            <v>-552321.25</v>
          </cell>
          <cell r="O1688">
            <v>-552321.25</v>
          </cell>
          <cell r="P1688">
            <v>-552321.25</v>
          </cell>
          <cell r="Q1688">
            <v>-556500</v>
          </cell>
          <cell r="R1688">
            <v>-556500</v>
          </cell>
          <cell r="S1688">
            <v>-556500</v>
          </cell>
          <cell r="T1688">
            <v>-551520.36</v>
          </cell>
          <cell r="U1688">
            <v>-551520.36</v>
          </cell>
          <cell r="V1688">
            <v>-551520.36</v>
          </cell>
          <cell r="W1688">
            <v>-550234.19999999995</v>
          </cell>
          <cell r="X1688">
            <v>-550234.19999999995</v>
          </cell>
          <cell r="Y1688">
            <v>-550234.19999999995</v>
          </cell>
          <cell r="Z1688">
            <v>-550099.19999999995</v>
          </cell>
          <cell r="AA1688">
            <v>-550099.19999999995</v>
          </cell>
          <cell r="AD1688">
            <v>-541087.04749999999</v>
          </cell>
          <cell r="AE1688">
            <v>-543295.38083333336</v>
          </cell>
          <cell r="AF1688">
            <v>-545503.71416666673</v>
          </cell>
          <cell r="AG1688">
            <v>-547486.71125000005</v>
          </cell>
          <cell r="AH1688">
            <v>-549244.37208333332</v>
          </cell>
          <cell r="AI1688">
            <v>-551002.03291666682</v>
          </cell>
          <cell r="AJ1688">
            <v>-552742.8912500001</v>
          </cell>
          <cell r="AK1688">
            <v>-553364.67750000011</v>
          </cell>
          <cell r="AL1688">
            <v>-552884.19416666671</v>
          </cell>
          <cell r="AM1688">
            <v>-552551.36708333332</v>
          </cell>
          <cell r="AN1688">
            <v>-552366.19624999992</v>
          </cell>
          <cell r="AP1688">
            <v>-552088.44000000006</v>
          </cell>
        </row>
        <row r="1689">
          <cell r="J1689">
            <v>-258000</v>
          </cell>
          <cell r="K1689">
            <v>-258000</v>
          </cell>
          <cell r="L1689">
            <v>-258000</v>
          </cell>
          <cell r="M1689">
            <v>-258000</v>
          </cell>
          <cell r="N1689">
            <v>-258000</v>
          </cell>
          <cell r="O1689">
            <v>-258000</v>
          </cell>
          <cell r="P1689">
            <v>-258000</v>
          </cell>
          <cell r="Q1689">
            <v>-258000</v>
          </cell>
          <cell r="R1689">
            <v>-258000</v>
          </cell>
          <cell r="S1689">
            <v>-258000</v>
          </cell>
          <cell r="T1689">
            <v>-258000</v>
          </cell>
          <cell r="U1689">
            <v>-258000</v>
          </cell>
          <cell r="V1689">
            <v>-258000</v>
          </cell>
          <cell r="W1689">
            <v>-258000</v>
          </cell>
          <cell r="X1689">
            <v>-258000</v>
          </cell>
          <cell r="Y1689">
            <v>-258000</v>
          </cell>
          <cell r="Z1689">
            <v>-258000</v>
          </cell>
          <cell r="AA1689">
            <v>-258000</v>
          </cell>
          <cell r="AD1689">
            <v>-258000</v>
          </cell>
          <cell r="AE1689">
            <v>-258000</v>
          </cell>
          <cell r="AF1689">
            <v>-258000</v>
          </cell>
          <cell r="AG1689">
            <v>-258000</v>
          </cell>
          <cell r="AH1689">
            <v>-258000</v>
          </cell>
          <cell r="AI1689">
            <v>-258000</v>
          </cell>
          <cell r="AJ1689">
            <v>-258000</v>
          </cell>
          <cell r="AK1689">
            <v>-258000</v>
          </cell>
          <cell r="AL1689">
            <v>-258000</v>
          </cell>
          <cell r="AM1689">
            <v>-258000</v>
          </cell>
          <cell r="AN1689">
            <v>-258000</v>
          </cell>
          <cell r="AP1689">
            <v>-258000</v>
          </cell>
        </row>
        <row r="1690">
          <cell r="J1690">
            <v>-3302394.74</v>
          </cell>
          <cell r="K1690">
            <v>-3302394.74</v>
          </cell>
          <cell r="L1690">
            <v>-3302394.74</v>
          </cell>
          <cell r="M1690">
            <v>-3302394.74</v>
          </cell>
          <cell r="N1690">
            <v>-3298050.5</v>
          </cell>
          <cell r="O1690">
            <v>-3298050.5</v>
          </cell>
          <cell r="P1690">
            <v>-3298050.5</v>
          </cell>
          <cell r="Q1690">
            <v>-2475000</v>
          </cell>
          <cell r="R1690">
            <v>-2475000</v>
          </cell>
          <cell r="S1690">
            <v>-2475000</v>
          </cell>
          <cell r="T1690">
            <v>-2475000</v>
          </cell>
          <cell r="U1690">
            <v>-2475000</v>
          </cell>
          <cell r="V1690">
            <v>-2475000</v>
          </cell>
          <cell r="W1690">
            <v>-2475000</v>
          </cell>
          <cell r="X1690">
            <v>-2475000</v>
          </cell>
          <cell r="Y1690">
            <v>-2475000</v>
          </cell>
          <cell r="Z1690">
            <v>-2469837.39</v>
          </cell>
          <cell r="AA1690">
            <v>-2469837.39</v>
          </cell>
          <cell r="AD1690">
            <v>-3266334.9950000006</v>
          </cell>
          <cell r="AE1690">
            <v>-3197584.9950000006</v>
          </cell>
          <cell r="AF1690">
            <v>-3128834.9949999996</v>
          </cell>
          <cell r="AG1690">
            <v>-3059985.2141666668</v>
          </cell>
          <cell r="AH1690">
            <v>-2991035.6524999999</v>
          </cell>
          <cell r="AI1690">
            <v>-2922086.0908333329</v>
          </cell>
          <cell r="AJ1690">
            <v>-2853136.5291666668</v>
          </cell>
          <cell r="AK1690">
            <v>-2784186.9675000003</v>
          </cell>
          <cell r="AL1690">
            <v>-2715237.4058333333</v>
          </cell>
          <cell r="AM1690">
            <v>-2646253.7454166668</v>
          </cell>
          <cell r="AN1690">
            <v>-2577235.9862500001</v>
          </cell>
          <cell r="AP1690">
            <v>-2473709.3475000001</v>
          </cell>
        </row>
        <row r="1691">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D1691">
            <v>0</v>
          </cell>
          <cell r="AE1691">
            <v>0</v>
          </cell>
          <cell r="AF1691">
            <v>0</v>
          </cell>
          <cell r="AG1691">
            <v>0</v>
          </cell>
          <cell r="AH1691">
            <v>0</v>
          </cell>
          <cell r="AI1691">
            <v>0</v>
          </cell>
          <cell r="AJ1691">
            <v>0</v>
          </cell>
          <cell r="AK1691">
            <v>0</v>
          </cell>
          <cell r="AL1691">
            <v>0</v>
          </cell>
          <cell r="AM1691">
            <v>0</v>
          </cell>
          <cell r="AN1691">
            <v>0</v>
          </cell>
          <cell r="AP1691">
            <v>0</v>
          </cell>
        </row>
        <row r="1692">
          <cell r="J1692">
            <v>-236393.37</v>
          </cell>
          <cell r="K1692">
            <v>-235736.74</v>
          </cell>
          <cell r="L1692">
            <v>-235736.74</v>
          </cell>
          <cell r="M1692">
            <v>-235736.74</v>
          </cell>
          <cell r="N1692">
            <v>-235736.74</v>
          </cell>
          <cell r="O1692">
            <v>-235736.74</v>
          </cell>
          <cell r="P1692">
            <v>-235736.74</v>
          </cell>
          <cell r="Q1692">
            <v>-222200</v>
          </cell>
          <cell r="R1692">
            <v>-222200</v>
          </cell>
          <cell r="S1692">
            <v>-222200</v>
          </cell>
          <cell r="T1692">
            <v>-218840</v>
          </cell>
          <cell r="U1692">
            <v>-218840</v>
          </cell>
          <cell r="V1692">
            <v>-218840</v>
          </cell>
          <cell r="W1692">
            <v>-217382.37</v>
          </cell>
          <cell r="X1692">
            <v>-217382.37</v>
          </cell>
          <cell r="Y1692">
            <v>-217382.37</v>
          </cell>
          <cell r="Z1692">
            <v>-214546.24</v>
          </cell>
          <cell r="AA1692">
            <v>-214546.24</v>
          </cell>
          <cell r="AD1692">
            <v>-236016.71249999999</v>
          </cell>
          <cell r="AE1692">
            <v>-234616.71249999999</v>
          </cell>
          <cell r="AF1692">
            <v>-233216.71249999999</v>
          </cell>
          <cell r="AG1692">
            <v>-231785.3220833333</v>
          </cell>
          <cell r="AH1692">
            <v>-230322.54125000001</v>
          </cell>
          <cell r="AI1692">
            <v>-228859.76041666666</v>
          </cell>
          <cell r="AJ1692">
            <v>-227363.60458333336</v>
          </cell>
          <cell r="AK1692">
            <v>-225834.07375000001</v>
          </cell>
          <cell r="AL1692">
            <v>-224304.54291666669</v>
          </cell>
          <cell r="AM1692">
            <v>-222656.84</v>
          </cell>
          <cell r="AN1692">
            <v>-220890.965</v>
          </cell>
          <cell r="AP1692">
            <v>-217825.48583333334</v>
          </cell>
        </row>
        <row r="1693">
          <cell r="J1693">
            <v>-30000</v>
          </cell>
          <cell r="K1693">
            <v>-30000</v>
          </cell>
          <cell r="L1693">
            <v>-30000</v>
          </cell>
          <cell r="M1693">
            <v>-30000</v>
          </cell>
          <cell r="N1693">
            <v>-30000</v>
          </cell>
          <cell r="O1693">
            <v>-30000</v>
          </cell>
          <cell r="P1693">
            <v>-30000</v>
          </cell>
          <cell r="Q1693">
            <v>-30000</v>
          </cell>
          <cell r="R1693">
            <v>-30000</v>
          </cell>
          <cell r="S1693">
            <v>-30000</v>
          </cell>
          <cell r="T1693">
            <v>-30000</v>
          </cell>
          <cell r="U1693">
            <v>-30000</v>
          </cell>
          <cell r="V1693">
            <v>-30000</v>
          </cell>
          <cell r="W1693">
            <v>-30000</v>
          </cell>
          <cell r="X1693">
            <v>-30000</v>
          </cell>
          <cell r="Y1693">
            <v>-30000</v>
          </cell>
          <cell r="Z1693">
            <v>-30000</v>
          </cell>
          <cell r="AA1693">
            <v>-30000</v>
          </cell>
          <cell r="AD1693">
            <v>-30000</v>
          </cell>
          <cell r="AE1693">
            <v>-30000</v>
          </cell>
          <cell r="AF1693">
            <v>-30000</v>
          </cell>
          <cell r="AG1693">
            <v>-30000</v>
          </cell>
          <cell r="AH1693">
            <v>-30000</v>
          </cell>
          <cell r="AI1693">
            <v>-30000</v>
          </cell>
          <cell r="AJ1693">
            <v>-30000</v>
          </cell>
          <cell r="AK1693">
            <v>-30000</v>
          </cell>
          <cell r="AL1693">
            <v>-30000</v>
          </cell>
          <cell r="AM1693">
            <v>-30000</v>
          </cell>
          <cell r="AN1693">
            <v>-30000</v>
          </cell>
          <cell r="AP1693">
            <v>-30000</v>
          </cell>
        </row>
        <row r="1694">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D1694">
            <v>0</v>
          </cell>
          <cell r="AE1694">
            <v>0</v>
          </cell>
          <cell r="AF1694">
            <v>0</v>
          </cell>
          <cell r="AG1694">
            <v>0</v>
          </cell>
          <cell r="AH1694">
            <v>0</v>
          </cell>
          <cell r="AI1694">
            <v>0</v>
          </cell>
          <cell r="AJ1694">
            <v>0</v>
          </cell>
          <cell r="AK1694">
            <v>0</v>
          </cell>
          <cell r="AL1694">
            <v>0</v>
          </cell>
          <cell r="AM1694">
            <v>0</v>
          </cell>
          <cell r="AN1694">
            <v>0</v>
          </cell>
          <cell r="AP1694">
            <v>0</v>
          </cell>
        </row>
        <row r="1695">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D1695">
            <v>0</v>
          </cell>
          <cell r="AE1695">
            <v>0</v>
          </cell>
          <cell r="AF1695">
            <v>0</v>
          </cell>
          <cell r="AG1695">
            <v>0</v>
          </cell>
          <cell r="AH1695">
            <v>0</v>
          </cell>
          <cell r="AI1695">
            <v>0</v>
          </cell>
          <cell r="AJ1695">
            <v>0</v>
          </cell>
          <cell r="AK1695">
            <v>0</v>
          </cell>
          <cell r="AL1695">
            <v>0</v>
          </cell>
          <cell r="AM1695">
            <v>0</v>
          </cell>
          <cell r="AN1695">
            <v>0</v>
          </cell>
          <cell r="AP1695">
            <v>0</v>
          </cell>
        </row>
        <row r="1696">
          <cell r="J1696">
            <v>-1293823.8700000001</v>
          </cell>
          <cell r="K1696">
            <v>-1283084.1399999999</v>
          </cell>
          <cell r="L1696">
            <v>-1283084.1399999999</v>
          </cell>
          <cell r="M1696">
            <v>-1283084.1399999999</v>
          </cell>
          <cell r="N1696">
            <v>-1109593.6399999999</v>
          </cell>
          <cell r="O1696">
            <v>-1109593.6399999999</v>
          </cell>
          <cell r="P1696">
            <v>-1109593.6399999999</v>
          </cell>
          <cell r="Q1696">
            <v>-1270000</v>
          </cell>
          <cell r="R1696">
            <v>-1270000</v>
          </cell>
          <cell r="S1696">
            <v>-1270000</v>
          </cell>
          <cell r="T1696">
            <v>-1269670.5</v>
          </cell>
          <cell r="U1696">
            <v>-1269670.5</v>
          </cell>
          <cell r="V1696">
            <v>-1269670.5</v>
          </cell>
          <cell r="W1696">
            <v>-1215053.5</v>
          </cell>
          <cell r="X1696">
            <v>-1215053.5</v>
          </cell>
          <cell r="Y1696">
            <v>-1215053.5</v>
          </cell>
          <cell r="Z1696">
            <v>-1214873</v>
          </cell>
          <cell r="AA1696">
            <v>-1214873</v>
          </cell>
          <cell r="AD1696">
            <v>-1245375.4125000003</v>
          </cell>
          <cell r="AE1696">
            <v>-1242875.4125000001</v>
          </cell>
          <cell r="AF1696">
            <v>-1240375.4125000001</v>
          </cell>
          <cell r="AG1696">
            <v>-1238119.0220833335</v>
          </cell>
          <cell r="AH1696">
            <v>-1236106.24125</v>
          </cell>
          <cell r="AI1696">
            <v>-1234093.4604166667</v>
          </cell>
          <cell r="AJ1696">
            <v>-1230252.46</v>
          </cell>
          <cell r="AK1696">
            <v>-1224583.24</v>
          </cell>
          <cell r="AL1696">
            <v>-1218914.02</v>
          </cell>
          <cell r="AM1696">
            <v>-1220466.05</v>
          </cell>
          <cell r="AN1696">
            <v>-1229239.33</v>
          </cell>
          <cell r="AP1696">
            <v>-1242399.25</v>
          </cell>
        </row>
        <row r="1697">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D1697">
            <v>0</v>
          </cell>
          <cell r="AE1697">
            <v>0</v>
          </cell>
          <cell r="AF1697">
            <v>0</v>
          </cell>
          <cell r="AG1697">
            <v>0</v>
          </cell>
          <cell r="AH1697">
            <v>0</v>
          </cell>
          <cell r="AI1697">
            <v>0</v>
          </cell>
          <cell r="AJ1697">
            <v>0</v>
          </cell>
          <cell r="AK1697">
            <v>0</v>
          </cell>
          <cell r="AL1697">
            <v>0</v>
          </cell>
          <cell r="AM1697">
            <v>0</v>
          </cell>
          <cell r="AN1697">
            <v>0</v>
          </cell>
          <cell r="AP1697">
            <v>0</v>
          </cell>
        </row>
        <row r="1698">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D1698">
            <v>0</v>
          </cell>
          <cell r="AE1698">
            <v>0</v>
          </cell>
          <cell r="AF1698">
            <v>0</v>
          </cell>
          <cell r="AG1698">
            <v>0</v>
          </cell>
          <cell r="AH1698">
            <v>0</v>
          </cell>
          <cell r="AI1698">
            <v>0</v>
          </cell>
          <cell r="AJ1698">
            <v>0</v>
          </cell>
          <cell r="AK1698">
            <v>0</v>
          </cell>
          <cell r="AL1698">
            <v>0</v>
          </cell>
          <cell r="AM1698">
            <v>0</v>
          </cell>
          <cell r="AN1698">
            <v>0</v>
          </cell>
          <cell r="AP1698">
            <v>0</v>
          </cell>
        </row>
        <row r="1699">
          <cell r="J1699">
            <v>-550000</v>
          </cell>
          <cell r="K1699">
            <v>-550000</v>
          </cell>
          <cell r="L1699">
            <v>-550000</v>
          </cell>
          <cell r="M1699">
            <v>-550000</v>
          </cell>
          <cell r="N1699">
            <v>-550000</v>
          </cell>
          <cell r="O1699">
            <v>-550000</v>
          </cell>
          <cell r="P1699">
            <v>-550000</v>
          </cell>
          <cell r="Q1699">
            <v>-550000</v>
          </cell>
          <cell r="R1699">
            <v>-550000</v>
          </cell>
          <cell r="S1699">
            <v>-550000</v>
          </cell>
          <cell r="T1699">
            <v>-550000</v>
          </cell>
          <cell r="U1699">
            <v>-550000</v>
          </cell>
          <cell r="V1699">
            <v>-550000</v>
          </cell>
          <cell r="W1699">
            <v>-550000</v>
          </cell>
          <cell r="X1699">
            <v>-550000</v>
          </cell>
          <cell r="Y1699">
            <v>-550000</v>
          </cell>
          <cell r="Z1699">
            <v>-550000</v>
          </cell>
          <cell r="AA1699">
            <v>-550000</v>
          </cell>
          <cell r="AD1699">
            <v>-550000</v>
          </cell>
          <cell r="AE1699">
            <v>-550000</v>
          </cell>
          <cell r="AF1699">
            <v>-550000</v>
          </cell>
          <cell r="AG1699">
            <v>-550000</v>
          </cell>
          <cell r="AH1699">
            <v>-550000</v>
          </cell>
          <cell r="AI1699">
            <v>-550000</v>
          </cell>
          <cell r="AJ1699">
            <v>-550000</v>
          </cell>
          <cell r="AK1699">
            <v>-550000</v>
          </cell>
          <cell r="AL1699">
            <v>-550000</v>
          </cell>
          <cell r="AM1699">
            <v>-550000</v>
          </cell>
          <cell r="AN1699">
            <v>-550000</v>
          </cell>
          <cell r="AP1699">
            <v>-550000</v>
          </cell>
        </row>
        <row r="1700">
          <cell r="J1700">
            <v>-2473994.61</v>
          </cell>
          <cell r="K1700">
            <v>-7450000</v>
          </cell>
          <cell r="L1700">
            <v>-7450000</v>
          </cell>
          <cell r="M1700">
            <v>-7450000</v>
          </cell>
          <cell r="N1700">
            <v>-7417375.0499999998</v>
          </cell>
          <cell r="O1700">
            <v>-7417375.0499999998</v>
          </cell>
          <cell r="P1700">
            <v>-7417375.0499999998</v>
          </cell>
          <cell r="Q1700">
            <v>-7450000</v>
          </cell>
          <cell r="R1700">
            <v>-7450000</v>
          </cell>
          <cell r="S1700">
            <v>-7450000</v>
          </cell>
          <cell r="T1700">
            <v>-7405505.5999999996</v>
          </cell>
          <cell r="U1700">
            <v>-7405505.5999999996</v>
          </cell>
          <cell r="V1700">
            <v>-7405505.5999999996</v>
          </cell>
          <cell r="W1700">
            <v>-7364177.9199999999</v>
          </cell>
          <cell r="X1700">
            <v>-7364177.9199999999</v>
          </cell>
          <cell r="Y1700">
            <v>-7364177.9199999999</v>
          </cell>
          <cell r="Z1700">
            <v>-7281029.54</v>
          </cell>
          <cell r="AA1700">
            <v>-7281029.54</v>
          </cell>
          <cell r="AD1700">
            <v>-5166592.4149999991</v>
          </cell>
          <cell r="AE1700">
            <v>-5579092.4149999991</v>
          </cell>
          <cell r="AF1700">
            <v>-5991592.4149999991</v>
          </cell>
          <cell r="AG1700">
            <v>-6403322.0395833328</v>
          </cell>
          <cell r="AH1700">
            <v>-6814281.2887499994</v>
          </cell>
          <cell r="AI1700">
            <v>-7225240.5379166668</v>
          </cell>
          <cell r="AJ1700">
            <v>-7427144.2424999988</v>
          </cell>
          <cell r="AK1700">
            <v>-7419992.4024999999</v>
          </cell>
          <cell r="AL1700">
            <v>-7412840.5625</v>
          </cell>
          <cell r="AM1700">
            <v>-7403583.5795833347</v>
          </cell>
          <cell r="AN1700">
            <v>-7392221.4537500003</v>
          </cell>
          <cell r="AP1700">
            <v>-7368928.2650000015</v>
          </cell>
        </row>
        <row r="1701">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D1701">
            <v>0</v>
          </cell>
          <cell r="AE1701">
            <v>0</v>
          </cell>
          <cell r="AF1701">
            <v>0</v>
          </cell>
          <cell r="AG1701">
            <v>0</v>
          </cell>
          <cell r="AH1701">
            <v>0</v>
          </cell>
          <cell r="AI1701">
            <v>0</v>
          </cell>
          <cell r="AJ1701">
            <v>0</v>
          </cell>
          <cell r="AK1701">
            <v>0</v>
          </cell>
          <cell r="AL1701">
            <v>0</v>
          </cell>
          <cell r="AM1701">
            <v>0</v>
          </cell>
          <cell r="AN1701">
            <v>0</v>
          </cell>
          <cell r="AP1701">
            <v>0</v>
          </cell>
        </row>
        <row r="1702">
          <cell r="J1702">
            <v>-2050000</v>
          </cell>
          <cell r="K1702">
            <v>-2048450</v>
          </cell>
          <cell r="L1702">
            <v>-2048450</v>
          </cell>
          <cell r="M1702">
            <v>-2048450</v>
          </cell>
          <cell r="N1702">
            <v>-1844511.1</v>
          </cell>
          <cell r="O1702">
            <v>-1844511.1</v>
          </cell>
          <cell r="P1702">
            <v>-1844511.1</v>
          </cell>
          <cell r="Q1702">
            <v>-2380000</v>
          </cell>
          <cell r="R1702">
            <v>-2380000</v>
          </cell>
          <cell r="S1702">
            <v>-2380000</v>
          </cell>
          <cell r="T1702">
            <v>-2329080.6</v>
          </cell>
          <cell r="U1702">
            <v>-2329080.6</v>
          </cell>
          <cell r="V1702">
            <v>-2329080.6</v>
          </cell>
          <cell r="W1702">
            <v>-2237090.94</v>
          </cell>
          <cell r="X1702">
            <v>-2237090.94</v>
          </cell>
          <cell r="Y1702">
            <v>-2237090.94</v>
          </cell>
          <cell r="Z1702">
            <v>-1885646.11</v>
          </cell>
          <cell r="AA1702">
            <v>-1885646.11</v>
          </cell>
          <cell r="AD1702">
            <v>-2011990.2750000004</v>
          </cell>
          <cell r="AE1702">
            <v>-2039490.2750000001</v>
          </cell>
          <cell r="AF1702">
            <v>-2066990.2750000001</v>
          </cell>
          <cell r="AG1702">
            <v>-2092368.6333333331</v>
          </cell>
          <cell r="AH1702">
            <v>-2115625.35</v>
          </cell>
          <cell r="AI1702">
            <v>-2138882.0666666669</v>
          </cell>
          <cell r="AJ1702">
            <v>-2158370.4641666668</v>
          </cell>
          <cell r="AK1702">
            <v>-2174090.5425000004</v>
          </cell>
          <cell r="AL1702">
            <v>-2189810.6208333336</v>
          </cell>
          <cell r="AM1702">
            <v>-2199384.6187500004</v>
          </cell>
          <cell r="AN1702">
            <v>-2202812.5362500004</v>
          </cell>
          <cell r="AP1702">
            <v>-2207954.4124999996</v>
          </cell>
        </row>
        <row r="1703">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D1703">
            <v>0</v>
          </cell>
          <cell r="AE1703">
            <v>0</v>
          </cell>
          <cell r="AF1703">
            <v>0</v>
          </cell>
          <cell r="AG1703">
            <v>0</v>
          </cell>
          <cell r="AH1703">
            <v>0</v>
          </cell>
          <cell r="AI1703">
            <v>0</v>
          </cell>
          <cell r="AJ1703">
            <v>0</v>
          </cell>
          <cell r="AK1703">
            <v>0</v>
          </cell>
          <cell r="AL1703">
            <v>0</v>
          </cell>
          <cell r="AM1703">
            <v>0</v>
          </cell>
          <cell r="AN1703">
            <v>0</v>
          </cell>
          <cell r="AP1703">
            <v>0</v>
          </cell>
        </row>
        <row r="1704">
          <cell r="J1704">
            <v>-499874.44</v>
          </cell>
          <cell r="K1704">
            <v>-499874.44</v>
          </cell>
          <cell r="L1704">
            <v>-499874.44</v>
          </cell>
          <cell r="M1704">
            <v>-499874.44</v>
          </cell>
          <cell r="N1704">
            <v>-491741.09</v>
          </cell>
          <cell r="O1704">
            <v>-491741.09</v>
          </cell>
          <cell r="P1704">
            <v>-491741.09</v>
          </cell>
          <cell r="Q1704">
            <v>-484500</v>
          </cell>
          <cell r="R1704">
            <v>-484500</v>
          </cell>
          <cell r="S1704">
            <v>-484500</v>
          </cell>
          <cell r="T1704">
            <v>-484500</v>
          </cell>
          <cell r="U1704">
            <v>-484500</v>
          </cell>
          <cell r="V1704">
            <v>-484500</v>
          </cell>
          <cell r="W1704">
            <v>-484500</v>
          </cell>
          <cell r="X1704">
            <v>-484500</v>
          </cell>
          <cell r="Y1704">
            <v>-484500</v>
          </cell>
          <cell r="Z1704">
            <v>-484500</v>
          </cell>
          <cell r="AA1704">
            <v>-484500</v>
          </cell>
          <cell r="AD1704">
            <v>-493997.49249999993</v>
          </cell>
          <cell r="AE1704">
            <v>-493997.49249999993</v>
          </cell>
          <cell r="AF1704">
            <v>-493997.49249999999</v>
          </cell>
          <cell r="AG1704">
            <v>-493356.89083333331</v>
          </cell>
          <cell r="AH1704">
            <v>-492075.68749999994</v>
          </cell>
          <cell r="AI1704">
            <v>-490794.48416666663</v>
          </cell>
          <cell r="AJ1704">
            <v>-489513.28083333332</v>
          </cell>
          <cell r="AK1704">
            <v>-488232.07749999996</v>
          </cell>
          <cell r="AL1704">
            <v>-486950.87416666659</v>
          </cell>
          <cell r="AM1704">
            <v>-486008.56041666662</v>
          </cell>
          <cell r="AN1704">
            <v>-485405.13624999998</v>
          </cell>
          <cell r="AP1704">
            <v>-484500</v>
          </cell>
        </row>
        <row r="1705">
          <cell r="J1705">
            <v>-20000</v>
          </cell>
          <cell r="K1705">
            <v>-20000</v>
          </cell>
          <cell r="L1705">
            <v>-20000</v>
          </cell>
          <cell r="M1705">
            <v>-20000</v>
          </cell>
          <cell r="N1705">
            <v>-20000</v>
          </cell>
          <cell r="O1705">
            <v>-20000</v>
          </cell>
          <cell r="P1705">
            <v>-20000</v>
          </cell>
          <cell r="Q1705">
            <v>-20000</v>
          </cell>
          <cell r="R1705">
            <v>-20000</v>
          </cell>
          <cell r="S1705">
            <v>-20000</v>
          </cell>
          <cell r="T1705">
            <v>-20000</v>
          </cell>
          <cell r="U1705">
            <v>-20000</v>
          </cell>
          <cell r="V1705">
            <v>-20000</v>
          </cell>
          <cell r="W1705">
            <v>-20000</v>
          </cell>
          <cell r="X1705">
            <v>-20000</v>
          </cell>
          <cell r="Y1705">
            <v>-20000</v>
          </cell>
          <cell r="Z1705">
            <v>-20000</v>
          </cell>
          <cell r="AA1705">
            <v>-20000</v>
          </cell>
          <cell r="AD1705">
            <v>-20000</v>
          </cell>
          <cell r="AE1705">
            <v>-20000</v>
          </cell>
          <cell r="AF1705">
            <v>-20000</v>
          </cell>
          <cell r="AG1705">
            <v>-20000</v>
          </cell>
          <cell r="AH1705">
            <v>-20000</v>
          </cell>
          <cell r="AI1705">
            <v>-20000</v>
          </cell>
          <cell r="AJ1705">
            <v>-20000</v>
          </cell>
          <cell r="AK1705">
            <v>-20000</v>
          </cell>
          <cell r="AL1705">
            <v>-20000</v>
          </cell>
          <cell r="AM1705">
            <v>-20000</v>
          </cell>
          <cell r="AN1705">
            <v>-20000</v>
          </cell>
          <cell r="AP1705">
            <v>-20000</v>
          </cell>
        </row>
        <row r="1706">
          <cell r="J1706">
            <v>-200000</v>
          </cell>
          <cell r="K1706">
            <v>-200000</v>
          </cell>
          <cell r="L1706">
            <v>-200000</v>
          </cell>
          <cell r="M1706">
            <v>-200000</v>
          </cell>
          <cell r="N1706">
            <v>-200000</v>
          </cell>
          <cell r="O1706">
            <v>-200000</v>
          </cell>
          <cell r="P1706">
            <v>-200000</v>
          </cell>
          <cell r="Q1706">
            <v>-200000</v>
          </cell>
          <cell r="R1706">
            <v>-200000</v>
          </cell>
          <cell r="S1706">
            <v>-200000</v>
          </cell>
          <cell r="T1706">
            <v>-200000</v>
          </cell>
          <cell r="U1706">
            <v>-200000</v>
          </cell>
          <cell r="V1706">
            <v>-200000</v>
          </cell>
          <cell r="W1706">
            <v>-200000</v>
          </cell>
          <cell r="X1706">
            <v>-200000</v>
          </cell>
          <cell r="Y1706">
            <v>-200000</v>
          </cell>
          <cell r="Z1706">
            <v>-200000</v>
          </cell>
          <cell r="AA1706">
            <v>-200000</v>
          </cell>
          <cell r="AD1706">
            <v>-200000</v>
          </cell>
          <cell r="AE1706">
            <v>-200000</v>
          </cell>
          <cell r="AF1706">
            <v>-200000</v>
          </cell>
          <cell r="AG1706">
            <v>-200000</v>
          </cell>
          <cell r="AH1706">
            <v>-200000</v>
          </cell>
          <cell r="AI1706">
            <v>-200000</v>
          </cell>
          <cell r="AJ1706">
            <v>-200000</v>
          </cell>
          <cell r="AK1706">
            <v>-200000</v>
          </cell>
          <cell r="AL1706">
            <v>-200000</v>
          </cell>
          <cell r="AM1706">
            <v>-200000</v>
          </cell>
          <cell r="AN1706">
            <v>-200000</v>
          </cell>
          <cell r="AP1706">
            <v>-200000</v>
          </cell>
        </row>
        <row r="1707">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D1707">
            <v>0</v>
          </cell>
          <cell r="AE1707">
            <v>0</v>
          </cell>
          <cell r="AF1707">
            <v>0</v>
          </cell>
          <cell r="AG1707">
            <v>0</v>
          </cell>
          <cell r="AH1707">
            <v>0</v>
          </cell>
          <cell r="AI1707">
            <v>0</v>
          </cell>
          <cell r="AJ1707">
            <v>0</v>
          </cell>
          <cell r="AK1707">
            <v>0</v>
          </cell>
          <cell r="AL1707">
            <v>0</v>
          </cell>
          <cell r="AM1707">
            <v>0</v>
          </cell>
          <cell r="AN1707">
            <v>0</v>
          </cell>
          <cell r="AP1707">
            <v>0</v>
          </cell>
        </row>
        <row r="1708">
          <cell r="J1708">
            <v>-140000</v>
          </cell>
          <cell r="K1708">
            <v>-140000</v>
          </cell>
          <cell r="L1708">
            <v>-140000</v>
          </cell>
          <cell r="M1708">
            <v>-140000</v>
          </cell>
          <cell r="N1708">
            <v>-130200.01</v>
          </cell>
          <cell r="O1708">
            <v>-130200.01</v>
          </cell>
          <cell r="P1708">
            <v>-130200.01</v>
          </cell>
          <cell r="Q1708">
            <v>-140000</v>
          </cell>
          <cell r="R1708">
            <v>-140000</v>
          </cell>
          <cell r="S1708">
            <v>-140000</v>
          </cell>
          <cell r="T1708">
            <v>-140000</v>
          </cell>
          <cell r="U1708">
            <v>-140000</v>
          </cell>
          <cell r="V1708">
            <v>-140000</v>
          </cell>
          <cell r="W1708">
            <v>-140000</v>
          </cell>
          <cell r="X1708">
            <v>-140000</v>
          </cell>
          <cell r="Y1708">
            <v>-140000</v>
          </cell>
          <cell r="Z1708">
            <v>-140000</v>
          </cell>
          <cell r="AA1708">
            <v>-140000</v>
          </cell>
          <cell r="AD1708">
            <v>-137550.0025</v>
          </cell>
          <cell r="AE1708">
            <v>-137550.0025</v>
          </cell>
          <cell r="AF1708">
            <v>-137550.0025</v>
          </cell>
          <cell r="AG1708">
            <v>-137550.0025</v>
          </cell>
          <cell r="AH1708">
            <v>-137550.0025</v>
          </cell>
          <cell r="AI1708">
            <v>-137550.0025</v>
          </cell>
          <cell r="AJ1708">
            <v>-137550.0025</v>
          </cell>
          <cell r="AK1708">
            <v>-137550.0025</v>
          </cell>
          <cell r="AL1708">
            <v>-137550.0025</v>
          </cell>
          <cell r="AM1708">
            <v>-137958.33541666667</v>
          </cell>
          <cell r="AN1708">
            <v>-138775.00125</v>
          </cell>
          <cell r="AP1708">
            <v>-140000</v>
          </cell>
        </row>
        <row r="1709">
          <cell r="J1709">
            <v>-497197.75</v>
          </cell>
          <cell r="K1709">
            <v>-500000</v>
          </cell>
          <cell r="L1709">
            <v>-500000</v>
          </cell>
          <cell r="M1709">
            <v>-500000</v>
          </cell>
          <cell r="N1709">
            <v>-496725</v>
          </cell>
          <cell r="O1709">
            <v>-494723.5</v>
          </cell>
          <cell r="P1709">
            <v>-491806.25</v>
          </cell>
          <cell r="Q1709">
            <v>-500000</v>
          </cell>
          <cell r="R1709">
            <v>-501524.87</v>
          </cell>
          <cell r="S1709">
            <v>-500699.62</v>
          </cell>
          <cell r="T1709">
            <v>-500000</v>
          </cell>
          <cell r="U1709">
            <v>-499333.5</v>
          </cell>
          <cell r="V1709">
            <v>-495065.35</v>
          </cell>
          <cell r="W1709">
            <v>-500000</v>
          </cell>
          <cell r="X1709">
            <v>-500000</v>
          </cell>
          <cell r="Y1709">
            <v>-500000</v>
          </cell>
          <cell r="Z1709">
            <v>-500000</v>
          </cell>
          <cell r="AA1709">
            <v>-500000</v>
          </cell>
          <cell r="AD1709">
            <v>-498335.21666666662</v>
          </cell>
          <cell r="AE1709">
            <v>-498407.70916666667</v>
          </cell>
          <cell r="AF1709">
            <v>-498518.30875000003</v>
          </cell>
          <cell r="AG1709">
            <v>-498556.41583333333</v>
          </cell>
          <cell r="AH1709">
            <v>-498528.64500000002</v>
          </cell>
          <cell r="AI1709">
            <v>-498412.02416666667</v>
          </cell>
          <cell r="AJ1709">
            <v>-498323.17416666663</v>
          </cell>
          <cell r="AK1709">
            <v>-498323.17416666663</v>
          </cell>
          <cell r="AL1709">
            <v>-498323.17416666663</v>
          </cell>
          <cell r="AM1709">
            <v>-498459.63250000001</v>
          </cell>
          <cell r="AN1709">
            <v>-498815.94500000001</v>
          </cell>
          <cell r="AP1709">
            <v>-499718.61166666663</v>
          </cell>
        </row>
        <row r="1710">
          <cell r="J1710">
            <v>-100000</v>
          </cell>
          <cell r="K1710">
            <v>-100000</v>
          </cell>
          <cell r="L1710">
            <v>-100000</v>
          </cell>
          <cell r="M1710">
            <v>-100000</v>
          </cell>
          <cell r="N1710">
            <v>-100000</v>
          </cell>
          <cell r="O1710">
            <v>-100000</v>
          </cell>
          <cell r="P1710">
            <v>-100000</v>
          </cell>
          <cell r="Q1710">
            <v>-100000</v>
          </cell>
          <cell r="R1710">
            <v>-100000</v>
          </cell>
          <cell r="S1710">
            <v>-100000</v>
          </cell>
          <cell r="T1710">
            <v>-100000</v>
          </cell>
          <cell r="U1710">
            <v>-100000</v>
          </cell>
          <cell r="V1710">
            <v>-100000</v>
          </cell>
          <cell r="W1710">
            <v>-100000</v>
          </cell>
          <cell r="X1710">
            <v>-100000</v>
          </cell>
          <cell r="Y1710">
            <v>-100000</v>
          </cell>
          <cell r="Z1710">
            <v>-100000</v>
          </cell>
          <cell r="AA1710">
            <v>-100000</v>
          </cell>
          <cell r="AD1710">
            <v>-100000</v>
          </cell>
          <cell r="AE1710">
            <v>-100000</v>
          </cell>
          <cell r="AF1710">
            <v>-100000</v>
          </cell>
          <cell r="AG1710">
            <v>-100000</v>
          </cell>
          <cell r="AH1710">
            <v>-100000</v>
          </cell>
          <cell r="AI1710">
            <v>-100000</v>
          </cell>
          <cell r="AJ1710">
            <v>-100000</v>
          </cell>
          <cell r="AK1710">
            <v>-100000</v>
          </cell>
          <cell r="AL1710">
            <v>-100000</v>
          </cell>
          <cell r="AM1710">
            <v>-100000</v>
          </cell>
          <cell r="AN1710">
            <v>-100000</v>
          </cell>
          <cell r="AP1710">
            <v>-100000</v>
          </cell>
        </row>
        <row r="1711">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D1711">
            <v>0</v>
          </cell>
          <cell r="AE1711">
            <v>0</v>
          </cell>
          <cell r="AF1711">
            <v>0</v>
          </cell>
          <cell r="AG1711">
            <v>0</v>
          </cell>
          <cell r="AH1711">
            <v>0</v>
          </cell>
          <cell r="AI1711">
            <v>0</v>
          </cell>
          <cell r="AJ1711">
            <v>0</v>
          </cell>
          <cell r="AK1711">
            <v>0</v>
          </cell>
          <cell r="AL1711">
            <v>0</v>
          </cell>
          <cell r="AM1711">
            <v>0</v>
          </cell>
          <cell r="AN1711">
            <v>0</v>
          </cell>
          <cell r="AP1711">
            <v>0</v>
          </cell>
        </row>
        <row r="1712">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D1712">
            <v>0</v>
          </cell>
          <cell r="AE1712">
            <v>0</v>
          </cell>
          <cell r="AF1712">
            <v>0</v>
          </cell>
          <cell r="AG1712">
            <v>0</v>
          </cell>
          <cell r="AH1712">
            <v>0</v>
          </cell>
          <cell r="AI1712">
            <v>0</v>
          </cell>
          <cell r="AJ1712">
            <v>0</v>
          </cell>
          <cell r="AK1712">
            <v>0</v>
          </cell>
          <cell r="AL1712">
            <v>0</v>
          </cell>
          <cell r="AM1712">
            <v>0</v>
          </cell>
          <cell r="AN1712">
            <v>0</v>
          </cell>
          <cell r="AP1712">
            <v>0</v>
          </cell>
        </row>
        <row r="1713">
          <cell r="J1713">
            <v>-347291</v>
          </cell>
          <cell r="K1713">
            <v>-341105.8</v>
          </cell>
          <cell r="L1713">
            <v>-341105.8</v>
          </cell>
          <cell r="M1713">
            <v>-341105.8</v>
          </cell>
          <cell r="N1713">
            <v>-325453.49</v>
          </cell>
          <cell r="O1713">
            <v>-325453.49</v>
          </cell>
          <cell r="P1713">
            <v>-325453.49</v>
          </cell>
          <cell r="Q1713">
            <v>-350000</v>
          </cell>
          <cell r="R1713">
            <v>-350000</v>
          </cell>
          <cell r="S1713">
            <v>-350000</v>
          </cell>
          <cell r="T1713">
            <v>-347460.2</v>
          </cell>
          <cell r="U1713">
            <v>-347460.2</v>
          </cell>
          <cell r="V1713">
            <v>-347460.2</v>
          </cell>
          <cell r="W1713">
            <v>-346532.2</v>
          </cell>
          <cell r="X1713">
            <v>-346532.2</v>
          </cell>
          <cell r="Y1713">
            <v>-346532.2</v>
          </cell>
          <cell r="Z1713">
            <v>-338209.07</v>
          </cell>
          <cell r="AA1713">
            <v>-338209.07</v>
          </cell>
          <cell r="AD1713">
            <v>-340962.57250000001</v>
          </cell>
          <cell r="AE1713">
            <v>-340962.57250000001</v>
          </cell>
          <cell r="AF1713">
            <v>-340962.57250000001</v>
          </cell>
          <cell r="AG1713">
            <v>-340969.6225</v>
          </cell>
          <cell r="AH1713">
            <v>-340983.72250000003</v>
          </cell>
          <cell r="AI1713">
            <v>-340997.82250000007</v>
          </cell>
          <cell r="AJ1713">
            <v>-341230.97250000009</v>
          </cell>
          <cell r="AK1713">
            <v>-341683.17250000004</v>
          </cell>
          <cell r="AL1713">
            <v>-342135.37250000006</v>
          </cell>
          <cell r="AM1713">
            <v>-342892.95500000007</v>
          </cell>
          <cell r="AN1713">
            <v>-343955.92</v>
          </cell>
          <cell r="AP1713">
            <v>-345550.36749999999</v>
          </cell>
        </row>
        <row r="1714">
          <cell r="J1714">
            <v>-88616.68</v>
          </cell>
          <cell r="K1714">
            <v>-87501.68</v>
          </cell>
          <cell r="L1714">
            <v>-87501.68</v>
          </cell>
          <cell r="M1714">
            <v>-87501.68</v>
          </cell>
          <cell r="N1714">
            <v>-87093.43</v>
          </cell>
          <cell r="O1714">
            <v>-87093.43</v>
          </cell>
          <cell r="P1714">
            <v>-87093.43</v>
          </cell>
          <cell r="Q1714">
            <v>-100000</v>
          </cell>
          <cell r="R1714">
            <v>-100000</v>
          </cell>
          <cell r="S1714">
            <v>-100000</v>
          </cell>
          <cell r="T1714">
            <v>-60436.55</v>
          </cell>
          <cell r="U1714">
            <v>-60436.55</v>
          </cell>
          <cell r="V1714">
            <v>-60436.55</v>
          </cell>
          <cell r="W1714">
            <v>-155.86000000000001</v>
          </cell>
          <cell r="X1714">
            <v>-155.86000000000001</v>
          </cell>
          <cell r="Y1714">
            <v>-155.86000000000001</v>
          </cell>
          <cell r="Z1714">
            <v>15782.99</v>
          </cell>
          <cell r="AA1714">
            <v>15782.99</v>
          </cell>
          <cell r="AD1714">
            <v>-90802.947499999966</v>
          </cell>
          <cell r="AE1714">
            <v>-90802.947499999966</v>
          </cell>
          <cell r="AF1714">
            <v>-90802.947499999995</v>
          </cell>
          <cell r="AG1714">
            <v>-89628.775416666656</v>
          </cell>
          <cell r="AH1714">
            <v>-87280.431250000009</v>
          </cell>
          <cell r="AI1714">
            <v>-84932.087083333332</v>
          </cell>
          <cell r="AJ1714">
            <v>-80118.505833333344</v>
          </cell>
          <cell r="AK1714">
            <v>-72839.687500000015</v>
          </cell>
          <cell r="AL1714">
            <v>-65560.869166666685</v>
          </cell>
          <cell r="AM1714">
            <v>-57634.942500000005</v>
          </cell>
          <cell r="AN1714">
            <v>-49061.907499999994</v>
          </cell>
          <cell r="AP1714">
            <v>-36202.354999999996</v>
          </cell>
        </row>
        <row r="1715">
          <cell r="J1715">
            <v>-50000</v>
          </cell>
          <cell r="K1715">
            <v>-50000</v>
          </cell>
          <cell r="L1715">
            <v>-50000</v>
          </cell>
          <cell r="M1715">
            <v>-50000</v>
          </cell>
          <cell r="N1715">
            <v>-50000</v>
          </cell>
          <cell r="O1715">
            <v>-50000</v>
          </cell>
          <cell r="P1715">
            <v>-50000</v>
          </cell>
          <cell r="Q1715">
            <v>-50000</v>
          </cell>
          <cell r="R1715">
            <v>-50000</v>
          </cell>
          <cell r="S1715">
            <v>-50000</v>
          </cell>
          <cell r="T1715">
            <v>-50000</v>
          </cell>
          <cell r="U1715">
            <v>-50000</v>
          </cell>
          <cell r="V1715">
            <v>-50000</v>
          </cell>
          <cell r="W1715">
            <v>-50000</v>
          </cell>
          <cell r="X1715">
            <v>-50000</v>
          </cell>
          <cell r="Y1715">
            <v>-50000</v>
          </cell>
          <cell r="Z1715">
            <v>-50000</v>
          </cell>
          <cell r="AA1715">
            <v>-50000</v>
          </cell>
          <cell r="AD1715">
            <v>-50000</v>
          </cell>
          <cell r="AE1715">
            <v>-50000</v>
          </cell>
          <cell r="AF1715">
            <v>-50000</v>
          </cell>
          <cell r="AG1715">
            <v>-50000</v>
          </cell>
          <cell r="AH1715">
            <v>-50000</v>
          </cell>
          <cell r="AI1715">
            <v>-50000</v>
          </cell>
          <cell r="AJ1715">
            <v>-50000</v>
          </cell>
          <cell r="AK1715">
            <v>-50000</v>
          </cell>
          <cell r="AL1715">
            <v>-50000</v>
          </cell>
          <cell r="AM1715">
            <v>-50000</v>
          </cell>
          <cell r="AN1715">
            <v>-50000</v>
          </cell>
          <cell r="AP1715">
            <v>-50000</v>
          </cell>
        </row>
        <row r="1716">
          <cell r="J1716">
            <v>-2867992.26</v>
          </cell>
          <cell r="K1716">
            <v>-2804475.3</v>
          </cell>
          <cell r="L1716">
            <v>-2804475.3</v>
          </cell>
          <cell r="M1716">
            <v>-2804475.3</v>
          </cell>
          <cell r="N1716">
            <v>-2780916.19</v>
          </cell>
          <cell r="O1716">
            <v>-2780916.19</v>
          </cell>
          <cell r="P1716">
            <v>-2780916.19</v>
          </cell>
          <cell r="Q1716">
            <v>-2925000</v>
          </cell>
          <cell r="R1716">
            <v>-2925000</v>
          </cell>
          <cell r="S1716">
            <v>-2925000</v>
          </cell>
          <cell r="T1716">
            <v>-2587409.08</v>
          </cell>
          <cell r="U1716">
            <v>-2587409.08</v>
          </cell>
          <cell r="V1716">
            <v>-2587409.08</v>
          </cell>
          <cell r="W1716">
            <v>-2478137.3199999998</v>
          </cell>
          <cell r="X1716">
            <v>-2478137.3199999998</v>
          </cell>
          <cell r="Y1716">
            <v>-2478137.3199999998</v>
          </cell>
          <cell r="Z1716">
            <v>-2398813.86</v>
          </cell>
          <cell r="AA1716">
            <v>-2398813.86</v>
          </cell>
          <cell r="AD1716">
            <v>-2844595.9375</v>
          </cell>
          <cell r="AE1716">
            <v>-2844595.9375</v>
          </cell>
          <cell r="AF1716">
            <v>-2844595.9375</v>
          </cell>
          <cell r="AG1716">
            <v>-2832904.9716666671</v>
          </cell>
          <cell r="AH1716">
            <v>-2809523.0400000005</v>
          </cell>
          <cell r="AI1716">
            <v>-2786141.1083333329</v>
          </cell>
          <cell r="AJ1716">
            <v>-2760852.7266666661</v>
          </cell>
          <cell r="AK1716">
            <v>-2733657.8949999991</v>
          </cell>
          <cell r="AL1716">
            <v>-2706463.063333333</v>
          </cell>
          <cell r="AM1716">
            <v>-2676944.7170833331</v>
          </cell>
          <cell r="AN1716">
            <v>-2645102.8562499997</v>
          </cell>
          <cell r="AP1716">
            <v>-2709840.0649999999</v>
          </cell>
        </row>
        <row r="1717">
          <cell r="J1717">
            <v>-250000</v>
          </cell>
          <cell r="K1717">
            <v>-250000</v>
          </cell>
          <cell r="L1717">
            <v>-250000</v>
          </cell>
          <cell r="M1717">
            <v>-250000</v>
          </cell>
          <cell r="N1717">
            <v>-250000</v>
          </cell>
          <cell r="O1717">
            <v>-250000</v>
          </cell>
          <cell r="P1717">
            <v>-250000</v>
          </cell>
          <cell r="Q1717">
            <v>-250000</v>
          </cell>
          <cell r="R1717">
            <v>-250000</v>
          </cell>
          <cell r="S1717">
            <v>-250000</v>
          </cell>
          <cell r="T1717">
            <v>-250000</v>
          </cell>
          <cell r="U1717">
            <v>-250000</v>
          </cell>
          <cell r="V1717">
            <v>-250000</v>
          </cell>
          <cell r="W1717">
            <v>-250000</v>
          </cell>
          <cell r="X1717">
            <v>-250000</v>
          </cell>
          <cell r="Y1717">
            <v>-250000</v>
          </cell>
          <cell r="Z1717">
            <v>-250000</v>
          </cell>
          <cell r="AA1717">
            <v>-250000</v>
          </cell>
          <cell r="AD1717">
            <v>-250000</v>
          </cell>
          <cell r="AE1717">
            <v>-250000</v>
          </cell>
          <cell r="AF1717">
            <v>-250000</v>
          </cell>
          <cell r="AG1717">
            <v>-250000</v>
          </cell>
          <cell r="AH1717">
            <v>-250000</v>
          </cell>
          <cell r="AI1717">
            <v>-250000</v>
          </cell>
          <cell r="AJ1717">
            <v>-250000</v>
          </cell>
          <cell r="AK1717">
            <v>-250000</v>
          </cell>
          <cell r="AL1717">
            <v>-250000</v>
          </cell>
          <cell r="AM1717">
            <v>-250000</v>
          </cell>
          <cell r="AN1717">
            <v>-250000</v>
          </cell>
          <cell r="AP1717">
            <v>-250000</v>
          </cell>
        </row>
        <row r="1718">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D1718">
            <v>0</v>
          </cell>
          <cell r="AE1718">
            <v>0</v>
          </cell>
          <cell r="AF1718">
            <v>0</v>
          </cell>
          <cell r="AG1718">
            <v>0</v>
          </cell>
          <cell r="AH1718">
            <v>0</v>
          </cell>
          <cell r="AI1718">
            <v>0</v>
          </cell>
          <cell r="AJ1718">
            <v>0</v>
          </cell>
          <cell r="AK1718">
            <v>0</v>
          </cell>
          <cell r="AL1718">
            <v>0</v>
          </cell>
          <cell r="AM1718">
            <v>0</v>
          </cell>
          <cell r="AN1718">
            <v>0</v>
          </cell>
          <cell r="AP1718">
            <v>0</v>
          </cell>
        </row>
        <row r="1719">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D1719">
            <v>0</v>
          </cell>
          <cell r="AE1719">
            <v>0</v>
          </cell>
          <cell r="AF1719">
            <v>0</v>
          </cell>
          <cell r="AG1719">
            <v>0</v>
          </cell>
          <cell r="AH1719">
            <v>0</v>
          </cell>
          <cell r="AI1719">
            <v>0</v>
          </cell>
          <cell r="AJ1719">
            <v>0</v>
          </cell>
          <cell r="AK1719">
            <v>0</v>
          </cell>
          <cell r="AL1719">
            <v>0</v>
          </cell>
          <cell r="AM1719">
            <v>0</v>
          </cell>
          <cell r="AN1719">
            <v>0</v>
          </cell>
          <cell r="AP1719">
            <v>0</v>
          </cell>
        </row>
        <row r="1720">
          <cell r="J1720">
            <v>-545580.69999999995</v>
          </cell>
          <cell r="K1720">
            <v>-483640.36</v>
          </cell>
          <cell r="L1720">
            <v>-483640.36</v>
          </cell>
          <cell r="M1720">
            <v>-483640.36</v>
          </cell>
          <cell r="N1720">
            <v>-492962.47</v>
          </cell>
          <cell r="O1720">
            <v>-492962.47</v>
          </cell>
          <cell r="P1720">
            <v>-492962.47</v>
          </cell>
          <cell r="Q1720">
            <v>-250000</v>
          </cell>
          <cell r="R1720">
            <v>-250000</v>
          </cell>
          <cell r="S1720">
            <v>-250000</v>
          </cell>
          <cell r="T1720">
            <v>-89261.46</v>
          </cell>
          <cell r="U1720">
            <v>-89261.46</v>
          </cell>
          <cell r="V1720">
            <v>-89261.46</v>
          </cell>
          <cell r="W1720">
            <v>51720.33</v>
          </cell>
          <cell r="X1720">
            <v>51720.33</v>
          </cell>
          <cell r="Y1720">
            <v>51720.33</v>
          </cell>
          <cell r="Z1720">
            <v>39699.61</v>
          </cell>
          <cell r="AA1720">
            <v>39699.61</v>
          </cell>
          <cell r="AD1720">
            <v>-515962.54916666658</v>
          </cell>
          <cell r="AE1720">
            <v>-486795.88249999989</v>
          </cell>
          <cell r="AF1720">
            <v>-457629.21583333326</v>
          </cell>
          <cell r="AG1720">
            <v>-424032.58083333325</v>
          </cell>
          <cell r="AH1720">
            <v>-386005.97749999998</v>
          </cell>
          <cell r="AI1720">
            <v>-347979.3741666667</v>
          </cell>
          <cell r="AJ1720">
            <v>-306659.37708333333</v>
          </cell>
          <cell r="AK1720">
            <v>-262045.98624999996</v>
          </cell>
          <cell r="AL1720">
            <v>-217432.59541666668</v>
          </cell>
          <cell r="AM1720">
            <v>-172931.64666666664</v>
          </cell>
          <cell r="AN1720">
            <v>-128543.13999999996</v>
          </cell>
          <cell r="AP1720">
            <v>-57793.71333333334</v>
          </cell>
        </row>
        <row r="1721">
          <cell r="J1721">
            <v>-75000</v>
          </cell>
          <cell r="K1721">
            <v>-75000</v>
          </cell>
          <cell r="L1721">
            <v>-75000</v>
          </cell>
          <cell r="M1721">
            <v>-75000</v>
          </cell>
          <cell r="N1721">
            <v>-75000</v>
          </cell>
          <cell r="O1721">
            <v>-75000</v>
          </cell>
          <cell r="P1721">
            <v>-75000</v>
          </cell>
          <cell r="Q1721">
            <v>-75000</v>
          </cell>
          <cell r="R1721">
            <v>-75000</v>
          </cell>
          <cell r="S1721">
            <v>-75000</v>
          </cell>
          <cell r="T1721">
            <v>-75000</v>
          </cell>
          <cell r="U1721">
            <v>-75000</v>
          </cell>
          <cell r="V1721">
            <v>-75000</v>
          </cell>
          <cell r="W1721">
            <v>-75000</v>
          </cell>
          <cell r="X1721">
            <v>-75000</v>
          </cell>
          <cell r="Y1721">
            <v>-75000</v>
          </cell>
          <cell r="Z1721">
            <v>-73456.5</v>
          </cell>
          <cell r="AA1721">
            <v>-73456.5</v>
          </cell>
          <cell r="AD1721">
            <v>-75000</v>
          </cell>
          <cell r="AE1721">
            <v>-75000</v>
          </cell>
          <cell r="AF1721">
            <v>-75000</v>
          </cell>
          <cell r="AG1721">
            <v>-75000</v>
          </cell>
          <cell r="AH1721">
            <v>-75000</v>
          </cell>
          <cell r="AI1721">
            <v>-75000</v>
          </cell>
          <cell r="AJ1721">
            <v>-75000</v>
          </cell>
          <cell r="AK1721">
            <v>-75000</v>
          </cell>
          <cell r="AL1721">
            <v>-75000</v>
          </cell>
          <cell r="AM1721">
            <v>-74935.6875</v>
          </cell>
          <cell r="AN1721">
            <v>-74807.0625</v>
          </cell>
          <cell r="AP1721">
            <v>-74614.125</v>
          </cell>
        </row>
        <row r="1722">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D1722">
            <v>0</v>
          </cell>
          <cell r="AE1722">
            <v>0</v>
          </cell>
          <cell r="AF1722">
            <v>0</v>
          </cell>
          <cell r="AG1722">
            <v>0</v>
          </cell>
          <cell r="AH1722">
            <v>0</v>
          </cell>
          <cell r="AI1722">
            <v>0</v>
          </cell>
          <cell r="AJ1722">
            <v>0</v>
          </cell>
          <cell r="AK1722">
            <v>0</v>
          </cell>
          <cell r="AL1722">
            <v>0</v>
          </cell>
          <cell r="AM1722">
            <v>0</v>
          </cell>
          <cell r="AN1722">
            <v>0</v>
          </cell>
          <cell r="AP1722">
            <v>0</v>
          </cell>
        </row>
        <row r="1723">
          <cell r="J1723">
            <v>-8841357</v>
          </cell>
          <cell r="K1723">
            <v>-8841357</v>
          </cell>
          <cell r="L1723">
            <v>-8841357</v>
          </cell>
          <cell r="M1723">
            <v>-8841357</v>
          </cell>
          <cell r="N1723">
            <v>-8841357</v>
          </cell>
          <cell r="O1723">
            <v>-8841357</v>
          </cell>
          <cell r="P1723">
            <v>-8841357</v>
          </cell>
          <cell r="Q1723">
            <v>-8841357</v>
          </cell>
          <cell r="R1723">
            <v>-5973891</v>
          </cell>
          <cell r="S1723">
            <v>-5973891</v>
          </cell>
          <cell r="T1723">
            <v>-5973891</v>
          </cell>
          <cell r="U1723">
            <v>-5973891</v>
          </cell>
          <cell r="V1723">
            <v>-5973891</v>
          </cell>
          <cell r="W1723">
            <v>-5973891</v>
          </cell>
          <cell r="X1723">
            <v>-5973891</v>
          </cell>
          <cell r="Y1723">
            <v>-5973891</v>
          </cell>
          <cell r="Z1723">
            <v>-5973891</v>
          </cell>
          <cell r="AA1723">
            <v>-5973891</v>
          </cell>
          <cell r="AD1723">
            <v>-8960834.75</v>
          </cell>
          <cell r="AE1723">
            <v>-8721879.25</v>
          </cell>
          <cell r="AF1723">
            <v>-8482923.75</v>
          </cell>
          <cell r="AG1723">
            <v>-8243968.25</v>
          </cell>
          <cell r="AH1723">
            <v>-8005012.75</v>
          </cell>
          <cell r="AI1723">
            <v>-7766057.25</v>
          </cell>
          <cell r="AJ1723">
            <v>-7527101.75</v>
          </cell>
          <cell r="AK1723">
            <v>-7288146.25</v>
          </cell>
          <cell r="AL1723">
            <v>-7049190.75</v>
          </cell>
          <cell r="AM1723">
            <v>-6810235.25</v>
          </cell>
          <cell r="AN1723">
            <v>-6571279.75</v>
          </cell>
          <cell r="AP1723">
            <v>-6093368.75</v>
          </cell>
        </row>
        <row r="1724">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D1724">
            <v>0</v>
          </cell>
          <cell r="AE1724">
            <v>0</v>
          </cell>
          <cell r="AF1724">
            <v>0</v>
          </cell>
          <cell r="AG1724">
            <v>0</v>
          </cell>
          <cell r="AH1724">
            <v>0</v>
          </cell>
          <cell r="AI1724">
            <v>0</v>
          </cell>
          <cell r="AJ1724">
            <v>0</v>
          </cell>
          <cell r="AK1724">
            <v>0</v>
          </cell>
          <cell r="AL1724">
            <v>0</v>
          </cell>
          <cell r="AM1724">
            <v>0</v>
          </cell>
          <cell r="AN1724">
            <v>0</v>
          </cell>
          <cell r="AP1724">
            <v>0</v>
          </cell>
        </row>
        <row r="1725">
          <cell r="J1725">
            <v>-50000</v>
          </cell>
          <cell r="K1725">
            <v>-50000</v>
          </cell>
          <cell r="L1725">
            <v>-50000</v>
          </cell>
          <cell r="M1725">
            <v>-50000</v>
          </cell>
          <cell r="N1725">
            <v>-50000</v>
          </cell>
          <cell r="O1725">
            <v>-50000</v>
          </cell>
          <cell r="P1725">
            <v>-50000</v>
          </cell>
          <cell r="Q1725">
            <v>-50000</v>
          </cell>
          <cell r="R1725">
            <v>-50000</v>
          </cell>
          <cell r="S1725">
            <v>-50000</v>
          </cell>
          <cell r="T1725">
            <v>-50000</v>
          </cell>
          <cell r="U1725">
            <v>-50000</v>
          </cell>
          <cell r="V1725">
            <v>-50000</v>
          </cell>
          <cell r="W1725">
            <v>-50000</v>
          </cell>
          <cell r="X1725">
            <v>-50000</v>
          </cell>
          <cell r="Y1725">
            <v>-50000</v>
          </cell>
          <cell r="Z1725">
            <v>-50000</v>
          </cell>
          <cell r="AA1725">
            <v>-50000</v>
          </cell>
          <cell r="AD1725">
            <v>-50000</v>
          </cell>
          <cell r="AE1725">
            <v>-50000</v>
          </cell>
          <cell r="AF1725">
            <v>-50000</v>
          </cell>
          <cell r="AG1725">
            <v>-50000</v>
          </cell>
          <cell r="AH1725">
            <v>-50000</v>
          </cell>
          <cell r="AI1725">
            <v>-50000</v>
          </cell>
          <cell r="AJ1725">
            <v>-50000</v>
          </cell>
          <cell r="AK1725">
            <v>-50000</v>
          </cell>
          <cell r="AL1725">
            <v>-50000</v>
          </cell>
          <cell r="AM1725">
            <v>-50000</v>
          </cell>
          <cell r="AN1725">
            <v>-50000</v>
          </cell>
          <cell r="AP1725">
            <v>-50000</v>
          </cell>
        </row>
        <row r="1726">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D1726">
            <v>0</v>
          </cell>
          <cell r="AE1726">
            <v>0</v>
          </cell>
          <cell r="AF1726">
            <v>0</v>
          </cell>
          <cell r="AG1726">
            <v>0</v>
          </cell>
          <cell r="AH1726">
            <v>0</v>
          </cell>
          <cell r="AI1726">
            <v>0</v>
          </cell>
          <cell r="AJ1726">
            <v>0</v>
          </cell>
          <cell r="AK1726">
            <v>0</v>
          </cell>
          <cell r="AL1726">
            <v>0</v>
          </cell>
          <cell r="AM1726">
            <v>0</v>
          </cell>
          <cell r="AN1726">
            <v>0</v>
          </cell>
          <cell r="AP1726">
            <v>0</v>
          </cell>
        </row>
        <row r="1727">
          <cell r="J1727">
            <v>-103859</v>
          </cell>
          <cell r="K1727">
            <v>-89566.8</v>
          </cell>
          <cell r="L1727">
            <v>-89566.8</v>
          </cell>
          <cell r="M1727">
            <v>-89566.8</v>
          </cell>
          <cell r="N1727">
            <v>-182506.68</v>
          </cell>
          <cell r="O1727">
            <v>-182506.68</v>
          </cell>
          <cell r="P1727">
            <v>-182506.68</v>
          </cell>
          <cell r="Q1727">
            <v>-114999.83</v>
          </cell>
          <cell r="R1727">
            <v>-114999.83</v>
          </cell>
          <cell r="S1727">
            <v>-114999.83</v>
          </cell>
          <cell r="T1727">
            <v>-114999.83</v>
          </cell>
          <cell r="U1727">
            <v>-114999.83</v>
          </cell>
          <cell r="V1727">
            <v>-114999.83</v>
          </cell>
          <cell r="W1727">
            <v>-114999.83</v>
          </cell>
          <cell r="X1727">
            <v>-114999.83</v>
          </cell>
          <cell r="Y1727">
            <v>-114999.83</v>
          </cell>
          <cell r="Z1727">
            <v>-49763.24</v>
          </cell>
          <cell r="AA1727">
            <v>-49763.24</v>
          </cell>
          <cell r="AD1727">
            <v>-124816.44624999999</v>
          </cell>
          <cell r="AE1727">
            <v>-123983.09875</v>
          </cell>
          <cell r="AF1727">
            <v>-123149.75125000002</v>
          </cell>
          <cell r="AG1727">
            <v>-123197.27875000001</v>
          </cell>
          <cell r="AH1727">
            <v>-124125.68125000001</v>
          </cell>
          <cell r="AI1727">
            <v>-125054.08375000001</v>
          </cell>
          <cell r="AJ1727">
            <v>-126577.99458333333</v>
          </cell>
          <cell r="AK1727">
            <v>-128697.41375000001</v>
          </cell>
          <cell r="AL1727">
            <v>-130816.83291666668</v>
          </cell>
          <cell r="AM1727">
            <v>-126345.56583333334</v>
          </cell>
          <cell r="AN1727">
            <v>-115283.61249999999</v>
          </cell>
          <cell r="AP1727">
            <v>-235565.68958333333</v>
          </cell>
        </row>
        <row r="1728">
          <cell r="J1728">
            <v>-96000</v>
          </cell>
          <cell r="K1728">
            <v>-96000</v>
          </cell>
          <cell r="L1728">
            <v>-96000</v>
          </cell>
          <cell r="M1728">
            <v>-96000</v>
          </cell>
          <cell r="N1728">
            <v>-96000</v>
          </cell>
          <cell r="O1728">
            <v>-96000</v>
          </cell>
          <cell r="P1728">
            <v>-96000</v>
          </cell>
          <cell r="Q1728">
            <v>-96000</v>
          </cell>
          <cell r="R1728">
            <v>-96000</v>
          </cell>
          <cell r="S1728">
            <v>-96000</v>
          </cell>
          <cell r="T1728">
            <v>-96000</v>
          </cell>
          <cell r="U1728">
            <v>-96000</v>
          </cell>
          <cell r="V1728">
            <v>-96000</v>
          </cell>
          <cell r="W1728">
            <v>-96000</v>
          </cell>
          <cell r="X1728">
            <v>-96000</v>
          </cell>
          <cell r="Y1728">
            <v>-96000</v>
          </cell>
          <cell r="Z1728">
            <v>-96000</v>
          </cell>
          <cell r="AA1728">
            <v>-96000</v>
          </cell>
          <cell r="AD1728">
            <v>-96000</v>
          </cell>
          <cell r="AE1728">
            <v>-96000</v>
          </cell>
          <cell r="AF1728">
            <v>-96000</v>
          </cell>
          <cell r="AG1728">
            <v>-96000</v>
          </cell>
          <cell r="AH1728">
            <v>-96000</v>
          </cell>
          <cell r="AI1728">
            <v>-96000</v>
          </cell>
          <cell r="AJ1728">
            <v>-96000</v>
          </cell>
          <cell r="AK1728">
            <v>-96000</v>
          </cell>
          <cell r="AL1728">
            <v>-96000</v>
          </cell>
          <cell r="AM1728">
            <v>-96000</v>
          </cell>
          <cell r="AN1728">
            <v>-96000</v>
          </cell>
          <cell r="AP1728">
            <v>-96000</v>
          </cell>
        </row>
        <row r="1729">
          <cell r="J1729">
            <v>-124867306</v>
          </cell>
          <cell r="K1729">
            <v>-124867306</v>
          </cell>
          <cell r="L1729">
            <v>-124867306</v>
          </cell>
          <cell r="M1729">
            <v>-124867306</v>
          </cell>
          <cell r="N1729">
            <v>-124867306</v>
          </cell>
          <cell r="O1729">
            <v>-124867306</v>
          </cell>
          <cell r="P1729">
            <v>-124867306</v>
          </cell>
          <cell r="Q1729">
            <v>-124867306</v>
          </cell>
          <cell r="R1729">
            <v>-104341173</v>
          </cell>
          <cell r="S1729">
            <v>-104341173</v>
          </cell>
          <cell r="T1729">
            <v>-104341173</v>
          </cell>
          <cell r="U1729">
            <v>-104341173</v>
          </cell>
          <cell r="V1729">
            <v>-104341173</v>
          </cell>
          <cell r="W1729">
            <v>-104341173</v>
          </cell>
          <cell r="X1729">
            <v>-104341173</v>
          </cell>
          <cell r="Y1729">
            <v>-104341173</v>
          </cell>
          <cell r="Z1729">
            <v>-104341173</v>
          </cell>
          <cell r="AA1729">
            <v>-104341173</v>
          </cell>
          <cell r="AD1729">
            <v>-125722561.54166667</v>
          </cell>
          <cell r="AE1729">
            <v>-124012050.45833333</v>
          </cell>
          <cell r="AF1729">
            <v>-122301539.375</v>
          </cell>
          <cell r="AG1729">
            <v>-120591028.29166667</v>
          </cell>
          <cell r="AH1729">
            <v>-118880517.20833333</v>
          </cell>
          <cell r="AI1729">
            <v>-117170006.125</v>
          </cell>
          <cell r="AJ1729">
            <v>-115459495.04166667</v>
          </cell>
          <cell r="AK1729">
            <v>-113748983.95833333</v>
          </cell>
          <cell r="AL1729">
            <v>-112038472.875</v>
          </cell>
          <cell r="AM1729">
            <v>-110327961.79166667</v>
          </cell>
          <cell r="AN1729">
            <v>-108617450.70833333</v>
          </cell>
          <cell r="AP1729">
            <v>-105196428.54166667</v>
          </cell>
        </row>
        <row r="1730">
          <cell r="J1730">
            <v>-74648296</v>
          </cell>
          <cell r="K1730">
            <v>-74426634</v>
          </cell>
          <cell r="L1730">
            <v>-74204972</v>
          </cell>
          <cell r="M1730">
            <v>-73983310</v>
          </cell>
          <cell r="N1730">
            <v>-73761648</v>
          </cell>
          <cell r="O1730">
            <v>-73539986</v>
          </cell>
          <cell r="P1730">
            <v>-73318324</v>
          </cell>
          <cell r="Q1730">
            <v>-73096662</v>
          </cell>
          <cell r="R1730">
            <v>-72875000</v>
          </cell>
          <cell r="S1730">
            <v>-72653338</v>
          </cell>
          <cell r="T1730">
            <v>-72431676</v>
          </cell>
          <cell r="U1730">
            <v>-72210014</v>
          </cell>
          <cell r="V1730">
            <v>-71988352</v>
          </cell>
          <cell r="W1730">
            <v>-71766690</v>
          </cell>
          <cell r="X1730">
            <v>-71545028</v>
          </cell>
          <cell r="Y1730">
            <v>-71323366</v>
          </cell>
          <cell r="Z1730">
            <v>-71101704</v>
          </cell>
          <cell r="AA1730">
            <v>-70880042</v>
          </cell>
          <cell r="AD1730">
            <v>-74426634</v>
          </cell>
          <cell r="AE1730">
            <v>-74204972</v>
          </cell>
          <cell r="AF1730">
            <v>-73983310</v>
          </cell>
          <cell r="AG1730">
            <v>-73761648</v>
          </cell>
          <cell r="AH1730">
            <v>-73539986</v>
          </cell>
          <cell r="AI1730">
            <v>-73318324</v>
          </cell>
          <cell r="AJ1730">
            <v>-73096662</v>
          </cell>
          <cell r="AK1730">
            <v>-72875000</v>
          </cell>
          <cell r="AL1730">
            <v>-72653338</v>
          </cell>
          <cell r="AM1730">
            <v>-72431676</v>
          </cell>
          <cell r="AN1730">
            <v>-72210014</v>
          </cell>
          <cell r="AP1730">
            <v>-68831826.75</v>
          </cell>
        </row>
        <row r="1731">
          <cell r="J1731">
            <v>-22000000</v>
          </cell>
          <cell r="K1731">
            <v>-21861913.539999999</v>
          </cell>
          <cell r="L1731">
            <v>-21861913.539999999</v>
          </cell>
          <cell r="M1731">
            <v>-21861913.539999999</v>
          </cell>
          <cell r="N1731">
            <v>-27500000</v>
          </cell>
          <cell r="O1731">
            <v>-27500000</v>
          </cell>
          <cell r="P1731">
            <v>-27500000</v>
          </cell>
          <cell r="Q1731">
            <v>-22000000</v>
          </cell>
          <cell r="R1731">
            <v>-22000000</v>
          </cell>
          <cell r="S1731">
            <v>-22000000</v>
          </cell>
          <cell r="T1731">
            <v>-21621445.27</v>
          </cell>
          <cell r="U1731">
            <v>-21621445.27</v>
          </cell>
          <cell r="V1731">
            <v>-21621445.27</v>
          </cell>
          <cell r="W1731">
            <v>-20919845.690000001</v>
          </cell>
          <cell r="X1731">
            <v>-20919845.690000001</v>
          </cell>
          <cell r="Y1731">
            <v>-20919845.690000001</v>
          </cell>
          <cell r="Z1731">
            <v>-20442357.969999999</v>
          </cell>
          <cell r="AA1731">
            <v>-20442357.969999999</v>
          </cell>
          <cell r="AD1731">
            <v>-23132145.051666666</v>
          </cell>
          <cell r="AE1731">
            <v>-23215478.385000002</v>
          </cell>
          <cell r="AF1731">
            <v>-23298811.718333334</v>
          </cell>
          <cell r="AG1731">
            <v>-23324705.271249998</v>
          </cell>
          <cell r="AH1731">
            <v>-23293159.043750003</v>
          </cell>
          <cell r="AI1731">
            <v>-23261612.81625</v>
          </cell>
          <cell r="AJ1731">
            <v>-23206586.875416666</v>
          </cell>
          <cell r="AK1731">
            <v>-23128081.221250001</v>
          </cell>
          <cell r="AL1731">
            <v>-23049575.567083333</v>
          </cell>
          <cell r="AM1731">
            <v>-22716254.322083335</v>
          </cell>
          <cell r="AN1731">
            <v>-22128117.486249998</v>
          </cell>
          <cell r="AP1731">
            <v>-21287578.899166666</v>
          </cell>
        </row>
        <row r="1732">
          <cell r="J1732">
            <v>-26364573</v>
          </cell>
          <cell r="K1732">
            <v>-26312920</v>
          </cell>
          <cell r="L1732">
            <v>-26261267</v>
          </cell>
          <cell r="M1732">
            <v>-26209614</v>
          </cell>
          <cell r="N1732">
            <v>-26157961</v>
          </cell>
          <cell r="O1732">
            <v>-26106308</v>
          </cell>
          <cell r="P1732">
            <v>-26054655</v>
          </cell>
          <cell r="Q1732">
            <v>-26003002</v>
          </cell>
          <cell r="R1732">
            <v>-25951349</v>
          </cell>
          <cell r="S1732">
            <v>-25899696</v>
          </cell>
          <cell r="T1732">
            <v>-25848043</v>
          </cell>
          <cell r="U1732">
            <v>-25796390</v>
          </cell>
          <cell r="V1732">
            <v>-25744737</v>
          </cell>
          <cell r="W1732">
            <v>-25693084</v>
          </cell>
          <cell r="X1732">
            <v>-25641431</v>
          </cell>
          <cell r="Y1732">
            <v>-25589778</v>
          </cell>
          <cell r="Z1732">
            <v>-25538125</v>
          </cell>
          <cell r="AA1732">
            <v>-25486472</v>
          </cell>
          <cell r="AD1732">
            <v>-26312920</v>
          </cell>
          <cell r="AE1732">
            <v>-26261267</v>
          </cell>
          <cell r="AF1732">
            <v>-26209614</v>
          </cell>
          <cell r="AG1732">
            <v>-26157961</v>
          </cell>
          <cell r="AH1732">
            <v>-26106308</v>
          </cell>
          <cell r="AI1732">
            <v>-26054655</v>
          </cell>
          <cell r="AJ1732">
            <v>-26003002</v>
          </cell>
          <cell r="AK1732">
            <v>-25951349</v>
          </cell>
          <cell r="AL1732">
            <v>-25899696</v>
          </cell>
          <cell r="AM1732">
            <v>-25848043</v>
          </cell>
          <cell r="AN1732">
            <v>-25796390</v>
          </cell>
          <cell r="AP1732">
            <v>-24635452.083333332</v>
          </cell>
        </row>
        <row r="1733">
          <cell r="J1733">
            <v>-465000</v>
          </cell>
          <cell r="K1733">
            <v>-463071.25</v>
          </cell>
          <cell r="L1733">
            <v>-463071.25</v>
          </cell>
          <cell r="M1733">
            <v>-463071.25</v>
          </cell>
          <cell r="N1733">
            <v>-459093.75</v>
          </cell>
          <cell r="O1733">
            <v>-459093.75</v>
          </cell>
          <cell r="P1733">
            <v>-459093.75</v>
          </cell>
          <cell r="Q1733">
            <v>-465000</v>
          </cell>
          <cell r="R1733">
            <v>-465000</v>
          </cell>
          <cell r="S1733">
            <v>-465000</v>
          </cell>
          <cell r="T1733">
            <v>-460587.87</v>
          </cell>
          <cell r="U1733">
            <v>-460587.87</v>
          </cell>
          <cell r="V1733">
            <v>-460587.87</v>
          </cell>
          <cell r="W1733">
            <v>-457520.62</v>
          </cell>
          <cell r="X1733">
            <v>-457520.62</v>
          </cell>
          <cell r="Y1733">
            <v>-457520.62</v>
          </cell>
          <cell r="Z1733">
            <v>-451211.27</v>
          </cell>
          <cell r="AA1733">
            <v>-451211.27</v>
          </cell>
          <cell r="AD1733">
            <v>-366166.25</v>
          </cell>
          <cell r="AE1733">
            <v>-404916.25</v>
          </cell>
          <cell r="AF1733">
            <v>-443666.25</v>
          </cell>
          <cell r="AG1733">
            <v>-462857.41124999995</v>
          </cell>
          <cell r="AH1733">
            <v>-462489.73374999996</v>
          </cell>
          <cell r="AI1733">
            <v>-462122.05624999997</v>
          </cell>
          <cell r="AJ1733">
            <v>-461706.94124999997</v>
          </cell>
          <cell r="AK1733">
            <v>-461244.38874999998</v>
          </cell>
          <cell r="AL1733">
            <v>-460781.83624999999</v>
          </cell>
          <cell r="AM1733">
            <v>-460222.12333333335</v>
          </cell>
          <cell r="AN1733">
            <v>-459565.25</v>
          </cell>
          <cell r="AP1733">
            <v>-458579.94000000012</v>
          </cell>
        </row>
        <row r="1734">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-45000</v>
          </cell>
          <cell r="AA1734">
            <v>-45000</v>
          </cell>
          <cell r="AD1734">
            <v>0</v>
          </cell>
          <cell r="AE1734">
            <v>0</v>
          </cell>
          <cell r="AF1734">
            <v>0</v>
          </cell>
          <cell r="AG1734">
            <v>0</v>
          </cell>
          <cell r="AH1734">
            <v>0</v>
          </cell>
          <cell r="AI1734">
            <v>0</v>
          </cell>
          <cell r="AJ1734">
            <v>0</v>
          </cell>
          <cell r="AK1734">
            <v>0</v>
          </cell>
          <cell r="AL1734">
            <v>0</v>
          </cell>
          <cell r="AM1734">
            <v>-1875</v>
          </cell>
          <cell r="AN1734">
            <v>-5625</v>
          </cell>
          <cell r="AP1734">
            <v>-13125</v>
          </cell>
        </row>
        <row r="1735">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-119551.6</v>
          </cell>
          <cell r="AA1735">
            <v>-119551.6</v>
          </cell>
          <cell r="AD1735">
            <v>0</v>
          </cell>
          <cell r="AE1735">
            <v>0</v>
          </cell>
          <cell r="AF1735">
            <v>0</v>
          </cell>
          <cell r="AG1735">
            <v>0</v>
          </cell>
          <cell r="AH1735">
            <v>0</v>
          </cell>
          <cell r="AI1735">
            <v>0</v>
          </cell>
          <cell r="AJ1735">
            <v>0</v>
          </cell>
          <cell r="AK1735">
            <v>0</v>
          </cell>
          <cell r="AL1735">
            <v>0</v>
          </cell>
          <cell r="AM1735">
            <v>-4981.3166666666666</v>
          </cell>
          <cell r="AN1735">
            <v>-14943.950000000003</v>
          </cell>
          <cell r="AP1735">
            <v>-37887.9</v>
          </cell>
        </row>
        <row r="1736">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D1736">
            <v>0</v>
          </cell>
          <cell r="AE1736">
            <v>0</v>
          </cell>
          <cell r="AF1736">
            <v>0</v>
          </cell>
          <cell r="AG1736">
            <v>0</v>
          </cell>
          <cell r="AH1736">
            <v>0</v>
          </cell>
          <cell r="AI1736">
            <v>0</v>
          </cell>
          <cell r="AJ1736">
            <v>0</v>
          </cell>
          <cell r="AK1736">
            <v>0</v>
          </cell>
          <cell r="AL1736">
            <v>0</v>
          </cell>
          <cell r="AM1736">
            <v>0</v>
          </cell>
          <cell r="AN1736">
            <v>0</v>
          </cell>
          <cell r="AP1736">
            <v>0</v>
          </cell>
        </row>
        <row r="1737">
          <cell r="J1737">
            <v>-4610484.08</v>
          </cell>
          <cell r="K1737">
            <v>-4610484.08</v>
          </cell>
          <cell r="L1737">
            <v>-4610484.08</v>
          </cell>
          <cell r="M1737">
            <v>-4610484.08</v>
          </cell>
          <cell r="N1737">
            <v>-4610484.08</v>
          </cell>
          <cell r="O1737">
            <v>-4610484.08</v>
          </cell>
          <cell r="P1737">
            <v>-4610484.08</v>
          </cell>
          <cell r="Q1737">
            <v>-4610484.08</v>
          </cell>
          <cell r="R1737">
            <v>-4610484.08</v>
          </cell>
          <cell r="S1737">
            <v>-4610484.08</v>
          </cell>
          <cell r="T1737">
            <v>-4610484.08</v>
          </cell>
          <cell r="U1737">
            <v>-4610484.08</v>
          </cell>
          <cell r="V1737">
            <v>-4610484.08</v>
          </cell>
          <cell r="W1737">
            <v>-4610484.08</v>
          </cell>
          <cell r="X1737">
            <v>-4610484.08</v>
          </cell>
          <cell r="Y1737">
            <v>-4610484.08</v>
          </cell>
          <cell r="Z1737">
            <v>-4610484.08</v>
          </cell>
          <cell r="AA1737">
            <v>-4610484.08</v>
          </cell>
          <cell r="AD1737">
            <v>-4610484.0799999991</v>
          </cell>
          <cell r="AE1737">
            <v>-4610484.0799999991</v>
          </cell>
          <cell r="AF1737">
            <v>-4610484.0799999991</v>
          </cell>
          <cell r="AG1737">
            <v>-4610484.0799999991</v>
          </cell>
          <cell r="AH1737">
            <v>-4610484.0799999991</v>
          </cell>
          <cell r="AI1737">
            <v>-4610484.0799999991</v>
          </cell>
          <cell r="AJ1737">
            <v>-4610484.0799999991</v>
          </cell>
          <cell r="AK1737">
            <v>-4610484.0799999991</v>
          </cell>
          <cell r="AL1737">
            <v>-4610484.0799999991</v>
          </cell>
          <cell r="AM1737">
            <v>-4610484.0799999991</v>
          </cell>
          <cell r="AN1737">
            <v>-4610484.0799999991</v>
          </cell>
          <cell r="AP1737">
            <v>-4537827.3379166657</v>
          </cell>
        </row>
        <row r="1738">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D1738">
            <v>0</v>
          </cell>
          <cell r="AE1738">
            <v>0</v>
          </cell>
          <cell r="AF1738">
            <v>0</v>
          </cell>
          <cell r="AG1738">
            <v>0</v>
          </cell>
          <cell r="AH1738">
            <v>0</v>
          </cell>
          <cell r="AI1738">
            <v>0</v>
          </cell>
          <cell r="AJ1738">
            <v>0</v>
          </cell>
          <cell r="AK1738">
            <v>0</v>
          </cell>
          <cell r="AL1738">
            <v>0</v>
          </cell>
          <cell r="AM1738">
            <v>0</v>
          </cell>
          <cell r="AN1738">
            <v>0</v>
          </cell>
          <cell r="AP1738">
            <v>0</v>
          </cell>
        </row>
        <row r="1739">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D1739">
            <v>0</v>
          </cell>
          <cell r="AE1739">
            <v>0</v>
          </cell>
          <cell r="AF1739">
            <v>0</v>
          </cell>
          <cell r="AG1739">
            <v>0</v>
          </cell>
          <cell r="AH1739">
            <v>0</v>
          </cell>
          <cell r="AI1739">
            <v>0</v>
          </cell>
          <cell r="AJ1739">
            <v>0</v>
          </cell>
          <cell r="AK1739">
            <v>0</v>
          </cell>
          <cell r="AL1739">
            <v>0</v>
          </cell>
          <cell r="AM1739">
            <v>0</v>
          </cell>
          <cell r="AN1739">
            <v>0</v>
          </cell>
          <cell r="AP1739">
            <v>0</v>
          </cell>
        </row>
        <row r="1740">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D1740">
            <v>0</v>
          </cell>
          <cell r="AE1740">
            <v>0</v>
          </cell>
          <cell r="AF1740">
            <v>0</v>
          </cell>
          <cell r="AG1740">
            <v>0</v>
          </cell>
          <cell r="AH1740">
            <v>0</v>
          </cell>
          <cell r="AI1740">
            <v>0</v>
          </cell>
          <cell r="AJ1740">
            <v>0</v>
          </cell>
          <cell r="AK1740">
            <v>0</v>
          </cell>
          <cell r="AL1740">
            <v>0</v>
          </cell>
          <cell r="AM1740">
            <v>0</v>
          </cell>
          <cell r="AN1740">
            <v>0</v>
          </cell>
          <cell r="AP1740">
            <v>0</v>
          </cell>
        </row>
        <row r="1741">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D1741">
            <v>0</v>
          </cell>
          <cell r="AE1741">
            <v>0</v>
          </cell>
          <cell r="AF1741">
            <v>0</v>
          </cell>
          <cell r="AG1741">
            <v>0</v>
          </cell>
          <cell r="AH1741">
            <v>0</v>
          </cell>
          <cell r="AI1741">
            <v>0</v>
          </cell>
          <cell r="AJ1741">
            <v>0</v>
          </cell>
          <cell r="AK1741">
            <v>0</v>
          </cell>
          <cell r="AL1741">
            <v>0</v>
          </cell>
          <cell r="AM1741">
            <v>0</v>
          </cell>
          <cell r="AN1741">
            <v>0</v>
          </cell>
          <cell r="AP1741">
            <v>0</v>
          </cell>
        </row>
        <row r="1742">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D1742">
            <v>0</v>
          </cell>
          <cell r="AE1742">
            <v>0</v>
          </cell>
          <cell r="AF1742">
            <v>0</v>
          </cell>
          <cell r="AG1742">
            <v>0</v>
          </cell>
          <cell r="AH1742">
            <v>0</v>
          </cell>
          <cell r="AI1742">
            <v>0</v>
          </cell>
          <cell r="AJ1742">
            <v>0</v>
          </cell>
          <cell r="AK1742">
            <v>0</v>
          </cell>
          <cell r="AL1742">
            <v>0</v>
          </cell>
          <cell r="AM1742">
            <v>0</v>
          </cell>
          <cell r="AN1742">
            <v>0</v>
          </cell>
          <cell r="AP1742">
            <v>0</v>
          </cell>
        </row>
        <row r="1743">
          <cell r="J1743">
            <v>-19133859.93</v>
          </cell>
          <cell r="K1743">
            <v>-19185043.02</v>
          </cell>
          <cell r="L1743">
            <v>-19236363.010000002</v>
          </cell>
          <cell r="M1743">
            <v>-19287820.280000001</v>
          </cell>
          <cell r="N1743">
            <v>-19339415.199999999</v>
          </cell>
          <cell r="O1743">
            <v>-19391148.129999999</v>
          </cell>
          <cell r="P1743">
            <v>-19443019.449999999</v>
          </cell>
          <cell r="Q1743">
            <v>-65188548.780000001</v>
          </cell>
          <cell r="R1743">
            <v>-65359334.240000002</v>
          </cell>
          <cell r="S1743">
            <v>-59771387.280000001</v>
          </cell>
          <cell r="T1743">
            <v>-58908127.049999997</v>
          </cell>
          <cell r="U1743">
            <v>-59062458.640000001</v>
          </cell>
          <cell r="V1743">
            <v>-59217194.560000002</v>
          </cell>
          <cell r="W1743">
            <v>-61134686.609999999</v>
          </cell>
          <cell r="X1743">
            <v>-61294803.549999997</v>
          </cell>
          <cell r="Y1743">
            <v>-60952178.960000001</v>
          </cell>
          <cell r="Z1743">
            <v>-61093296.82</v>
          </cell>
          <cell r="AA1743">
            <v>-61253305.380000003</v>
          </cell>
          <cell r="AD1743">
            <v>-21098102.623749997</v>
          </cell>
          <cell r="AE1743">
            <v>-24953831.22208333</v>
          </cell>
          <cell r="AF1743">
            <v>-28587960.533750001</v>
          </cell>
          <cell r="AG1743">
            <v>-31949063.98041667</v>
          </cell>
          <cell r="AH1743">
            <v>-35276391.865416668</v>
          </cell>
          <cell r="AI1743">
            <v>-38612349.360416666</v>
          </cell>
          <cell r="AJ1743">
            <v>-42030390.119583331</v>
          </cell>
          <cell r="AK1743">
            <v>-45530726.958333336</v>
          </cell>
          <cell r="AL1743">
            <v>-49019176.925833337</v>
          </cell>
          <cell r="AM1743">
            <v>-52494936.938333333</v>
          </cell>
          <cell r="AN1743">
            <v>-55978938.557916671</v>
          </cell>
          <cell r="AP1743">
            <v>-61070729.982499994</v>
          </cell>
        </row>
        <row r="1744">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D1744">
            <v>0</v>
          </cell>
          <cell r="AE1744">
            <v>0</v>
          </cell>
          <cell r="AF1744">
            <v>0</v>
          </cell>
          <cell r="AG1744">
            <v>0</v>
          </cell>
          <cell r="AH1744">
            <v>0</v>
          </cell>
          <cell r="AI1744">
            <v>0</v>
          </cell>
          <cell r="AJ1744">
            <v>0</v>
          </cell>
          <cell r="AK1744">
            <v>0</v>
          </cell>
          <cell r="AL1744">
            <v>0</v>
          </cell>
          <cell r="AM1744">
            <v>0</v>
          </cell>
          <cell r="AN1744">
            <v>0</v>
          </cell>
          <cell r="AP1744">
            <v>0</v>
          </cell>
        </row>
        <row r="1745">
          <cell r="J1745">
            <v>-19517033.84</v>
          </cell>
          <cell r="K1745">
            <v>-19569241.91</v>
          </cell>
          <cell r="L1745">
            <v>-19621589.629999999</v>
          </cell>
          <cell r="M1745">
            <v>-19674077.399999999</v>
          </cell>
          <cell r="N1745">
            <v>-19726705.57</v>
          </cell>
          <cell r="O1745">
            <v>-19779474.510000002</v>
          </cell>
          <cell r="P1745">
            <v>-19832384.609999999</v>
          </cell>
          <cell r="Q1745">
            <v>-56925863.689999998</v>
          </cell>
          <cell r="R1745">
            <v>-57078151.32</v>
          </cell>
          <cell r="S1745">
            <v>-43072319.299999997</v>
          </cell>
          <cell r="T1745">
            <v>-43150369.359999999</v>
          </cell>
          <cell r="U1745">
            <v>-43265804.890000001</v>
          </cell>
          <cell r="V1745">
            <v>-43381549.240000002</v>
          </cell>
          <cell r="W1745">
            <v>-44188192.909999996</v>
          </cell>
          <cell r="X1745">
            <v>-44306420.020000003</v>
          </cell>
          <cell r="Y1745">
            <v>-45011127.32</v>
          </cell>
          <cell r="Z1745">
            <v>-44250766.93</v>
          </cell>
          <cell r="AA1745">
            <v>-44369161.420000002</v>
          </cell>
          <cell r="AD1745">
            <v>-21122267.000833333</v>
          </cell>
          <cell r="AE1745">
            <v>-24256623.862916663</v>
          </cell>
          <cell r="AF1745">
            <v>-26818275.362916667</v>
          </cell>
          <cell r="AG1745">
            <v>-28795292.427916665</v>
          </cell>
          <cell r="AH1745">
            <v>-30776049.676666666</v>
          </cell>
          <cell r="AI1745">
            <v>-32762106.144166667</v>
          </cell>
          <cell r="AJ1745">
            <v>-34782250.577499993</v>
          </cell>
          <cell r="AK1745">
            <v>-36836574.802083328</v>
          </cell>
          <cell r="AL1745">
            <v>-38920819.814999998</v>
          </cell>
          <cell r="AM1745">
            <v>-40998366.118333332</v>
          </cell>
          <cell r="AN1745">
            <v>-43044772.296250008</v>
          </cell>
          <cell r="AP1745">
            <v>-45493237.233749993</v>
          </cell>
        </row>
        <row r="1746">
          <cell r="J1746">
            <v>-12261873.08</v>
          </cell>
          <cell r="K1746">
            <v>-12296819.42</v>
          </cell>
          <cell r="L1746">
            <v>-12331865.35</v>
          </cell>
          <cell r="M1746">
            <v>-12367011.17</v>
          </cell>
          <cell r="N1746">
            <v>-12402257.15</v>
          </cell>
          <cell r="O1746">
            <v>-12437603.58</v>
          </cell>
          <cell r="P1746">
            <v>-12473050.75</v>
          </cell>
          <cell r="Q1746">
            <v>-12715312.68</v>
          </cell>
          <cell r="R1746">
            <v>-12751339.4</v>
          </cell>
          <cell r="S1746">
            <v>-12787468.199999999</v>
          </cell>
          <cell r="T1746">
            <v>-12823699.359999999</v>
          </cell>
          <cell r="U1746">
            <v>-12860033.18</v>
          </cell>
          <cell r="V1746">
            <v>-12896469.939999999</v>
          </cell>
          <cell r="W1746">
            <v>-12933009.939999999</v>
          </cell>
          <cell r="X1746">
            <v>-12969653.470000001</v>
          </cell>
          <cell r="Y1746">
            <v>-13006400.82</v>
          </cell>
          <cell r="Z1746">
            <v>-13043252.289999999</v>
          </cell>
          <cell r="AA1746">
            <v>-13080208.17</v>
          </cell>
          <cell r="AD1746">
            <v>-10524536.680000002</v>
          </cell>
          <cell r="AE1746">
            <v>-11288134.283749999</v>
          </cell>
          <cell r="AF1746">
            <v>-12053709.46875</v>
          </cell>
          <cell r="AG1746">
            <v>-12463301.296250001</v>
          </cell>
          <cell r="AH1746">
            <v>-12515985.813333334</v>
          </cell>
          <cell r="AI1746">
            <v>-12568802.645833334</v>
          </cell>
          <cell r="AJ1746">
            <v>-12621752.120000003</v>
          </cell>
          <cell r="AK1746">
            <v>-12674834.563333333</v>
          </cell>
          <cell r="AL1746">
            <v>-12728050.303750001</v>
          </cell>
          <cell r="AM1746">
            <v>-12781399.67</v>
          </cell>
          <cell r="AN1746">
            <v>-12834882.992083332</v>
          </cell>
          <cell r="AP1746">
            <v>-12966077.097500002</v>
          </cell>
        </row>
        <row r="1747">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D1747">
            <v>0</v>
          </cell>
          <cell r="AE1747">
            <v>0</v>
          </cell>
          <cell r="AF1747">
            <v>0</v>
          </cell>
          <cell r="AG1747">
            <v>0</v>
          </cell>
          <cell r="AH1747">
            <v>0</v>
          </cell>
          <cell r="AI1747">
            <v>0</v>
          </cell>
          <cell r="AJ1747">
            <v>0</v>
          </cell>
          <cell r="AK1747">
            <v>0</v>
          </cell>
          <cell r="AL1747">
            <v>0</v>
          </cell>
          <cell r="AM1747">
            <v>0</v>
          </cell>
          <cell r="AN1747">
            <v>0</v>
          </cell>
          <cell r="AP1747">
            <v>0</v>
          </cell>
        </row>
        <row r="1748">
          <cell r="J1748">
            <v>-923720.31</v>
          </cell>
          <cell r="K1748">
            <v>-925030.93</v>
          </cell>
          <cell r="L1748">
            <v>-926343.5</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D1748">
            <v>-576301.07041666668</v>
          </cell>
          <cell r="AE1748">
            <v>-499804.98625000007</v>
          </cell>
          <cell r="AF1748">
            <v>-423209.27083333331</v>
          </cell>
          <cell r="AG1748">
            <v>-346504.89958333335</v>
          </cell>
          <cell r="AH1748">
            <v>-269691.71250000002</v>
          </cell>
          <cell r="AI1748">
            <v>-192769.54874999999</v>
          </cell>
          <cell r="AJ1748">
            <v>-115738.24708333334</v>
          </cell>
          <cell r="AK1748">
            <v>-38597.645833333336</v>
          </cell>
          <cell r="AL1748">
            <v>0</v>
          </cell>
          <cell r="AM1748">
            <v>0</v>
          </cell>
          <cell r="AN1748">
            <v>0</v>
          </cell>
          <cell r="AP1748">
            <v>0</v>
          </cell>
        </row>
        <row r="1749">
          <cell r="J1749">
            <v>-5395388.29</v>
          </cell>
          <cell r="K1749">
            <v>-5397321.5899999999</v>
          </cell>
          <cell r="L1749">
            <v>-5399255.5800000001</v>
          </cell>
          <cell r="M1749">
            <v>-5401190.2699999996</v>
          </cell>
          <cell r="N1749">
            <v>-5403125.6699999999</v>
          </cell>
          <cell r="O1749">
            <v>-5405061.75</v>
          </cell>
          <cell r="P1749">
            <v>-5406998.5199999996</v>
          </cell>
          <cell r="Q1749">
            <v>-5293795.2</v>
          </cell>
          <cell r="R1749">
            <v>-5295692.12</v>
          </cell>
          <cell r="S1749">
            <v>-5297589.7300000004</v>
          </cell>
          <cell r="T1749">
            <v>-5299488.08</v>
          </cell>
          <cell r="U1749">
            <v>-5301387.0999999996</v>
          </cell>
          <cell r="V1749">
            <v>-5303286.7699999996</v>
          </cell>
          <cell r="W1749">
            <v>-5305187.1100000003</v>
          </cell>
          <cell r="X1749">
            <v>-5307088.1399999997</v>
          </cell>
          <cell r="Y1749">
            <v>-5308989.8600000003</v>
          </cell>
          <cell r="Z1749">
            <v>-5310892.25</v>
          </cell>
          <cell r="AA1749">
            <v>-5312795.29</v>
          </cell>
          <cell r="AD1749">
            <v>-5508678.3258333337</v>
          </cell>
          <cell r="AE1749">
            <v>-5384865.4591666674</v>
          </cell>
          <cell r="AF1749">
            <v>-5377199.9429166662</v>
          </cell>
          <cell r="AG1749">
            <v>-5369531.6833333327</v>
          </cell>
          <cell r="AH1749">
            <v>-5361860.68</v>
          </cell>
          <cell r="AI1749">
            <v>-5354186.9283333328</v>
          </cell>
          <cell r="AJ1749">
            <v>-5346510.4283333337</v>
          </cell>
          <cell r="AK1749">
            <v>-5338831.1816666676</v>
          </cell>
          <cell r="AL1749">
            <v>-5331149.1879166663</v>
          </cell>
          <cell r="AM1749">
            <v>-5323464.4449999994</v>
          </cell>
          <cell r="AN1749">
            <v>-5315776.9499999993</v>
          </cell>
          <cell r="AP1749">
            <v>-5243296.4820833327</v>
          </cell>
        </row>
        <row r="1750">
          <cell r="J1750">
            <v>-9124647.7799999993</v>
          </cell>
          <cell r="K1750">
            <v>-9127097.5399999991</v>
          </cell>
          <cell r="L1750">
            <v>-9129547.9700000007</v>
          </cell>
          <cell r="M1750">
            <v>-9131999.0600000005</v>
          </cell>
          <cell r="N1750">
            <v>-9134450.8499999996</v>
          </cell>
          <cell r="O1750">
            <v>-9136903.3200000003</v>
          </cell>
          <cell r="P1750">
            <v>-9139356.4800000004</v>
          </cell>
          <cell r="Q1750">
            <v>-9504873.7599999998</v>
          </cell>
          <cell r="R1750">
            <v>-9507495.7300000004</v>
          </cell>
          <cell r="S1750">
            <v>-9510118.4299999997</v>
          </cell>
          <cell r="T1750">
            <v>-9512741.8300000001</v>
          </cell>
          <cell r="U1750">
            <v>-9515366</v>
          </cell>
          <cell r="V1750">
            <v>-9517990.9499999993</v>
          </cell>
          <cell r="W1750">
            <v>-9520616.6699999999</v>
          </cell>
          <cell r="X1750">
            <v>-9523243.0899999999</v>
          </cell>
          <cell r="Y1750">
            <v>-9525870.2599999998</v>
          </cell>
          <cell r="Z1750">
            <v>-9528498.1999999993</v>
          </cell>
          <cell r="AA1750">
            <v>-9531126.8300000001</v>
          </cell>
          <cell r="AD1750">
            <v>-9142229.3287499975</v>
          </cell>
          <cell r="AE1750">
            <v>-9174942.0179166663</v>
          </cell>
          <cell r="AF1750">
            <v>-9207669.3445833344</v>
          </cell>
          <cell r="AG1750">
            <v>-9240411.3129166681</v>
          </cell>
          <cell r="AH1750">
            <v>-9273167.927083334</v>
          </cell>
          <cell r="AI1750">
            <v>-9305939.1945833322</v>
          </cell>
          <cell r="AJ1750">
            <v>-9338725.1237499993</v>
          </cell>
          <cell r="AK1750">
            <v>-9371525.7175000012</v>
          </cell>
          <cell r="AL1750">
            <v>-9404340.9808333348</v>
          </cell>
          <cell r="AM1750">
            <v>-9437170.9204166681</v>
          </cell>
          <cell r="AN1750">
            <v>-9470015.5395833347</v>
          </cell>
          <cell r="AP1750">
            <v>-9535301.5083333328</v>
          </cell>
        </row>
        <row r="1751">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D1751">
            <v>0</v>
          </cell>
          <cell r="AE1751">
            <v>0</v>
          </cell>
          <cell r="AF1751">
            <v>0</v>
          </cell>
          <cell r="AG1751">
            <v>0</v>
          </cell>
          <cell r="AH1751">
            <v>0</v>
          </cell>
          <cell r="AI1751">
            <v>0</v>
          </cell>
          <cell r="AJ1751">
            <v>0</v>
          </cell>
          <cell r="AK1751">
            <v>0</v>
          </cell>
          <cell r="AL1751">
            <v>0</v>
          </cell>
          <cell r="AM1751">
            <v>0</v>
          </cell>
          <cell r="AN1751">
            <v>0</v>
          </cell>
          <cell r="AP1751">
            <v>0</v>
          </cell>
        </row>
        <row r="1752">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D1752">
            <v>0</v>
          </cell>
          <cell r="AE1752">
            <v>0</v>
          </cell>
          <cell r="AF1752">
            <v>0</v>
          </cell>
          <cell r="AG1752">
            <v>0</v>
          </cell>
          <cell r="AH1752">
            <v>0</v>
          </cell>
          <cell r="AI1752">
            <v>0</v>
          </cell>
          <cell r="AJ1752">
            <v>0</v>
          </cell>
          <cell r="AK1752">
            <v>0</v>
          </cell>
          <cell r="AL1752">
            <v>0</v>
          </cell>
          <cell r="AM1752">
            <v>0</v>
          </cell>
          <cell r="AN1752">
            <v>0</v>
          </cell>
          <cell r="AP1752">
            <v>0</v>
          </cell>
        </row>
        <row r="1753">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D1753">
            <v>0</v>
          </cell>
          <cell r="AE1753">
            <v>0</v>
          </cell>
          <cell r="AF1753">
            <v>0</v>
          </cell>
          <cell r="AG1753">
            <v>0</v>
          </cell>
          <cell r="AH1753">
            <v>0</v>
          </cell>
          <cell r="AI1753">
            <v>0</v>
          </cell>
          <cell r="AJ1753">
            <v>0</v>
          </cell>
          <cell r="AK1753">
            <v>0</v>
          </cell>
          <cell r="AL1753">
            <v>0</v>
          </cell>
          <cell r="AM1753">
            <v>0</v>
          </cell>
          <cell r="AN1753">
            <v>0</v>
          </cell>
          <cell r="AP1753">
            <v>0</v>
          </cell>
        </row>
        <row r="1754">
          <cell r="J1754">
            <v>-9152924.6500000004</v>
          </cell>
          <cell r="K1754">
            <v>-9155466.8200000003</v>
          </cell>
          <cell r="L1754">
            <v>-9158009.6999999993</v>
          </cell>
          <cell r="M1754">
            <v>-9160553.3200000003</v>
          </cell>
          <cell r="N1754">
            <v>-9163097.5500000007</v>
          </cell>
          <cell r="O1754">
            <v>-9165642.5800000001</v>
          </cell>
          <cell r="P1754">
            <v>-9168188.2400000002</v>
          </cell>
          <cell r="Q1754">
            <v>-6759891.3099999996</v>
          </cell>
          <cell r="R1754">
            <v>-6761815.4500000002</v>
          </cell>
          <cell r="S1754">
            <v>-6763740.1100000003</v>
          </cell>
          <cell r="T1754">
            <v>-6765665.4000000004</v>
          </cell>
          <cell r="U1754">
            <v>-6767591.2000000002</v>
          </cell>
          <cell r="V1754">
            <v>-6769517.5700000003</v>
          </cell>
          <cell r="W1754">
            <v>-6771444.4400000004</v>
          </cell>
          <cell r="X1754">
            <v>-6773371.9199999999</v>
          </cell>
          <cell r="Y1754">
            <v>-6775299.9199999999</v>
          </cell>
          <cell r="Z1754">
            <v>-6777228.4400000004</v>
          </cell>
          <cell r="AA1754">
            <v>-6779157.5099999998</v>
          </cell>
          <cell r="AD1754">
            <v>-9055019.3804166652</v>
          </cell>
          <cell r="AE1754">
            <v>-8856632.6600000001</v>
          </cell>
          <cell r="AF1754">
            <v>-8658194.7295833342</v>
          </cell>
          <cell r="AG1754">
            <v>-8459705.5795833338</v>
          </cell>
          <cell r="AH1754">
            <v>-8261165.1970833326</v>
          </cell>
          <cell r="AI1754">
            <v>-8062573.5658333339</v>
          </cell>
          <cell r="AJ1754">
            <v>-7863930.6716666669</v>
          </cell>
          <cell r="AK1754">
            <v>-7665236.4983333349</v>
          </cell>
          <cell r="AL1754">
            <v>-7466491.0325000016</v>
          </cell>
          <cell r="AM1754">
            <v>-7267694.2612500004</v>
          </cell>
          <cell r="AN1754">
            <v>-7068846.1704166671</v>
          </cell>
          <cell r="AP1754">
            <v>-6871026.2725000009</v>
          </cell>
        </row>
        <row r="1755">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D1755">
            <v>0</v>
          </cell>
          <cell r="AE1755">
            <v>0</v>
          </cell>
          <cell r="AF1755">
            <v>0</v>
          </cell>
          <cell r="AG1755">
            <v>0</v>
          </cell>
          <cell r="AH1755">
            <v>0</v>
          </cell>
          <cell r="AI1755">
            <v>0</v>
          </cell>
          <cell r="AJ1755">
            <v>0</v>
          </cell>
          <cell r="AK1755">
            <v>0</v>
          </cell>
          <cell r="AL1755">
            <v>0</v>
          </cell>
          <cell r="AM1755">
            <v>0</v>
          </cell>
          <cell r="AN1755">
            <v>0</v>
          </cell>
          <cell r="AP1755">
            <v>0</v>
          </cell>
        </row>
        <row r="1756">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D1756">
            <v>0</v>
          </cell>
          <cell r="AE1756">
            <v>0</v>
          </cell>
          <cell r="AF1756">
            <v>0</v>
          </cell>
          <cell r="AG1756">
            <v>0</v>
          </cell>
          <cell r="AH1756">
            <v>0</v>
          </cell>
          <cell r="AI1756">
            <v>0</v>
          </cell>
          <cell r="AJ1756">
            <v>0</v>
          </cell>
          <cell r="AK1756">
            <v>0</v>
          </cell>
          <cell r="AL1756">
            <v>0</v>
          </cell>
          <cell r="AM1756">
            <v>0</v>
          </cell>
          <cell r="AN1756">
            <v>0</v>
          </cell>
          <cell r="AP1756">
            <v>0</v>
          </cell>
        </row>
        <row r="1757">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-1453853.26</v>
          </cell>
          <cell r="AA1757">
            <v>-1458760.01</v>
          </cell>
          <cell r="AD1757">
            <v>0</v>
          </cell>
          <cell r="AE1757">
            <v>0</v>
          </cell>
          <cell r="AF1757">
            <v>0</v>
          </cell>
          <cell r="AG1757">
            <v>0</v>
          </cell>
          <cell r="AH1757">
            <v>0</v>
          </cell>
          <cell r="AI1757">
            <v>0</v>
          </cell>
          <cell r="AJ1757">
            <v>0</v>
          </cell>
          <cell r="AK1757">
            <v>0</v>
          </cell>
          <cell r="AL1757">
            <v>0</v>
          </cell>
          <cell r="AM1757">
            <v>-60577.219166666669</v>
          </cell>
          <cell r="AN1757">
            <v>-181936.10541666669</v>
          </cell>
          <cell r="AP1757">
            <v>-476429.4154166666</v>
          </cell>
        </row>
        <row r="1758">
          <cell r="J1758">
            <v>-17013168.73</v>
          </cell>
          <cell r="K1758">
            <v>-17069170.41</v>
          </cell>
          <cell r="L1758">
            <v>-17125356.43</v>
          </cell>
          <cell r="M1758">
            <v>-17181727.399999999</v>
          </cell>
          <cell r="N1758">
            <v>-17238283.920000002</v>
          </cell>
          <cell r="O1758">
            <v>-17295026.609999999</v>
          </cell>
          <cell r="P1758">
            <v>-17351956.07</v>
          </cell>
          <cell r="Q1758">
            <v>-19420805.059999999</v>
          </cell>
          <cell r="R1758">
            <v>-19484084.510000002</v>
          </cell>
          <cell r="S1758">
            <v>-19547570.149999999</v>
          </cell>
          <cell r="T1758">
            <v>-19611262.649999999</v>
          </cell>
          <cell r="U1758">
            <v>-19675162.68</v>
          </cell>
          <cell r="V1758">
            <v>-19739270.920000002</v>
          </cell>
          <cell r="W1758">
            <v>-19803588.039999999</v>
          </cell>
          <cell r="X1758">
            <v>-19868114.73</v>
          </cell>
          <cell r="Y1758">
            <v>-19932851.670000002</v>
          </cell>
          <cell r="Z1758">
            <v>-19997799.539999999</v>
          </cell>
          <cell r="AA1758">
            <v>-20062959.039999999</v>
          </cell>
          <cell r="AD1758">
            <v>-14857406.138333334</v>
          </cell>
          <cell r="AE1758">
            <v>-15998096.212916667</v>
          </cell>
          <cell r="AF1758">
            <v>-17142434.986249998</v>
          </cell>
          <cell r="AG1758">
            <v>-17828415.78125</v>
          </cell>
          <cell r="AH1758">
            <v>-18054555.7225</v>
          </cell>
          <cell r="AI1758">
            <v>-18281385.476250004</v>
          </cell>
          <cell r="AJ1758">
            <v>-18508907.135416668</v>
          </cell>
          <cell r="AK1758">
            <v>-18737122.799166668</v>
          </cell>
          <cell r="AL1758">
            <v>-18966034.572916664</v>
          </cell>
          <cell r="AM1758">
            <v>-19195644.568333335</v>
          </cell>
          <cell r="AN1758">
            <v>-19425954.903749999</v>
          </cell>
          <cell r="AP1758">
            <v>-19769958.083333328</v>
          </cell>
        </row>
        <row r="1759">
          <cell r="J1759">
            <v>-559722.01</v>
          </cell>
          <cell r="K1759">
            <v>-560640.42000000004</v>
          </cell>
          <cell r="L1759">
            <v>-561560.34</v>
          </cell>
          <cell r="M1759">
            <v>-562481.77</v>
          </cell>
          <cell r="N1759">
            <v>-563404.71</v>
          </cell>
          <cell r="O1759">
            <v>-564329.16</v>
          </cell>
          <cell r="P1759">
            <v>-565255.13</v>
          </cell>
          <cell r="Q1759">
            <v>-566182.62</v>
          </cell>
          <cell r="R1759">
            <v>-567111.63</v>
          </cell>
          <cell r="S1759">
            <v>-568042.17000000004</v>
          </cell>
          <cell r="T1759">
            <v>-568974.23</v>
          </cell>
          <cell r="U1759">
            <v>-569907.81999999995</v>
          </cell>
          <cell r="V1759">
            <v>-570842.93999999994</v>
          </cell>
          <cell r="W1759">
            <v>-571779.6</v>
          </cell>
          <cell r="X1759">
            <v>-572717.80000000005</v>
          </cell>
          <cell r="Y1759">
            <v>-573657.53</v>
          </cell>
          <cell r="Z1759">
            <v>-574598.81000000006</v>
          </cell>
          <cell r="AA1759">
            <v>-575541.63</v>
          </cell>
          <cell r="AD1759">
            <v>-560649.59</v>
          </cell>
          <cell r="AE1759">
            <v>-561569.52249999996</v>
          </cell>
          <cell r="AF1759">
            <v>-562490.96458333335</v>
          </cell>
          <cell r="AG1759">
            <v>-563413.91874999995</v>
          </cell>
          <cell r="AH1759">
            <v>-564338.38749999995</v>
          </cell>
          <cell r="AI1759">
            <v>-565264.37291666667</v>
          </cell>
          <cell r="AJ1759">
            <v>-566191.87749999994</v>
          </cell>
          <cell r="AK1759">
            <v>-567120.90416666667</v>
          </cell>
          <cell r="AL1759">
            <v>-568051.45499999996</v>
          </cell>
          <cell r="AM1759">
            <v>-568983.53249999986</v>
          </cell>
          <cell r="AN1759">
            <v>-569917.13958333328</v>
          </cell>
          <cell r="AP1759">
            <v>-571788.95250000013</v>
          </cell>
        </row>
        <row r="1760">
          <cell r="J1760">
            <v>-118121.54</v>
          </cell>
          <cell r="K1760">
            <v>-118310.24</v>
          </cell>
          <cell r="L1760">
            <v>-118499.24</v>
          </cell>
          <cell r="M1760">
            <v>-118688.54</v>
          </cell>
          <cell r="N1760">
            <v>-118878.14</v>
          </cell>
          <cell r="O1760">
            <v>-119068.05</v>
          </cell>
          <cell r="P1760">
            <v>-119258.26</v>
          </cell>
          <cell r="Q1760">
            <v>-119448.78</v>
          </cell>
          <cell r="R1760">
            <v>-119639.6</v>
          </cell>
          <cell r="S1760">
            <v>-119830.72</v>
          </cell>
          <cell r="T1760">
            <v>-120022.15</v>
          </cell>
          <cell r="U1760">
            <v>-120213.89</v>
          </cell>
          <cell r="V1760">
            <v>-120405.93</v>
          </cell>
          <cell r="W1760">
            <v>-120598.28</v>
          </cell>
          <cell r="X1760">
            <v>-120790.94</v>
          </cell>
          <cell r="Y1760">
            <v>-120983.9</v>
          </cell>
          <cell r="Z1760">
            <v>-121177.17</v>
          </cell>
          <cell r="AA1760">
            <v>-121370.75</v>
          </cell>
          <cell r="AD1760">
            <v>-118312.06916666667</v>
          </cell>
          <cell r="AE1760">
            <v>-118501.07333333332</v>
          </cell>
          <cell r="AF1760">
            <v>-118690.37916666667</v>
          </cell>
          <cell r="AG1760">
            <v>-118879.98708333333</v>
          </cell>
          <cell r="AH1760">
            <v>-119069.89791666665</v>
          </cell>
          <cell r="AI1760">
            <v>-119260.11208333331</v>
          </cell>
          <cell r="AJ1760">
            <v>-119450.62999999999</v>
          </cell>
          <cell r="AK1760">
            <v>-119641.4525</v>
          </cell>
          <cell r="AL1760">
            <v>-119832.58</v>
          </cell>
          <cell r="AM1760">
            <v>-120024.01291666664</v>
          </cell>
          <cell r="AN1760">
            <v>-120215.75166666665</v>
          </cell>
          <cell r="AP1760">
            <v>-120600.14833333333</v>
          </cell>
        </row>
        <row r="1761">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D1761">
            <v>0</v>
          </cell>
          <cell r="AE1761">
            <v>0</v>
          </cell>
          <cell r="AF1761">
            <v>0</v>
          </cell>
          <cell r="AG1761">
            <v>0</v>
          </cell>
          <cell r="AH1761">
            <v>0</v>
          </cell>
          <cell r="AI1761">
            <v>0</v>
          </cell>
          <cell r="AJ1761">
            <v>0</v>
          </cell>
          <cell r="AK1761">
            <v>0</v>
          </cell>
          <cell r="AL1761">
            <v>0</v>
          </cell>
          <cell r="AM1761">
            <v>0</v>
          </cell>
          <cell r="AN1761">
            <v>0</v>
          </cell>
          <cell r="AP1761">
            <v>0</v>
          </cell>
        </row>
        <row r="1762">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D1762">
            <v>0</v>
          </cell>
          <cell r="AE1762">
            <v>0</v>
          </cell>
          <cell r="AF1762">
            <v>0</v>
          </cell>
          <cell r="AG1762">
            <v>0</v>
          </cell>
          <cell r="AH1762">
            <v>0</v>
          </cell>
          <cell r="AI1762">
            <v>0</v>
          </cell>
          <cell r="AJ1762">
            <v>0</v>
          </cell>
          <cell r="AK1762">
            <v>0</v>
          </cell>
          <cell r="AL1762">
            <v>0</v>
          </cell>
          <cell r="AM1762">
            <v>0</v>
          </cell>
          <cell r="AN1762">
            <v>0</v>
          </cell>
          <cell r="AP1762">
            <v>0</v>
          </cell>
        </row>
        <row r="1763">
          <cell r="J1763">
            <v>-1174167.8</v>
          </cell>
          <cell r="K1763">
            <v>-1177925.1399999999</v>
          </cell>
          <cell r="L1763">
            <v>-1181694.5</v>
          </cell>
          <cell r="M1763">
            <v>-1185475.92</v>
          </cell>
          <cell r="N1763">
            <v>-1189269.44</v>
          </cell>
          <cell r="O1763">
            <v>-1193075.1000000001</v>
          </cell>
          <cell r="P1763">
            <v>-1196892.94</v>
          </cell>
          <cell r="Q1763">
            <v>-1200723</v>
          </cell>
          <cell r="R1763">
            <v>-1204565.31</v>
          </cell>
          <cell r="S1763">
            <v>-1208419.92</v>
          </cell>
          <cell r="T1763">
            <v>-1212286.8600000001</v>
          </cell>
          <cell r="U1763">
            <v>-1216166.18</v>
          </cell>
          <cell r="V1763">
            <v>-1220057.9099999999</v>
          </cell>
          <cell r="W1763">
            <v>-1223962.1000000001</v>
          </cell>
          <cell r="X1763">
            <v>-1227878.78</v>
          </cell>
          <cell r="Y1763">
            <v>-1231807.99</v>
          </cell>
          <cell r="Z1763">
            <v>-1235749.78</v>
          </cell>
          <cell r="AA1763">
            <v>-1239704.18</v>
          </cell>
          <cell r="AD1763">
            <v>-1178072.908333333</v>
          </cell>
          <cell r="AE1763">
            <v>-1181767.8754166665</v>
          </cell>
          <cell r="AF1763">
            <v>-1185549.5320833332</v>
          </cell>
          <cell r="AG1763">
            <v>-1189343.2895833333</v>
          </cell>
          <cell r="AH1763">
            <v>-1193149.187083333</v>
          </cell>
          <cell r="AI1763">
            <v>-1196967.2637499999</v>
          </cell>
          <cell r="AJ1763">
            <v>-1200797.5583333333</v>
          </cell>
          <cell r="AK1763">
            <v>-1204640.1100000001</v>
          </cell>
          <cell r="AL1763">
            <v>-1208494.9579166665</v>
          </cell>
          <cell r="AM1763">
            <v>-1212362.1416666666</v>
          </cell>
          <cell r="AN1763">
            <v>-1216241.7008333332</v>
          </cell>
          <cell r="AP1763">
            <v>-1224038.1024999998</v>
          </cell>
        </row>
        <row r="1764">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D1764">
            <v>0</v>
          </cell>
          <cell r="AE1764">
            <v>0</v>
          </cell>
          <cell r="AF1764">
            <v>0</v>
          </cell>
          <cell r="AG1764">
            <v>0</v>
          </cell>
          <cell r="AH1764">
            <v>0</v>
          </cell>
          <cell r="AI1764">
            <v>0</v>
          </cell>
          <cell r="AJ1764">
            <v>0</v>
          </cell>
          <cell r="AK1764">
            <v>0</v>
          </cell>
          <cell r="AL1764">
            <v>0</v>
          </cell>
          <cell r="AM1764">
            <v>0</v>
          </cell>
          <cell r="AN1764">
            <v>0</v>
          </cell>
          <cell r="AP1764">
            <v>0</v>
          </cell>
        </row>
        <row r="1765">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D1765">
            <v>0</v>
          </cell>
          <cell r="AE1765">
            <v>0</v>
          </cell>
          <cell r="AF1765">
            <v>0</v>
          </cell>
          <cell r="AG1765">
            <v>0</v>
          </cell>
          <cell r="AH1765">
            <v>0</v>
          </cell>
          <cell r="AI1765">
            <v>0</v>
          </cell>
          <cell r="AJ1765">
            <v>0</v>
          </cell>
          <cell r="AK1765">
            <v>0</v>
          </cell>
          <cell r="AL1765">
            <v>0</v>
          </cell>
          <cell r="AM1765">
            <v>0</v>
          </cell>
          <cell r="AN1765">
            <v>0</v>
          </cell>
          <cell r="AP1765">
            <v>0</v>
          </cell>
        </row>
        <row r="1766">
          <cell r="J1766">
            <v>-918476.65</v>
          </cell>
          <cell r="K1766">
            <v>-923143.18</v>
          </cell>
          <cell r="L1766">
            <v>-927833.42</v>
          </cell>
          <cell r="M1766">
            <v>-932547.49</v>
          </cell>
          <cell r="N1766">
            <v>-937285.51</v>
          </cell>
          <cell r="O1766">
            <v>-942047.59</v>
          </cell>
          <cell r="P1766">
            <v>-946833.88</v>
          </cell>
          <cell r="Q1766">
            <v>-951644.48</v>
          </cell>
          <cell r="R1766">
            <v>-956479.54</v>
          </cell>
          <cell r="S1766">
            <v>-961339.17</v>
          </cell>
          <cell r="T1766">
            <v>-966223.48</v>
          </cell>
          <cell r="U1766">
            <v>-971132.61</v>
          </cell>
          <cell r="V1766">
            <v>-976066.68</v>
          </cell>
          <cell r="W1766">
            <v>-981025.82</v>
          </cell>
          <cell r="X1766">
            <v>-986010.16</v>
          </cell>
          <cell r="Y1766">
            <v>-991019.82</v>
          </cell>
          <cell r="Z1766">
            <v>-996054.93</v>
          </cell>
          <cell r="AA1766">
            <v>-1001115.63</v>
          </cell>
          <cell r="AD1766">
            <v>-923287.42041666666</v>
          </cell>
          <cell r="AE1766">
            <v>-927978.38916666666</v>
          </cell>
          <cell r="AF1766">
            <v>-932693.19416666671</v>
          </cell>
          <cell r="AG1766">
            <v>-937431.95624999993</v>
          </cell>
          <cell r="AH1766">
            <v>-942194.79583333328</v>
          </cell>
          <cell r="AI1766">
            <v>-946981.83458333334</v>
          </cell>
          <cell r="AJ1766">
            <v>-951793.19583333319</v>
          </cell>
          <cell r="AK1766">
            <v>-956629.0033333333</v>
          </cell>
          <cell r="AL1766">
            <v>-961489.38125000009</v>
          </cell>
          <cell r="AM1766">
            <v>-966374.45416666672</v>
          </cell>
          <cell r="AN1766">
            <v>-971284.34833333327</v>
          </cell>
          <cell r="AP1766">
            <v>-981179.10708333354</v>
          </cell>
        </row>
        <row r="1767">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D1767">
            <v>0</v>
          </cell>
          <cell r="AE1767">
            <v>0</v>
          </cell>
          <cell r="AF1767">
            <v>0</v>
          </cell>
          <cell r="AG1767">
            <v>0</v>
          </cell>
          <cell r="AH1767">
            <v>0</v>
          </cell>
          <cell r="AI1767">
            <v>0</v>
          </cell>
          <cell r="AJ1767">
            <v>0</v>
          </cell>
          <cell r="AK1767">
            <v>0</v>
          </cell>
          <cell r="AL1767">
            <v>0</v>
          </cell>
          <cell r="AM1767">
            <v>0</v>
          </cell>
          <cell r="AN1767">
            <v>0</v>
          </cell>
          <cell r="AP1767">
            <v>0</v>
          </cell>
        </row>
        <row r="1768">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D1768">
            <v>0</v>
          </cell>
          <cell r="AE1768">
            <v>0</v>
          </cell>
          <cell r="AF1768">
            <v>0</v>
          </cell>
          <cell r="AG1768">
            <v>0</v>
          </cell>
          <cell r="AH1768">
            <v>0</v>
          </cell>
          <cell r="AI1768">
            <v>0</v>
          </cell>
          <cell r="AJ1768">
            <v>0</v>
          </cell>
          <cell r="AK1768">
            <v>0</v>
          </cell>
          <cell r="AL1768">
            <v>0</v>
          </cell>
          <cell r="AM1768">
            <v>0</v>
          </cell>
          <cell r="AN1768">
            <v>0</v>
          </cell>
          <cell r="AP1768">
            <v>0</v>
          </cell>
        </row>
        <row r="1769">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D1769">
            <v>0</v>
          </cell>
          <cell r="AE1769">
            <v>0</v>
          </cell>
          <cell r="AF1769">
            <v>0</v>
          </cell>
          <cell r="AG1769">
            <v>0</v>
          </cell>
          <cell r="AH1769">
            <v>0</v>
          </cell>
          <cell r="AI1769">
            <v>0</v>
          </cell>
          <cell r="AJ1769">
            <v>0</v>
          </cell>
          <cell r="AK1769">
            <v>0</v>
          </cell>
          <cell r="AL1769">
            <v>0</v>
          </cell>
          <cell r="AM1769">
            <v>0</v>
          </cell>
          <cell r="AN1769">
            <v>0</v>
          </cell>
          <cell r="AP1769">
            <v>0</v>
          </cell>
        </row>
        <row r="1770">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D1770">
            <v>0</v>
          </cell>
          <cell r="AE1770">
            <v>0</v>
          </cell>
          <cell r="AF1770">
            <v>0</v>
          </cell>
          <cell r="AG1770">
            <v>0</v>
          </cell>
          <cell r="AH1770">
            <v>0</v>
          </cell>
          <cell r="AI1770">
            <v>0</v>
          </cell>
          <cell r="AJ1770">
            <v>0</v>
          </cell>
          <cell r="AK1770">
            <v>0</v>
          </cell>
          <cell r="AL1770">
            <v>0</v>
          </cell>
          <cell r="AM1770">
            <v>0</v>
          </cell>
          <cell r="AN1770">
            <v>0</v>
          </cell>
          <cell r="AP1770">
            <v>0</v>
          </cell>
        </row>
        <row r="1771">
          <cell r="J1771">
            <v>-7185220.7699999996</v>
          </cell>
          <cell r="K1771">
            <v>-7206057.9100000001</v>
          </cell>
          <cell r="L1771">
            <v>-7226955.4800000004</v>
          </cell>
          <cell r="M1771">
            <v>-7247913.6500000004</v>
          </cell>
          <cell r="N1771">
            <v>-7268932.5999999996</v>
          </cell>
          <cell r="O1771">
            <v>-7290012.5</v>
          </cell>
          <cell r="P1771">
            <v>-7311153.54</v>
          </cell>
          <cell r="Q1771">
            <v>-21698026</v>
          </cell>
          <cell r="R1771">
            <v>-21759865.370000001</v>
          </cell>
          <cell r="S1771">
            <v>-21821880.989999998</v>
          </cell>
          <cell r="T1771">
            <v>-21884073.350000001</v>
          </cell>
          <cell r="U1771">
            <v>-21946442.960000001</v>
          </cell>
          <cell r="V1771">
            <v>-22008990.32</v>
          </cell>
          <cell r="W1771">
            <v>-22071715.940000001</v>
          </cell>
          <cell r="X1771">
            <v>-22134620.329999998</v>
          </cell>
          <cell r="Y1771">
            <v>-22197704</v>
          </cell>
          <cell r="Z1771">
            <v>-22044745.100000001</v>
          </cell>
          <cell r="AA1771">
            <v>-22107205.210000001</v>
          </cell>
          <cell r="AD1771">
            <v>-7805364.8233333342</v>
          </cell>
          <cell r="AE1771">
            <v>-9024723.5629166681</v>
          </cell>
          <cell r="AF1771">
            <v>-10247898.695833335</v>
          </cell>
          <cell r="AG1771">
            <v>-11474530.241666667</v>
          </cell>
          <cell r="AH1771">
            <v>-12704627.964999998</v>
          </cell>
          <cell r="AI1771">
            <v>-13938201.657916665</v>
          </cell>
          <cell r="AJ1771">
            <v>-15175261.140416667</v>
          </cell>
          <cell r="AK1771">
            <v>-16415816.260416666</v>
          </cell>
          <cell r="AL1771">
            <v>-17659876.893749997</v>
          </cell>
          <cell r="AM1771">
            <v>-18898443.679166667</v>
          </cell>
          <cell r="AN1771">
            <v>-20131485.562916666</v>
          </cell>
          <cell r="AP1771">
            <v>-22092189.521666665</v>
          </cell>
        </row>
        <row r="1772">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D1772">
            <v>0</v>
          </cell>
          <cell r="AE1772">
            <v>0</v>
          </cell>
          <cell r="AF1772">
            <v>0</v>
          </cell>
          <cell r="AG1772">
            <v>0</v>
          </cell>
          <cell r="AH1772">
            <v>0</v>
          </cell>
          <cell r="AI1772">
            <v>0</v>
          </cell>
          <cell r="AJ1772">
            <v>0</v>
          </cell>
          <cell r="AK1772">
            <v>0</v>
          </cell>
          <cell r="AL1772">
            <v>0</v>
          </cell>
          <cell r="AM1772">
            <v>0</v>
          </cell>
          <cell r="AN1772">
            <v>0</v>
          </cell>
          <cell r="AP1772">
            <v>0</v>
          </cell>
        </row>
        <row r="1773">
          <cell r="J1773">
            <v>82298</v>
          </cell>
          <cell r="K1773">
            <v>82298</v>
          </cell>
          <cell r="L1773">
            <v>82298</v>
          </cell>
          <cell r="M1773">
            <v>82298</v>
          </cell>
          <cell r="N1773">
            <v>82298</v>
          </cell>
          <cell r="O1773">
            <v>82298</v>
          </cell>
          <cell r="P1773">
            <v>82298</v>
          </cell>
          <cell r="Q1773">
            <v>51343.31</v>
          </cell>
          <cell r="R1773">
            <v>51343.31</v>
          </cell>
          <cell r="S1773">
            <v>51343.31</v>
          </cell>
          <cell r="T1773">
            <v>51343.31</v>
          </cell>
          <cell r="U1773">
            <v>51343.31</v>
          </cell>
          <cell r="V1773">
            <v>51343.31</v>
          </cell>
          <cell r="W1773">
            <v>51343.31</v>
          </cell>
          <cell r="X1773">
            <v>51343.31</v>
          </cell>
          <cell r="Y1773">
            <v>51343.31</v>
          </cell>
          <cell r="Z1773">
            <v>51343.31</v>
          </cell>
          <cell r="AA1773">
            <v>51343.31</v>
          </cell>
          <cell r="AD1773">
            <v>81008.221250000002</v>
          </cell>
          <cell r="AE1773">
            <v>78428.663750000007</v>
          </cell>
          <cell r="AF1773">
            <v>75849.106250000012</v>
          </cell>
          <cell r="AG1773">
            <v>73269.548750000016</v>
          </cell>
          <cell r="AH1773">
            <v>70689.991250000021</v>
          </cell>
          <cell r="AI1773">
            <v>68110.433750000026</v>
          </cell>
          <cell r="AJ1773">
            <v>65530.876250000008</v>
          </cell>
          <cell r="AK1773">
            <v>62951.318750000013</v>
          </cell>
          <cell r="AL1773">
            <v>60371.761250000003</v>
          </cell>
          <cell r="AM1773">
            <v>57792.203750000008</v>
          </cell>
          <cell r="AN1773">
            <v>55212.646250000013</v>
          </cell>
          <cell r="AP1773">
            <v>51097.169583333329</v>
          </cell>
        </row>
        <row r="1774">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D1774">
            <v>0</v>
          </cell>
          <cell r="AE1774">
            <v>0</v>
          </cell>
          <cell r="AF1774">
            <v>0</v>
          </cell>
          <cell r="AG1774">
            <v>0</v>
          </cell>
          <cell r="AH1774">
            <v>0</v>
          </cell>
          <cell r="AI1774">
            <v>0</v>
          </cell>
          <cell r="AJ1774">
            <v>0</v>
          </cell>
          <cell r="AK1774">
            <v>0</v>
          </cell>
          <cell r="AL1774">
            <v>0</v>
          </cell>
          <cell r="AM1774">
            <v>0</v>
          </cell>
          <cell r="AN1774">
            <v>0</v>
          </cell>
          <cell r="AP1774">
            <v>0</v>
          </cell>
        </row>
        <row r="1775">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D1775">
            <v>0</v>
          </cell>
          <cell r="AE1775">
            <v>0</v>
          </cell>
          <cell r="AF1775">
            <v>0</v>
          </cell>
          <cell r="AG1775">
            <v>0</v>
          </cell>
          <cell r="AH1775">
            <v>0</v>
          </cell>
          <cell r="AI1775">
            <v>0</v>
          </cell>
          <cell r="AJ1775">
            <v>0</v>
          </cell>
          <cell r="AK1775">
            <v>0</v>
          </cell>
          <cell r="AL1775">
            <v>0</v>
          </cell>
          <cell r="AM1775">
            <v>0</v>
          </cell>
          <cell r="AN1775">
            <v>0</v>
          </cell>
          <cell r="AP1775">
            <v>0</v>
          </cell>
        </row>
        <row r="1776">
          <cell r="J1776">
            <v>251781.44</v>
          </cell>
          <cell r="K1776">
            <v>251781.44</v>
          </cell>
          <cell r="L1776">
            <v>251781.44</v>
          </cell>
          <cell r="M1776">
            <v>251781.44</v>
          </cell>
          <cell r="N1776">
            <v>251781.44</v>
          </cell>
          <cell r="O1776">
            <v>251781.44</v>
          </cell>
          <cell r="P1776">
            <v>251781.44</v>
          </cell>
          <cell r="Q1776">
            <v>231741.59</v>
          </cell>
          <cell r="R1776">
            <v>231741.59</v>
          </cell>
          <cell r="S1776">
            <v>231741.59</v>
          </cell>
          <cell r="T1776">
            <v>231741.59</v>
          </cell>
          <cell r="U1776">
            <v>231741.59</v>
          </cell>
          <cell r="V1776">
            <v>231741.59</v>
          </cell>
          <cell r="W1776">
            <v>231741.59</v>
          </cell>
          <cell r="X1776">
            <v>231741.59</v>
          </cell>
          <cell r="Y1776">
            <v>231741.59</v>
          </cell>
          <cell r="Z1776">
            <v>231741.59</v>
          </cell>
          <cell r="AA1776">
            <v>231741.59</v>
          </cell>
          <cell r="AD1776">
            <v>250946.44625000001</v>
          </cell>
          <cell r="AE1776">
            <v>249276.45874999999</v>
          </cell>
          <cell r="AF1776">
            <v>247606.47124999997</v>
          </cell>
          <cell r="AG1776">
            <v>245936.48374999998</v>
          </cell>
          <cell r="AH1776">
            <v>244266.49624999997</v>
          </cell>
          <cell r="AI1776">
            <v>242596.50875000001</v>
          </cell>
          <cell r="AJ1776">
            <v>240926.52124999999</v>
          </cell>
          <cell r="AK1776">
            <v>239256.53375000003</v>
          </cell>
          <cell r="AL1776">
            <v>237586.54625000001</v>
          </cell>
          <cell r="AM1776">
            <v>235916.55875</v>
          </cell>
          <cell r="AN1776">
            <v>234246.57125000001</v>
          </cell>
          <cell r="AP1776">
            <v>233933.81583333333</v>
          </cell>
        </row>
        <row r="1777">
          <cell r="J1777">
            <v>18711.25</v>
          </cell>
          <cell r="K1777">
            <v>18711.25</v>
          </cell>
          <cell r="L1777">
            <v>18711.25</v>
          </cell>
          <cell r="M1777">
            <v>18711.25</v>
          </cell>
          <cell r="N1777">
            <v>18711.25</v>
          </cell>
          <cell r="O1777">
            <v>18711.25</v>
          </cell>
          <cell r="P1777">
            <v>18711.25</v>
          </cell>
          <cell r="Q1777">
            <v>15637.27</v>
          </cell>
          <cell r="R1777">
            <v>15637.27</v>
          </cell>
          <cell r="S1777">
            <v>15637.27</v>
          </cell>
          <cell r="T1777">
            <v>15637.27</v>
          </cell>
          <cell r="U1777">
            <v>15637.27</v>
          </cell>
          <cell r="V1777">
            <v>15637.27</v>
          </cell>
          <cell r="W1777">
            <v>15637.27</v>
          </cell>
          <cell r="X1777">
            <v>15637.27</v>
          </cell>
          <cell r="Y1777">
            <v>15637.27</v>
          </cell>
          <cell r="Z1777">
            <v>15637.27</v>
          </cell>
          <cell r="AA1777">
            <v>15637.27</v>
          </cell>
          <cell r="AD1777">
            <v>18583.1675</v>
          </cell>
          <cell r="AE1777">
            <v>18327.002499999999</v>
          </cell>
          <cell r="AF1777">
            <v>18070.837499999998</v>
          </cell>
          <cell r="AG1777">
            <v>17814.672499999997</v>
          </cell>
          <cell r="AH1777">
            <v>17558.507499999996</v>
          </cell>
          <cell r="AI1777">
            <v>17302.342499999999</v>
          </cell>
          <cell r="AJ1777">
            <v>17046.177499999998</v>
          </cell>
          <cell r="AK1777">
            <v>16790.012500000001</v>
          </cell>
          <cell r="AL1777">
            <v>16533.8475</v>
          </cell>
          <cell r="AM1777">
            <v>16277.682500000001</v>
          </cell>
          <cell r="AN1777">
            <v>16021.517500000002</v>
          </cell>
          <cell r="AP1777">
            <v>16315.744166666665</v>
          </cell>
        </row>
        <row r="1778">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D1778">
            <v>0</v>
          </cell>
          <cell r="AE1778">
            <v>0</v>
          </cell>
          <cell r="AF1778">
            <v>0</v>
          </cell>
          <cell r="AG1778">
            <v>0</v>
          </cell>
          <cell r="AH1778">
            <v>0</v>
          </cell>
          <cell r="AI1778">
            <v>0</v>
          </cell>
          <cell r="AJ1778">
            <v>0</v>
          </cell>
          <cell r="AK1778">
            <v>0</v>
          </cell>
          <cell r="AL1778">
            <v>0</v>
          </cell>
          <cell r="AM1778">
            <v>0</v>
          </cell>
          <cell r="AN1778">
            <v>0</v>
          </cell>
          <cell r="AP1778">
            <v>0</v>
          </cell>
        </row>
        <row r="1779">
          <cell r="J1779">
            <v>-334079.44</v>
          </cell>
          <cell r="K1779">
            <v>-334079.44</v>
          </cell>
          <cell r="L1779">
            <v>-334079.44</v>
          </cell>
          <cell r="M1779">
            <v>-334079.44</v>
          </cell>
          <cell r="N1779">
            <v>-334079.44</v>
          </cell>
          <cell r="O1779">
            <v>-334079.44</v>
          </cell>
          <cell r="P1779">
            <v>-334079.44</v>
          </cell>
          <cell r="Q1779">
            <v>-283084.90000000002</v>
          </cell>
          <cell r="R1779">
            <v>-283084.90000000002</v>
          </cell>
          <cell r="S1779">
            <v>-283084.90000000002</v>
          </cell>
          <cell r="T1779">
            <v>-4388084.9000000004</v>
          </cell>
          <cell r="U1779">
            <v>-4388084.9000000004</v>
          </cell>
          <cell r="V1779">
            <v>-4388084.9000000004</v>
          </cell>
          <cell r="W1779">
            <v>-4388084.9000000004</v>
          </cell>
          <cell r="X1779">
            <v>-4388084.9000000004</v>
          </cell>
          <cell r="Y1779">
            <v>-4388084.9000000004</v>
          </cell>
          <cell r="Z1779">
            <v>-4388084.9000000004</v>
          </cell>
          <cell r="AA1779">
            <v>-4388084.9000000004</v>
          </cell>
          <cell r="AD1779">
            <v>-331954.66749999998</v>
          </cell>
          <cell r="AE1779">
            <v>-327705.1225</v>
          </cell>
          <cell r="AF1779">
            <v>-323455.57749999996</v>
          </cell>
          <cell r="AG1779">
            <v>-490247.69916666672</v>
          </cell>
          <cell r="AH1779">
            <v>-828081.48749999993</v>
          </cell>
          <cell r="AI1779">
            <v>-1165915.2758333334</v>
          </cell>
          <cell r="AJ1779">
            <v>-1503749.0641666669</v>
          </cell>
          <cell r="AK1779">
            <v>-1841582.8525000003</v>
          </cell>
          <cell r="AL1779">
            <v>-2179416.6408333336</v>
          </cell>
          <cell r="AM1779">
            <v>-2517250.4291666667</v>
          </cell>
          <cell r="AN1779">
            <v>-2855084.2174999998</v>
          </cell>
          <cell r="AP1779">
            <v>-3605641.5270833331</v>
          </cell>
        </row>
        <row r="1780">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D1780">
            <v>0</v>
          </cell>
          <cell r="AE1780">
            <v>0</v>
          </cell>
          <cell r="AF1780">
            <v>0</v>
          </cell>
          <cell r="AG1780">
            <v>0</v>
          </cell>
          <cell r="AH1780">
            <v>0</v>
          </cell>
          <cell r="AI1780">
            <v>0</v>
          </cell>
          <cell r="AJ1780">
            <v>0</v>
          </cell>
          <cell r="AK1780">
            <v>0</v>
          </cell>
          <cell r="AL1780">
            <v>0</v>
          </cell>
          <cell r="AM1780">
            <v>0</v>
          </cell>
          <cell r="AN1780">
            <v>0</v>
          </cell>
          <cell r="AP1780">
            <v>0</v>
          </cell>
        </row>
        <row r="1781">
          <cell r="J1781">
            <v>-18711.25</v>
          </cell>
          <cell r="K1781">
            <v>-18711.25</v>
          </cell>
          <cell r="L1781">
            <v>-18711.25</v>
          </cell>
          <cell r="M1781">
            <v>-18711.25</v>
          </cell>
          <cell r="N1781">
            <v>-18711.25</v>
          </cell>
          <cell r="O1781">
            <v>-18711.25</v>
          </cell>
          <cell r="P1781">
            <v>-18711.25</v>
          </cell>
          <cell r="Q1781">
            <v>-15637.27</v>
          </cell>
          <cell r="R1781">
            <v>-15637.27</v>
          </cell>
          <cell r="S1781">
            <v>-15637.27</v>
          </cell>
          <cell r="T1781">
            <v>-15637.27</v>
          </cell>
          <cell r="U1781">
            <v>-15637.27</v>
          </cell>
          <cell r="V1781">
            <v>-15637.27</v>
          </cell>
          <cell r="W1781">
            <v>-15637.27</v>
          </cell>
          <cell r="X1781">
            <v>-15637.27</v>
          </cell>
          <cell r="Y1781">
            <v>-15637.27</v>
          </cell>
          <cell r="Z1781">
            <v>-15637.27</v>
          </cell>
          <cell r="AA1781">
            <v>-15637.27</v>
          </cell>
          <cell r="AD1781">
            <v>-18583.1675</v>
          </cell>
          <cell r="AE1781">
            <v>-18327.002499999999</v>
          </cell>
          <cell r="AF1781">
            <v>-18070.837499999998</v>
          </cell>
          <cell r="AG1781">
            <v>-17814.672499999997</v>
          </cell>
          <cell r="AH1781">
            <v>-17558.507499999996</v>
          </cell>
          <cell r="AI1781">
            <v>-17302.342499999999</v>
          </cell>
          <cell r="AJ1781">
            <v>-17046.177499999998</v>
          </cell>
          <cell r="AK1781">
            <v>-16790.012500000001</v>
          </cell>
          <cell r="AL1781">
            <v>-16533.8475</v>
          </cell>
          <cell r="AM1781">
            <v>-16277.682500000001</v>
          </cell>
          <cell r="AN1781">
            <v>-16021.517500000002</v>
          </cell>
          <cell r="AP1781">
            <v>-16315.744166666665</v>
          </cell>
        </row>
        <row r="1782">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D1782">
            <v>0</v>
          </cell>
          <cell r="AE1782">
            <v>0</v>
          </cell>
          <cell r="AF1782">
            <v>0</v>
          </cell>
          <cell r="AG1782">
            <v>0</v>
          </cell>
          <cell r="AH1782">
            <v>0</v>
          </cell>
          <cell r="AI1782">
            <v>0</v>
          </cell>
          <cell r="AJ1782">
            <v>0</v>
          </cell>
          <cell r="AK1782">
            <v>0</v>
          </cell>
          <cell r="AL1782">
            <v>0</v>
          </cell>
          <cell r="AM1782">
            <v>0</v>
          </cell>
          <cell r="AN1782">
            <v>0</v>
          </cell>
          <cell r="AP1782">
            <v>0</v>
          </cell>
        </row>
        <row r="1783">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D1783">
            <v>0</v>
          </cell>
          <cell r="AE1783">
            <v>0</v>
          </cell>
          <cell r="AF1783">
            <v>0</v>
          </cell>
          <cell r="AG1783">
            <v>0</v>
          </cell>
          <cell r="AH1783">
            <v>0</v>
          </cell>
          <cell r="AI1783">
            <v>0</v>
          </cell>
          <cell r="AJ1783">
            <v>0</v>
          </cell>
          <cell r="AK1783">
            <v>0</v>
          </cell>
          <cell r="AL1783">
            <v>0</v>
          </cell>
          <cell r="AM1783">
            <v>0</v>
          </cell>
          <cell r="AN1783">
            <v>0</v>
          </cell>
          <cell r="AP1783">
            <v>0</v>
          </cell>
        </row>
        <row r="1784">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D1784">
            <v>0</v>
          </cell>
          <cell r="AE1784">
            <v>0</v>
          </cell>
          <cell r="AF1784">
            <v>0</v>
          </cell>
          <cell r="AG1784">
            <v>0</v>
          </cell>
          <cell r="AH1784">
            <v>0</v>
          </cell>
          <cell r="AI1784">
            <v>0</v>
          </cell>
          <cell r="AJ1784">
            <v>0</v>
          </cell>
          <cell r="AK1784">
            <v>0</v>
          </cell>
          <cell r="AL1784">
            <v>0</v>
          </cell>
          <cell r="AM1784">
            <v>0</v>
          </cell>
          <cell r="AN1784">
            <v>0</v>
          </cell>
          <cell r="AP1784">
            <v>0</v>
          </cell>
        </row>
        <row r="1785">
          <cell r="J1785">
            <v>0</v>
          </cell>
          <cell r="K1785">
            <v>0</v>
          </cell>
          <cell r="L1785">
            <v>0</v>
          </cell>
          <cell r="M1785">
            <v>0</v>
          </cell>
          <cell r="N1785">
            <v>0</v>
          </cell>
          <cell r="O1785">
            <v>0</v>
          </cell>
          <cell r="P1785">
            <v>0</v>
          </cell>
          <cell r="Q1785">
            <v>0</v>
          </cell>
          <cell r="R1785">
            <v>0</v>
          </cell>
          <cell r="S1785">
            <v>0</v>
          </cell>
          <cell r="T1785">
            <v>260000</v>
          </cell>
          <cell r="U1785">
            <v>260000</v>
          </cell>
          <cell r="V1785">
            <v>260000</v>
          </cell>
          <cell r="W1785">
            <v>260000</v>
          </cell>
          <cell r="X1785">
            <v>260000</v>
          </cell>
          <cell r="Y1785">
            <v>260000</v>
          </cell>
          <cell r="Z1785">
            <v>260000</v>
          </cell>
          <cell r="AA1785">
            <v>260000</v>
          </cell>
          <cell r="AD1785">
            <v>0</v>
          </cell>
          <cell r="AE1785">
            <v>0</v>
          </cell>
          <cell r="AF1785">
            <v>0</v>
          </cell>
          <cell r="AG1785">
            <v>10833.333333333334</v>
          </cell>
          <cell r="AH1785">
            <v>32500</v>
          </cell>
          <cell r="AI1785">
            <v>54166.666666666664</v>
          </cell>
          <cell r="AJ1785">
            <v>75833.333333333328</v>
          </cell>
          <cell r="AK1785">
            <v>97500</v>
          </cell>
          <cell r="AL1785">
            <v>119166.66666666667</v>
          </cell>
          <cell r="AM1785">
            <v>140833.33333333334</v>
          </cell>
          <cell r="AN1785">
            <v>162500</v>
          </cell>
          <cell r="AP1785">
            <v>209349.16666666666</v>
          </cell>
        </row>
        <row r="1786">
          <cell r="J1786">
            <v>0</v>
          </cell>
          <cell r="K1786">
            <v>0</v>
          </cell>
          <cell r="L1786">
            <v>0</v>
          </cell>
          <cell r="M1786">
            <v>0</v>
          </cell>
          <cell r="N1786">
            <v>0</v>
          </cell>
          <cell r="O1786">
            <v>0</v>
          </cell>
          <cell r="P1786">
            <v>0</v>
          </cell>
          <cell r="Q1786">
            <v>0</v>
          </cell>
          <cell r="R1786">
            <v>0</v>
          </cell>
          <cell r="S1786">
            <v>0</v>
          </cell>
          <cell r="T1786">
            <v>3845000</v>
          </cell>
          <cell r="U1786">
            <v>3845000</v>
          </cell>
          <cell r="V1786">
            <v>3845000</v>
          </cell>
          <cell r="W1786">
            <v>3845000</v>
          </cell>
          <cell r="X1786">
            <v>3845000</v>
          </cell>
          <cell r="Y1786">
            <v>3845000</v>
          </cell>
          <cell r="Z1786">
            <v>3845000</v>
          </cell>
          <cell r="AA1786">
            <v>3845000</v>
          </cell>
          <cell r="AD1786">
            <v>0</v>
          </cell>
          <cell r="AE1786">
            <v>0</v>
          </cell>
          <cell r="AF1786">
            <v>0</v>
          </cell>
          <cell r="AG1786">
            <v>160208.33333333334</v>
          </cell>
          <cell r="AH1786">
            <v>480625</v>
          </cell>
          <cell r="AI1786">
            <v>801041.66666666663</v>
          </cell>
          <cell r="AJ1786">
            <v>1121458.3333333333</v>
          </cell>
          <cell r="AK1786">
            <v>1441875</v>
          </cell>
          <cell r="AL1786">
            <v>1762291.6666666667</v>
          </cell>
          <cell r="AM1786">
            <v>2082708.3333333333</v>
          </cell>
          <cell r="AN1786">
            <v>2403125</v>
          </cell>
          <cell r="AP1786">
            <v>3111261.375</v>
          </cell>
        </row>
        <row r="1787">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D1787">
            <v>0</v>
          </cell>
          <cell r="AE1787">
            <v>0</v>
          </cell>
          <cell r="AF1787">
            <v>0</v>
          </cell>
          <cell r="AG1787">
            <v>0</v>
          </cell>
          <cell r="AH1787">
            <v>0</v>
          </cell>
          <cell r="AI1787">
            <v>0</v>
          </cell>
          <cell r="AJ1787">
            <v>0</v>
          </cell>
          <cell r="AK1787">
            <v>0</v>
          </cell>
          <cell r="AL1787">
            <v>0</v>
          </cell>
          <cell r="AM1787">
            <v>0</v>
          </cell>
          <cell r="AN1787">
            <v>0</v>
          </cell>
          <cell r="AP1787">
            <v>0</v>
          </cell>
        </row>
        <row r="1788">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D1788">
            <v>0</v>
          </cell>
          <cell r="AE1788">
            <v>0</v>
          </cell>
          <cell r="AF1788">
            <v>0</v>
          </cell>
          <cell r="AG1788">
            <v>0</v>
          </cell>
          <cell r="AH1788">
            <v>0</v>
          </cell>
          <cell r="AI1788">
            <v>0</v>
          </cell>
          <cell r="AJ1788">
            <v>0</v>
          </cell>
          <cell r="AK1788">
            <v>0</v>
          </cell>
          <cell r="AL1788">
            <v>0</v>
          </cell>
          <cell r="AM1788">
            <v>0</v>
          </cell>
          <cell r="AN1788">
            <v>0</v>
          </cell>
          <cell r="AP1788">
            <v>0</v>
          </cell>
        </row>
        <row r="1789">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D1789">
            <v>0</v>
          </cell>
          <cell r="AE1789">
            <v>0</v>
          </cell>
          <cell r="AF1789">
            <v>0</v>
          </cell>
          <cell r="AG1789">
            <v>0</v>
          </cell>
          <cell r="AH1789">
            <v>0</v>
          </cell>
          <cell r="AI1789">
            <v>0</v>
          </cell>
          <cell r="AJ1789">
            <v>0</v>
          </cell>
          <cell r="AK1789">
            <v>0</v>
          </cell>
          <cell r="AL1789">
            <v>0</v>
          </cell>
          <cell r="AM1789">
            <v>0</v>
          </cell>
          <cell r="AN1789">
            <v>0</v>
          </cell>
          <cell r="AP1789">
            <v>0</v>
          </cell>
        </row>
        <row r="1790">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D1790">
            <v>0</v>
          </cell>
          <cell r="AE1790">
            <v>0</v>
          </cell>
          <cell r="AF1790">
            <v>0</v>
          </cell>
          <cell r="AG1790">
            <v>0</v>
          </cell>
          <cell r="AH1790">
            <v>0</v>
          </cell>
          <cell r="AI1790">
            <v>0</v>
          </cell>
          <cell r="AJ1790">
            <v>0</v>
          </cell>
          <cell r="AK1790">
            <v>0</v>
          </cell>
          <cell r="AL1790">
            <v>0</v>
          </cell>
          <cell r="AM1790">
            <v>0</v>
          </cell>
          <cell r="AN1790">
            <v>0</v>
          </cell>
          <cell r="AP1790">
            <v>0</v>
          </cell>
        </row>
        <row r="1791">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D1791">
            <v>0</v>
          </cell>
          <cell r="AE1791">
            <v>0</v>
          </cell>
          <cell r="AF1791">
            <v>0</v>
          </cell>
          <cell r="AG1791">
            <v>0</v>
          </cell>
          <cell r="AH1791">
            <v>0</v>
          </cell>
          <cell r="AI1791">
            <v>0</v>
          </cell>
          <cell r="AJ1791">
            <v>0</v>
          </cell>
          <cell r="AK1791">
            <v>0</v>
          </cell>
          <cell r="AL1791">
            <v>0</v>
          </cell>
          <cell r="AM1791">
            <v>0</v>
          </cell>
          <cell r="AN1791">
            <v>0</v>
          </cell>
          <cell r="AP1791">
            <v>0</v>
          </cell>
        </row>
        <row r="1792">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D1792">
            <v>0</v>
          </cell>
          <cell r="AE1792">
            <v>0</v>
          </cell>
          <cell r="AF1792">
            <v>0</v>
          </cell>
          <cell r="AG1792">
            <v>0</v>
          </cell>
          <cell r="AH1792">
            <v>0</v>
          </cell>
          <cell r="AI1792">
            <v>0</v>
          </cell>
          <cell r="AJ1792">
            <v>0</v>
          </cell>
          <cell r="AK1792">
            <v>0</v>
          </cell>
          <cell r="AL1792">
            <v>0</v>
          </cell>
          <cell r="AM1792">
            <v>0</v>
          </cell>
          <cell r="AN1792">
            <v>0</v>
          </cell>
          <cell r="AP1792">
            <v>0</v>
          </cell>
        </row>
        <row r="1793">
          <cell r="J1793">
            <v>0</v>
          </cell>
          <cell r="K1793">
            <v>-17000000</v>
          </cell>
          <cell r="L1793">
            <v>-17000000</v>
          </cell>
          <cell r="M1793">
            <v>-28000000</v>
          </cell>
          <cell r="N1793">
            <v>-54000000</v>
          </cell>
          <cell r="O1793">
            <v>-60900000</v>
          </cell>
          <cell r="P1793">
            <v>-73500000</v>
          </cell>
          <cell r="Q1793">
            <v>-80600000</v>
          </cell>
          <cell r="R1793">
            <v>-59000000</v>
          </cell>
          <cell r="S1793">
            <v>-31000000</v>
          </cell>
          <cell r="T1793">
            <v>-5000000</v>
          </cell>
          <cell r="U1793">
            <v>0</v>
          </cell>
          <cell r="V1793">
            <v>0</v>
          </cell>
          <cell r="W1793">
            <v>-5000000</v>
          </cell>
          <cell r="X1793">
            <v>-15000000</v>
          </cell>
          <cell r="Y1793">
            <v>-11000000</v>
          </cell>
          <cell r="Z1793">
            <v>-58000000</v>
          </cell>
          <cell r="AA1793">
            <v>-76000000</v>
          </cell>
          <cell r="AD1793">
            <v>-30766666.666666668</v>
          </cell>
          <cell r="AE1793">
            <v>-31916666.666666668</v>
          </cell>
          <cell r="AF1793">
            <v>-33791666.666666664</v>
          </cell>
          <cell r="AG1793">
            <v>-35291666.666666664</v>
          </cell>
          <cell r="AH1793">
            <v>-35500000</v>
          </cell>
          <cell r="AI1793">
            <v>-35500000</v>
          </cell>
          <cell r="AJ1793">
            <v>-35000000</v>
          </cell>
          <cell r="AK1793">
            <v>-34416666.666666664</v>
          </cell>
          <cell r="AL1793">
            <v>-33625000</v>
          </cell>
          <cell r="AM1793">
            <v>-33083333.333333332</v>
          </cell>
          <cell r="AN1793">
            <v>-33879166.666666664</v>
          </cell>
          <cell r="AP1793">
            <v>-37618750</v>
          </cell>
        </row>
        <row r="1794">
          <cell r="J1794">
            <v>0</v>
          </cell>
          <cell r="K1794">
            <v>0</v>
          </cell>
          <cell r="L1794">
            <v>0</v>
          </cell>
          <cell r="M1794">
            <v>-10000000</v>
          </cell>
          <cell r="N1794">
            <v>-52000000</v>
          </cell>
          <cell r="O1794">
            <v>-52000000</v>
          </cell>
          <cell r="P1794">
            <v>-35000000</v>
          </cell>
          <cell r="Q1794">
            <v>-65000000</v>
          </cell>
          <cell r="R1794">
            <v>-50000000</v>
          </cell>
          <cell r="S1794">
            <v>-10000000</v>
          </cell>
          <cell r="T1794">
            <v>-5000000</v>
          </cell>
          <cell r="U1794">
            <v>0</v>
          </cell>
          <cell r="V1794">
            <v>0</v>
          </cell>
          <cell r="W1794">
            <v>0</v>
          </cell>
          <cell r="X1794">
            <v>0</v>
          </cell>
          <cell r="Y1794">
            <v>-15000000</v>
          </cell>
          <cell r="Z1794">
            <v>-45000000</v>
          </cell>
          <cell r="AA1794">
            <v>-59000000</v>
          </cell>
          <cell r="AD1794">
            <v>-18083333.333333332</v>
          </cell>
          <cell r="AE1794">
            <v>-20750000</v>
          </cell>
          <cell r="AF1794">
            <v>-22416666.666666668</v>
          </cell>
          <cell r="AG1794">
            <v>-23041666.666666668</v>
          </cell>
          <cell r="AH1794">
            <v>-23250000</v>
          </cell>
          <cell r="AI1794">
            <v>-23250000</v>
          </cell>
          <cell r="AJ1794">
            <v>-23250000</v>
          </cell>
          <cell r="AK1794">
            <v>-23250000</v>
          </cell>
          <cell r="AL1794">
            <v>-23458333.333333332</v>
          </cell>
          <cell r="AM1794">
            <v>-23375000</v>
          </cell>
          <cell r="AN1794">
            <v>-23375000</v>
          </cell>
          <cell r="AP1794">
            <v>-29811666.666666668</v>
          </cell>
        </row>
        <row r="1795">
          <cell r="J1795">
            <v>0</v>
          </cell>
          <cell r="K1795">
            <v>-19000000</v>
          </cell>
          <cell r="L1795">
            <v>-16000000</v>
          </cell>
          <cell r="M1795">
            <v>-28000000</v>
          </cell>
          <cell r="N1795">
            <v>-66000000</v>
          </cell>
          <cell r="O1795">
            <v>-52300000</v>
          </cell>
          <cell r="P1795">
            <v>-88463000</v>
          </cell>
          <cell r="Q1795">
            <v>-100163000</v>
          </cell>
          <cell r="R1795">
            <v>-69000000</v>
          </cell>
          <cell r="S1795">
            <v>-17000000</v>
          </cell>
          <cell r="T1795">
            <v>-5000000</v>
          </cell>
          <cell r="U1795">
            <v>0</v>
          </cell>
          <cell r="V1795">
            <v>0</v>
          </cell>
          <cell r="W1795">
            <v>0</v>
          </cell>
          <cell r="X1795">
            <v>-10000000</v>
          </cell>
          <cell r="Y1795">
            <v>-11000000</v>
          </cell>
          <cell r="Z1795">
            <v>-36000000</v>
          </cell>
          <cell r="AA1795">
            <v>-54000000</v>
          </cell>
          <cell r="AD1795">
            <v>-31528875</v>
          </cell>
          <cell r="AE1795">
            <v>-34868833.333333336</v>
          </cell>
          <cell r="AF1795">
            <v>-37285500</v>
          </cell>
          <cell r="AG1795">
            <v>-38202166.666666664</v>
          </cell>
          <cell r="AH1795">
            <v>-38410500</v>
          </cell>
          <cell r="AI1795">
            <v>-38410500</v>
          </cell>
          <cell r="AJ1795">
            <v>-37618833.333333336</v>
          </cell>
          <cell r="AK1795">
            <v>-36577166.666666664</v>
          </cell>
          <cell r="AL1795">
            <v>-35618833.333333336</v>
          </cell>
          <cell r="AM1795">
            <v>-33660500</v>
          </cell>
          <cell r="AN1795">
            <v>-32481333.333333332</v>
          </cell>
          <cell r="AP1795">
            <v>-27933916.666666668</v>
          </cell>
        </row>
        <row r="1796">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D1796">
            <v>0</v>
          </cell>
          <cell r="AE1796">
            <v>0</v>
          </cell>
          <cell r="AF1796">
            <v>0</v>
          </cell>
          <cell r="AG1796">
            <v>0</v>
          </cell>
          <cell r="AH1796">
            <v>0</v>
          </cell>
          <cell r="AI1796">
            <v>0</v>
          </cell>
          <cell r="AJ1796">
            <v>0</v>
          </cell>
          <cell r="AK1796">
            <v>0</v>
          </cell>
          <cell r="AL1796">
            <v>0</v>
          </cell>
          <cell r="AM1796">
            <v>0</v>
          </cell>
          <cell r="AN1796">
            <v>0</v>
          </cell>
          <cell r="AP1796">
            <v>0</v>
          </cell>
        </row>
        <row r="1797">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D1797">
            <v>0</v>
          </cell>
          <cell r="AE1797">
            <v>0</v>
          </cell>
          <cell r="AF1797">
            <v>0</v>
          </cell>
          <cell r="AG1797">
            <v>0</v>
          </cell>
          <cell r="AH1797">
            <v>0</v>
          </cell>
          <cell r="AI1797">
            <v>0</v>
          </cell>
          <cell r="AJ1797">
            <v>0</v>
          </cell>
          <cell r="AK1797">
            <v>0</v>
          </cell>
          <cell r="AL1797">
            <v>0</v>
          </cell>
          <cell r="AM1797">
            <v>0</v>
          </cell>
          <cell r="AN1797">
            <v>0</v>
          </cell>
          <cell r="AP1797">
            <v>0</v>
          </cell>
        </row>
        <row r="1798">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D1798">
            <v>0</v>
          </cell>
          <cell r="AE1798">
            <v>0</v>
          </cell>
          <cell r="AF1798">
            <v>0</v>
          </cell>
          <cell r="AG1798">
            <v>0</v>
          </cell>
          <cell r="AH1798">
            <v>0</v>
          </cell>
          <cell r="AI1798">
            <v>0</v>
          </cell>
          <cell r="AJ1798">
            <v>0</v>
          </cell>
          <cell r="AK1798">
            <v>0</v>
          </cell>
          <cell r="AL1798">
            <v>0</v>
          </cell>
          <cell r="AM1798">
            <v>0</v>
          </cell>
          <cell r="AN1798">
            <v>0</v>
          </cell>
          <cell r="AP1798">
            <v>0</v>
          </cell>
        </row>
        <row r="1799">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D1799">
            <v>0</v>
          </cell>
          <cell r="AE1799">
            <v>0</v>
          </cell>
          <cell r="AF1799">
            <v>0</v>
          </cell>
          <cell r="AG1799">
            <v>0</v>
          </cell>
          <cell r="AH1799">
            <v>0</v>
          </cell>
          <cell r="AI1799">
            <v>0</v>
          </cell>
          <cell r="AJ1799">
            <v>0</v>
          </cell>
          <cell r="AK1799">
            <v>0</v>
          </cell>
          <cell r="AL1799">
            <v>0</v>
          </cell>
          <cell r="AM1799">
            <v>0</v>
          </cell>
          <cell r="AN1799">
            <v>0</v>
          </cell>
          <cell r="AP1799">
            <v>0</v>
          </cell>
        </row>
        <row r="1800">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D1800">
            <v>0</v>
          </cell>
          <cell r="AE1800">
            <v>0</v>
          </cell>
          <cell r="AF1800">
            <v>0</v>
          </cell>
          <cell r="AG1800">
            <v>0</v>
          </cell>
          <cell r="AH1800">
            <v>0</v>
          </cell>
          <cell r="AI1800">
            <v>0</v>
          </cell>
          <cell r="AJ1800">
            <v>0</v>
          </cell>
          <cell r="AK1800">
            <v>0</v>
          </cell>
          <cell r="AL1800">
            <v>0</v>
          </cell>
          <cell r="AM1800">
            <v>0</v>
          </cell>
          <cell r="AN1800">
            <v>0</v>
          </cell>
          <cell r="AP1800">
            <v>0</v>
          </cell>
        </row>
        <row r="1801">
          <cell r="J1801">
            <v>-4020704.44</v>
          </cell>
          <cell r="K1801">
            <v>-8772736.7300000004</v>
          </cell>
          <cell r="L1801">
            <v>-9241264.8699999992</v>
          </cell>
          <cell r="M1801">
            <v>-8488892.3000000007</v>
          </cell>
          <cell r="N1801">
            <v>-9184984.0899999999</v>
          </cell>
          <cell r="O1801">
            <v>-6987037.5800000001</v>
          </cell>
          <cell r="P1801">
            <v>-8504026.8800000008</v>
          </cell>
          <cell r="Q1801">
            <v>-7722442.6100000003</v>
          </cell>
          <cell r="R1801">
            <v>-5762625.0599999996</v>
          </cell>
          <cell r="S1801">
            <v>-7969667.71</v>
          </cell>
          <cell r="T1801">
            <v>-6781503.0800000001</v>
          </cell>
          <cell r="U1801">
            <v>-3117673.48</v>
          </cell>
          <cell r="V1801">
            <v>-5983900.0499999998</v>
          </cell>
          <cell r="W1801">
            <v>-6800394.6399999997</v>
          </cell>
          <cell r="X1801">
            <v>-9330889.8300000001</v>
          </cell>
          <cell r="Y1801">
            <v>-9537539.8900000006</v>
          </cell>
          <cell r="Z1801">
            <v>-8315182.6200000001</v>
          </cell>
          <cell r="AA1801">
            <v>-5083642.49</v>
          </cell>
          <cell r="AD1801">
            <v>-7174824.9745833343</v>
          </cell>
          <cell r="AE1801">
            <v>-7149665.4058333337</v>
          </cell>
          <cell r="AF1801">
            <v>-7210282.3895833343</v>
          </cell>
          <cell r="AG1801">
            <v>-7254356.7608333332</v>
          </cell>
          <cell r="AH1801">
            <v>-7225573.1191666657</v>
          </cell>
          <cell r="AI1801">
            <v>-7294596.3862500004</v>
          </cell>
          <cell r="AJ1801">
            <v>-7294215.2829166679</v>
          </cell>
          <cell r="AK1801">
            <v>-7215768.7358333329</v>
          </cell>
          <cell r="AL1801">
            <v>-7263196.7587499991</v>
          </cell>
          <cell r="AM1801">
            <v>-7270648.680416666</v>
          </cell>
          <cell r="AN1801">
            <v>-7155098.8237499995</v>
          </cell>
          <cell r="AP1801">
            <v>-7003505.2054166654</v>
          </cell>
        </row>
        <row r="1802">
          <cell r="J1802">
            <v>-17777864</v>
          </cell>
          <cell r="K1802">
            <v>-22775477.739999998</v>
          </cell>
          <cell r="L1802">
            <v>-24155839.609999999</v>
          </cell>
          <cell r="M1802">
            <v>-25164975.420000002</v>
          </cell>
          <cell r="N1802">
            <v>-25623557.07</v>
          </cell>
          <cell r="O1802">
            <v>-23656439.77</v>
          </cell>
          <cell r="P1802">
            <v>-21045231.920000002</v>
          </cell>
          <cell r="Q1802">
            <v>-32212506.640000001</v>
          </cell>
          <cell r="R1802">
            <v>-26612526.719999999</v>
          </cell>
          <cell r="S1802">
            <v>-20534285.699999999</v>
          </cell>
          <cell r="T1802">
            <v>-21201053.510000002</v>
          </cell>
          <cell r="U1802">
            <v>-21754508.719999999</v>
          </cell>
          <cell r="V1802">
            <v>-25893658.039999999</v>
          </cell>
          <cell r="W1802">
            <v>-24472832.18</v>
          </cell>
          <cell r="X1802">
            <v>-22052902.629999999</v>
          </cell>
          <cell r="Y1802">
            <v>-19964871.940000001</v>
          </cell>
          <cell r="Z1802">
            <v>-17807466.420000002</v>
          </cell>
          <cell r="AA1802">
            <v>-16723067.67</v>
          </cell>
          <cell r="AD1802">
            <v>-22000664.360833332</v>
          </cell>
          <cell r="AE1802">
            <v>-22444730.949999999</v>
          </cell>
          <cell r="AF1802">
            <v>-22586193.630833331</v>
          </cell>
          <cell r="AG1802">
            <v>-22765693.202499997</v>
          </cell>
          <cell r="AH1802">
            <v>-23246318.031666666</v>
          </cell>
          <cell r="AI1802">
            <v>-23881013.653333332</v>
          </cell>
          <cell r="AJ1802">
            <v>-24289894.84</v>
          </cell>
          <cell r="AK1802">
            <v>-24272995.567499999</v>
          </cell>
          <cell r="AL1802">
            <v>-23968702.215</v>
          </cell>
          <cell r="AM1802">
            <v>-23426360.792916667</v>
          </cell>
          <cell r="AN1802">
            <v>-22811799.844999999</v>
          </cell>
          <cell r="AP1802">
            <v>-21904843.775833335</v>
          </cell>
        </row>
        <row r="1803">
          <cell r="J1803">
            <v>-175062.5</v>
          </cell>
          <cell r="K1803">
            <v>-175062.5</v>
          </cell>
          <cell r="L1803">
            <v>-277853.21000000002</v>
          </cell>
          <cell r="M1803">
            <v>-175062.5</v>
          </cell>
          <cell r="N1803">
            <v>-175062.5</v>
          </cell>
          <cell r="O1803">
            <v>-223388.28</v>
          </cell>
          <cell r="P1803">
            <v>-175062.5</v>
          </cell>
          <cell r="Q1803">
            <v>-526972.19999999995</v>
          </cell>
          <cell r="R1803">
            <v>-303491.53000000003</v>
          </cell>
          <cell r="S1803">
            <v>-303491.53000000003</v>
          </cell>
          <cell r="T1803">
            <v>-303491.53000000003</v>
          </cell>
          <cell r="U1803">
            <v>-934191.52</v>
          </cell>
          <cell r="V1803">
            <v>-303491.53000000003</v>
          </cell>
          <cell r="W1803">
            <v>-303491.53000000003</v>
          </cell>
          <cell r="X1803">
            <v>-1022346.97</v>
          </cell>
          <cell r="Y1803">
            <v>-303491.53000000003</v>
          </cell>
          <cell r="Z1803">
            <v>-303491.53000000003</v>
          </cell>
          <cell r="AA1803">
            <v>-606983.06000000006</v>
          </cell>
          <cell r="AD1803">
            <v>-285597.54333333328</v>
          </cell>
          <cell r="AE1803">
            <v>-265755.67124999996</v>
          </cell>
          <cell r="AF1803">
            <v>-266341.95875000005</v>
          </cell>
          <cell r="AG1803">
            <v>-268086.04458333337</v>
          </cell>
          <cell r="AH1803">
            <v>-290497.47291666671</v>
          </cell>
          <cell r="AI1803">
            <v>-317700.56791666668</v>
          </cell>
          <cell r="AJ1803">
            <v>-328402.98708333337</v>
          </cell>
          <cell r="AK1803">
            <v>-364774.77</v>
          </cell>
          <cell r="AL1803">
            <v>-401146.55291666667</v>
          </cell>
          <cell r="AM1803">
            <v>-411848.97208333336</v>
          </cell>
          <cell r="AN1803">
            <v>-433183.29750000004</v>
          </cell>
          <cell r="AP1803">
            <v>-464911.26958333334</v>
          </cell>
        </row>
        <row r="1804">
          <cell r="J1804">
            <v>-9218953</v>
          </cell>
          <cell r="K1804">
            <v>-8903164</v>
          </cell>
          <cell r="L1804">
            <v>-8985468</v>
          </cell>
          <cell r="M1804">
            <v>-9061783</v>
          </cell>
          <cell r="N1804">
            <v>-8990499</v>
          </cell>
          <cell r="O1804">
            <v>-9014856</v>
          </cell>
          <cell r="P1804">
            <v>-8973306</v>
          </cell>
          <cell r="Q1804">
            <v>-9037147</v>
          </cell>
          <cell r="R1804">
            <v>-9034590</v>
          </cell>
          <cell r="S1804">
            <v>-8973569</v>
          </cell>
          <cell r="T1804">
            <v>-9073414</v>
          </cell>
          <cell r="U1804">
            <v>-9121302</v>
          </cell>
          <cell r="V1804">
            <v>-8907897</v>
          </cell>
          <cell r="W1804">
            <v>-9044715</v>
          </cell>
          <cell r="X1804">
            <v>-9092797</v>
          </cell>
          <cell r="Y1804">
            <v>-9185077</v>
          </cell>
          <cell r="Z1804">
            <v>-9131550</v>
          </cell>
          <cell r="AA1804">
            <v>-8935155</v>
          </cell>
          <cell r="AD1804">
            <v>-8992767.625</v>
          </cell>
          <cell r="AE1804">
            <v>-9028133.291666666</v>
          </cell>
          <cell r="AF1804">
            <v>-9032608.916666666</v>
          </cell>
          <cell r="AG1804">
            <v>-9035757.083333334</v>
          </cell>
          <cell r="AH1804">
            <v>-9036116.125</v>
          </cell>
          <cell r="AI1804">
            <v>-9019376.916666666</v>
          </cell>
          <cell r="AJ1804">
            <v>-9012314.208333334</v>
          </cell>
          <cell r="AK1804">
            <v>-9022684.208333334</v>
          </cell>
          <cell r="AL1804">
            <v>-9032293.5</v>
          </cell>
          <cell r="AM1804">
            <v>-9043307.875</v>
          </cell>
          <cell r="AN1804">
            <v>-9045864.125</v>
          </cell>
          <cell r="AP1804">
            <v>-9044230.458333334</v>
          </cell>
        </row>
        <row r="1805">
          <cell r="J1805">
            <v>-11289426.32</v>
          </cell>
          <cell r="K1805">
            <v>-10904831.32</v>
          </cell>
          <cell r="L1805">
            <v>-11416298.220000001</v>
          </cell>
          <cell r="M1805">
            <v>-11094848.609999999</v>
          </cell>
          <cell r="N1805">
            <v>-10706757.33</v>
          </cell>
          <cell r="O1805">
            <v>-10707612.74</v>
          </cell>
          <cell r="P1805">
            <v>-10450202.779999999</v>
          </cell>
          <cell r="Q1805">
            <v>-14721977.029999999</v>
          </cell>
          <cell r="R1805">
            <v>-14387275.970000001</v>
          </cell>
          <cell r="S1805">
            <v>-13232098.619999999</v>
          </cell>
          <cell r="T1805">
            <v>-14808576.1</v>
          </cell>
          <cell r="U1805">
            <v>-14573635.77</v>
          </cell>
          <cell r="V1805">
            <v>-14995862.59</v>
          </cell>
          <cell r="W1805">
            <v>-14912612.15</v>
          </cell>
          <cell r="X1805">
            <v>-15315424.34</v>
          </cell>
          <cell r="Y1805">
            <v>-14896480.82</v>
          </cell>
          <cell r="Z1805">
            <v>-14101939.24</v>
          </cell>
          <cell r="AA1805">
            <v>-14774631.41</v>
          </cell>
          <cell r="AD1805">
            <v>-11140452.921249999</v>
          </cell>
          <cell r="AE1805">
            <v>-11408952.509999998</v>
          </cell>
          <cell r="AF1805">
            <v>-11642774.915416665</v>
          </cell>
          <cell r="AG1805">
            <v>-11907862.180416666</v>
          </cell>
          <cell r="AH1805">
            <v>-12211705.998749999</v>
          </cell>
          <cell r="AI1805">
            <v>-12512229.912083335</v>
          </cell>
          <cell r="AJ1805">
            <v>-12833655.624583334</v>
          </cell>
          <cell r="AK1805">
            <v>-13163110.080833333</v>
          </cell>
          <cell r="AL1805">
            <v>-13483975.011249999</v>
          </cell>
          <cell r="AM1805">
            <v>-13783842.266249999</v>
          </cell>
          <cell r="AN1805">
            <v>-14094767.290416667</v>
          </cell>
          <cell r="AP1805">
            <v>-14589915.351666668</v>
          </cell>
        </row>
        <row r="1806">
          <cell r="J1806">
            <v>-9014408.1400000006</v>
          </cell>
          <cell r="K1806">
            <v>-8422777.9199999999</v>
          </cell>
          <cell r="L1806">
            <v>-8616670.9700000007</v>
          </cell>
          <cell r="M1806">
            <v>-12665076.310000001</v>
          </cell>
          <cell r="N1806">
            <v>-11542164.65</v>
          </cell>
          <cell r="O1806">
            <v>-12736244.779999999</v>
          </cell>
          <cell r="P1806">
            <v>-15218204.710000001</v>
          </cell>
          <cell r="Q1806">
            <v>-25611807.850000001</v>
          </cell>
          <cell r="R1806">
            <v>-25597320.510000002</v>
          </cell>
          <cell r="S1806">
            <v>-18201473.120000001</v>
          </cell>
          <cell r="T1806">
            <v>-17390301.550000001</v>
          </cell>
          <cell r="U1806">
            <v>-9157718.6699999999</v>
          </cell>
          <cell r="V1806">
            <v>-9166012.1600000001</v>
          </cell>
          <cell r="W1806">
            <v>-8336842.46</v>
          </cell>
          <cell r="X1806">
            <v>-6647764.4900000002</v>
          </cell>
          <cell r="Y1806">
            <v>-10315141.99</v>
          </cell>
          <cell r="Z1806">
            <v>-8815684.9600000009</v>
          </cell>
          <cell r="AA1806">
            <v>-9666166.6600000001</v>
          </cell>
          <cell r="AD1806">
            <v>-13406741.849166669</v>
          </cell>
          <cell r="AE1806">
            <v>-14057865.875833333</v>
          </cell>
          <cell r="AF1806">
            <v>-14483896.110416666</v>
          </cell>
          <cell r="AG1806">
            <v>-14665515.900833331</v>
          </cell>
          <cell r="AH1806">
            <v>-14592241.363333335</v>
          </cell>
          <cell r="AI1806">
            <v>-14520830.932499999</v>
          </cell>
          <cell r="AJ1806">
            <v>-14523567.122500001</v>
          </cell>
          <cell r="AK1806">
            <v>-14437948.708333334</v>
          </cell>
          <cell r="AL1806">
            <v>-14257997.008333335</v>
          </cell>
          <cell r="AM1806">
            <v>-14046479.757916668</v>
          </cell>
          <cell r="AN1806">
            <v>-13804956.515833335</v>
          </cell>
          <cell r="AP1806">
            <v>-13196771.86125</v>
          </cell>
        </row>
        <row r="1807">
          <cell r="J1807">
            <v>0</v>
          </cell>
          <cell r="K1807">
            <v>0</v>
          </cell>
          <cell r="L1807">
            <v>0</v>
          </cell>
          <cell r="M1807">
            <v>-2885135.74</v>
          </cell>
          <cell r="N1807">
            <v>-131961</v>
          </cell>
          <cell r="O1807">
            <v>0</v>
          </cell>
          <cell r="P1807">
            <v>0</v>
          </cell>
          <cell r="Q1807">
            <v>-35000</v>
          </cell>
          <cell r="R1807">
            <v>-3057239.15</v>
          </cell>
          <cell r="S1807">
            <v>-2987525.07</v>
          </cell>
          <cell r="T1807">
            <v>-2895.34</v>
          </cell>
          <cell r="U1807">
            <v>0</v>
          </cell>
          <cell r="V1807">
            <v>0</v>
          </cell>
          <cell r="W1807">
            <v>0</v>
          </cell>
          <cell r="X1807">
            <v>-3333892.43</v>
          </cell>
          <cell r="Y1807">
            <v>-3271075.37</v>
          </cell>
          <cell r="Z1807">
            <v>0</v>
          </cell>
          <cell r="AA1807">
            <v>0</v>
          </cell>
          <cell r="AD1807">
            <v>-740607.77583333338</v>
          </cell>
          <cell r="AE1807">
            <v>-869451.07374999998</v>
          </cell>
          <cell r="AF1807">
            <v>-1003069.7354166667</v>
          </cell>
          <cell r="AG1807">
            <v>-883808.22875000013</v>
          </cell>
          <cell r="AH1807">
            <v>-758313.02500000002</v>
          </cell>
          <cell r="AI1807">
            <v>-758313.02500000002</v>
          </cell>
          <cell r="AJ1807">
            <v>-758313.02500000002</v>
          </cell>
          <cell r="AK1807">
            <v>-897225.20958333334</v>
          </cell>
          <cell r="AL1807">
            <v>-1052218.2120833334</v>
          </cell>
          <cell r="AM1807">
            <v>-1062800.655</v>
          </cell>
          <cell r="AN1807">
            <v>-1057302.28</v>
          </cell>
          <cell r="AP1807">
            <v>-1055843.9466666665</v>
          </cell>
        </row>
        <row r="1808">
          <cell r="J1808">
            <v>-2841595.92</v>
          </cell>
          <cell r="K1808">
            <v>-2257142.4900000002</v>
          </cell>
          <cell r="L1808">
            <v>-1632602.62</v>
          </cell>
          <cell r="M1808">
            <v>-1314311.3400000001</v>
          </cell>
          <cell r="N1808">
            <v>-1133636.53</v>
          </cell>
          <cell r="O1808">
            <v>-2421402.9500000002</v>
          </cell>
          <cell r="P1808">
            <v>-2653292.16</v>
          </cell>
          <cell r="Q1808">
            <v>-1435286.31</v>
          </cell>
          <cell r="R1808">
            <v>-949306.02</v>
          </cell>
          <cell r="S1808">
            <v>-1712629.75</v>
          </cell>
          <cell r="T1808">
            <v>-2655052.29</v>
          </cell>
          <cell r="U1808">
            <v>-2631053.7999999998</v>
          </cell>
          <cell r="V1808">
            <v>-3412288.23</v>
          </cell>
          <cell r="W1808">
            <v>-3016156.23</v>
          </cell>
          <cell r="X1808">
            <v>-1958363.43</v>
          </cell>
          <cell r="Y1808">
            <v>-1493530.66</v>
          </cell>
          <cell r="Z1808">
            <v>-970893.77</v>
          </cell>
          <cell r="AA1808">
            <v>-1392682.1</v>
          </cell>
          <cell r="AD1808">
            <v>-2204175.7229166669</v>
          </cell>
          <cell r="AE1808">
            <v>-2125389.7004166669</v>
          </cell>
          <cell r="AF1808">
            <v>-2038210.8099999998</v>
          </cell>
          <cell r="AG1808">
            <v>-1996427.7912499998</v>
          </cell>
          <cell r="AH1808">
            <v>-1982196.925416667</v>
          </cell>
          <cell r="AI1808">
            <v>-1993554.8612500001</v>
          </cell>
          <cell r="AJ1808">
            <v>-2048959.2800000003</v>
          </cell>
          <cell r="AK1808">
            <v>-2094158.2195833335</v>
          </cell>
          <cell r="AL1808">
            <v>-2115199.0583333336</v>
          </cell>
          <cell r="AM1808">
            <v>-2115885.5816666665</v>
          </cell>
          <cell r="AN1808">
            <v>-2066241.2645833334</v>
          </cell>
          <cell r="AP1808">
            <v>-1988341.6537499998</v>
          </cell>
        </row>
        <row r="1809">
          <cell r="J1809">
            <v>-3901450.25</v>
          </cell>
          <cell r="K1809">
            <v>-3818760.19</v>
          </cell>
          <cell r="L1809">
            <v>-4207049.38</v>
          </cell>
          <cell r="M1809">
            <v>-4503863.4800000004</v>
          </cell>
          <cell r="N1809">
            <v>-3108482.88</v>
          </cell>
          <cell r="O1809">
            <v>-3833986.37</v>
          </cell>
          <cell r="P1809">
            <v>-4152239.46</v>
          </cell>
          <cell r="Q1809">
            <v>-4409310.6500000004</v>
          </cell>
          <cell r="R1809">
            <v>-4896433.63</v>
          </cell>
          <cell r="S1809">
            <v>-4203652.47</v>
          </cell>
          <cell r="T1809">
            <v>-4193817.77</v>
          </cell>
          <cell r="U1809">
            <v>-3826934.68</v>
          </cell>
          <cell r="V1809">
            <v>-3729009.15</v>
          </cell>
          <cell r="W1809">
            <v>-3620555.47</v>
          </cell>
          <cell r="X1809">
            <v>-4112565.23</v>
          </cell>
          <cell r="Y1809">
            <v>-4419590.7</v>
          </cell>
          <cell r="Z1809">
            <v>-4113713.53</v>
          </cell>
          <cell r="AA1809">
            <v>-3976374.67</v>
          </cell>
          <cell r="AD1809">
            <v>-4119995.8125</v>
          </cell>
          <cell r="AE1809">
            <v>-4119172.5574999996</v>
          </cell>
          <cell r="AF1809">
            <v>-4123877.0954166665</v>
          </cell>
          <cell r="AG1809">
            <v>-4104981.1383333332</v>
          </cell>
          <cell r="AH1809">
            <v>-4092536.4383333339</v>
          </cell>
          <cell r="AI1809">
            <v>-4080813.3883333341</v>
          </cell>
          <cell r="AJ1809">
            <v>-4065369.8124999995</v>
          </cell>
          <cell r="AK1809">
            <v>-4053174.4429166666</v>
          </cell>
          <cell r="AL1809">
            <v>-4045726.2374999993</v>
          </cell>
          <cell r="AM1809">
            <v>-4084099.4820833332</v>
          </cell>
          <cell r="AN1809">
            <v>-4131916.938333333</v>
          </cell>
          <cell r="AP1809">
            <v>-4139772.3216666668</v>
          </cell>
        </row>
        <row r="1810">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D1810">
            <v>0</v>
          </cell>
          <cell r="AE1810">
            <v>0</v>
          </cell>
          <cell r="AF1810">
            <v>0</v>
          </cell>
          <cell r="AG1810">
            <v>0</v>
          </cell>
          <cell r="AH1810">
            <v>0</v>
          </cell>
          <cell r="AI1810">
            <v>0</v>
          </cell>
          <cell r="AJ1810">
            <v>0</v>
          </cell>
          <cell r="AK1810">
            <v>0</v>
          </cell>
          <cell r="AL1810">
            <v>0</v>
          </cell>
          <cell r="AM1810">
            <v>0</v>
          </cell>
          <cell r="AN1810">
            <v>0</v>
          </cell>
          <cell r="AP1810">
            <v>0</v>
          </cell>
        </row>
        <row r="1811">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D1811">
            <v>0</v>
          </cell>
          <cell r="AE1811">
            <v>0</v>
          </cell>
          <cell r="AF1811">
            <v>0</v>
          </cell>
          <cell r="AG1811">
            <v>0</v>
          </cell>
          <cell r="AH1811">
            <v>0</v>
          </cell>
          <cell r="AI1811">
            <v>0</v>
          </cell>
          <cell r="AJ1811">
            <v>0</v>
          </cell>
          <cell r="AK1811">
            <v>0</v>
          </cell>
          <cell r="AL1811">
            <v>0</v>
          </cell>
          <cell r="AM1811">
            <v>0</v>
          </cell>
          <cell r="AN1811">
            <v>0</v>
          </cell>
          <cell r="AP1811">
            <v>0</v>
          </cell>
        </row>
        <row r="1812">
          <cell r="J1812">
            <v>-508512.28</v>
          </cell>
          <cell r="K1812">
            <v>0.88</v>
          </cell>
          <cell r="L1812">
            <v>-146218</v>
          </cell>
          <cell r="M1812">
            <v>-546498</v>
          </cell>
          <cell r="N1812">
            <v>-99192</v>
          </cell>
          <cell r="O1812">
            <v>-973424</v>
          </cell>
          <cell r="P1812">
            <v>-1069344.5</v>
          </cell>
          <cell r="Q1812">
            <v>-492102</v>
          </cell>
          <cell r="R1812">
            <v>-283568.8</v>
          </cell>
          <cell r="S1812">
            <v>-414120.8</v>
          </cell>
          <cell r="T1812">
            <v>-2201280.96</v>
          </cell>
          <cell r="U1812">
            <v>-353806</v>
          </cell>
          <cell r="V1812">
            <v>0</v>
          </cell>
          <cell r="W1812">
            <v>-665712.03</v>
          </cell>
          <cell r="X1812">
            <v>-128186</v>
          </cell>
          <cell r="Y1812">
            <v>-2489586</v>
          </cell>
          <cell r="Z1812">
            <v>-398847.36</v>
          </cell>
          <cell r="AA1812">
            <v>-84554</v>
          </cell>
          <cell r="AD1812">
            <v>-496665.99499999994</v>
          </cell>
          <cell r="AE1812">
            <v>-496246.15833333338</v>
          </cell>
          <cell r="AF1812">
            <v>-508774.72083333327</v>
          </cell>
          <cell r="AG1812">
            <v>-589921.15083333326</v>
          </cell>
          <cell r="AH1812">
            <v>-624304.04791666672</v>
          </cell>
          <cell r="AI1812">
            <v>-569484.19333333324</v>
          </cell>
          <cell r="AJ1812">
            <v>-576034.21958333335</v>
          </cell>
          <cell r="AK1812">
            <v>-603020.92416666669</v>
          </cell>
          <cell r="AL1812">
            <v>-683231.59083333332</v>
          </cell>
          <cell r="AM1812">
            <v>-776679.23083333333</v>
          </cell>
          <cell r="AN1812">
            <v>-752128.62083333347</v>
          </cell>
          <cell r="AP1812">
            <v>-628427.41666666663</v>
          </cell>
        </row>
        <row r="1813">
          <cell r="J1813">
            <v>-54748.59</v>
          </cell>
          <cell r="K1813">
            <v>-54463.74</v>
          </cell>
          <cell r="L1813">
            <v>-53125.96</v>
          </cell>
          <cell r="M1813">
            <v>-57751.51</v>
          </cell>
          <cell r="N1813">
            <v>-62676.92</v>
          </cell>
          <cell r="O1813">
            <v>-68548.929999999993</v>
          </cell>
          <cell r="P1813">
            <v>-139107</v>
          </cell>
          <cell r="Q1813">
            <v>-88091.02</v>
          </cell>
          <cell r="R1813">
            <v>-72934.17</v>
          </cell>
          <cell r="S1813">
            <v>-64802.79</v>
          </cell>
          <cell r="T1813">
            <v>-64357.25</v>
          </cell>
          <cell r="U1813">
            <v>-51821.5</v>
          </cell>
          <cell r="V1813">
            <v>-60960.5</v>
          </cell>
          <cell r="W1813">
            <v>-64368.83</v>
          </cell>
          <cell r="X1813">
            <v>-56185.760000000002</v>
          </cell>
          <cell r="Y1813">
            <v>-64461.01</v>
          </cell>
          <cell r="Z1813">
            <v>-57136.95</v>
          </cell>
          <cell r="AA1813">
            <v>-68956.03</v>
          </cell>
          <cell r="AD1813">
            <v>-67571.192500000005</v>
          </cell>
          <cell r="AE1813">
            <v>-67635.741250000006</v>
          </cell>
          <cell r="AF1813">
            <v>-68329.642916666679</v>
          </cell>
          <cell r="AG1813">
            <v>-68691.122083333335</v>
          </cell>
          <cell r="AH1813">
            <v>-69107.597500000003</v>
          </cell>
          <cell r="AI1813">
            <v>-69627.944583333345</v>
          </cell>
          <cell r="AJ1813">
            <v>-70299.486250000002</v>
          </cell>
          <cell r="AK1813">
            <v>-70839.689999999988</v>
          </cell>
          <cell r="AL1813">
            <v>-71246.744166666656</v>
          </cell>
          <cell r="AM1813">
            <v>-71295.474583333315</v>
          </cell>
          <cell r="AN1813">
            <v>-71081.604999999996</v>
          </cell>
          <cell r="AP1813">
            <v>-65429.592083333344</v>
          </cell>
        </row>
        <row r="1814">
          <cell r="J1814">
            <v>-233984.9</v>
          </cell>
          <cell r="K1814">
            <v>-134828.13</v>
          </cell>
          <cell r="L1814">
            <v>-337734.73</v>
          </cell>
          <cell r="M1814">
            <v>-297791.26</v>
          </cell>
          <cell r="N1814">
            <v>-671270.15</v>
          </cell>
          <cell r="O1814">
            <v>-327873.40999999997</v>
          </cell>
          <cell r="P1814">
            <v>-171557.08</v>
          </cell>
          <cell r="Q1814">
            <v>-194624.1</v>
          </cell>
          <cell r="R1814">
            <v>-105487.36</v>
          </cell>
          <cell r="S1814">
            <v>-108031.39</v>
          </cell>
          <cell r="T1814">
            <v>-66453.84</v>
          </cell>
          <cell r="U1814">
            <v>-193932.39</v>
          </cell>
          <cell r="V1814">
            <v>-51006.26</v>
          </cell>
          <cell r="W1814">
            <v>-48746</v>
          </cell>
          <cell r="X1814">
            <v>-223554.03</v>
          </cell>
          <cell r="Y1814">
            <v>-197360</v>
          </cell>
          <cell r="Z1814">
            <v>-759241.68</v>
          </cell>
          <cell r="AA1814">
            <v>-220480.71</v>
          </cell>
          <cell r="AD1814">
            <v>-310806.52625</v>
          </cell>
          <cell r="AE1814">
            <v>-284167.01874999999</v>
          </cell>
          <cell r="AF1814">
            <v>-261924.11041666669</v>
          </cell>
          <cell r="AG1814">
            <v>-247857.8404166667</v>
          </cell>
          <cell r="AH1814">
            <v>-238988.17041666663</v>
          </cell>
          <cell r="AI1814">
            <v>-229339.95166666666</v>
          </cell>
          <cell r="AJ1814">
            <v>-218129.08625000002</v>
          </cell>
          <cell r="AK1814">
            <v>-209784.80166666667</v>
          </cell>
          <cell r="AL1814">
            <v>-200842.63666666669</v>
          </cell>
          <cell r="AM1814">
            <v>-200323.48124999998</v>
          </cell>
          <cell r="AN1814">
            <v>-199514.26583333334</v>
          </cell>
          <cell r="AP1814">
            <v>-202724.87333333332</v>
          </cell>
        </row>
        <row r="1815">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D1815">
            <v>0</v>
          </cell>
          <cell r="AE1815">
            <v>0</v>
          </cell>
          <cell r="AF1815">
            <v>0</v>
          </cell>
          <cell r="AG1815">
            <v>0</v>
          </cell>
          <cell r="AH1815">
            <v>0</v>
          </cell>
          <cell r="AI1815">
            <v>0</v>
          </cell>
          <cell r="AJ1815">
            <v>0</v>
          </cell>
          <cell r="AK1815">
            <v>0</v>
          </cell>
          <cell r="AL1815">
            <v>0</v>
          </cell>
          <cell r="AM1815">
            <v>0</v>
          </cell>
          <cell r="AN1815">
            <v>0</v>
          </cell>
          <cell r="AP1815">
            <v>0</v>
          </cell>
        </row>
        <row r="1816">
          <cell r="J1816">
            <v>-216795.38</v>
          </cell>
          <cell r="K1816">
            <v>-115350.52</v>
          </cell>
          <cell r="L1816">
            <v>-244849.02</v>
          </cell>
          <cell r="M1816">
            <v>-59161.05</v>
          </cell>
          <cell r="N1816">
            <v>-115350.52</v>
          </cell>
          <cell r="O1816">
            <v>-207770.63</v>
          </cell>
          <cell r="P1816">
            <v>-153423.60999999999</v>
          </cell>
          <cell r="Q1816">
            <v>-264936.95</v>
          </cell>
          <cell r="R1816">
            <v>-264936.95</v>
          </cell>
          <cell r="S1816">
            <v>-128795.55</v>
          </cell>
          <cell r="T1816">
            <v>-60637.87</v>
          </cell>
          <cell r="U1816">
            <v>-116827.33</v>
          </cell>
          <cell r="V1816">
            <v>-116827.33</v>
          </cell>
          <cell r="W1816">
            <v>-177465.18</v>
          </cell>
          <cell r="X1816">
            <v>-1083476.1000000001</v>
          </cell>
          <cell r="Y1816">
            <v>-1139665.57</v>
          </cell>
          <cell r="Z1816">
            <v>-1113425.1299999999</v>
          </cell>
          <cell r="AA1816">
            <v>-1213484.45</v>
          </cell>
          <cell r="AD1816">
            <v>-191967.35124999998</v>
          </cell>
          <cell r="AE1816">
            <v>-181569.14124999999</v>
          </cell>
          <cell r="AF1816">
            <v>-167050.32999999999</v>
          </cell>
          <cell r="AG1816">
            <v>-162218.34666666665</v>
          </cell>
          <cell r="AH1816">
            <v>-162341.41458333333</v>
          </cell>
          <cell r="AI1816">
            <v>-158237.61291666669</v>
          </cell>
          <cell r="AJ1816">
            <v>-156660.38833333337</v>
          </cell>
          <cell r="AK1816">
            <v>-194191.29416666669</v>
          </cell>
          <cell r="AL1816">
            <v>-274155.1108333334</v>
          </cell>
          <cell r="AM1816">
            <v>-360762.57458333339</v>
          </cell>
          <cell r="AN1816">
            <v>-444253.75916666671</v>
          </cell>
          <cell r="AP1816">
            <v>-604628.67874999996</v>
          </cell>
        </row>
        <row r="1817">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D1817">
            <v>0</v>
          </cell>
          <cell r="AE1817">
            <v>0</v>
          </cell>
          <cell r="AF1817">
            <v>0</v>
          </cell>
          <cell r="AG1817">
            <v>0</v>
          </cell>
          <cell r="AH1817">
            <v>0</v>
          </cell>
          <cell r="AI1817">
            <v>0</v>
          </cell>
          <cell r="AJ1817">
            <v>0</v>
          </cell>
          <cell r="AK1817">
            <v>0</v>
          </cell>
          <cell r="AL1817">
            <v>0</v>
          </cell>
          <cell r="AM1817">
            <v>0</v>
          </cell>
          <cell r="AN1817">
            <v>0</v>
          </cell>
          <cell r="AP1817">
            <v>0</v>
          </cell>
        </row>
        <row r="1818">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D1818">
            <v>0</v>
          </cell>
          <cell r="AE1818">
            <v>0</v>
          </cell>
          <cell r="AF1818">
            <v>0</v>
          </cell>
          <cell r="AG1818">
            <v>0</v>
          </cell>
          <cell r="AH1818">
            <v>0</v>
          </cell>
          <cell r="AI1818">
            <v>0</v>
          </cell>
          <cell r="AJ1818">
            <v>0</v>
          </cell>
          <cell r="AK1818">
            <v>0</v>
          </cell>
          <cell r="AL1818">
            <v>0</v>
          </cell>
          <cell r="AM1818">
            <v>0</v>
          </cell>
          <cell r="AN1818">
            <v>0</v>
          </cell>
          <cell r="AP1818">
            <v>0</v>
          </cell>
        </row>
        <row r="1819">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D1819">
            <v>0</v>
          </cell>
          <cell r="AE1819">
            <v>0</v>
          </cell>
          <cell r="AF1819">
            <v>0</v>
          </cell>
          <cell r="AG1819">
            <v>0</v>
          </cell>
          <cell r="AH1819">
            <v>0</v>
          </cell>
          <cell r="AI1819">
            <v>0</v>
          </cell>
          <cell r="AJ1819">
            <v>0</v>
          </cell>
          <cell r="AK1819">
            <v>0</v>
          </cell>
          <cell r="AL1819">
            <v>0</v>
          </cell>
          <cell r="AM1819">
            <v>0</v>
          </cell>
          <cell r="AN1819">
            <v>0</v>
          </cell>
          <cell r="AP1819">
            <v>0</v>
          </cell>
        </row>
        <row r="1820">
          <cell r="J1820">
            <v>0</v>
          </cell>
          <cell r="K1820">
            <v>0</v>
          </cell>
          <cell r="L1820">
            <v>0</v>
          </cell>
          <cell r="M1820">
            <v>0</v>
          </cell>
          <cell r="N1820">
            <v>0</v>
          </cell>
          <cell r="O1820">
            <v>0</v>
          </cell>
          <cell r="P1820">
            <v>0</v>
          </cell>
          <cell r="Q1820">
            <v>0</v>
          </cell>
          <cell r="R1820">
            <v>-10456</v>
          </cell>
          <cell r="S1820">
            <v>-11072.51</v>
          </cell>
          <cell r="T1820">
            <v>0</v>
          </cell>
          <cell r="U1820">
            <v>0</v>
          </cell>
          <cell r="V1820">
            <v>0</v>
          </cell>
          <cell r="W1820">
            <v>0</v>
          </cell>
          <cell r="X1820">
            <v>-11649.53</v>
          </cell>
          <cell r="Y1820">
            <v>0</v>
          </cell>
          <cell r="Z1820">
            <v>16.77</v>
          </cell>
          <cell r="AA1820">
            <v>16.77</v>
          </cell>
          <cell r="AD1820">
            <v>-2610.2112500000003</v>
          </cell>
          <cell r="AE1820">
            <v>-3045.5133333333338</v>
          </cell>
          <cell r="AF1820">
            <v>-3465.09</v>
          </cell>
          <cell r="AG1820">
            <v>-2621.5212500000002</v>
          </cell>
          <cell r="AH1820">
            <v>-1794.0425000000002</v>
          </cell>
          <cell r="AI1820">
            <v>-1794.0425000000002</v>
          </cell>
          <cell r="AJ1820">
            <v>-1794.0425000000002</v>
          </cell>
          <cell r="AK1820">
            <v>-2279.4395833333333</v>
          </cell>
          <cell r="AL1820">
            <v>-2764.8366666666666</v>
          </cell>
          <cell r="AM1820">
            <v>-2764.1379166666666</v>
          </cell>
          <cell r="AN1820">
            <v>-2762.740416666667</v>
          </cell>
          <cell r="AP1820">
            <v>-2762.0416666666674</v>
          </cell>
        </row>
        <row r="1821">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D1821">
            <v>0</v>
          </cell>
          <cell r="AE1821">
            <v>0</v>
          </cell>
          <cell r="AF1821">
            <v>0</v>
          </cell>
          <cell r="AG1821">
            <v>0</v>
          </cell>
          <cell r="AH1821">
            <v>0</v>
          </cell>
          <cell r="AI1821">
            <v>0</v>
          </cell>
          <cell r="AJ1821">
            <v>0</v>
          </cell>
          <cell r="AK1821">
            <v>0</v>
          </cell>
          <cell r="AL1821">
            <v>0</v>
          </cell>
          <cell r="AM1821">
            <v>0</v>
          </cell>
          <cell r="AN1821">
            <v>0</v>
          </cell>
          <cell r="AP1821">
            <v>0</v>
          </cell>
        </row>
        <row r="1822">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D1822">
            <v>0</v>
          </cell>
          <cell r="AE1822">
            <v>0</v>
          </cell>
          <cell r="AF1822">
            <v>0</v>
          </cell>
          <cell r="AG1822">
            <v>0</v>
          </cell>
          <cell r="AH1822">
            <v>0</v>
          </cell>
          <cell r="AI1822">
            <v>0</v>
          </cell>
          <cell r="AJ1822">
            <v>0</v>
          </cell>
          <cell r="AK1822">
            <v>0</v>
          </cell>
          <cell r="AL1822">
            <v>0</v>
          </cell>
          <cell r="AM1822">
            <v>0</v>
          </cell>
          <cell r="AN1822">
            <v>0</v>
          </cell>
          <cell r="AP1822">
            <v>0</v>
          </cell>
        </row>
        <row r="1823">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D1823">
            <v>0</v>
          </cell>
          <cell r="AE1823">
            <v>0</v>
          </cell>
          <cell r="AF1823">
            <v>0</v>
          </cell>
          <cell r="AG1823">
            <v>0</v>
          </cell>
          <cell r="AH1823">
            <v>0</v>
          </cell>
          <cell r="AI1823">
            <v>0</v>
          </cell>
          <cell r="AJ1823">
            <v>0</v>
          </cell>
          <cell r="AK1823">
            <v>0</v>
          </cell>
          <cell r="AL1823">
            <v>0</v>
          </cell>
          <cell r="AM1823">
            <v>0</v>
          </cell>
          <cell r="AN1823">
            <v>0</v>
          </cell>
          <cell r="AP1823">
            <v>0</v>
          </cell>
        </row>
        <row r="1824">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D1824">
            <v>0</v>
          </cell>
          <cell r="AE1824">
            <v>0</v>
          </cell>
          <cell r="AF1824">
            <v>0</v>
          </cell>
          <cell r="AG1824">
            <v>0</v>
          </cell>
          <cell r="AH1824">
            <v>0</v>
          </cell>
          <cell r="AI1824">
            <v>0</v>
          </cell>
          <cell r="AJ1824">
            <v>0</v>
          </cell>
          <cell r="AK1824">
            <v>0</v>
          </cell>
          <cell r="AL1824">
            <v>0</v>
          </cell>
          <cell r="AM1824">
            <v>0</v>
          </cell>
          <cell r="AN1824">
            <v>0</v>
          </cell>
          <cell r="AP1824">
            <v>0</v>
          </cell>
        </row>
        <row r="1825">
          <cell r="J1825">
            <v>-51.51</v>
          </cell>
          <cell r="K1825">
            <v>-47345.36</v>
          </cell>
          <cell r="L1825">
            <v>-159070.59</v>
          </cell>
          <cell r="M1825">
            <v>-110275.5</v>
          </cell>
          <cell r="N1825">
            <v>-565.66</v>
          </cell>
          <cell r="O1825">
            <v>-9052.24</v>
          </cell>
          <cell r="P1825">
            <v>-0.35</v>
          </cell>
          <cell r="Q1825">
            <v>-492262.13</v>
          </cell>
          <cell r="R1825">
            <v>-397127.81</v>
          </cell>
          <cell r="S1825">
            <v>-531252.02</v>
          </cell>
          <cell r="T1825">
            <v>-102587.13</v>
          </cell>
          <cell r="U1825">
            <v>0</v>
          </cell>
          <cell r="V1825">
            <v>-11055.44</v>
          </cell>
          <cell r="W1825">
            <v>-40442.65</v>
          </cell>
          <cell r="X1825">
            <v>-945548.86</v>
          </cell>
          <cell r="Y1825">
            <v>-623645.61</v>
          </cell>
          <cell r="Z1825">
            <v>-557644.26</v>
          </cell>
          <cell r="AA1825">
            <v>-529210.98</v>
          </cell>
          <cell r="AD1825">
            <v>-48157.615416666667</v>
          </cell>
          <cell r="AE1825">
            <v>-85104.924583333326</v>
          </cell>
          <cell r="AF1825">
            <v>-123561.19583333332</v>
          </cell>
          <cell r="AG1825">
            <v>-149858.06333333332</v>
          </cell>
          <cell r="AH1825">
            <v>-154132.52583333332</v>
          </cell>
          <cell r="AI1825">
            <v>-154591.02208333334</v>
          </cell>
          <cell r="AJ1825">
            <v>-154761.90625</v>
          </cell>
          <cell r="AK1825">
            <v>-187244.22124999997</v>
          </cell>
          <cell r="AL1825">
            <v>-241404.57041666665</v>
          </cell>
          <cell r="AM1825">
            <v>-286006.59999999998</v>
          </cell>
          <cell r="AN1825">
            <v>-330891.48916666664</v>
          </cell>
          <cell r="AP1825">
            <v>-548994.75041666662</v>
          </cell>
        </row>
        <row r="1826">
          <cell r="J1826">
            <v>-10407289.689999999</v>
          </cell>
          <cell r="K1826">
            <v>-9744214.9399999995</v>
          </cell>
          <cell r="L1826">
            <v>-10025852.41</v>
          </cell>
          <cell r="M1826">
            <v>-10113080.26</v>
          </cell>
          <cell r="N1826">
            <v>-9730433.2100000009</v>
          </cell>
          <cell r="O1826">
            <v>-9898040.3300000001</v>
          </cell>
          <cell r="P1826">
            <v>-10628385.82</v>
          </cell>
          <cell r="Q1826">
            <v>-11365630.529999999</v>
          </cell>
          <cell r="R1826">
            <v>-11541096.789999999</v>
          </cell>
          <cell r="S1826">
            <v>-10561744.58</v>
          </cell>
          <cell r="T1826">
            <v>-11276292.93</v>
          </cell>
          <cell r="U1826">
            <v>-9960374.3900000006</v>
          </cell>
          <cell r="V1826">
            <v>-9650336.8900000006</v>
          </cell>
          <cell r="W1826">
            <v>-9625539.7300000004</v>
          </cell>
          <cell r="X1826">
            <v>-9971822.2699999996</v>
          </cell>
          <cell r="Y1826">
            <v>-9876630.9600000009</v>
          </cell>
          <cell r="Z1826">
            <v>-9629298.0099999998</v>
          </cell>
          <cell r="AA1826">
            <v>-9767155.8800000008</v>
          </cell>
          <cell r="AD1826">
            <v>-10550839.21125</v>
          </cell>
          <cell r="AE1826">
            <v>-10538967.244166669</v>
          </cell>
          <cell r="AF1826">
            <v>-10520096.595833333</v>
          </cell>
          <cell r="AG1826">
            <v>-10477584.290833334</v>
          </cell>
          <cell r="AH1826">
            <v>-10448564.057916665</v>
          </cell>
          <cell r="AI1826">
            <v>-10406163.289999999</v>
          </cell>
          <cell r="AJ1826">
            <v>-10369678.789583333</v>
          </cell>
          <cell r="AK1826">
            <v>-10362482.733333332</v>
          </cell>
          <cell r="AL1826">
            <v>-10350379.423333334</v>
          </cell>
          <cell r="AM1826">
            <v>-10336313.4025</v>
          </cell>
          <cell r="AN1826">
            <v>-10326645.917083336</v>
          </cell>
          <cell r="AP1826">
            <v>-10291178.006666666</v>
          </cell>
        </row>
        <row r="1827">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D1827">
            <v>0</v>
          </cell>
          <cell r="AE1827">
            <v>0</v>
          </cell>
          <cell r="AF1827">
            <v>0</v>
          </cell>
          <cell r="AG1827">
            <v>0</v>
          </cell>
          <cell r="AH1827">
            <v>0</v>
          </cell>
          <cell r="AI1827">
            <v>0</v>
          </cell>
          <cell r="AJ1827">
            <v>0</v>
          </cell>
          <cell r="AK1827">
            <v>0</v>
          </cell>
          <cell r="AL1827">
            <v>0</v>
          </cell>
          <cell r="AM1827">
            <v>0</v>
          </cell>
          <cell r="AN1827">
            <v>0</v>
          </cell>
          <cell r="AP1827">
            <v>0</v>
          </cell>
        </row>
        <row r="1828">
          <cell r="J1828">
            <v>-12078907.09</v>
          </cell>
          <cell r="K1828">
            <v>-12489777.65</v>
          </cell>
          <cell r="L1828">
            <v>-18325381.370000001</v>
          </cell>
          <cell r="M1828">
            <v>-19715862.010000002</v>
          </cell>
          <cell r="N1828">
            <v>-22496760.48</v>
          </cell>
          <cell r="O1828">
            <v>-23247055.75</v>
          </cell>
          <cell r="P1828">
            <v>-31703800.390000001</v>
          </cell>
          <cell r="Q1828">
            <v>-47453923.090000004</v>
          </cell>
          <cell r="R1828">
            <v>-52580407.960000001</v>
          </cell>
          <cell r="S1828">
            <v>-32445871.219999999</v>
          </cell>
          <cell r="T1828">
            <v>-30705821.300000001</v>
          </cell>
          <cell r="U1828">
            <v>-28724795.109999999</v>
          </cell>
          <cell r="V1828">
            <v>-26711313.77</v>
          </cell>
          <cell r="W1828">
            <v>-22066565.149999999</v>
          </cell>
          <cell r="X1828">
            <v>-18878571.010000002</v>
          </cell>
          <cell r="Y1828">
            <v>-16403054.199999999</v>
          </cell>
          <cell r="Z1828">
            <v>-14713312.369999999</v>
          </cell>
          <cell r="AA1828">
            <v>-16432390.140000001</v>
          </cell>
          <cell r="AD1828">
            <v>-21550444.284166668</v>
          </cell>
          <cell r="AE1828">
            <v>-23172248.280833334</v>
          </cell>
          <cell r="AF1828">
            <v>-24610970.144166667</v>
          </cell>
          <cell r="AG1828">
            <v>-25713146.050000001</v>
          </cell>
          <cell r="AH1828">
            <v>-26984764.064999998</v>
          </cell>
          <cell r="AI1828">
            <v>-28273713.896666672</v>
          </cell>
          <cell r="AJ1828">
            <v>-29282430.320833329</v>
          </cell>
          <cell r="AK1828">
            <v>-29704512.701666664</v>
          </cell>
          <cell r="AL1828">
            <v>-29589528.611249998</v>
          </cell>
          <cell r="AM1828">
            <v>-29127184.614583328</v>
          </cell>
          <cell r="AN1828">
            <v>-28518929.876249999</v>
          </cell>
          <cell r="AP1828">
            <v>-28119938.254999999</v>
          </cell>
        </row>
        <row r="1829">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D1829">
            <v>0</v>
          </cell>
          <cell r="AE1829">
            <v>0</v>
          </cell>
          <cell r="AF1829">
            <v>0</v>
          </cell>
          <cell r="AG1829">
            <v>0</v>
          </cell>
          <cell r="AH1829">
            <v>0</v>
          </cell>
          <cell r="AI1829">
            <v>0</v>
          </cell>
          <cell r="AJ1829">
            <v>0</v>
          </cell>
          <cell r="AK1829">
            <v>0</v>
          </cell>
          <cell r="AL1829">
            <v>0</v>
          </cell>
          <cell r="AM1829">
            <v>0</v>
          </cell>
          <cell r="AN1829">
            <v>0</v>
          </cell>
          <cell r="AP1829">
            <v>0</v>
          </cell>
        </row>
        <row r="1830">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D1830">
            <v>0</v>
          </cell>
          <cell r="AE1830">
            <v>0</v>
          </cell>
          <cell r="AF1830">
            <v>0</v>
          </cell>
          <cell r="AG1830">
            <v>0</v>
          </cell>
          <cell r="AH1830">
            <v>0</v>
          </cell>
          <cell r="AI1830">
            <v>0</v>
          </cell>
          <cell r="AJ1830">
            <v>0</v>
          </cell>
          <cell r="AK1830">
            <v>0</v>
          </cell>
          <cell r="AL1830">
            <v>0</v>
          </cell>
          <cell r="AM1830">
            <v>0</v>
          </cell>
          <cell r="AN1830">
            <v>0</v>
          </cell>
          <cell r="AP1830">
            <v>0</v>
          </cell>
        </row>
        <row r="1831">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D1831">
            <v>0</v>
          </cell>
          <cell r="AE1831">
            <v>0</v>
          </cell>
          <cell r="AF1831">
            <v>0</v>
          </cell>
          <cell r="AG1831">
            <v>0</v>
          </cell>
          <cell r="AH1831">
            <v>0</v>
          </cell>
          <cell r="AI1831">
            <v>0</v>
          </cell>
          <cell r="AJ1831">
            <v>0</v>
          </cell>
          <cell r="AK1831">
            <v>0</v>
          </cell>
          <cell r="AL1831">
            <v>0</v>
          </cell>
          <cell r="AM1831">
            <v>0</v>
          </cell>
          <cell r="AN1831">
            <v>0</v>
          </cell>
          <cell r="AP1831">
            <v>0</v>
          </cell>
        </row>
        <row r="1832">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D1832">
            <v>0</v>
          </cell>
          <cell r="AE1832">
            <v>0</v>
          </cell>
          <cell r="AF1832">
            <v>0</v>
          </cell>
          <cell r="AG1832">
            <v>0</v>
          </cell>
          <cell r="AH1832">
            <v>0</v>
          </cell>
          <cell r="AI1832">
            <v>0</v>
          </cell>
          <cell r="AJ1832">
            <v>0</v>
          </cell>
          <cell r="AK1832">
            <v>0</v>
          </cell>
          <cell r="AL1832">
            <v>0</v>
          </cell>
          <cell r="AM1832">
            <v>0</v>
          </cell>
          <cell r="AN1832">
            <v>0</v>
          </cell>
          <cell r="AP1832">
            <v>0</v>
          </cell>
        </row>
        <row r="1833">
          <cell r="J1833">
            <v>0</v>
          </cell>
          <cell r="K1833">
            <v>0</v>
          </cell>
          <cell r="L1833">
            <v>0</v>
          </cell>
          <cell r="M1833">
            <v>0</v>
          </cell>
          <cell r="N1833">
            <v>0</v>
          </cell>
          <cell r="O1833">
            <v>0</v>
          </cell>
          <cell r="P1833">
            <v>0</v>
          </cell>
          <cell r="Q1833">
            <v>0</v>
          </cell>
          <cell r="R1833">
            <v>-189.77</v>
          </cell>
          <cell r="S1833">
            <v>-198.87</v>
          </cell>
          <cell r="T1833">
            <v>0</v>
          </cell>
          <cell r="U1833">
            <v>0</v>
          </cell>
          <cell r="V1833">
            <v>0</v>
          </cell>
          <cell r="W1833">
            <v>0</v>
          </cell>
          <cell r="X1833">
            <v>-128.82</v>
          </cell>
          <cell r="Y1833">
            <v>0</v>
          </cell>
          <cell r="Z1833">
            <v>0</v>
          </cell>
          <cell r="AA1833">
            <v>0</v>
          </cell>
          <cell r="AD1833">
            <v>-36.679166666666667</v>
          </cell>
          <cell r="AE1833">
            <v>-44.58625</v>
          </cell>
          <cell r="AF1833">
            <v>-51.362916666666671</v>
          </cell>
          <cell r="AG1833">
            <v>-41.309583333333329</v>
          </cell>
          <cell r="AH1833">
            <v>-32.386666666666663</v>
          </cell>
          <cell r="AI1833">
            <v>-32.386666666666663</v>
          </cell>
          <cell r="AJ1833">
            <v>-32.386666666666663</v>
          </cell>
          <cell r="AK1833">
            <v>-37.754166666666663</v>
          </cell>
          <cell r="AL1833">
            <v>-43.12166666666667</v>
          </cell>
          <cell r="AM1833">
            <v>-43.12166666666667</v>
          </cell>
          <cell r="AN1833">
            <v>-43.12166666666667</v>
          </cell>
          <cell r="AP1833">
            <v>-43.12166666666667</v>
          </cell>
        </row>
        <row r="1834">
          <cell r="J1834">
            <v>0</v>
          </cell>
          <cell r="K1834">
            <v>0</v>
          </cell>
          <cell r="L1834">
            <v>0</v>
          </cell>
          <cell r="M1834">
            <v>-5004.2299999999996</v>
          </cell>
          <cell r="N1834">
            <v>0</v>
          </cell>
          <cell r="O1834">
            <v>0</v>
          </cell>
          <cell r="P1834">
            <v>0</v>
          </cell>
          <cell r="Q1834">
            <v>0</v>
          </cell>
          <cell r="R1834">
            <v>-5195.3900000000003</v>
          </cell>
          <cell r="S1834">
            <v>-5080.63</v>
          </cell>
          <cell r="T1834">
            <v>0</v>
          </cell>
          <cell r="U1834">
            <v>0</v>
          </cell>
          <cell r="V1834">
            <v>0</v>
          </cell>
          <cell r="W1834">
            <v>0</v>
          </cell>
          <cell r="X1834">
            <v>-5102.0600000000004</v>
          </cell>
          <cell r="Y1834">
            <v>-5245.3</v>
          </cell>
          <cell r="Z1834">
            <v>0</v>
          </cell>
          <cell r="AA1834">
            <v>0</v>
          </cell>
          <cell r="AD1834">
            <v>-1249.0408333333332</v>
          </cell>
          <cell r="AE1834">
            <v>-1465.5154166666669</v>
          </cell>
          <cell r="AF1834">
            <v>-1685.3716666666667</v>
          </cell>
          <cell r="AG1834">
            <v>-1481.05375</v>
          </cell>
          <cell r="AH1834">
            <v>-1273.3541666666667</v>
          </cell>
          <cell r="AI1834">
            <v>-1273.3541666666667</v>
          </cell>
          <cell r="AJ1834">
            <v>-1273.3541666666667</v>
          </cell>
          <cell r="AK1834">
            <v>-1485.9399999999998</v>
          </cell>
          <cell r="AL1834">
            <v>-1708.5704166666667</v>
          </cell>
          <cell r="AM1834">
            <v>-1718.615</v>
          </cell>
          <cell r="AN1834">
            <v>-1718.615</v>
          </cell>
          <cell r="AP1834">
            <v>-1718.615</v>
          </cell>
        </row>
        <row r="1835">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D1835">
            <v>0</v>
          </cell>
          <cell r="AE1835">
            <v>0</v>
          </cell>
          <cell r="AF1835">
            <v>0</v>
          </cell>
          <cell r="AG1835">
            <v>0</v>
          </cell>
          <cell r="AH1835">
            <v>0</v>
          </cell>
          <cell r="AI1835">
            <v>0</v>
          </cell>
          <cell r="AJ1835">
            <v>0</v>
          </cell>
          <cell r="AK1835">
            <v>0</v>
          </cell>
          <cell r="AL1835">
            <v>0</v>
          </cell>
          <cell r="AM1835">
            <v>0</v>
          </cell>
          <cell r="AN1835">
            <v>0</v>
          </cell>
          <cell r="AP1835">
            <v>0</v>
          </cell>
        </row>
        <row r="1836">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D1836">
            <v>0</v>
          </cell>
          <cell r="AE1836">
            <v>0</v>
          </cell>
          <cell r="AF1836">
            <v>0</v>
          </cell>
          <cell r="AG1836">
            <v>0</v>
          </cell>
          <cell r="AH1836">
            <v>0</v>
          </cell>
          <cell r="AI1836">
            <v>0</v>
          </cell>
          <cell r="AJ1836">
            <v>0</v>
          </cell>
          <cell r="AK1836">
            <v>0</v>
          </cell>
          <cell r="AL1836">
            <v>0</v>
          </cell>
          <cell r="AM1836">
            <v>0</v>
          </cell>
          <cell r="AN1836">
            <v>0</v>
          </cell>
          <cell r="AP1836">
            <v>0</v>
          </cell>
        </row>
        <row r="1837">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D1837">
            <v>0</v>
          </cell>
          <cell r="AE1837">
            <v>0</v>
          </cell>
          <cell r="AF1837">
            <v>0</v>
          </cell>
          <cell r="AG1837">
            <v>0</v>
          </cell>
          <cell r="AH1837">
            <v>0</v>
          </cell>
          <cell r="AI1837">
            <v>0</v>
          </cell>
          <cell r="AJ1837">
            <v>0</v>
          </cell>
          <cell r="AK1837">
            <v>0</v>
          </cell>
          <cell r="AL1837">
            <v>0</v>
          </cell>
          <cell r="AM1837">
            <v>0</v>
          </cell>
          <cell r="AN1837">
            <v>0</v>
          </cell>
          <cell r="AP1837">
            <v>0</v>
          </cell>
        </row>
        <row r="1838">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D1838">
            <v>0</v>
          </cell>
          <cell r="AE1838">
            <v>0</v>
          </cell>
          <cell r="AF1838">
            <v>0</v>
          </cell>
          <cell r="AG1838">
            <v>0</v>
          </cell>
          <cell r="AH1838">
            <v>0</v>
          </cell>
          <cell r="AI1838">
            <v>0</v>
          </cell>
          <cell r="AJ1838">
            <v>0</v>
          </cell>
          <cell r="AK1838">
            <v>0</v>
          </cell>
          <cell r="AL1838">
            <v>0</v>
          </cell>
          <cell r="AM1838">
            <v>0</v>
          </cell>
          <cell r="AN1838">
            <v>0</v>
          </cell>
          <cell r="AP1838">
            <v>0</v>
          </cell>
        </row>
        <row r="1839">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D1839">
            <v>0</v>
          </cell>
          <cell r="AE1839">
            <v>0</v>
          </cell>
          <cell r="AF1839">
            <v>0</v>
          </cell>
          <cell r="AG1839">
            <v>0</v>
          </cell>
          <cell r="AH1839">
            <v>0</v>
          </cell>
          <cell r="AI1839">
            <v>0</v>
          </cell>
          <cell r="AJ1839">
            <v>0</v>
          </cell>
          <cell r="AK1839">
            <v>0</v>
          </cell>
          <cell r="AL1839">
            <v>0</v>
          </cell>
          <cell r="AM1839">
            <v>0</v>
          </cell>
          <cell r="AN1839">
            <v>0</v>
          </cell>
          <cell r="AP1839">
            <v>0</v>
          </cell>
        </row>
        <row r="1840">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D1840">
            <v>0</v>
          </cell>
          <cell r="AE1840">
            <v>0</v>
          </cell>
          <cell r="AF1840">
            <v>0</v>
          </cell>
          <cell r="AG1840">
            <v>0</v>
          </cell>
          <cell r="AH1840">
            <v>0</v>
          </cell>
          <cell r="AI1840">
            <v>0</v>
          </cell>
          <cell r="AJ1840">
            <v>0</v>
          </cell>
          <cell r="AK1840">
            <v>0</v>
          </cell>
          <cell r="AL1840">
            <v>0</v>
          </cell>
          <cell r="AM1840">
            <v>0</v>
          </cell>
          <cell r="AN1840">
            <v>0</v>
          </cell>
          <cell r="AP1840">
            <v>0</v>
          </cell>
        </row>
        <row r="1841">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D1841">
            <v>0</v>
          </cell>
          <cell r="AE1841">
            <v>0</v>
          </cell>
          <cell r="AF1841">
            <v>0</v>
          </cell>
          <cell r="AG1841">
            <v>0</v>
          </cell>
          <cell r="AH1841">
            <v>0</v>
          </cell>
          <cell r="AI1841">
            <v>0</v>
          </cell>
          <cell r="AJ1841">
            <v>0</v>
          </cell>
          <cell r="AK1841">
            <v>0</v>
          </cell>
          <cell r="AL1841">
            <v>0</v>
          </cell>
          <cell r="AM1841">
            <v>0</v>
          </cell>
          <cell r="AN1841">
            <v>0</v>
          </cell>
          <cell r="AP1841">
            <v>0</v>
          </cell>
        </row>
        <row r="1842">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D1842">
            <v>0</v>
          </cell>
          <cell r="AE1842">
            <v>0</v>
          </cell>
          <cell r="AF1842">
            <v>0</v>
          </cell>
          <cell r="AG1842">
            <v>0</v>
          </cell>
          <cell r="AH1842">
            <v>0</v>
          </cell>
          <cell r="AI1842">
            <v>0</v>
          </cell>
          <cell r="AJ1842">
            <v>0</v>
          </cell>
          <cell r="AK1842">
            <v>0</v>
          </cell>
          <cell r="AL1842">
            <v>0</v>
          </cell>
          <cell r="AM1842">
            <v>0</v>
          </cell>
          <cell r="AN1842">
            <v>0</v>
          </cell>
          <cell r="AP1842">
            <v>0</v>
          </cell>
        </row>
        <row r="1843">
          <cell r="J1843">
            <v>-15000332.02</v>
          </cell>
          <cell r="K1843">
            <v>-14805414.75</v>
          </cell>
          <cell r="L1843">
            <v>-14160597.140000001</v>
          </cell>
          <cell r="M1843">
            <v>-13508641.65</v>
          </cell>
          <cell r="N1843">
            <v>-13213200.789999999</v>
          </cell>
          <cell r="O1843">
            <v>-13536017.52</v>
          </cell>
          <cell r="P1843">
            <v>-13733870.140000001</v>
          </cell>
          <cell r="Q1843">
            <v>-12841991.449999999</v>
          </cell>
          <cell r="R1843">
            <v>-13473306.84</v>
          </cell>
          <cell r="S1843">
            <v>-13953273.26</v>
          </cell>
          <cell r="T1843">
            <v>-14460694.59</v>
          </cell>
          <cell r="U1843">
            <v>-14505955.83</v>
          </cell>
          <cell r="V1843">
            <v>-14411449.48</v>
          </cell>
          <cell r="W1843">
            <v>-14345896.75</v>
          </cell>
          <cell r="X1843">
            <v>-13038299.1</v>
          </cell>
          <cell r="Y1843">
            <v>-12766697.220000001</v>
          </cell>
          <cell r="Z1843">
            <v>-12771950.27</v>
          </cell>
          <cell r="AA1843">
            <v>-13006882.050000001</v>
          </cell>
          <cell r="AD1843">
            <v>-14014106.323333338</v>
          </cell>
          <cell r="AE1843">
            <v>-14009580.652499998</v>
          </cell>
          <cell r="AF1843">
            <v>-13991096.162916666</v>
          </cell>
          <cell r="AG1843">
            <v>-13964567.125</v>
          </cell>
          <cell r="AH1843">
            <v>-13940988.505833333</v>
          </cell>
          <cell r="AI1843">
            <v>-13908237.8925</v>
          </cell>
          <cell r="AJ1843">
            <v>-13864554.536666667</v>
          </cell>
          <cell r="AK1843">
            <v>-13798645.535000002</v>
          </cell>
          <cell r="AL1843">
            <v>-13720968.765416669</v>
          </cell>
          <cell r="AM1843">
            <v>-13671668.975833334</v>
          </cell>
          <cell r="AN1843">
            <v>-13631236.22625</v>
          </cell>
          <cell r="AP1843">
            <v>-13586535.475</v>
          </cell>
        </row>
        <row r="1844">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D1844">
            <v>0</v>
          </cell>
          <cell r="AE1844">
            <v>0</v>
          </cell>
          <cell r="AF1844">
            <v>0</v>
          </cell>
          <cell r="AG1844">
            <v>0</v>
          </cell>
          <cell r="AH1844">
            <v>0</v>
          </cell>
          <cell r="AI1844">
            <v>0</v>
          </cell>
          <cell r="AJ1844">
            <v>0</v>
          </cell>
          <cell r="AK1844">
            <v>0</v>
          </cell>
          <cell r="AL1844">
            <v>0</v>
          </cell>
          <cell r="AM1844">
            <v>0</v>
          </cell>
          <cell r="AN1844">
            <v>0</v>
          </cell>
          <cell r="AP1844">
            <v>-416666.66666666669</v>
          </cell>
        </row>
        <row r="1845">
          <cell r="J1845">
            <v>-8924583.9499999993</v>
          </cell>
          <cell r="K1845">
            <v>-10674421.67</v>
          </cell>
          <cell r="L1845">
            <v>-12748725.59</v>
          </cell>
          <cell r="M1845">
            <v>-15030076.49</v>
          </cell>
          <cell r="N1845">
            <v>-17207901.350000001</v>
          </cell>
          <cell r="O1845">
            <v>-19330630.66</v>
          </cell>
          <cell r="P1845">
            <v>-24115210.670000002</v>
          </cell>
          <cell r="Q1845">
            <v>-25646457.850000001</v>
          </cell>
          <cell r="R1845">
            <v>-27499321.66</v>
          </cell>
          <cell r="S1845">
            <v>-29247914.530000001</v>
          </cell>
          <cell r="T1845">
            <v>-6199517.6600000001</v>
          </cell>
          <cell r="U1845">
            <v>-9681106.4700000007</v>
          </cell>
          <cell r="V1845">
            <v>-11923738.970000001</v>
          </cell>
          <cell r="W1845">
            <v>-13036297.66</v>
          </cell>
          <cell r="X1845">
            <v>-14889130.279999999</v>
          </cell>
          <cell r="Y1845">
            <v>-17498051.539999999</v>
          </cell>
          <cell r="Z1845">
            <v>-19029653.629999999</v>
          </cell>
          <cell r="AA1845">
            <v>-21330591.199999999</v>
          </cell>
          <cell r="AD1845">
            <v>-14915613.019583335</v>
          </cell>
          <cell r="AE1845">
            <v>-15761925.732916668</v>
          </cell>
          <cell r="AF1845">
            <v>-16618104.32</v>
          </cell>
          <cell r="AG1845">
            <v>-17035518.697916668</v>
          </cell>
          <cell r="AH1845">
            <v>-17108310.252083331</v>
          </cell>
          <cell r="AI1845">
            <v>-17317120.504999999</v>
          </cell>
          <cell r="AJ1845">
            <v>-17540496.797083333</v>
          </cell>
          <cell r="AK1845">
            <v>-17728091.825416666</v>
          </cell>
          <cell r="AL1845">
            <v>-17920107.647916663</v>
          </cell>
          <cell r="AM1845">
            <v>-18098846.286666665</v>
          </cell>
          <cell r="AN1845">
            <v>-18258084.320833333</v>
          </cell>
          <cell r="AP1845">
            <v>-18617133.599999998</v>
          </cell>
        </row>
        <row r="1846">
          <cell r="J1846">
            <v>-194411.28</v>
          </cell>
          <cell r="K1846">
            <v>-82094.19</v>
          </cell>
          <cell r="L1846">
            <v>-114513.77</v>
          </cell>
          <cell r="M1846">
            <v>-71550.179999999993</v>
          </cell>
          <cell r="N1846">
            <v>-109452.94</v>
          </cell>
          <cell r="O1846">
            <v>-279164.34999999998</v>
          </cell>
          <cell r="P1846">
            <v>-161270.6</v>
          </cell>
          <cell r="Q1846">
            <v>-67546.080000000002</v>
          </cell>
          <cell r="R1846">
            <v>-420692.6</v>
          </cell>
          <cell r="S1846">
            <v>-57139.13</v>
          </cell>
          <cell r="T1846">
            <v>-55866.239999999998</v>
          </cell>
          <cell r="U1846">
            <v>-350478.37</v>
          </cell>
          <cell r="V1846">
            <v>-407019.5</v>
          </cell>
          <cell r="W1846">
            <v>-56411.76</v>
          </cell>
          <cell r="X1846">
            <v>-55154.28</v>
          </cell>
          <cell r="Y1846">
            <v>-178133.72</v>
          </cell>
          <cell r="Z1846">
            <v>-42905.95</v>
          </cell>
          <cell r="AA1846">
            <v>-63826.67</v>
          </cell>
          <cell r="AD1846">
            <v>-188997.89958333332</v>
          </cell>
          <cell r="AE1846">
            <v>-189418.88500000001</v>
          </cell>
          <cell r="AF1846">
            <v>-173107.15958333333</v>
          </cell>
          <cell r="AG1846">
            <v>-149529.29458333331</v>
          </cell>
          <cell r="AH1846">
            <v>-154938.0983333333</v>
          </cell>
          <cell r="AI1846">
            <v>-172540.31999999998</v>
          </cell>
          <cell r="AJ1846">
            <v>-180328.89458333331</v>
          </cell>
          <cell r="AK1846">
            <v>-176785.48124999998</v>
          </cell>
          <cell r="AL1846">
            <v>-178753.15000000002</v>
          </cell>
          <cell r="AM1846">
            <v>-180421.33958333332</v>
          </cell>
          <cell r="AN1846">
            <v>-168676.14499999999</v>
          </cell>
          <cell r="AP1846">
            <v>-156662.81166666665</v>
          </cell>
        </row>
        <row r="1847">
          <cell r="J1847">
            <v>-54011608.539999999</v>
          </cell>
          <cell r="K1847">
            <v>-57898667.939999998</v>
          </cell>
          <cell r="L1847">
            <v>-61629900.479999997</v>
          </cell>
          <cell r="M1847">
            <v>-65130508.18</v>
          </cell>
          <cell r="N1847">
            <v>-75008429.030000001</v>
          </cell>
          <cell r="O1847">
            <v>-72995512.870000005</v>
          </cell>
          <cell r="P1847">
            <v>-73501728.810000002</v>
          </cell>
          <cell r="Q1847">
            <v>-93899002.599999994</v>
          </cell>
          <cell r="R1847">
            <v>-79981563.950000003</v>
          </cell>
          <cell r="S1847">
            <v>-83106136.989999995</v>
          </cell>
          <cell r="T1847">
            <v>-67838623.129999995</v>
          </cell>
          <cell r="U1847">
            <v>-76096125.099999994</v>
          </cell>
          <cell r="V1847">
            <v>-76040684.569999993</v>
          </cell>
          <cell r="W1847">
            <v>-68431566.239999995</v>
          </cell>
          <cell r="X1847">
            <v>-71112186.109999999</v>
          </cell>
          <cell r="Y1847">
            <v>-77553665.939999998</v>
          </cell>
          <cell r="Z1847">
            <v>-101901432.89</v>
          </cell>
          <cell r="AA1847">
            <v>-101597980.34999999</v>
          </cell>
          <cell r="AD1847">
            <v>-63690616.402083337</v>
          </cell>
          <cell r="AE1847">
            <v>-65816353.488750011</v>
          </cell>
          <cell r="AF1847">
            <v>-67924587.722500011</v>
          </cell>
          <cell r="AG1847">
            <v>-69443035.653333336</v>
          </cell>
          <cell r="AH1847">
            <v>-70752769.598749995</v>
          </cell>
          <cell r="AI1847">
            <v>-72676028.802916661</v>
          </cell>
          <cell r="AJ1847">
            <v>-74032777.733333334</v>
          </cell>
          <cell r="AK1847">
            <v>-74866743.73041667</v>
          </cell>
          <cell r="AL1847">
            <v>-75779470.538333341</v>
          </cell>
          <cell r="AM1847">
            <v>-77417643.939166665</v>
          </cell>
          <cell r="AN1847">
            <v>-79729955.245000005</v>
          </cell>
          <cell r="AP1847">
            <v>-83638888.614166662</v>
          </cell>
        </row>
        <row r="1848">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D1848">
            <v>0</v>
          </cell>
          <cell r="AE1848">
            <v>0</v>
          </cell>
          <cell r="AF1848">
            <v>0</v>
          </cell>
          <cell r="AG1848">
            <v>0</v>
          </cell>
          <cell r="AH1848">
            <v>0</v>
          </cell>
          <cell r="AI1848">
            <v>0</v>
          </cell>
          <cell r="AJ1848">
            <v>0</v>
          </cell>
          <cell r="AK1848">
            <v>0</v>
          </cell>
          <cell r="AL1848">
            <v>0</v>
          </cell>
          <cell r="AM1848">
            <v>0</v>
          </cell>
          <cell r="AN1848">
            <v>0</v>
          </cell>
          <cell r="AP1848">
            <v>0</v>
          </cell>
        </row>
        <row r="1849">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D1849">
            <v>0</v>
          </cell>
          <cell r="AE1849">
            <v>0</v>
          </cell>
          <cell r="AF1849">
            <v>0</v>
          </cell>
          <cell r="AG1849">
            <v>0</v>
          </cell>
          <cell r="AH1849">
            <v>0</v>
          </cell>
          <cell r="AI1849">
            <v>0</v>
          </cell>
          <cell r="AJ1849">
            <v>0</v>
          </cell>
          <cell r="AK1849">
            <v>0</v>
          </cell>
          <cell r="AL1849">
            <v>0</v>
          </cell>
          <cell r="AM1849">
            <v>0</v>
          </cell>
          <cell r="AN1849">
            <v>0</v>
          </cell>
          <cell r="AP1849">
            <v>0</v>
          </cell>
        </row>
        <row r="1850">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D1850">
            <v>0</v>
          </cell>
          <cell r="AE1850">
            <v>0</v>
          </cell>
          <cell r="AF1850">
            <v>0</v>
          </cell>
          <cell r="AG1850">
            <v>0</v>
          </cell>
          <cell r="AH1850">
            <v>0</v>
          </cell>
          <cell r="AI1850">
            <v>0</v>
          </cell>
          <cell r="AJ1850">
            <v>0</v>
          </cell>
          <cell r="AK1850">
            <v>0</v>
          </cell>
          <cell r="AL1850">
            <v>0</v>
          </cell>
          <cell r="AM1850">
            <v>0</v>
          </cell>
          <cell r="AN1850">
            <v>0</v>
          </cell>
          <cell r="AP1850">
            <v>0</v>
          </cell>
        </row>
        <row r="1851">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D1851">
            <v>0</v>
          </cell>
          <cell r="AE1851">
            <v>0</v>
          </cell>
          <cell r="AF1851">
            <v>0</v>
          </cell>
          <cell r="AG1851">
            <v>0</v>
          </cell>
          <cell r="AH1851">
            <v>0</v>
          </cell>
          <cell r="AI1851">
            <v>0</v>
          </cell>
          <cell r="AJ1851">
            <v>0</v>
          </cell>
          <cell r="AK1851">
            <v>0</v>
          </cell>
          <cell r="AL1851">
            <v>0</v>
          </cell>
          <cell r="AM1851">
            <v>0</v>
          </cell>
          <cell r="AN1851">
            <v>0</v>
          </cell>
          <cell r="AP1851">
            <v>0</v>
          </cell>
        </row>
        <row r="1852">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D1852">
            <v>0</v>
          </cell>
          <cell r="AE1852">
            <v>0</v>
          </cell>
          <cell r="AF1852">
            <v>0</v>
          </cell>
          <cell r="AG1852">
            <v>0</v>
          </cell>
          <cell r="AH1852">
            <v>0</v>
          </cell>
          <cell r="AI1852">
            <v>0</v>
          </cell>
          <cell r="AJ1852">
            <v>0</v>
          </cell>
          <cell r="AK1852">
            <v>0</v>
          </cell>
          <cell r="AL1852">
            <v>0</v>
          </cell>
          <cell r="AM1852">
            <v>0</v>
          </cell>
          <cell r="AN1852">
            <v>0</v>
          </cell>
          <cell r="AP1852">
            <v>0</v>
          </cell>
        </row>
        <row r="1853">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D1853">
            <v>0</v>
          </cell>
          <cell r="AE1853">
            <v>0</v>
          </cell>
          <cell r="AF1853">
            <v>0</v>
          </cell>
          <cell r="AG1853">
            <v>0</v>
          </cell>
          <cell r="AH1853">
            <v>0</v>
          </cell>
          <cell r="AI1853">
            <v>0</v>
          </cell>
          <cell r="AJ1853">
            <v>0</v>
          </cell>
          <cell r="AK1853">
            <v>0</v>
          </cell>
          <cell r="AL1853">
            <v>0</v>
          </cell>
          <cell r="AM1853">
            <v>0</v>
          </cell>
          <cell r="AN1853">
            <v>0</v>
          </cell>
          <cell r="AP1853">
            <v>0</v>
          </cell>
        </row>
        <row r="1854">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D1854">
            <v>0</v>
          </cell>
          <cell r="AE1854">
            <v>0</v>
          </cell>
          <cell r="AF1854">
            <v>0</v>
          </cell>
          <cell r="AG1854">
            <v>0</v>
          </cell>
          <cell r="AH1854">
            <v>0</v>
          </cell>
          <cell r="AI1854">
            <v>0</v>
          </cell>
          <cell r="AJ1854">
            <v>0</v>
          </cell>
          <cell r="AK1854">
            <v>0</v>
          </cell>
          <cell r="AL1854">
            <v>0</v>
          </cell>
          <cell r="AM1854">
            <v>0</v>
          </cell>
          <cell r="AN1854">
            <v>0</v>
          </cell>
          <cell r="AP1854">
            <v>0</v>
          </cell>
        </row>
        <row r="1855">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D1855">
            <v>0</v>
          </cell>
          <cell r="AE1855">
            <v>0</v>
          </cell>
          <cell r="AF1855">
            <v>0</v>
          </cell>
          <cell r="AG1855">
            <v>0</v>
          </cell>
          <cell r="AH1855">
            <v>0</v>
          </cell>
          <cell r="AI1855">
            <v>0</v>
          </cell>
          <cell r="AJ1855">
            <v>0</v>
          </cell>
          <cell r="AK1855">
            <v>0</v>
          </cell>
          <cell r="AL1855">
            <v>0</v>
          </cell>
          <cell r="AM1855">
            <v>0</v>
          </cell>
          <cell r="AN1855">
            <v>0</v>
          </cell>
          <cell r="AP1855">
            <v>0</v>
          </cell>
        </row>
        <row r="1856">
          <cell r="J1856">
            <v>-7600427.9299999997</v>
          </cell>
          <cell r="K1856">
            <v>-7667275.3499999996</v>
          </cell>
          <cell r="L1856">
            <v>-7599955.04</v>
          </cell>
          <cell r="M1856">
            <v>-7025921.4800000004</v>
          </cell>
          <cell r="N1856">
            <v>-7383182.2599999998</v>
          </cell>
          <cell r="O1856">
            <v>-7377047.2199999997</v>
          </cell>
          <cell r="P1856">
            <v>-7690508.3799999999</v>
          </cell>
          <cell r="Q1856">
            <v>-8388159.71</v>
          </cell>
          <cell r="R1856">
            <v>-7079301.3600000003</v>
          </cell>
          <cell r="S1856">
            <v>-6189927.0700000003</v>
          </cell>
          <cell r="T1856">
            <v>-8178502.4400000004</v>
          </cell>
          <cell r="U1856">
            <v>-7305149.2999999998</v>
          </cell>
          <cell r="V1856">
            <v>-8458628.0399999991</v>
          </cell>
          <cell r="W1856">
            <v>-8860181.1199999992</v>
          </cell>
          <cell r="X1856">
            <v>-7071553.5700000003</v>
          </cell>
          <cell r="Y1856">
            <v>-7883652.5199999996</v>
          </cell>
          <cell r="Z1856">
            <v>-7818111.6299999999</v>
          </cell>
          <cell r="AA1856">
            <v>-8606380.2100000009</v>
          </cell>
          <cell r="AD1856">
            <v>-7294909.9720833339</v>
          </cell>
          <cell r="AE1856">
            <v>-7315689.0766666653</v>
          </cell>
          <cell r="AF1856">
            <v>-7319017.7874999987</v>
          </cell>
          <cell r="AG1856">
            <v>-7378756.1341666663</v>
          </cell>
          <cell r="AH1856">
            <v>-7441555.7387500005</v>
          </cell>
          <cell r="AI1856">
            <v>-7492871.4662499996</v>
          </cell>
          <cell r="AJ1856">
            <v>-7578334.2112500006</v>
          </cell>
          <cell r="AK1856">
            <v>-7606021.8904166669</v>
          </cell>
          <cell r="AL1856">
            <v>-7619743.9558333335</v>
          </cell>
          <cell r="AM1856">
            <v>-7673604.8062499985</v>
          </cell>
          <cell r="AN1856">
            <v>-7742949.0712499991</v>
          </cell>
          <cell r="AP1856">
            <v>-7882870.8370833322</v>
          </cell>
        </row>
        <row r="1857">
          <cell r="J1857">
            <v>-1989454.79</v>
          </cell>
          <cell r="K1857">
            <v>-2574607.81</v>
          </cell>
          <cell r="L1857">
            <v>-3028085.21</v>
          </cell>
          <cell r="M1857">
            <v>-824377.68</v>
          </cell>
          <cell r="N1857">
            <v>-1363676.05</v>
          </cell>
          <cell r="O1857">
            <v>-1753029.7</v>
          </cell>
          <cell r="P1857">
            <v>-2323150.6800000002</v>
          </cell>
          <cell r="Q1857">
            <v>-2837541.61</v>
          </cell>
          <cell r="R1857">
            <v>-495210.35</v>
          </cell>
          <cell r="S1857">
            <v>-524644.30000000005</v>
          </cell>
          <cell r="T1857">
            <v>-1331173.6100000001</v>
          </cell>
          <cell r="U1857">
            <v>-1566210.88</v>
          </cell>
          <cell r="V1857">
            <v>-2491107.59</v>
          </cell>
          <cell r="W1857">
            <v>-3002419.33</v>
          </cell>
          <cell r="X1857">
            <v>-277544.64</v>
          </cell>
          <cell r="Y1857">
            <v>-1142633.6599999999</v>
          </cell>
          <cell r="Z1857">
            <v>-1501429.19</v>
          </cell>
          <cell r="AA1857">
            <v>-2156285.34</v>
          </cell>
          <cell r="AD1857">
            <v>-1824585.8441666665</v>
          </cell>
          <cell r="AE1857">
            <v>-1748189.0724999998</v>
          </cell>
          <cell r="AF1857">
            <v>-1666125.3633333335</v>
          </cell>
          <cell r="AG1857">
            <v>-1690862.9037500003</v>
          </cell>
          <cell r="AH1857">
            <v>-1710586.5625</v>
          </cell>
          <cell r="AI1857">
            <v>-1738499.0891666666</v>
          </cell>
          <cell r="AJ1857">
            <v>-1777226.7691666668</v>
          </cell>
          <cell r="AK1857">
            <v>-1680446.3920833336</v>
          </cell>
          <cell r="AL1857">
            <v>-1579101.2008333337</v>
          </cell>
          <cell r="AM1857">
            <v>-1598101.5808333333</v>
          </cell>
          <cell r="AN1857">
            <v>-1620643.6133333333</v>
          </cell>
          <cell r="AP1857">
            <v>-1696557.4491666667</v>
          </cell>
        </row>
        <row r="1858">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D1858">
            <v>0</v>
          </cell>
          <cell r="AE1858">
            <v>0</v>
          </cell>
          <cell r="AF1858">
            <v>0</v>
          </cell>
          <cell r="AG1858">
            <v>0</v>
          </cell>
          <cell r="AH1858">
            <v>0</v>
          </cell>
          <cell r="AI1858">
            <v>0</v>
          </cell>
          <cell r="AJ1858">
            <v>0</v>
          </cell>
          <cell r="AK1858">
            <v>0</v>
          </cell>
          <cell r="AL1858">
            <v>0</v>
          </cell>
          <cell r="AM1858">
            <v>0</v>
          </cell>
          <cell r="AN1858">
            <v>0</v>
          </cell>
          <cell r="AP1858">
            <v>0</v>
          </cell>
        </row>
        <row r="1859">
          <cell r="J1859">
            <v>0</v>
          </cell>
          <cell r="K1859">
            <v>0</v>
          </cell>
          <cell r="L1859">
            <v>0</v>
          </cell>
          <cell r="M1859">
            <v>-7.5</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D1859">
            <v>-2.5</v>
          </cell>
          <cell r="AE1859">
            <v>-2.5</v>
          </cell>
          <cell r="AF1859">
            <v>-2.1875</v>
          </cell>
          <cell r="AG1859">
            <v>-1.25</v>
          </cell>
          <cell r="AH1859">
            <v>-0.625</v>
          </cell>
          <cell r="AI1859">
            <v>-0.625</v>
          </cell>
          <cell r="AJ1859">
            <v>-0.625</v>
          </cell>
          <cell r="AK1859">
            <v>-0.625</v>
          </cell>
          <cell r="AL1859">
            <v>-0.3125</v>
          </cell>
          <cell r="AM1859">
            <v>0</v>
          </cell>
          <cell r="AN1859">
            <v>0</v>
          </cell>
          <cell r="AP1859">
            <v>0</v>
          </cell>
        </row>
        <row r="1860">
          <cell r="J1860">
            <v>-798.06</v>
          </cell>
          <cell r="K1860">
            <v>-337.9</v>
          </cell>
          <cell r="L1860">
            <v>-175.02</v>
          </cell>
          <cell r="M1860">
            <v>-218281.97</v>
          </cell>
          <cell r="N1860">
            <v>0</v>
          </cell>
          <cell r="O1860">
            <v>7.67</v>
          </cell>
          <cell r="P1860">
            <v>-81.09</v>
          </cell>
          <cell r="Q1860">
            <v>153.74</v>
          </cell>
          <cell r="R1860">
            <v>-218397.4</v>
          </cell>
          <cell r="S1860">
            <v>-219371.02</v>
          </cell>
          <cell r="T1860">
            <v>0</v>
          </cell>
          <cell r="U1860">
            <v>0</v>
          </cell>
          <cell r="V1860">
            <v>-60.72</v>
          </cell>
          <cell r="W1860">
            <v>43.5</v>
          </cell>
          <cell r="X1860">
            <v>-225426.48</v>
          </cell>
          <cell r="Y1860">
            <v>-227395.91</v>
          </cell>
          <cell r="Z1860">
            <v>19.04</v>
          </cell>
          <cell r="AA1860">
            <v>-44.27</v>
          </cell>
          <cell r="AD1860">
            <v>-53650.660833333328</v>
          </cell>
          <cell r="AE1860">
            <v>-62731.635000000002</v>
          </cell>
          <cell r="AF1860">
            <v>-72352.079166666677</v>
          </cell>
          <cell r="AG1860">
            <v>-63823.408333333326</v>
          </cell>
          <cell r="AH1860">
            <v>-54766.462916666671</v>
          </cell>
          <cell r="AI1860">
            <v>-54742.698333333334</v>
          </cell>
          <cell r="AJ1860">
            <v>-54696.08416666666</v>
          </cell>
          <cell r="AK1860">
            <v>-64065.669999999991</v>
          </cell>
          <cell r="AL1860">
            <v>-73830.895000000004</v>
          </cell>
          <cell r="AM1860">
            <v>-74209.849166666667</v>
          </cell>
          <cell r="AN1860">
            <v>-74211.22</v>
          </cell>
          <cell r="AP1860">
            <v>-74224.354166666672</v>
          </cell>
        </row>
        <row r="1861">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D1861">
            <v>0</v>
          </cell>
          <cell r="AE1861">
            <v>0</v>
          </cell>
          <cell r="AF1861">
            <v>0</v>
          </cell>
          <cell r="AG1861">
            <v>0</v>
          </cell>
          <cell r="AH1861">
            <v>0</v>
          </cell>
          <cell r="AI1861">
            <v>0</v>
          </cell>
          <cell r="AJ1861">
            <v>0</v>
          </cell>
          <cell r="AK1861">
            <v>0</v>
          </cell>
          <cell r="AL1861">
            <v>0</v>
          </cell>
          <cell r="AM1861">
            <v>0</v>
          </cell>
          <cell r="AN1861">
            <v>0</v>
          </cell>
          <cell r="AP1861">
            <v>0</v>
          </cell>
        </row>
        <row r="1862">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D1862">
            <v>0</v>
          </cell>
          <cell r="AE1862">
            <v>0</v>
          </cell>
          <cell r="AF1862">
            <v>0</v>
          </cell>
          <cell r="AG1862">
            <v>0</v>
          </cell>
          <cell r="AH1862">
            <v>0</v>
          </cell>
          <cell r="AI1862">
            <v>0</v>
          </cell>
          <cell r="AJ1862">
            <v>0</v>
          </cell>
          <cell r="AK1862">
            <v>0</v>
          </cell>
          <cell r="AL1862">
            <v>0</v>
          </cell>
          <cell r="AM1862">
            <v>0</v>
          </cell>
          <cell r="AN1862">
            <v>0</v>
          </cell>
          <cell r="AP1862">
            <v>0</v>
          </cell>
        </row>
        <row r="1863">
          <cell r="J1863">
            <v>-2589.21</v>
          </cell>
          <cell r="K1863">
            <v>-3270.6</v>
          </cell>
          <cell r="L1863">
            <v>-3167.05</v>
          </cell>
          <cell r="M1863">
            <v>-28343.19</v>
          </cell>
          <cell r="N1863">
            <v>-1830.21</v>
          </cell>
          <cell r="O1863">
            <v>-1713.73</v>
          </cell>
          <cell r="P1863">
            <v>-26914.69</v>
          </cell>
          <cell r="Q1863">
            <v>-3612.01</v>
          </cell>
          <cell r="R1863">
            <v>-89591.33</v>
          </cell>
          <cell r="S1863">
            <v>-100922.09</v>
          </cell>
          <cell r="T1863">
            <v>-55429.82</v>
          </cell>
          <cell r="U1863">
            <v>-68877.3</v>
          </cell>
          <cell r="V1863">
            <v>-131082.56</v>
          </cell>
          <cell r="W1863">
            <v>-157768.43</v>
          </cell>
          <cell r="X1863">
            <v>-195879.94</v>
          </cell>
          <cell r="Y1863">
            <v>-171089.99</v>
          </cell>
          <cell r="Z1863">
            <v>-120307.99</v>
          </cell>
          <cell r="AA1863">
            <v>-170335.12</v>
          </cell>
          <cell r="AD1863">
            <v>-6519.3579166666677</v>
          </cell>
          <cell r="AE1863">
            <v>-10289.141666666665</v>
          </cell>
          <cell r="AF1863">
            <v>-18075.23875</v>
          </cell>
          <cell r="AG1863">
            <v>-24419.707083333327</v>
          </cell>
          <cell r="AH1863">
            <v>-29408.671666666665</v>
          </cell>
          <cell r="AI1863">
            <v>-37542.325416666667</v>
          </cell>
          <cell r="AJ1863">
            <v>-49333.624583333331</v>
          </cell>
          <cell r="AK1863">
            <v>-63800.737916666665</v>
          </cell>
          <cell r="AL1863">
            <v>-77778.224999999991</v>
          </cell>
          <cell r="AM1863">
            <v>-88662.582500000004</v>
          </cell>
          <cell r="AN1863">
            <v>-100625.04791666666</v>
          </cell>
          <cell r="AP1863">
            <v>-121705.24083333333</v>
          </cell>
        </row>
        <row r="1864">
          <cell r="J1864">
            <v>13784.61</v>
          </cell>
          <cell r="K1864">
            <v>13324.86</v>
          </cell>
          <cell r="L1864">
            <v>13692.48</v>
          </cell>
          <cell r="M1864">
            <v>13266.82</v>
          </cell>
          <cell r="N1864">
            <v>12748.82</v>
          </cell>
          <cell r="O1864">
            <v>12724.18</v>
          </cell>
          <cell r="P1864">
            <v>11858.28</v>
          </cell>
          <cell r="Q1864">
            <v>10458.75</v>
          </cell>
          <cell r="R1864">
            <v>10990.84</v>
          </cell>
          <cell r="S1864">
            <v>11240.63</v>
          </cell>
          <cell r="T1864">
            <v>8813.76</v>
          </cell>
          <cell r="U1864">
            <v>8476.89</v>
          </cell>
          <cell r="V1864">
            <v>8658.4599999999991</v>
          </cell>
          <cell r="W1864">
            <v>8203.23</v>
          </cell>
          <cell r="X1864">
            <v>7550.23</v>
          </cell>
          <cell r="Y1864">
            <v>8063.98</v>
          </cell>
          <cell r="Z1864">
            <v>12347.07</v>
          </cell>
          <cell r="AA1864">
            <v>7863.52</v>
          </cell>
          <cell r="AD1864">
            <v>5978.0166666666664</v>
          </cell>
          <cell r="AE1864">
            <v>5660.0895833333334</v>
          </cell>
          <cell r="AF1864">
            <v>10724.870833333332</v>
          </cell>
          <cell r="AG1864">
            <v>14099.496250000002</v>
          </cell>
          <cell r="AH1864">
            <v>12014.702916666667</v>
          </cell>
          <cell r="AI1864">
            <v>11568.153749999999</v>
          </cell>
          <cell r="AJ1864">
            <v>11141.162916666666</v>
          </cell>
          <cell r="AK1864">
            <v>10671.834583333331</v>
          </cell>
          <cell r="AL1864">
            <v>10199.122499999998</v>
          </cell>
          <cell r="AM1864">
            <v>9965.5979166666657</v>
          </cell>
          <cell r="AN1864">
            <v>9746.3308333333316</v>
          </cell>
          <cell r="AP1864">
            <v>9097.430416666668</v>
          </cell>
        </row>
        <row r="1865">
          <cell r="J1865">
            <v>-1950.36</v>
          </cell>
          <cell r="K1865">
            <v>-1930.99</v>
          </cell>
          <cell r="L1865">
            <v>-1955.28</v>
          </cell>
          <cell r="M1865">
            <v>-2030.11</v>
          </cell>
          <cell r="N1865">
            <v>-2135.9899999999998</v>
          </cell>
          <cell r="O1865">
            <v>-2092.52</v>
          </cell>
          <cell r="P1865">
            <v>-2194.29</v>
          </cell>
          <cell r="Q1865">
            <v>-2213.6999999999998</v>
          </cell>
          <cell r="R1865">
            <v>54130.42</v>
          </cell>
          <cell r="S1865">
            <v>51695.75</v>
          </cell>
          <cell r="T1865">
            <v>-1910.95</v>
          </cell>
          <cell r="U1865">
            <v>-1790.62</v>
          </cell>
          <cell r="V1865">
            <v>117884.73</v>
          </cell>
          <cell r="W1865">
            <v>117958.22</v>
          </cell>
          <cell r="X1865">
            <v>118011.25</v>
          </cell>
          <cell r="Y1865">
            <v>118193.52</v>
          </cell>
          <cell r="Z1865">
            <v>-928.07</v>
          </cell>
          <cell r="AA1865">
            <v>-968.16</v>
          </cell>
          <cell r="AD1865">
            <v>-3012.7625000000003</v>
          </cell>
          <cell r="AE1865">
            <v>-702.39916666666704</v>
          </cell>
          <cell r="AF1865">
            <v>4380.1187499999996</v>
          </cell>
          <cell r="AG1865">
            <v>7132.8166666666657</v>
          </cell>
          <cell r="AH1865">
            <v>7132.3383333333331</v>
          </cell>
          <cell r="AI1865">
            <v>12128.242083333333</v>
          </cell>
          <cell r="AJ1865">
            <v>22116.754583333332</v>
          </cell>
          <cell r="AK1865">
            <v>32110.743749999998</v>
          </cell>
          <cell r="AL1865">
            <v>42118.667083333341</v>
          </cell>
          <cell r="AM1865">
            <v>47178.315000000002</v>
          </cell>
          <cell r="AN1865">
            <v>47275.493333333339</v>
          </cell>
          <cell r="AP1865">
            <v>47493.099166666674</v>
          </cell>
        </row>
        <row r="1866">
          <cell r="J1866">
            <v>7892.25</v>
          </cell>
          <cell r="K1866">
            <v>7852.33</v>
          </cell>
          <cell r="L1866">
            <v>8967.75</v>
          </cell>
          <cell r="M1866">
            <v>8247.1299999999992</v>
          </cell>
          <cell r="N1866">
            <v>7798.25</v>
          </cell>
          <cell r="O1866">
            <v>14022.3</v>
          </cell>
          <cell r="P1866">
            <v>13903.27</v>
          </cell>
          <cell r="Q1866">
            <v>14084.62</v>
          </cell>
          <cell r="R1866">
            <v>17265.62</v>
          </cell>
          <cell r="S1866">
            <v>16945.95</v>
          </cell>
          <cell r="T1866">
            <v>14794.23</v>
          </cell>
          <cell r="U1866">
            <v>104844.28</v>
          </cell>
          <cell r="V1866">
            <v>104524.74</v>
          </cell>
          <cell r="W1866">
            <v>104102.59</v>
          </cell>
          <cell r="X1866">
            <v>16034.64</v>
          </cell>
          <cell r="Y1866">
            <v>15755.35</v>
          </cell>
          <cell r="Z1866">
            <v>17136.75</v>
          </cell>
          <cell r="AA1866">
            <v>16412.41</v>
          </cell>
          <cell r="AD1866">
            <v>1012.2749999999991</v>
          </cell>
          <cell r="AE1866">
            <v>2201.7108333333322</v>
          </cell>
          <cell r="AF1866">
            <v>6751.6866666666656</v>
          </cell>
          <cell r="AG1866">
            <v>11136.865</v>
          </cell>
          <cell r="AH1866">
            <v>15633.473333333333</v>
          </cell>
          <cell r="AI1866">
            <v>23744.518749999999</v>
          </cell>
          <cell r="AJ1866">
            <v>31781.3</v>
          </cell>
          <cell r="AK1866">
            <v>36086.181250000001</v>
          </cell>
          <cell r="AL1866">
            <v>36693.477500000001</v>
          </cell>
          <cell r="AM1866">
            <v>37395.424166666664</v>
          </cell>
          <cell r="AN1866">
            <v>37884.116249999992</v>
          </cell>
          <cell r="AP1866">
            <v>38200.959166666667</v>
          </cell>
        </row>
        <row r="1867">
          <cell r="J1867">
            <v>-17260.7</v>
          </cell>
          <cell r="K1867">
            <v>-19376.599999999999</v>
          </cell>
          <cell r="L1867">
            <v>-17025.439999999999</v>
          </cell>
          <cell r="M1867">
            <v>-17337.2</v>
          </cell>
          <cell r="N1867">
            <v>-17313.7</v>
          </cell>
          <cell r="O1867">
            <v>-986.3</v>
          </cell>
          <cell r="P1867">
            <v>-17050.599999999999</v>
          </cell>
          <cell r="Q1867">
            <v>-17050.599999999999</v>
          </cell>
          <cell r="R1867">
            <v>-986.3</v>
          </cell>
          <cell r="S1867">
            <v>-1229.3</v>
          </cell>
          <cell r="T1867">
            <v>-17417.599999999999</v>
          </cell>
          <cell r="U1867">
            <v>-986.3</v>
          </cell>
          <cell r="V1867">
            <v>-17232.099999999999</v>
          </cell>
          <cell r="W1867">
            <v>-1102.0999999999999</v>
          </cell>
          <cell r="X1867">
            <v>-1102.0999999999999</v>
          </cell>
          <cell r="Y1867">
            <v>-1102.0999999999999</v>
          </cell>
          <cell r="Z1867">
            <v>-16836.900000000001</v>
          </cell>
          <cell r="AA1867">
            <v>-16648.3</v>
          </cell>
          <cell r="AD1867">
            <v>-15840.074166666667</v>
          </cell>
          <cell r="AE1867">
            <v>-15269.332499999999</v>
          </cell>
          <cell r="AF1867">
            <v>-13912.37</v>
          </cell>
          <cell r="AG1867">
            <v>-13280.486666666664</v>
          </cell>
          <cell r="AH1867">
            <v>-12658.049166666669</v>
          </cell>
          <cell r="AI1867">
            <v>-12000.528333333335</v>
          </cell>
          <cell r="AJ1867">
            <v>-11237.899166666668</v>
          </cell>
          <cell r="AK1867">
            <v>-9812.9891666666681</v>
          </cell>
          <cell r="AL1867">
            <v>-8473.0541666666668</v>
          </cell>
          <cell r="AM1867">
            <v>-7776.7250000000022</v>
          </cell>
          <cell r="AN1867">
            <v>-8409.4416666666693</v>
          </cell>
          <cell r="AP1867">
            <v>-7068.4624999999987</v>
          </cell>
        </row>
        <row r="1868">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D1868">
            <v>0</v>
          </cell>
          <cell r="AE1868">
            <v>0</v>
          </cell>
          <cell r="AF1868">
            <v>0</v>
          </cell>
          <cell r="AG1868">
            <v>0</v>
          </cell>
          <cell r="AH1868">
            <v>0</v>
          </cell>
          <cell r="AI1868">
            <v>0</v>
          </cell>
          <cell r="AJ1868">
            <v>0</v>
          </cell>
          <cell r="AK1868">
            <v>0</v>
          </cell>
          <cell r="AL1868">
            <v>0</v>
          </cell>
          <cell r="AM1868">
            <v>0</v>
          </cell>
          <cell r="AN1868">
            <v>0</v>
          </cell>
          <cell r="AP1868">
            <v>0</v>
          </cell>
        </row>
        <row r="1869">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D1869">
            <v>0</v>
          </cell>
          <cell r="AE1869">
            <v>0</v>
          </cell>
          <cell r="AF1869">
            <v>0</v>
          </cell>
          <cell r="AG1869">
            <v>0</v>
          </cell>
          <cell r="AH1869">
            <v>0</v>
          </cell>
          <cell r="AI1869">
            <v>0</v>
          </cell>
          <cell r="AJ1869">
            <v>0</v>
          </cell>
          <cell r="AK1869">
            <v>0</v>
          </cell>
          <cell r="AL1869">
            <v>0</v>
          </cell>
          <cell r="AM1869">
            <v>0</v>
          </cell>
          <cell r="AN1869">
            <v>0</v>
          </cell>
          <cell r="AP1869">
            <v>0</v>
          </cell>
        </row>
        <row r="1870">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D1870">
            <v>0</v>
          </cell>
          <cell r="AE1870">
            <v>0</v>
          </cell>
          <cell r="AF1870">
            <v>0</v>
          </cell>
          <cell r="AG1870">
            <v>0</v>
          </cell>
          <cell r="AH1870">
            <v>0</v>
          </cell>
          <cell r="AI1870">
            <v>0</v>
          </cell>
          <cell r="AJ1870">
            <v>0</v>
          </cell>
          <cell r="AK1870">
            <v>0</v>
          </cell>
          <cell r="AL1870">
            <v>0</v>
          </cell>
          <cell r="AM1870">
            <v>0</v>
          </cell>
          <cell r="AN1870">
            <v>0</v>
          </cell>
          <cell r="AP1870">
            <v>0</v>
          </cell>
        </row>
        <row r="1871">
          <cell r="J1871">
            <v>0</v>
          </cell>
          <cell r="K1871">
            <v>0</v>
          </cell>
          <cell r="L1871">
            <v>0</v>
          </cell>
          <cell r="M1871">
            <v>0</v>
          </cell>
          <cell r="N1871">
            <v>-3824.12</v>
          </cell>
          <cell r="O1871">
            <v>0</v>
          </cell>
          <cell r="P1871">
            <v>0</v>
          </cell>
          <cell r="Q1871">
            <v>0</v>
          </cell>
          <cell r="R1871">
            <v>-177.54</v>
          </cell>
          <cell r="S1871">
            <v>-4215.2</v>
          </cell>
          <cell r="T1871">
            <v>0</v>
          </cell>
          <cell r="U1871">
            <v>0</v>
          </cell>
          <cell r="V1871">
            <v>0</v>
          </cell>
          <cell r="W1871">
            <v>-75</v>
          </cell>
          <cell r="X1871">
            <v>0</v>
          </cell>
          <cell r="Y1871">
            <v>0</v>
          </cell>
          <cell r="Z1871">
            <v>0</v>
          </cell>
          <cell r="AA1871">
            <v>0</v>
          </cell>
          <cell r="AD1871">
            <v>-498.13166666666666</v>
          </cell>
          <cell r="AE1871">
            <v>-505.5291666666667</v>
          </cell>
          <cell r="AF1871">
            <v>-596.42833333333328</v>
          </cell>
          <cell r="AG1871">
            <v>-681.1320833333333</v>
          </cell>
          <cell r="AH1871">
            <v>-683.53625000000011</v>
          </cell>
          <cell r="AI1871">
            <v>-684.73833333333334</v>
          </cell>
          <cell r="AJ1871">
            <v>-687.86333333333334</v>
          </cell>
          <cell r="AK1871">
            <v>-690.98833333333334</v>
          </cell>
          <cell r="AL1871">
            <v>-690.98833333333334</v>
          </cell>
          <cell r="AM1871">
            <v>-531.65</v>
          </cell>
          <cell r="AN1871">
            <v>-372.31166666666667</v>
          </cell>
          <cell r="AP1871">
            <v>-651.46041666666667</v>
          </cell>
        </row>
        <row r="1872">
          <cell r="J1872">
            <v>-183431.51</v>
          </cell>
          <cell r="K1872">
            <v>-132237.85</v>
          </cell>
          <cell r="L1872">
            <v>-256667.44</v>
          </cell>
          <cell r="M1872">
            <v>-209704.94</v>
          </cell>
          <cell r="N1872">
            <v>-87333.39</v>
          </cell>
          <cell r="O1872">
            <v>-119862.51</v>
          </cell>
          <cell r="P1872">
            <v>-95467.64</v>
          </cell>
          <cell r="Q1872">
            <v>-94354.36</v>
          </cell>
          <cell r="R1872">
            <v>-205930.83</v>
          </cell>
          <cell r="S1872">
            <v>-94489.2</v>
          </cell>
          <cell r="T1872">
            <v>-88083.78</v>
          </cell>
          <cell r="U1872">
            <v>-128885.03</v>
          </cell>
          <cell r="V1872">
            <v>-254349.4</v>
          </cell>
          <cell r="W1872">
            <v>-133581.37</v>
          </cell>
          <cell r="X1872">
            <v>-145052</v>
          </cell>
          <cell r="Y1872">
            <v>-111126.93</v>
          </cell>
          <cell r="Z1872">
            <v>-179271.2</v>
          </cell>
          <cell r="AA1872">
            <v>-123475.68</v>
          </cell>
          <cell r="AD1872">
            <v>-153120.91874999998</v>
          </cell>
          <cell r="AE1872">
            <v>-146417.49124999999</v>
          </cell>
          <cell r="AF1872">
            <v>-143329.10416666666</v>
          </cell>
          <cell r="AG1872">
            <v>-140241.07916666663</v>
          </cell>
          <cell r="AH1872">
            <v>-141086.95000000001</v>
          </cell>
          <cell r="AI1872">
            <v>-144325.61874999999</v>
          </cell>
          <cell r="AJ1872">
            <v>-147336.51083333333</v>
          </cell>
          <cell r="AK1872">
            <v>-142741.84749999997</v>
          </cell>
          <cell r="AL1872">
            <v>-133983.78708333333</v>
          </cell>
          <cell r="AM1872">
            <v>-133707.11208333334</v>
          </cell>
          <cell r="AN1872">
            <v>-137688.40291666664</v>
          </cell>
          <cell r="AP1872">
            <v>-148319.93583333329</v>
          </cell>
        </row>
        <row r="1873">
          <cell r="J1873">
            <v>164</v>
          </cell>
          <cell r="K1873">
            <v>487</v>
          </cell>
          <cell r="L1873">
            <v>35</v>
          </cell>
          <cell r="M1873">
            <v>481</v>
          </cell>
          <cell r="N1873">
            <v>-167.5</v>
          </cell>
          <cell r="O1873">
            <v>143.5</v>
          </cell>
          <cell r="P1873">
            <v>440</v>
          </cell>
          <cell r="Q1873">
            <v>310.73</v>
          </cell>
          <cell r="R1873">
            <v>-26.5</v>
          </cell>
          <cell r="S1873">
            <v>214</v>
          </cell>
          <cell r="T1873">
            <v>149.5</v>
          </cell>
          <cell r="U1873">
            <v>145.09</v>
          </cell>
          <cell r="V1873">
            <v>-117.32</v>
          </cell>
          <cell r="W1873">
            <v>424.27</v>
          </cell>
          <cell r="X1873">
            <v>-1012.5</v>
          </cell>
          <cell r="Y1873">
            <v>-85</v>
          </cell>
          <cell r="Z1873">
            <v>578.5</v>
          </cell>
          <cell r="AA1873">
            <v>602</v>
          </cell>
          <cell r="AD1873">
            <v>-426.92374999999998</v>
          </cell>
          <cell r="AE1873">
            <v>-245.55999999999997</v>
          </cell>
          <cell r="AF1873">
            <v>90.68791666666668</v>
          </cell>
          <cell r="AG1873">
            <v>241.51916666666668</v>
          </cell>
          <cell r="AH1873">
            <v>211.25208333333333</v>
          </cell>
          <cell r="AI1873">
            <v>186.26333333333335</v>
          </cell>
          <cell r="AJ1873">
            <v>171.92791666666668</v>
          </cell>
          <cell r="AK1873">
            <v>125.66833333333334</v>
          </cell>
          <cell r="AL1873">
            <v>58.439166666666665</v>
          </cell>
          <cell r="AM1873">
            <v>65.939166666666665</v>
          </cell>
          <cell r="AN1873">
            <v>116.12666666666667</v>
          </cell>
          <cell r="AP1873">
            <v>199.88791666666665</v>
          </cell>
        </row>
        <row r="1874">
          <cell r="J1874">
            <v>-1906434.16</v>
          </cell>
          <cell r="K1874">
            <v>-2642448.8199999998</v>
          </cell>
          <cell r="L1874">
            <v>-2614644.9500000002</v>
          </cell>
          <cell r="M1874">
            <v>-2716476.23</v>
          </cell>
          <cell r="N1874">
            <v>-3143349.44</v>
          </cell>
          <cell r="O1874">
            <v>-3519014.93</v>
          </cell>
          <cell r="P1874">
            <v>-3254753.18</v>
          </cell>
          <cell r="Q1874">
            <v>-4750699.29</v>
          </cell>
          <cell r="R1874">
            <v>-4428647.24</v>
          </cell>
          <cell r="S1874">
            <v>-4121516.82</v>
          </cell>
          <cell r="T1874">
            <v>-5593510.0300000003</v>
          </cell>
          <cell r="U1874">
            <v>-5654167</v>
          </cell>
          <cell r="V1874">
            <v>-5647792.6699999999</v>
          </cell>
          <cell r="W1874">
            <v>-2797095.55</v>
          </cell>
          <cell r="X1874">
            <v>-2987628.3</v>
          </cell>
          <cell r="Y1874">
            <v>-2845286.04</v>
          </cell>
          <cell r="Z1874">
            <v>-5269622.5999999996</v>
          </cell>
          <cell r="AA1874">
            <v>-5656781.3700000001</v>
          </cell>
          <cell r="AD1874">
            <v>-2465495.5462500001</v>
          </cell>
          <cell r="AE1874">
            <v>-2758781.9441666664</v>
          </cell>
          <cell r="AF1874">
            <v>-3003454.1466666665</v>
          </cell>
          <cell r="AG1874">
            <v>-3235594.69875</v>
          </cell>
          <cell r="AH1874">
            <v>-3527616.8783333339</v>
          </cell>
          <cell r="AI1874">
            <v>-3851361.7787500001</v>
          </cell>
          <cell r="AJ1874">
            <v>-4013695.3304166668</v>
          </cell>
          <cell r="AK1874">
            <v>-4035679.9170833337</v>
          </cell>
          <cell r="AL1874">
            <v>-4056587.9654166661</v>
          </cell>
          <cell r="AM1874">
            <v>-4150549.7558333329</v>
          </cell>
          <cell r="AN1874">
            <v>-4328218.0724999998</v>
          </cell>
          <cell r="AP1874">
            <v>-4678793.2283333326</v>
          </cell>
        </row>
        <row r="1875">
          <cell r="J1875">
            <v>0</v>
          </cell>
          <cell r="K1875">
            <v>0</v>
          </cell>
          <cell r="L1875">
            <v>0</v>
          </cell>
          <cell r="M1875">
            <v>0</v>
          </cell>
          <cell r="N1875">
            <v>0</v>
          </cell>
          <cell r="O1875">
            <v>0</v>
          </cell>
          <cell r="P1875">
            <v>36.72</v>
          </cell>
          <cell r="Q1875">
            <v>0</v>
          </cell>
          <cell r="R1875">
            <v>819.06</v>
          </cell>
          <cell r="S1875">
            <v>0</v>
          </cell>
          <cell r="T1875">
            <v>0</v>
          </cell>
          <cell r="U1875">
            <v>0</v>
          </cell>
          <cell r="V1875">
            <v>0</v>
          </cell>
          <cell r="W1875">
            <v>0</v>
          </cell>
          <cell r="X1875">
            <v>0</v>
          </cell>
          <cell r="Y1875">
            <v>0</v>
          </cell>
          <cell r="Z1875">
            <v>0</v>
          </cell>
          <cell r="AA1875">
            <v>78.099999999999994</v>
          </cell>
          <cell r="AD1875">
            <v>3.06</v>
          </cell>
          <cell r="AE1875">
            <v>37.1875</v>
          </cell>
          <cell r="AF1875">
            <v>71.314999999999998</v>
          </cell>
          <cell r="AG1875">
            <v>71.314999999999998</v>
          </cell>
          <cell r="AH1875">
            <v>71.314999999999998</v>
          </cell>
          <cell r="AI1875">
            <v>71.314999999999998</v>
          </cell>
          <cell r="AJ1875">
            <v>71.314999999999998</v>
          </cell>
          <cell r="AK1875">
            <v>71.314999999999998</v>
          </cell>
          <cell r="AL1875">
            <v>71.314999999999998</v>
          </cell>
          <cell r="AM1875">
            <v>71.314999999999998</v>
          </cell>
          <cell r="AN1875">
            <v>74.569166666666661</v>
          </cell>
          <cell r="AP1875">
            <v>74.763333333333335</v>
          </cell>
        </row>
        <row r="1876">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D1876">
            <v>0</v>
          </cell>
          <cell r="AE1876">
            <v>0</v>
          </cell>
          <cell r="AF1876">
            <v>0</v>
          </cell>
          <cell r="AG1876">
            <v>0</v>
          </cell>
          <cell r="AH1876">
            <v>0</v>
          </cell>
          <cell r="AI1876">
            <v>0</v>
          </cell>
          <cell r="AJ1876">
            <v>0</v>
          </cell>
          <cell r="AK1876">
            <v>0</v>
          </cell>
          <cell r="AL1876">
            <v>0</v>
          </cell>
          <cell r="AM1876">
            <v>0</v>
          </cell>
          <cell r="AN1876">
            <v>0</v>
          </cell>
          <cell r="AP1876">
            <v>0</v>
          </cell>
        </row>
        <row r="1877">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D1877">
            <v>0</v>
          </cell>
          <cell r="AE1877">
            <v>0</v>
          </cell>
          <cell r="AF1877">
            <v>0</v>
          </cell>
          <cell r="AG1877">
            <v>0</v>
          </cell>
          <cell r="AH1877">
            <v>0</v>
          </cell>
          <cell r="AI1877">
            <v>0</v>
          </cell>
          <cell r="AJ1877">
            <v>0</v>
          </cell>
          <cell r="AK1877">
            <v>0</v>
          </cell>
          <cell r="AL1877">
            <v>0</v>
          </cell>
          <cell r="AM1877">
            <v>0</v>
          </cell>
          <cell r="AN1877">
            <v>0</v>
          </cell>
          <cell r="AP1877">
            <v>0</v>
          </cell>
        </row>
        <row r="1878">
          <cell r="J1878">
            <v>-11727855.52</v>
          </cell>
          <cell r="K1878">
            <v>-16273945.17</v>
          </cell>
          <cell r="L1878">
            <v>-21382659.420000002</v>
          </cell>
          <cell r="M1878">
            <v>-25675350.440000001</v>
          </cell>
          <cell r="N1878">
            <v>-21410866.829999998</v>
          </cell>
          <cell r="O1878">
            <v>-27048543.66</v>
          </cell>
          <cell r="P1878">
            <v>-28954218.66</v>
          </cell>
          <cell r="Q1878">
            <v>-31248754.27</v>
          </cell>
          <cell r="R1878">
            <v>-21654992.25</v>
          </cell>
          <cell r="S1878">
            <v>-25614280.73</v>
          </cell>
          <cell r="T1878">
            <v>-31205622.989999998</v>
          </cell>
          <cell r="U1878">
            <v>-32334547.57</v>
          </cell>
          <cell r="V1878">
            <v>-27516347.300000001</v>
          </cell>
          <cell r="W1878">
            <v>-44372465.950000003</v>
          </cell>
          <cell r="X1878">
            <v>-47952317.840000004</v>
          </cell>
          <cell r="Y1878">
            <v>-48502828.619999997</v>
          </cell>
          <cell r="Z1878">
            <v>-49821002.729999997</v>
          </cell>
          <cell r="AA1878">
            <v>-35749318.890000001</v>
          </cell>
          <cell r="AD1878">
            <v>-23324114.804166663</v>
          </cell>
          <cell r="AE1878">
            <v>-23735105.787083339</v>
          </cell>
          <cell r="AF1878">
            <v>-23821433.651666667</v>
          </cell>
          <cell r="AG1878">
            <v>-23865222.381666664</v>
          </cell>
          <cell r="AH1878">
            <v>-24278616.360416666</v>
          </cell>
          <cell r="AI1878">
            <v>-25202156.950000003</v>
          </cell>
          <cell r="AJ1878">
            <v>-27030782.473333333</v>
          </cell>
          <cell r="AK1878">
            <v>-29308623.27333333</v>
          </cell>
          <cell r="AL1878">
            <v>-31366837.298333328</v>
          </cell>
          <cell r="AM1878">
            <v>-33501737.885000002</v>
          </cell>
          <cell r="AN1878">
            <v>-35048025.848750003</v>
          </cell>
          <cell r="AP1878">
            <v>-36520366.597083338</v>
          </cell>
        </row>
        <row r="1879">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D1879">
            <v>0</v>
          </cell>
          <cell r="AE1879">
            <v>0</v>
          </cell>
          <cell r="AF1879">
            <v>0</v>
          </cell>
          <cell r="AG1879">
            <v>0</v>
          </cell>
          <cell r="AH1879">
            <v>0</v>
          </cell>
          <cell r="AI1879">
            <v>0</v>
          </cell>
          <cell r="AJ1879">
            <v>0</v>
          </cell>
          <cell r="AK1879">
            <v>0</v>
          </cell>
          <cell r="AL1879">
            <v>0</v>
          </cell>
          <cell r="AM1879">
            <v>0</v>
          </cell>
          <cell r="AN1879">
            <v>0</v>
          </cell>
          <cell r="AP1879">
            <v>0</v>
          </cell>
        </row>
        <row r="1880">
          <cell r="J1880">
            <v>-5166526.45</v>
          </cell>
          <cell r="K1880">
            <v>-3892603.97</v>
          </cell>
          <cell r="L1880">
            <v>-5027451.5</v>
          </cell>
          <cell r="M1880">
            <v>-7763957.8799999999</v>
          </cell>
          <cell r="N1880">
            <v>-3860739.22</v>
          </cell>
          <cell r="O1880">
            <v>-8859744.9199999999</v>
          </cell>
          <cell r="P1880">
            <v>-32945001.460000001</v>
          </cell>
          <cell r="Q1880">
            <v>1425109.88</v>
          </cell>
          <cell r="R1880">
            <v>-8135440.6500000004</v>
          </cell>
          <cell r="S1880">
            <v>-4322833.42</v>
          </cell>
          <cell r="T1880">
            <v>-2880073.78</v>
          </cell>
          <cell r="U1880">
            <v>-8866117.8000000007</v>
          </cell>
          <cell r="V1880">
            <v>-7014319.2699999996</v>
          </cell>
          <cell r="W1880">
            <v>-5783897.8300000001</v>
          </cell>
          <cell r="X1880">
            <v>-19204951.66</v>
          </cell>
          <cell r="Y1880">
            <v>-11157065.789999999</v>
          </cell>
          <cell r="Z1880">
            <v>-5188609.3099999996</v>
          </cell>
          <cell r="AA1880">
            <v>-11733352.51</v>
          </cell>
          <cell r="AD1880">
            <v>-10537656.320833333</v>
          </cell>
          <cell r="AE1880">
            <v>-9335300.8545833323</v>
          </cell>
          <cell r="AF1880">
            <v>-8866575.6666666679</v>
          </cell>
          <cell r="AG1880">
            <v>-7996965.5816666679</v>
          </cell>
          <cell r="AH1880">
            <v>-7441474.1187500013</v>
          </cell>
          <cell r="AI1880">
            <v>-7601606.4649999999</v>
          </cell>
          <cell r="AJ1880">
            <v>-7757401.7433333332</v>
          </cell>
          <cell r="AK1880">
            <v>-8426934.8274999987</v>
          </cell>
          <cell r="AL1880">
            <v>-9159043.4970833324</v>
          </cell>
          <cell r="AM1880">
            <v>-9355750.9137499984</v>
          </cell>
          <cell r="AN1880">
            <v>-9530812.4837500006</v>
          </cell>
          <cell r="AP1880">
            <v>-9659838.8829166666</v>
          </cell>
        </row>
        <row r="1881">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D1881">
            <v>0</v>
          </cell>
          <cell r="AE1881">
            <v>0</v>
          </cell>
          <cell r="AF1881">
            <v>0</v>
          </cell>
          <cell r="AG1881">
            <v>0</v>
          </cell>
          <cell r="AH1881">
            <v>0</v>
          </cell>
          <cell r="AI1881">
            <v>0</v>
          </cell>
          <cell r="AJ1881">
            <v>0</v>
          </cell>
          <cell r="AK1881">
            <v>0</v>
          </cell>
          <cell r="AL1881">
            <v>0</v>
          </cell>
          <cell r="AM1881">
            <v>0</v>
          </cell>
          <cell r="AN1881">
            <v>0</v>
          </cell>
          <cell r="AP1881">
            <v>0</v>
          </cell>
        </row>
        <row r="1882">
          <cell r="J1882">
            <v>-97329.83</v>
          </cell>
          <cell r="K1882">
            <v>-140300.60999999999</v>
          </cell>
          <cell r="L1882">
            <v>-182912.25</v>
          </cell>
          <cell r="M1882">
            <v>-96088.42</v>
          </cell>
          <cell r="N1882">
            <v>-139527.88</v>
          </cell>
          <cell r="O1882">
            <v>-184978.42</v>
          </cell>
          <cell r="P1882">
            <v>-229739.72</v>
          </cell>
          <cell r="Q1882">
            <v>-133484.70000000001</v>
          </cell>
          <cell r="R1882">
            <v>-185907.42</v>
          </cell>
          <cell r="S1882">
            <v>-98215.75</v>
          </cell>
          <cell r="T1882">
            <v>-144607.19</v>
          </cell>
          <cell r="U1882">
            <v>-191096.29</v>
          </cell>
          <cell r="V1882">
            <v>-93929.95</v>
          </cell>
          <cell r="W1882">
            <v>-139985.95000000001</v>
          </cell>
          <cell r="X1882">
            <v>-196774.89</v>
          </cell>
          <cell r="Y1882">
            <v>-104082.59</v>
          </cell>
          <cell r="Z1882">
            <v>-150694.82</v>
          </cell>
          <cell r="AA1882">
            <v>-199094.06</v>
          </cell>
          <cell r="AD1882">
            <v>-148841.52916666667</v>
          </cell>
          <cell r="AE1882">
            <v>-149392.76166666666</v>
          </cell>
          <cell r="AF1882">
            <v>-150163.16624999998</v>
          </cell>
          <cell r="AG1882">
            <v>-150746.03625</v>
          </cell>
          <cell r="AH1882">
            <v>-151547.41374999998</v>
          </cell>
          <cell r="AI1882">
            <v>-151874.04499999998</v>
          </cell>
          <cell r="AJ1882">
            <v>-151719.27249999999</v>
          </cell>
          <cell r="AK1882">
            <v>-152283.77166666667</v>
          </cell>
          <cell r="AL1882">
            <v>-153194.47208333333</v>
          </cell>
          <cell r="AM1882">
            <v>-153992.85166666671</v>
          </cell>
          <cell r="AN1882">
            <v>-155046.29250000001</v>
          </cell>
          <cell r="AP1882">
            <v>-144983.58458333334</v>
          </cell>
        </row>
        <row r="1883">
          <cell r="J1883">
            <v>-46244.03</v>
          </cell>
          <cell r="K1883">
            <v>-142929.24</v>
          </cell>
          <cell r="L1883">
            <v>-6201.82</v>
          </cell>
          <cell r="M1883">
            <v>-30153.82</v>
          </cell>
          <cell r="N1883">
            <v>-56039.48</v>
          </cell>
          <cell r="O1883">
            <v>-71494.539999999994</v>
          </cell>
          <cell r="P1883">
            <v>-85198.18</v>
          </cell>
          <cell r="Q1883">
            <v>8205.5300000000007</v>
          </cell>
          <cell r="R1883">
            <v>15607.82</v>
          </cell>
          <cell r="S1883">
            <v>-25560.880000000001</v>
          </cell>
          <cell r="T1883">
            <v>-102575.35</v>
          </cell>
          <cell r="U1883">
            <v>-101625.05</v>
          </cell>
          <cell r="V1883">
            <v>-104209.86</v>
          </cell>
          <cell r="W1883">
            <v>-123342.63</v>
          </cell>
          <cell r="X1883">
            <v>-159718.62</v>
          </cell>
          <cell r="Y1883">
            <v>-173791.55</v>
          </cell>
          <cell r="Z1883">
            <v>-221789.26</v>
          </cell>
          <cell r="AA1883">
            <v>-232429.09</v>
          </cell>
          <cell r="AD1883">
            <v>-9706.4591666666674</v>
          </cell>
          <cell r="AE1883">
            <v>-16754.149166666666</v>
          </cell>
          <cell r="AF1883">
            <v>-23272.395833333332</v>
          </cell>
          <cell r="AG1883">
            <v>-34214.181249999994</v>
          </cell>
          <cell r="AH1883">
            <v>-47428.248749999999</v>
          </cell>
          <cell r="AI1883">
            <v>-56099.32958333334</v>
          </cell>
          <cell r="AJ1883">
            <v>-57698.463749999995</v>
          </cell>
          <cell r="AK1883">
            <v>-63278.888333333336</v>
          </cell>
          <cell r="AL1883">
            <v>-75660.327083333323</v>
          </cell>
          <cell r="AM1883">
            <v>-88551.473333333313</v>
          </cell>
          <cell r="AN1883">
            <v>-102163.32041666667</v>
          </cell>
          <cell r="AP1883">
            <v>-133253.88416666668</v>
          </cell>
        </row>
        <row r="1884">
          <cell r="J1884">
            <v>-102557.27</v>
          </cell>
          <cell r="K1884">
            <v>-25568.28</v>
          </cell>
          <cell r="L1884">
            <v>-176147.38</v>
          </cell>
          <cell r="M1884">
            <v>-176147.38</v>
          </cell>
          <cell r="N1884">
            <v>-176147.38</v>
          </cell>
          <cell r="O1884">
            <v>-176138.38</v>
          </cell>
          <cell r="P1884">
            <v>0</v>
          </cell>
          <cell r="Q1884">
            <v>0</v>
          </cell>
          <cell r="R1884">
            <v>-12094.96</v>
          </cell>
          <cell r="S1884">
            <v>21382.47</v>
          </cell>
          <cell r="T1884">
            <v>76401.17</v>
          </cell>
          <cell r="U1884">
            <v>76192.39</v>
          </cell>
          <cell r="V1884">
            <v>76192.39</v>
          </cell>
          <cell r="W1884">
            <v>76192.39</v>
          </cell>
          <cell r="X1884">
            <v>76192.39</v>
          </cell>
          <cell r="Y1884">
            <v>76192.39</v>
          </cell>
          <cell r="Z1884">
            <v>76192.39</v>
          </cell>
          <cell r="AA1884">
            <v>76192.39</v>
          </cell>
          <cell r="AD1884">
            <v>-151968.8208333333</v>
          </cell>
          <cell r="AE1884">
            <v>-128164.05750000001</v>
          </cell>
          <cell r="AF1884">
            <v>-108034.11666666665</v>
          </cell>
          <cell r="AG1884">
            <v>-87707.319166666668</v>
          </cell>
          <cell r="AH1884">
            <v>-66421.834999999992</v>
          </cell>
          <cell r="AI1884">
            <v>-48454.180833333325</v>
          </cell>
          <cell r="AJ1884">
            <v>-36766.250416666662</v>
          </cell>
          <cell r="AK1884">
            <v>-22012.065416666665</v>
          </cell>
          <cell r="AL1884">
            <v>-983.7512500000006</v>
          </cell>
          <cell r="AM1884">
            <v>20044.562916666666</v>
          </cell>
          <cell r="AN1884">
            <v>41072.502083333333</v>
          </cell>
          <cell r="AP1884">
            <v>57935.65</v>
          </cell>
        </row>
        <row r="1885">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D1885">
            <v>0</v>
          </cell>
          <cell r="AE1885">
            <v>0</v>
          </cell>
          <cell r="AF1885">
            <v>0</v>
          </cell>
          <cell r="AG1885">
            <v>0</v>
          </cell>
          <cell r="AH1885">
            <v>0</v>
          </cell>
          <cell r="AI1885">
            <v>0</v>
          </cell>
          <cell r="AJ1885">
            <v>0</v>
          </cell>
          <cell r="AK1885">
            <v>0</v>
          </cell>
          <cell r="AL1885">
            <v>0</v>
          </cell>
          <cell r="AM1885">
            <v>0</v>
          </cell>
          <cell r="AN1885">
            <v>0</v>
          </cell>
          <cell r="AP1885">
            <v>0</v>
          </cell>
        </row>
        <row r="1886">
          <cell r="J1886">
            <v>-811.88</v>
          </cell>
          <cell r="K1886">
            <v>-708.28</v>
          </cell>
          <cell r="L1886">
            <v>-199</v>
          </cell>
          <cell r="M1886">
            <v>-389980.79</v>
          </cell>
          <cell r="N1886">
            <v>0</v>
          </cell>
          <cell r="O1886">
            <v>15.34</v>
          </cell>
          <cell r="P1886">
            <v>-100.93</v>
          </cell>
          <cell r="Q1886">
            <v>236.97</v>
          </cell>
          <cell r="R1886">
            <v>-426761</v>
          </cell>
          <cell r="S1886">
            <v>-432468.87</v>
          </cell>
          <cell r="T1886">
            <v>0</v>
          </cell>
          <cell r="U1886">
            <v>0</v>
          </cell>
          <cell r="V1886">
            <v>-180.14</v>
          </cell>
          <cell r="W1886">
            <v>-483.58</v>
          </cell>
          <cell r="X1886">
            <v>-416633.49</v>
          </cell>
          <cell r="Y1886">
            <v>-410428.06</v>
          </cell>
          <cell r="Z1886">
            <v>25.38</v>
          </cell>
          <cell r="AA1886">
            <v>-11.35</v>
          </cell>
          <cell r="AD1886">
            <v>-100582.6375</v>
          </cell>
          <cell r="AE1886">
            <v>-118329.43041666666</v>
          </cell>
          <cell r="AF1886">
            <v>-137790.08791666667</v>
          </cell>
          <cell r="AG1886">
            <v>-121886.82166666666</v>
          </cell>
          <cell r="AH1886">
            <v>-104253.73499999999</v>
          </cell>
          <cell r="AI1886">
            <v>-104205.21416666667</v>
          </cell>
          <cell r="AJ1886">
            <v>-104169.52916666663</v>
          </cell>
          <cell r="AK1886">
            <v>-121511.60374999997</v>
          </cell>
          <cell r="AL1886">
            <v>-139715.01041666666</v>
          </cell>
          <cell r="AM1886">
            <v>-140565.92250000002</v>
          </cell>
          <cell r="AN1886">
            <v>-140565.97708333333</v>
          </cell>
          <cell r="AP1886">
            <v>-140510.46375000002</v>
          </cell>
        </row>
        <row r="1887">
          <cell r="J1887">
            <v>0</v>
          </cell>
          <cell r="K1887">
            <v>0</v>
          </cell>
          <cell r="L1887">
            <v>0</v>
          </cell>
          <cell r="M1887">
            <v>-70812.63</v>
          </cell>
          <cell r="N1887">
            <v>0</v>
          </cell>
          <cell r="O1887">
            <v>0</v>
          </cell>
          <cell r="P1887">
            <v>0</v>
          </cell>
          <cell r="Q1887">
            <v>0</v>
          </cell>
          <cell r="R1887">
            <v>-66739.600000000006</v>
          </cell>
          <cell r="S1887">
            <v>-68835.789999999994</v>
          </cell>
          <cell r="T1887">
            <v>0</v>
          </cell>
          <cell r="U1887">
            <v>0</v>
          </cell>
          <cell r="V1887">
            <v>220.65</v>
          </cell>
          <cell r="W1887">
            <v>0</v>
          </cell>
          <cell r="X1887">
            <v>-64788.88</v>
          </cell>
          <cell r="Y1887">
            <v>-66852.67</v>
          </cell>
          <cell r="Z1887">
            <v>0</v>
          </cell>
          <cell r="AA1887">
            <v>0</v>
          </cell>
          <cell r="AD1887">
            <v>-17469.068333333333</v>
          </cell>
          <cell r="AE1887">
            <v>-20249.884999999998</v>
          </cell>
          <cell r="AF1887">
            <v>-22989.284166666668</v>
          </cell>
          <cell r="AG1887">
            <v>-20073.43416666667</v>
          </cell>
          <cell r="AH1887">
            <v>-17199.001666666667</v>
          </cell>
          <cell r="AI1887">
            <v>-17189.807916666668</v>
          </cell>
          <cell r="AJ1887">
            <v>-17180.61416666667</v>
          </cell>
          <cell r="AK1887">
            <v>-19880.150833333337</v>
          </cell>
          <cell r="AL1887">
            <v>-22414.689166666667</v>
          </cell>
          <cell r="AM1887">
            <v>-22249.690833333338</v>
          </cell>
          <cell r="AN1887">
            <v>-22249.690833333338</v>
          </cell>
          <cell r="AP1887">
            <v>-22249.690833333338</v>
          </cell>
        </row>
        <row r="1888">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D1888">
            <v>0</v>
          </cell>
          <cell r="AE1888">
            <v>0</v>
          </cell>
          <cell r="AF1888">
            <v>0</v>
          </cell>
          <cell r="AG1888">
            <v>0</v>
          </cell>
          <cell r="AH1888">
            <v>0</v>
          </cell>
          <cell r="AI1888">
            <v>0</v>
          </cell>
          <cell r="AJ1888">
            <v>0</v>
          </cell>
          <cell r="AK1888">
            <v>0</v>
          </cell>
          <cell r="AL1888">
            <v>0</v>
          </cell>
          <cell r="AM1888">
            <v>0</v>
          </cell>
          <cell r="AN1888">
            <v>0</v>
          </cell>
          <cell r="AP1888">
            <v>0</v>
          </cell>
        </row>
        <row r="1889">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D1889">
            <v>0</v>
          </cell>
          <cell r="AE1889">
            <v>0</v>
          </cell>
          <cell r="AF1889">
            <v>0</v>
          </cell>
          <cell r="AG1889">
            <v>0</v>
          </cell>
          <cell r="AH1889">
            <v>0</v>
          </cell>
          <cell r="AI1889">
            <v>0</v>
          </cell>
          <cell r="AJ1889">
            <v>0</v>
          </cell>
          <cell r="AK1889">
            <v>0</v>
          </cell>
          <cell r="AL1889">
            <v>0</v>
          </cell>
          <cell r="AM1889">
            <v>0</v>
          </cell>
          <cell r="AN1889">
            <v>0</v>
          </cell>
          <cell r="AP1889">
            <v>0</v>
          </cell>
        </row>
        <row r="1890">
          <cell r="J1890">
            <v>13093.27</v>
          </cell>
          <cell r="K1890">
            <v>20068.09</v>
          </cell>
          <cell r="L1890">
            <v>18078.580000000002</v>
          </cell>
          <cell r="M1890">
            <v>21636.79</v>
          </cell>
          <cell r="N1890">
            <v>12633.92</v>
          </cell>
          <cell r="O1890">
            <v>12060.92</v>
          </cell>
          <cell r="P1890">
            <v>10596.2</v>
          </cell>
          <cell r="Q1890">
            <v>12116.98</v>
          </cell>
          <cell r="R1890">
            <v>10510.87</v>
          </cell>
          <cell r="S1890">
            <v>14398.23</v>
          </cell>
          <cell r="T1890">
            <v>10454.92</v>
          </cell>
          <cell r="U1890">
            <v>12217.74</v>
          </cell>
          <cell r="V1890">
            <v>16455.86</v>
          </cell>
          <cell r="W1890">
            <v>13507.21</v>
          </cell>
          <cell r="X1890">
            <v>18159.95</v>
          </cell>
          <cell r="Y1890">
            <v>17280.439999999999</v>
          </cell>
          <cell r="Z1890">
            <v>19227.47</v>
          </cell>
          <cell r="AA1890">
            <v>19578.38</v>
          </cell>
          <cell r="AD1890">
            <v>14300.942500000003</v>
          </cell>
          <cell r="AE1890">
            <v>14313.094583333334</v>
          </cell>
          <cell r="AF1890">
            <v>14192.430000000002</v>
          </cell>
          <cell r="AG1890">
            <v>14312.046666666667</v>
          </cell>
          <cell r="AH1890">
            <v>14178.795833333335</v>
          </cell>
          <cell r="AI1890">
            <v>14128.983749999999</v>
          </cell>
          <cell r="AJ1890">
            <v>13995.721666666666</v>
          </cell>
          <cell r="AK1890">
            <v>13725.742083333331</v>
          </cell>
          <cell r="AL1890">
            <v>13547.617916666668</v>
          </cell>
          <cell r="AM1890">
            <v>13640.834583333335</v>
          </cell>
          <cell r="AN1890">
            <v>14228.793333333333</v>
          </cell>
          <cell r="AP1890">
            <v>15240.136250000001</v>
          </cell>
        </row>
        <row r="1891">
          <cell r="J1891">
            <v>0</v>
          </cell>
          <cell r="K1891">
            <v>0</v>
          </cell>
          <cell r="L1891">
            <v>0</v>
          </cell>
          <cell r="M1891">
            <v>0</v>
          </cell>
          <cell r="N1891">
            <v>0</v>
          </cell>
          <cell r="O1891">
            <v>0</v>
          </cell>
          <cell r="P1891">
            <v>0</v>
          </cell>
          <cell r="Q1891">
            <v>0</v>
          </cell>
          <cell r="R1891">
            <v>0</v>
          </cell>
          <cell r="S1891">
            <v>0</v>
          </cell>
          <cell r="T1891">
            <v>0</v>
          </cell>
          <cell r="U1891">
            <v>0</v>
          </cell>
          <cell r="V1891">
            <v>299423.58</v>
          </cell>
          <cell r="W1891">
            <v>0</v>
          </cell>
          <cell r="X1891">
            <v>0</v>
          </cell>
          <cell r="Y1891">
            <v>0</v>
          </cell>
          <cell r="Z1891">
            <v>0</v>
          </cell>
          <cell r="AA1891">
            <v>0</v>
          </cell>
          <cell r="AD1891">
            <v>0</v>
          </cell>
          <cell r="AE1891">
            <v>0</v>
          </cell>
          <cell r="AF1891">
            <v>0</v>
          </cell>
          <cell r="AG1891">
            <v>0</v>
          </cell>
          <cell r="AH1891">
            <v>0</v>
          </cell>
          <cell r="AI1891">
            <v>12475.9825</v>
          </cell>
          <cell r="AJ1891">
            <v>24951.965</v>
          </cell>
          <cell r="AK1891">
            <v>24951.965</v>
          </cell>
          <cell r="AL1891">
            <v>24951.965</v>
          </cell>
          <cell r="AM1891">
            <v>24951.965</v>
          </cell>
          <cell r="AN1891">
            <v>24951.965</v>
          </cell>
          <cell r="AP1891">
            <v>24951.965</v>
          </cell>
        </row>
        <row r="1892">
          <cell r="J1892">
            <v>-8639.4</v>
          </cell>
          <cell r="K1892">
            <v>-9861.9500000000007</v>
          </cell>
          <cell r="L1892">
            <v>-9244.31</v>
          </cell>
          <cell r="M1892">
            <v>-11714.99</v>
          </cell>
          <cell r="N1892">
            <v>-9186.5300000000007</v>
          </cell>
          <cell r="O1892">
            <v>-16215.39</v>
          </cell>
          <cell r="P1892">
            <v>-15177.16</v>
          </cell>
          <cell r="Q1892">
            <v>-10875.64</v>
          </cell>
          <cell r="R1892">
            <v>-11698.5</v>
          </cell>
          <cell r="S1892">
            <v>-10309.73</v>
          </cell>
          <cell r="T1892">
            <v>-11606</v>
          </cell>
          <cell r="U1892">
            <v>-14204.71</v>
          </cell>
          <cell r="V1892">
            <v>-7629.8</v>
          </cell>
          <cell r="W1892">
            <v>-9036.18</v>
          </cell>
          <cell r="X1892">
            <v>-7019.34</v>
          </cell>
          <cell r="Y1892">
            <v>-5378.74</v>
          </cell>
          <cell r="Z1892">
            <v>-9939.07</v>
          </cell>
          <cell r="AA1892">
            <v>-7086.39</v>
          </cell>
          <cell r="AD1892">
            <v>-11170.237500000001</v>
          </cell>
          <cell r="AE1892">
            <v>-11103.859583333333</v>
          </cell>
          <cell r="AF1892">
            <v>-11092.672083333333</v>
          </cell>
          <cell r="AG1892">
            <v>-11093.037083333331</v>
          </cell>
          <cell r="AH1892">
            <v>-11307.098333333333</v>
          </cell>
          <cell r="AI1892">
            <v>-11519.125833333334</v>
          </cell>
          <cell r="AJ1892">
            <v>-11442.652083333332</v>
          </cell>
          <cell r="AK1892">
            <v>-11315.537916666668</v>
          </cell>
          <cell r="AL1892">
            <v>-10958.820416666667</v>
          </cell>
          <cell r="AM1892">
            <v>-10726.165833333334</v>
          </cell>
          <cell r="AN1892">
            <v>-10377.146666666666</v>
          </cell>
          <cell r="AP1892">
            <v>-9760.3912500000006</v>
          </cell>
        </row>
        <row r="1893">
          <cell r="J1893">
            <v>-5856.48</v>
          </cell>
          <cell r="K1893">
            <v>-9635.2999999999993</v>
          </cell>
          <cell r="L1893">
            <v>-5745.23</v>
          </cell>
          <cell r="M1893">
            <v>-7983</v>
          </cell>
          <cell r="N1893">
            <v>-7480.09</v>
          </cell>
          <cell r="O1893">
            <v>-6925.17</v>
          </cell>
          <cell r="P1893">
            <v>-5577.16</v>
          </cell>
          <cell r="Q1893">
            <v>-5887.03</v>
          </cell>
          <cell r="R1893">
            <v>-5905.82</v>
          </cell>
          <cell r="S1893">
            <v>-6703.81</v>
          </cell>
          <cell r="T1893">
            <v>-7155.64</v>
          </cell>
          <cell r="U1893">
            <v>-5933.9</v>
          </cell>
          <cell r="V1893">
            <v>-6033.9</v>
          </cell>
          <cell r="W1893">
            <v>-6760.54</v>
          </cell>
          <cell r="X1893">
            <v>-5875.56</v>
          </cell>
          <cell r="Y1893">
            <v>-5635.23</v>
          </cell>
          <cell r="Z1893">
            <v>-8347.74</v>
          </cell>
          <cell r="AA1893">
            <v>-5174.72</v>
          </cell>
          <cell r="AD1893">
            <v>-6748.532916666667</v>
          </cell>
          <cell r="AE1893">
            <v>-6729.4987499999997</v>
          </cell>
          <cell r="AF1893">
            <v>-6762.552083333333</v>
          </cell>
          <cell r="AG1893">
            <v>-6815.795000000001</v>
          </cell>
          <cell r="AH1893">
            <v>-6774.1495833333329</v>
          </cell>
          <cell r="AI1893">
            <v>-6739.7783333333327</v>
          </cell>
          <cell r="AJ1893">
            <v>-6627.389166666665</v>
          </cell>
          <cell r="AK1893">
            <v>-6513.0379166666671</v>
          </cell>
          <cell r="AL1893">
            <v>-6420.6445833333337</v>
          </cell>
          <cell r="AM1893">
            <v>-6358.9729166666666</v>
          </cell>
          <cell r="AN1893">
            <v>-6322.1895833333328</v>
          </cell>
          <cell r="AP1893">
            <v>-8195.7158333333336</v>
          </cell>
        </row>
        <row r="1894">
          <cell r="J1894">
            <v>-4203.21</v>
          </cell>
          <cell r="K1894">
            <v>-4930.09</v>
          </cell>
          <cell r="L1894">
            <v>-2582.7199999999998</v>
          </cell>
          <cell r="M1894">
            <v>-1646.19</v>
          </cell>
          <cell r="N1894">
            <v>-5891.11</v>
          </cell>
          <cell r="O1894">
            <v>78071.03</v>
          </cell>
          <cell r="P1894">
            <v>70832</v>
          </cell>
          <cell r="Q1894">
            <v>0</v>
          </cell>
          <cell r="R1894">
            <v>16805.16</v>
          </cell>
          <cell r="S1894">
            <v>122823.11</v>
          </cell>
          <cell r="T1894">
            <v>0</v>
          </cell>
          <cell r="U1894">
            <v>-8428.52</v>
          </cell>
          <cell r="V1894">
            <v>-227833.11</v>
          </cell>
          <cell r="W1894">
            <v>0</v>
          </cell>
          <cell r="X1894">
            <v>119568.48</v>
          </cell>
          <cell r="Y1894">
            <v>311677.74</v>
          </cell>
          <cell r="Z1894">
            <v>0</v>
          </cell>
          <cell r="AA1894">
            <v>125131.49</v>
          </cell>
          <cell r="AD1894">
            <v>33447.618333333325</v>
          </cell>
          <cell r="AE1894">
            <v>30440.603750000006</v>
          </cell>
          <cell r="AF1894">
            <v>28606.62833333333</v>
          </cell>
          <cell r="AG1894">
            <v>29779.6675</v>
          </cell>
          <cell r="AH1894">
            <v>25758.561249999999</v>
          </cell>
          <cell r="AI1894">
            <v>12419.542500000001</v>
          </cell>
          <cell r="AJ1894">
            <v>3307.0504166666688</v>
          </cell>
          <cell r="AK1894">
            <v>8602.1041666666661</v>
          </cell>
          <cell r="AL1894">
            <v>26746.901249999995</v>
          </cell>
          <cell r="AM1894">
            <v>40047.527916666666</v>
          </cell>
          <cell r="AN1894">
            <v>42253.843333333338</v>
          </cell>
          <cell r="AP1894">
            <v>48806.088333333326</v>
          </cell>
        </row>
        <row r="1895">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D1895">
            <v>0</v>
          </cell>
          <cell r="AE1895">
            <v>0</v>
          </cell>
          <cell r="AF1895">
            <v>0</v>
          </cell>
          <cell r="AG1895">
            <v>0</v>
          </cell>
          <cell r="AH1895">
            <v>0</v>
          </cell>
          <cell r="AI1895">
            <v>0</v>
          </cell>
          <cell r="AJ1895">
            <v>0</v>
          </cell>
          <cell r="AK1895">
            <v>0</v>
          </cell>
          <cell r="AL1895">
            <v>0</v>
          </cell>
          <cell r="AM1895">
            <v>0</v>
          </cell>
          <cell r="AN1895">
            <v>0</v>
          </cell>
          <cell r="AP1895">
            <v>0</v>
          </cell>
        </row>
        <row r="1896">
          <cell r="J1896">
            <v>-22323.83</v>
          </cell>
          <cell r="K1896">
            <v>-21625.01</v>
          </cell>
          <cell r="L1896">
            <v>-18882.82</v>
          </cell>
          <cell r="M1896">
            <v>-18232.61</v>
          </cell>
          <cell r="N1896">
            <v>-26531.119999999999</v>
          </cell>
          <cell r="O1896">
            <v>-27164.41</v>
          </cell>
          <cell r="P1896">
            <v>-26238.97</v>
          </cell>
          <cell r="Q1896">
            <v>-23161.78</v>
          </cell>
          <cell r="R1896">
            <v>-27108.97</v>
          </cell>
          <cell r="S1896">
            <v>-25651.97</v>
          </cell>
          <cell r="T1896">
            <v>-30507.88</v>
          </cell>
          <cell r="U1896">
            <v>-20356.439999999999</v>
          </cell>
          <cell r="V1896">
            <v>-28647.17</v>
          </cell>
          <cell r="W1896">
            <v>-23370.29</v>
          </cell>
          <cell r="X1896">
            <v>-22577.599999999999</v>
          </cell>
          <cell r="Y1896">
            <v>-25135.360000000001</v>
          </cell>
          <cell r="Z1896">
            <v>-24757.58</v>
          </cell>
          <cell r="AA1896">
            <v>-24329.77</v>
          </cell>
          <cell r="AD1896">
            <v>-22740.362083333337</v>
          </cell>
          <cell r="AE1896">
            <v>-23043.467083333337</v>
          </cell>
          <cell r="AF1896">
            <v>-23379.173750000002</v>
          </cell>
          <cell r="AG1896">
            <v>-23861.100416666664</v>
          </cell>
          <cell r="AH1896">
            <v>-24062.596666666665</v>
          </cell>
          <cell r="AI1896">
            <v>-24245.623333333333</v>
          </cell>
          <cell r="AJ1896">
            <v>-24581.815833333338</v>
          </cell>
          <cell r="AK1896">
            <v>-24808.485000000001</v>
          </cell>
          <cell r="AL1896">
            <v>-25250.048750000002</v>
          </cell>
          <cell r="AM1896">
            <v>-25463.765833333335</v>
          </cell>
          <cell r="AN1896">
            <v>-25271.758333333335</v>
          </cell>
          <cell r="AP1896">
            <v>-24666.307499999999</v>
          </cell>
        </row>
        <row r="1897">
          <cell r="J1897">
            <v>1554.13</v>
          </cell>
          <cell r="K1897">
            <v>-1633.01</v>
          </cell>
          <cell r="L1897">
            <v>-1633.01</v>
          </cell>
          <cell r="M1897">
            <v>-1633.01</v>
          </cell>
          <cell r="N1897">
            <v>211.47</v>
          </cell>
          <cell r="O1897">
            <v>110.36</v>
          </cell>
          <cell r="P1897">
            <v>87.03</v>
          </cell>
          <cell r="Q1897">
            <v>87.03</v>
          </cell>
          <cell r="R1897">
            <v>-208.23</v>
          </cell>
          <cell r="S1897">
            <v>31.37</v>
          </cell>
          <cell r="T1897">
            <v>-254.03</v>
          </cell>
          <cell r="U1897">
            <v>87.03</v>
          </cell>
          <cell r="V1897">
            <v>-88.44</v>
          </cell>
          <cell r="W1897">
            <v>-88.44</v>
          </cell>
          <cell r="X1897">
            <v>-523.44000000000005</v>
          </cell>
          <cell r="Y1897">
            <v>-136</v>
          </cell>
          <cell r="Z1897">
            <v>-88.44</v>
          </cell>
          <cell r="AA1897">
            <v>-88.44</v>
          </cell>
          <cell r="AD1897">
            <v>-886.55833333333328</v>
          </cell>
          <cell r="AE1897">
            <v>-730.55416666666679</v>
          </cell>
          <cell r="AF1897">
            <v>-597.75625000000002</v>
          </cell>
          <cell r="AG1897">
            <v>-466.86666666666662</v>
          </cell>
          <cell r="AH1897">
            <v>-337.74083333333328</v>
          </cell>
          <cell r="AI1897">
            <v>-334.51291666666663</v>
          </cell>
          <cell r="AJ1897">
            <v>-338.59625</v>
          </cell>
          <cell r="AK1897">
            <v>-228.00708333333333</v>
          </cell>
          <cell r="AL1897">
            <v>-119.39958333333334</v>
          </cell>
          <cell r="AM1897">
            <v>-69.520416666666677</v>
          </cell>
          <cell r="AN1897">
            <v>-90.300000000000011</v>
          </cell>
          <cell r="AP1897">
            <v>-120.51708333333335</v>
          </cell>
        </row>
        <row r="1898">
          <cell r="J1898">
            <v>0</v>
          </cell>
          <cell r="K1898">
            <v>0</v>
          </cell>
          <cell r="L1898">
            <v>-500</v>
          </cell>
          <cell r="M1898">
            <v>0</v>
          </cell>
          <cell r="N1898">
            <v>0</v>
          </cell>
          <cell r="O1898">
            <v>0</v>
          </cell>
          <cell r="P1898">
            <v>0</v>
          </cell>
          <cell r="Q1898">
            <v>20</v>
          </cell>
          <cell r="R1898">
            <v>500</v>
          </cell>
          <cell r="S1898">
            <v>20</v>
          </cell>
          <cell r="T1898">
            <v>0</v>
          </cell>
          <cell r="U1898">
            <v>-500</v>
          </cell>
          <cell r="V1898">
            <v>0</v>
          </cell>
          <cell r="W1898">
            <v>-500</v>
          </cell>
          <cell r="X1898">
            <v>0</v>
          </cell>
          <cell r="Y1898">
            <v>0</v>
          </cell>
          <cell r="Z1898">
            <v>0</v>
          </cell>
          <cell r="AA1898">
            <v>0</v>
          </cell>
          <cell r="AD1898">
            <v>-126.37916666666666</v>
          </cell>
          <cell r="AE1898">
            <v>-104.71249999999999</v>
          </cell>
          <cell r="AF1898">
            <v>-41.010416666666671</v>
          </cell>
          <cell r="AG1898">
            <v>2.2270833333333315</v>
          </cell>
          <cell r="AH1898">
            <v>-17.868750000000002</v>
          </cell>
          <cell r="AI1898">
            <v>-38.333333333333336</v>
          </cell>
          <cell r="AJ1898">
            <v>-59.166666666666664</v>
          </cell>
          <cell r="AK1898">
            <v>-59.166666666666664</v>
          </cell>
          <cell r="AL1898">
            <v>-38.333333333333336</v>
          </cell>
          <cell r="AM1898">
            <v>-38.333333333333336</v>
          </cell>
          <cell r="AN1898">
            <v>-38.333333333333336</v>
          </cell>
          <cell r="AP1898">
            <v>-39.166666666666664</v>
          </cell>
        </row>
        <row r="1899">
          <cell r="J1899">
            <v>-1110041</v>
          </cell>
          <cell r="K1899">
            <v>-1214275</v>
          </cell>
          <cell r="L1899">
            <v>-208480</v>
          </cell>
          <cell r="M1899">
            <v>-208480</v>
          </cell>
          <cell r="N1899">
            <v>-309009</v>
          </cell>
          <cell r="O1899">
            <v>-309009</v>
          </cell>
          <cell r="P1899">
            <v>-309009</v>
          </cell>
          <cell r="Q1899">
            <v>-426670</v>
          </cell>
          <cell r="R1899">
            <v>0</v>
          </cell>
          <cell r="S1899">
            <v>0</v>
          </cell>
          <cell r="T1899">
            <v>-106151</v>
          </cell>
          <cell r="U1899">
            <v>-106151</v>
          </cell>
          <cell r="V1899">
            <v>-106151</v>
          </cell>
          <cell r="W1899">
            <v>-227414</v>
          </cell>
          <cell r="X1899">
            <v>-227414</v>
          </cell>
          <cell r="Y1899">
            <v>-227414</v>
          </cell>
          <cell r="Z1899">
            <v>-334960</v>
          </cell>
          <cell r="AA1899">
            <v>-334960</v>
          </cell>
          <cell r="AD1899">
            <v>-694323.79166666663</v>
          </cell>
          <cell r="AE1899">
            <v>-651978.95833333337</v>
          </cell>
          <cell r="AF1899">
            <v>-568162.70833333337</v>
          </cell>
          <cell r="AG1899">
            <v>-484425.83333333331</v>
          </cell>
          <cell r="AH1899">
            <v>-400768.33333333331</v>
          </cell>
          <cell r="AI1899">
            <v>-317110.83333333331</v>
          </cell>
          <cell r="AJ1899">
            <v>-234162.875</v>
          </cell>
          <cell r="AK1899">
            <v>-193832.58333333334</v>
          </cell>
          <cell r="AL1899">
            <v>-195410.41666666666</v>
          </cell>
          <cell r="AM1899">
            <v>-197280.625</v>
          </cell>
          <cell r="AN1899">
            <v>-199443.20833333334</v>
          </cell>
          <cell r="AP1899">
            <v>-203677.20833333334</v>
          </cell>
        </row>
        <row r="1900">
          <cell r="J1900">
            <v>0</v>
          </cell>
          <cell r="K1900">
            <v>0</v>
          </cell>
          <cell r="L1900">
            <v>0</v>
          </cell>
          <cell r="M1900">
            <v>0</v>
          </cell>
          <cell r="N1900">
            <v>0</v>
          </cell>
          <cell r="O1900">
            <v>0</v>
          </cell>
          <cell r="P1900">
            <v>0</v>
          </cell>
          <cell r="Q1900">
            <v>0</v>
          </cell>
          <cell r="R1900">
            <v>0</v>
          </cell>
          <cell r="S1900">
            <v>0</v>
          </cell>
          <cell r="T1900">
            <v>0</v>
          </cell>
          <cell r="U1900">
            <v>-122.4</v>
          </cell>
          <cell r="V1900">
            <v>0</v>
          </cell>
          <cell r="W1900">
            <v>122.4</v>
          </cell>
          <cell r="X1900">
            <v>0</v>
          </cell>
          <cell r="Y1900">
            <v>122.4</v>
          </cell>
          <cell r="Z1900">
            <v>122.4</v>
          </cell>
          <cell r="AA1900">
            <v>0</v>
          </cell>
          <cell r="AD1900">
            <v>-16.817499999999999</v>
          </cell>
          <cell r="AE1900">
            <v>-16.092499999999998</v>
          </cell>
          <cell r="AF1900">
            <v>-7.8649999999999993</v>
          </cell>
          <cell r="AG1900">
            <v>0</v>
          </cell>
          <cell r="AH1900">
            <v>-5.1000000000000005</v>
          </cell>
          <cell r="AI1900">
            <v>-10.200000000000001</v>
          </cell>
          <cell r="AJ1900">
            <v>-5.1000000000000005</v>
          </cell>
          <cell r="AK1900">
            <v>0</v>
          </cell>
          <cell r="AL1900">
            <v>5.1000000000000005</v>
          </cell>
          <cell r="AM1900">
            <v>15.300000000000002</v>
          </cell>
          <cell r="AN1900">
            <v>20.400000000000002</v>
          </cell>
          <cell r="AP1900">
            <v>31.325000000000003</v>
          </cell>
        </row>
        <row r="1901">
          <cell r="J1901">
            <v>0</v>
          </cell>
          <cell r="K1901">
            <v>-149605.88</v>
          </cell>
          <cell r="L1901">
            <v>-17218.21</v>
          </cell>
          <cell r="M1901">
            <v>-46436.07</v>
          </cell>
          <cell r="N1901">
            <v>0</v>
          </cell>
          <cell r="O1901">
            <v>-44.74</v>
          </cell>
          <cell r="P1901">
            <v>-107631.45</v>
          </cell>
          <cell r="Q1901">
            <v>-52698.58</v>
          </cell>
          <cell r="R1901">
            <v>-105.01</v>
          </cell>
          <cell r="S1901">
            <v>-969.36</v>
          </cell>
          <cell r="T1901">
            <v>-566.48</v>
          </cell>
          <cell r="U1901">
            <v>-90331.42</v>
          </cell>
          <cell r="V1901">
            <v>-150756.14000000001</v>
          </cell>
          <cell r="W1901">
            <v>-334.64</v>
          </cell>
          <cell r="X1901">
            <v>-305.5</v>
          </cell>
          <cell r="Y1901">
            <v>-6837.05</v>
          </cell>
          <cell r="Z1901">
            <v>-4506146.9800000004</v>
          </cell>
          <cell r="AA1901">
            <v>-146940.64000000001</v>
          </cell>
          <cell r="AD1901">
            <v>-40657.680833333339</v>
          </cell>
          <cell r="AE1901">
            <v>-42049.667916666665</v>
          </cell>
          <cell r="AF1901">
            <v>-40787.306250000001</v>
          </cell>
          <cell r="AG1901">
            <v>-35799.529166666667</v>
          </cell>
          <cell r="AH1901">
            <v>-35042.845416666663</v>
          </cell>
          <cell r="AI1901">
            <v>-45082.105833333335</v>
          </cell>
          <cell r="AJ1901">
            <v>-45143.976666666662</v>
          </cell>
          <cell r="AK1901">
            <v>-38219.645416666674</v>
          </cell>
          <cell r="AL1901">
            <v>-35864.990000000005</v>
          </cell>
          <cell r="AM1901">
            <v>-221971.15500000003</v>
          </cell>
          <cell r="AN1901">
            <v>-415847.94166666671</v>
          </cell>
          <cell r="AP1901">
            <v>-445996.27916666673</v>
          </cell>
        </row>
        <row r="1902">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D1902">
            <v>0</v>
          </cell>
          <cell r="AE1902">
            <v>0</v>
          </cell>
          <cell r="AF1902">
            <v>0</v>
          </cell>
          <cell r="AG1902">
            <v>0</v>
          </cell>
          <cell r="AH1902">
            <v>0</v>
          </cell>
          <cell r="AI1902">
            <v>0</v>
          </cell>
          <cell r="AJ1902">
            <v>0</v>
          </cell>
          <cell r="AK1902">
            <v>0</v>
          </cell>
          <cell r="AL1902">
            <v>0</v>
          </cell>
          <cell r="AM1902">
            <v>0</v>
          </cell>
          <cell r="AN1902">
            <v>0</v>
          </cell>
          <cell r="AP1902">
            <v>0</v>
          </cell>
        </row>
        <row r="1903">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D1903">
            <v>0</v>
          </cell>
          <cell r="AE1903">
            <v>0</v>
          </cell>
          <cell r="AF1903">
            <v>0</v>
          </cell>
          <cell r="AG1903">
            <v>0</v>
          </cell>
          <cell r="AH1903">
            <v>0</v>
          </cell>
          <cell r="AI1903">
            <v>0</v>
          </cell>
          <cell r="AJ1903">
            <v>0</v>
          </cell>
          <cell r="AK1903">
            <v>0</v>
          </cell>
          <cell r="AL1903">
            <v>0</v>
          </cell>
          <cell r="AM1903">
            <v>0</v>
          </cell>
          <cell r="AN1903">
            <v>0</v>
          </cell>
          <cell r="AP1903">
            <v>0</v>
          </cell>
        </row>
        <row r="1904">
          <cell r="J1904">
            <v>0</v>
          </cell>
          <cell r="K1904">
            <v>0</v>
          </cell>
          <cell r="L1904">
            <v>0</v>
          </cell>
          <cell r="M1904">
            <v>-1896.11</v>
          </cell>
          <cell r="N1904">
            <v>0</v>
          </cell>
          <cell r="O1904">
            <v>0</v>
          </cell>
          <cell r="P1904">
            <v>0</v>
          </cell>
          <cell r="Q1904">
            <v>0</v>
          </cell>
          <cell r="R1904">
            <v>-1813.11</v>
          </cell>
          <cell r="S1904">
            <v>-1793.11</v>
          </cell>
          <cell r="T1904">
            <v>0</v>
          </cell>
          <cell r="U1904">
            <v>0</v>
          </cell>
          <cell r="V1904">
            <v>0</v>
          </cell>
          <cell r="W1904">
            <v>0</v>
          </cell>
          <cell r="X1904">
            <v>-1796.88</v>
          </cell>
          <cell r="Y1904">
            <v>-1796.88</v>
          </cell>
          <cell r="Z1904">
            <v>0</v>
          </cell>
          <cell r="AA1904">
            <v>0</v>
          </cell>
          <cell r="AD1904">
            <v>-311.42583333333329</v>
          </cell>
          <cell r="AE1904">
            <v>-386.97208333333333</v>
          </cell>
          <cell r="AF1904">
            <v>-499.39791666666662</v>
          </cell>
          <cell r="AG1904">
            <v>-497.40249999999997</v>
          </cell>
          <cell r="AH1904">
            <v>-458.52749999999997</v>
          </cell>
          <cell r="AI1904">
            <v>-458.52749999999997</v>
          </cell>
          <cell r="AJ1904">
            <v>-458.52749999999997</v>
          </cell>
          <cell r="AK1904">
            <v>-533.39750000000004</v>
          </cell>
          <cell r="AL1904">
            <v>-604.13291666666669</v>
          </cell>
          <cell r="AM1904">
            <v>-599.99833333333333</v>
          </cell>
          <cell r="AN1904">
            <v>-599.99833333333333</v>
          </cell>
          <cell r="AP1904">
            <v>-599.99833333333333</v>
          </cell>
        </row>
        <row r="1905">
          <cell r="J1905">
            <v>1253798.79</v>
          </cell>
          <cell r="K1905">
            <v>134886.82</v>
          </cell>
          <cell r="L1905">
            <v>-575078.52</v>
          </cell>
          <cell r="M1905">
            <v>-1038336.34</v>
          </cell>
          <cell r="N1905">
            <v>-1455019.07</v>
          </cell>
          <cell r="O1905">
            <v>-764619.68</v>
          </cell>
          <cell r="P1905">
            <v>-742099.84</v>
          </cell>
          <cell r="Q1905">
            <v>-434833.18</v>
          </cell>
          <cell r="R1905">
            <v>2189285.9500000002</v>
          </cell>
          <cell r="S1905">
            <v>3069824.52</v>
          </cell>
          <cell r="T1905">
            <v>3849512.61</v>
          </cell>
          <cell r="U1905">
            <v>3231361.06</v>
          </cell>
          <cell r="V1905">
            <v>1497129.42</v>
          </cell>
          <cell r="W1905">
            <v>598289.69999999995</v>
          </cell>
          <cell r="X1905">
            <v>-591035.96</v>
          </cell>
          <cell r="Y1905">
            <v>-1577851.52</v>
          </cell>
          <cell r="Z1905">
            <v>-1682294.75</v>
          </cell>
          <cell r="AA1905">
            <v>-2001466.9</v>
          </cell>
          <cell r="AD1905">
            <v>417348.22291666683</v>
          </cell>
          <cell r="AE1905">
            <v>417450.24249999999</v>
          </cell>
          <cell r="AF1905">
            <v>511011.40499999997</v>
          </cell>
          <cell r="AG1905">
            <v>608853.76000000001</v>
          </cell>
          <cell r="AH1905">
            <v>688696.4258333334</v>
          </cell>
          <cell r="AI1905">
            <v>736695.70291666675</v>
          </cell>
          <cell r="AJ1905">
            <v>766142.9325</v>
          </cell>
          <cell r="AK1905">
            <v>784786.49249999982</v>
          </cell>
          <cell r="AL1905">
            <v>761641.80000000016</v>
          </cell>
          <cell r="AM1905">
            <v>729692.18083333352</v>
          </cell>
          <cell r="AN1905">
            <v>668687.06000000017</v>
          </cell>
          <cell r="AP1905">
            <v>443035.90166666667</v>
          </cell>
        </row>
        <row r="1906">
          <cell r="J1906">
            <v>-15492440.289999999</v>
          </cell>
          <cell r="K1906">
            <v>-16463571.99</v>
          </cell>
          <cell r="L1906">
            <v>-16940438.859999999</v>
          </cell>
          <cell r="M1906">
            <v>-18534409.25</v>
          </cell>
          <cell r="N1906">
            <v>-18502384.34</v>
          </cell>
          <cell r="O1906">
            <v>-18405820.449999999</v>
          </cell>
          <cell r="P1906">
            <v>-19983458.510000002</v>
          </cell>
          <cell r="Q1906">
            <v>-17105387.32</v>
          </cell>
          <cell r="R1906">
            <v>-17094931.66</v>
          </cell>
          <cell r="S1906">
            <v>-17678129.09</v>
          </cell>
          <cell r="T1906">
            <v>-18546057.18</v>
          </cell>
          <cell r="U1906">
            <v>-17025039.48</v>
          </cell>
          <cell r="V1906">
            <v>-18022379.440000001</v>
          </cell>
          <cell r="W1906">
            <v>-17376358.600000001</v>
          </cell>
          <cell r="X1906">
            <v>-18226495.91</v>
          </cell>
          <cell r="Y1906">
            <v>-19339811.670000002</v>
          </cell>
          <cell r="Z1906">
            <v>-19322769.609999999</v>
          </cell>
          <cell r="AA1906">
            <v>-19729960.82</v>
          </cell>
          <cell r="AD1906">
            <v>-15614252.80833333</v>
          </cell>
          <cell r="AE1906">
            <v>-16152979.741249999</v>
          </cell>
          <cell r="AF1906">
            <v>-16691432.915833332</v>
          </cell>
          <cell r="AG1906">
            <v>-17161960.271666668</v>
          </cell>
          <cell r="AH1906">
            <v>-17512551.144166667</v>
          </cell>
          <cell r="AI1906">
            <v>-17753086.499583334</v>
          </cell>
          <cell r="AJ1906">
            <v>-17896533.40625</v>
          </cell>
          <cell r="AK1906">
            <v>-17988151.892083332</v>
          </cell>
          <cell r="AL1906">
            <v>-18075296.036666665</v>
          </cell>
          <cell r="AM1906">
            <v>-18143037.190416668</v>
          </cell>
          <cell r="AN1906">
            <v>-18232392.425416667</v>
          </cell>
          <cell r="AP1906">
            <v>-18209076.602083333</v>
          </cell>
        </row>
        <row r="1907">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D1907">
            <v>0</v>
          </cell>
          <cell r="AE1907">
            <v>0</v>
          </cell>
          <cell r="AF1907">
            <v>0</v>
          </cell>
          <cell r="AG1907">
            <v>0</v>
          </cell>
          <cell r="AH1907">
            <v>0</v>
          </cell>
          <cell r="AI1907">
            <v>0</v>
          </cell>
          <cell r="AJ1907">
            <v>0</v>
          </cell>
          <cell r="AK1907">
            <v>0</v>
          </cell>
          <cell r="AL1907">
            <v>0</v>
          </cell>
          <cell r="AM1907">
            <v>0</v>
          </cell>
          <cell r="AN1907">
            <v>0</v>
          </cell>
          <cell r="AP1907">
            <v>0</v>
          </cell>
        </row>
        <row r="1908">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D1908">
            <v>0</v>
          </cell>
          <cell r="AE1908">
            <v>0</v>
          </cell>
          <cell r="AF1908">
            <v>0</v>
          </cell>
          <cell r="AG1908">
            <v>0</v>
          </cell>
          <cell r="AH1908">
            <v>0</v>
          </cell>
          <cell r="AI1908">
            <v>0</v>
          </cell>
          <cell r="AJ1908">
            <v>0</v>
          </cell>
          <cell r="AK1908">
            <v>0</v>
          </cell>
          <cell r="AL1908">
            <v>0</v>
          </cell>
          <cell r="AM1908">
            <v>0</v>
          </cell>
          <cell r="AN1908">
            <v>0</v>
          </cell>
          <cell r="AP1908">
            <v>0</v>
          </cell>
        </row>
        <row r="1909">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D1909">
            <v>0</v>
          </cell>
          <cell r="AE1909">
            <v>0</v>
          </cell>
          <cell r="AF1909">
            <v>0</v>
          </cell>
          <cell r="AG1909">
            <v>0</v>
          </cell>
          <cell r="AH1909">
            <v>0</v>
          </cell>
          <cell r="AI1909">
            <v>0</v>
          </cell>
          <cell r="AJ1909">
            <v>0</v>
          </cell>
          <cell r="AK1909">
            <v>0</v>
          </cell>
          <cell r="AL1909">
            <v>0</v>
          </cell>
          <cell r="AM1909">
            <v>0</v>
          </cell>
          <cell r="AN1909">
            <v>0</v>
          </cell>
          <cell r="AP1909">
            <v>0</v>
          </cell>
        </row>
        <row r="1910">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D1910">
            <v>0</v>
          </cell>
          <cell r="AE1910">
            <v>0</v>
          </cell>
          <cell r="AF1910">
            <v>0</v>
          </cell>
          <cell r="AG1910">
            <v>0</v>
          </cell>
          <cell r="AH1910">
            <v>0</v>
          </cell>
          <cell r="AI1910">
            <v>0</v>
          </cell>
          <cell r="AJ1910">
            <v>0</v>
          </cell>
          <cell r="AK1910">
            <v>0</v>
          </cell>
          <cell r="AL1910">
            <v>0</v>
          </cell>
          <cell r="AM1910">
            <v>0</v>
          </cell>
          <cell r="AN1910">
            <v>0</v>
          </cell>
          <cell r="AP1910">
            <v>0</v>
          </cell>
        </row>
        <row r="1911">
          <cell r="J1911">
            <v>-30244032.469999999</v>
          </cell>
          <cell r="K1911">
            <v>-31581982.34</v>
          </cell>
          <cell r="L1911">
            <v>-32563711.190000001</v>
          </cell>
          <cell r="M1911">
            <v>-33838555.509999998</v>
          </cell>
          <cell r="N1911">
            <v>-34679107.590000004</v>
          </cell>
          <cell r="O1911">
            <v>-35627763.060000002</v>
          </cell>
          <cell r="P1911">
            <v>-36090643.979999997</v>
          </cell>
          <cell r="Q1911">
            <v>-36579996.969999999</v>
          </cell>
          <cell r="R1911">
            <v>-36994237.710000001</v>
          </cell>
          <cell r="S1911">
            <v>-37327917.200000003</v>
          </cell>
          <cell r="T1911">
            <v>-37471309.159999996</v>
          </cell>
          <cell r="U1911">
            <v>-37488718.119999997</v>
          </cell>
          <cell r="V1911">
            <v>-37768925.759999998</v>
          </cell>
          <cell r="W1911">
            <v>-37858570.549999997</v>
          </cell>
          <cell r="X1911">
            <v>-38066419.909999996</v>
          </cell>
          <cell r="Y1911">
            <v>-38188585.75</v>
          </cell>
          <cell r="Z1911">
            <v>-38150850.969999999</v>
          </cell>
          <cell r="AA1911">
            <v>-38304834.100000001</v>
          </cell>
          <cell r="AD1911">
            <v>-31212118.329166669</v>
          </cell>
          <cell r="AE1911">
            <v>-32147856.718333334</v>
          </cell>
          <cell r="AF1911">
            <v>-33060840.172499996</v>
          </cell>
          <cell r="AG1911">
            <v>-33911336.130833335</v>
          </cell>
          <cell r="AH1911">
            <v>-34677923.93666666</v>
          </cell>
          <cell r="AI1911">
            <v>-35354201.828749992</v>
          </cell>
          <cell r="AJ1911">
            <v>-35929263.557916664</v>
          </cell>
          <cell r="AK1911">
            <v>-36420067.596666664</v>
          </cell>
          <cell r="AL1911">
            <v>-36830598.386666663</v>
          </cell>
          <cell r="AM1911">
            <v>-37156505.620833337</v>
          </cell>
          <cell r="AN1911">
            <v>-37412706.221666671</v>
          </cell>
          <cell r="AP1911">
            <v>-37761724.095000006</v>
          </cell>
        </row>
        <row r="1912">
          <cell r="J1912">
            <v>-6771993.8099999996</v>
          </cell>
          <cell r="K1912">
            <v>-6771993.8099999996</v>
          </cell>
          <cell r="L1912">
            <v>-6821993.8099999996</v>
          </cell>
          <cell r="M1912">
            <v>-6796993.8099999996</v>
          </cell>
          <cell r="N1912">
            <v>-6796993.8099999996</v>
          </cell>
          <cell r="O1912">
            <v>-6824321.4800000004</v>
          </cell>
          <cell r="P1912">
            <v>-6913572.9800000004</v>
          </cell>
          <cell r="Q1912">
            <v>-7025572.9800000004</v>
          </cell>
          <cell r="R1912">
            <v>-7025572.9800000004</v>
          </cell>
          <cell r="S1912">
            <v>-7059473.1799999997</v>
          </cell>
          <cell r="T1912">
            <v>-7294473.1799999997</v>
          </cell>
          <cell r="U1912">
            <v>-7294473.1799999997</v>
          </cell>
          <cell r="V1912">
            <v>-7294473.1799999997</v>
          </cell>
          <cell r="W1912">
            <v>-7279473.1799999997</v>
          </cell>
          <cell r="X1912">
            <v>-7419473.1799999997</v>
          </cell>
          <cell r="Y1912">
            <v>-7238673.1799999997</v>
          </cell>
          <cell r="Z1912">
            <v>-7308673.1799999997</v>
          </cell>
          <cell r="AA1912">
            <v>-7318673.1799999997</v>
          </cell>
          <cell r="AD1912">
            <v>-6513083.0954166679</v>
          </cell>
          <cell r="AE1912">
            <v>-6713652.192916668</v>
          </cell>
          <cell r="AF1912">
            <v>-6833019.2154166689</v>
          </cell>
          <cell r="AG1912">
            <v>-6873850.8295833347</v>
          </cell>
          <cell r="AH1912">
            <v>-6924474.1104166685</v>
          </cell>
          <cell r="AI1912">
            <v>-6971555.7245833352</v>
          </cell>
          <cell r="AJ1912">
            <v>-7014470.6720833359</v>
          </cell>
          <cell r="AK1912">
            <v>-7060510.6195833338</v>
          </cell>
          <cell r="AL1912">
            <v>-7103808.9004166676</v>
          </cell>
          <cell r="AM1912">
            <v>-7143532.1812500013</v>
          </cell>
          <cell r="AN1912">
            <v>-7185450.1424999991</v>
          </cell>
          <cell r="AP1912">
            <v>-7238685.6550000003</v>
          </cell>
        </row>
        <row r="1913">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D1913">
            <v>0</v>
          </cell>
          <cell r="AE1913">
            <v>0</v>
          </cell>
          <cell r="AF1913">
            <v>0</v>
          </cell>
          <cell r="AG1913">
            <v>0</v>
          </cell>
          <cell r="AH1913">
            <v>0</v>
          </cell>
          <cell r="AI1913">
            <v>0</v>
          </cell>
          <cell r="AJ1913">
            <v>0</v>
          </cell>
          <cell r="AK1913">
            <v>0</v>
          </cell>
          <cell r="AL1913">
            <v>0</v>
          </cell>
          <cell r="AM1913">
            <v>0</v>
          </cell>
          <cell r="AN1913">
            <v>0</v>
          </cell>
          <cell r="AP1913">
            <v>0</v>
          </cell>
        </row>
        <row r="1914">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D1914">
            <v>0</v>
          </cell>
          <cell r="AE1914">
            <v>0</v>
          </cell>
          <cell r="AF1914">
            <v>0</v>
          </cell>
          <cell r="AG1914">
            <v>0</v>
          </cell>
          <cell r="AH1914">
            <v>0</v>
          </cell>
          <cell r="AI1914">
            <v>0</v>
          </cell>
          <cell r="AJ1914">
            <v>0</v>
          </cell>
          <cell r="AK1914">
            <v>0</v>
          </cell>
          <cell r="AL1914">
            <v>0</v>
          </cell>
          <cell r="AM1914">
            <v>0</v>
          </cell>
          <cell r="AN1914">
            <v>0</v>
          </cell>
          <cell r="AP1914">
            <v>0</v>
          </cell>
        </row>
        <row r="1915">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D1915">
            <v>0</v>
          </cell>
          <cell r="AE1915">
            <v>0</v>
          </cell>
          <cell r="AF1915">
            <v>0</v>
          </cell>
          <cell r="AG1915">
            <v>0</v>
          </cell>
          <cell r="AH1915">
            <v>0</v>
          </cell>
          <cell r="AI1915">
            <v>0</v>
          </cell>
          <cell r="AJ1915">
            <v>0</v>
          </cell>
          <cell r="AK1915">
            <v>0</v>
          </cell>
          <cell r="AL1915">
            <v>0</v>
          </cell>
          <cell r="AM1915">
            <v>0</v>
          </cell>
          <cell r="AN1915">
            <v>0</v>
          </cell>
          <cell r="AP1915">
            <v>0</v>
          </cell>
        </row>
        <row r="1916">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D1916">
            <v>0</v>
          </cell>
          <cell r="AE1916">
            <v>0</v>
          </cell>
          <cell r="AF1916">
            <v>0</v>
          </cell>
          <cell r="AG1916">
            <v>0</v>
          </cell>
          <cell r="AH1916">
            <v>0</v>
          </cell>
          <cell r="AI1916">
            <v>0</v>
          </cell>
          <cell r="AJ1916">
            <v>0</v>
          </cell>
          <cell r="AK1916">
            <v>0</v>
          </cell>
          <cell r="AL1916">
            <v>0</v>
          </cell>
          <cell r="AM1916">
            <v>0</v>
          </cell>
          <cell r="AN1916">
            <v>0</v>
          </cell>
          <cell r="AP1916">
            <v>0</v>
          </cell>
        </row>
        <row r="1917">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D1917">
            <v>0</v>
          </cell>
          <cell r="AE1917">
            <v>0</v>
          </cell>
          <cell r="AF1917">
            <v>0</v>
          </cell>
          <cell r="AG1917">
            <v>0</v>
          </cell>
          <cell r="AH1917">
            <v>0</v>
          </cell>
          <cell r="AI1917">
            <v>0</v>
          </cell>
          <cell r="AJ1917">
            <v>0</v>
          </cell>
          <cell r="AK1917">
            <v>0</v>
          </cell>
          <cell r="AL1917">
            <v>0</v>
          </cell>
          <cell r="AM1917">
            <v>0</v>
          </cell>
          <cell r="AN1917">
            <v>0</v>
          </cell>
          <cell r="AP1917">
            <v>0</v>
          </cell>
        </row>
        <row r="1918">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D1918">
            <v>0</v>
          </cell>
          <cell r="AE1918">
            <v>0</v>
          </cell>
          <cell r="AF1918">
            <v>0</v>
          </cell>
          <cell r="AG1918">
            <v>0</v>
          </cell>
          <cell r="AH1918">
            <v>0</v>
          </cell>
          <cell r="AI1918">
            <v>0</v>
          </cell>
          <cell r="AJ1918">
            <v>0</v>
          </cell>
          <cell r="AK1918">
            <v>0</v>
          </cell>
          <cell r="AL1918">
            <v>0</v>
          </cell>
          <cell r="AM1918">
            <v>0</v>
          </cell>
          <cell r="AN1918">
            <v>0</v>
          </cell>
          <cell r="AP1918">
            <v>0</v>
          </cell>
        </row>
        <row r="1919">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D1919">
            <v>0</v>
          </cell>
          <cell r="AE1919">
            <v>0</v>
          </cell>
          <cell r="AF1919">
            <v>0</v>
          </cell>
          <cell r="AG1919">
            <v>0</v>
          </cell>
          <cell r="AH1919">
            <v>0</v>
          </cell>
          <cell r="AI1919">
            <v>0</v>
          </cell>
          <cell r="AJ1919">
            <v>0</v>
          </cell>
          <cell r="AK1919">
            <v>0</v>
          </cell>
          <cell r="AL1919">
            <v>0</v>
          </cell>
          <cell r="AM1919">
            <v>0</v>
          </cell>
          <cell r="AN1919">
            <v>0</v>
          </cell>
          <cell r="AP1919">
            <v>0</v>
          </cell>
        </row>
        <row r="1920">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D1920">
            <v>0</v>
          </cell>
          <cell r="AE1920">
            <v>0</v>
          </cell>
          <cell r="AF1920">
            <v>0</v>
          </cell>
          <cell r="AG1920">
            <v>0</v>
          </cell>
          <cell r="AH1920">
            <v>0</v>
          </cell>
          <cell r="AI1920">
            <v>0</v>
          </cell>
          <cell r="AJ1920">
            <v>0</v>
          </cell>
          <cell r="AK1920">
            <v>0</v>
          </cell>
          <cell r="AL1920">
            <v>0</v>
          </cell>
          <cell r="AM1920">
            <v>0</v>
          </cell>
          <cell r="AN1920">
            <v>0</v>
          </cell>
          <cell r="AP1920">
            <v>0</v>
          </cell>
        </row>
        <row r="1921">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D1921">
            <v>0</v>
          </cell>
          <cell r="AE1921">
            <v>0</v>
          </cell>
          <cell r="AF1921">
            <v>0</v>
          </cell>
          <cell r="AG1921">
            <v>0</v>
          </cell>
          <cell r="AH1921">
            <v>0</v>
          </cell>
          <cell r="AI1921">
            <v>0</v>
          </cell>
          <cell r="AJ1921">
            <v>0</v>
          </cell>
          <cell r="AK1921">
            <v>0</v>
          </cell>
          <cell r="AL1921">
            <v>0</v>
          </cell>
          <cell r="AM1921">
            <v>0</v>
          </cell>
          <cell r="AN1921">
            <v>0</v>
          </cell>
          <cell r="AP1921">
            <v>0</v>
          </cell>
        </row>
        <row r="1922">
          <cell r="J1922">
            <v>-4138133.43</v>
          </cell>
          <cell r="K1922">
            <v>-3951306.66</v>
          </cell>
          <cell r="L1922">
            <v>-4283127.8</v>
          </cell>
          <cell r="M1922">
            <v>-4181333.58</v>
          </cell>
          <cell r="N1922">
            <v>-3868439.86</v>
          </cell>
          <cell r="O1922">
            <v>-4535249.5</v>
          </cell>
          <cell r="P1922">
            <v>-4868942.49</v>
          </cell>
          <cell r="Q1922">
            <v>-6090755.4400000004</v>
          </cell>
          <cell r="R1922">
            <v>-5964676.6100000003</v>
          </cell>
          <cell r="S1922">
            <v>-4999655.55</v>
          </cell>
          <cell r="T1922">
            <v>-4604448.55</v>
          </cell>
          <cell r="U1922">
            <v>-8131285.8200000003</v>
          </cell>
          <cell r="V1922">
            <v>-3850661.07</v>
          </cell>
          <cell r="W1922">
            <v>-3596871.1</v>
          </cell>
          <cell r="X1922">
            <v>-3809311.84</v>
          </cell>
          <cell r="Y1922">
            <v>-4100269.14</v>
          </cell>
          <cell r="Z1922">
            <v>-3883056.83</v>
          </cell>
          <cell r="AA1922">
            <v>-4544220.16</v>
          </cell>
          <cell r="AD1922">
            <v>-4543564.7175000003</v>
          </cell>
          <cell r="AE1922">
            <v>-4578289.6466666665</v>
          </cell>
          <cell r="AF1922">
            <v>-4611041.1108333329</v>
          </cell>
          <cell r="AG1922">
            <v>-4621134.6029166663</v>
          </cell>
          <cell r="AH1922">
            <v>-4793356.4212499997</v>
          </cell>
          <cell r="AI1922">
            <v>-4956134.9258333333</v>
          </cell>
          <cell r="AJ1922">
            <v>-4929388.7625000002</v>
          </cell>
          <cell r="AK1922">
            <v>-4894878.2824999997</v>
          </cell>
          <cell r="AL1922">
            <v>-4871758.2658333331</v>
          </cell>
          <cell r="AM1922">
            <v>-4868989.6212499999</v>
          </cell>
          <cell r="AN1922">
            <v>-4869972.439166666</v>
          </cell>
          <cell r="AP1922">
            <v>-4876889.9595833337</v>
          </cell>
        </row>
        <row r="1923">
          <cell r="J1923">
            <v>-1104456.6200000001</v>
          </cell>
          <cell r="K1923">
            <v>-933311.22</v>
          </cell>
          <cell r="L1923">
            <v>-894651.71</v>
          </cell>
          <cell r="M1923">
            <v>-860624.76</v>
          </cell>
          <cell r="N1923">
            <v>-1007268.29</v>
          </cell>
          <cell r="O1923">
            <v>-1482245.26</v>
          </cell>
          <cell r="P1923">
            <v>-1934439.6</v>
          </cell>
          <cell r="Q1923">
            <v>-2958607.48</v>
          </cell>
          <cell r="R1923">
            <v>-2785569.32</v>
          </cell>
          <cell r="S1923">
            <v>-2282537.9700000002</v>
          </cell>
          <cell r="T1923">
            <v>-1860291.97</v>
          </cell>
          <cell r="U1923">
            <v>-1543222.08</v>
          </cell>
          <cell r="V1923">
            <v>-1101140.58</v>
          </cell>
          <cell r="W1923">
            <v>-889185.64</v>
          </cell>
          <cell r="X1923">
            <v>-835992.13</v>
          </cell>
          <cell r="Y1923">
            <v>-848709.78</v>
          </cell>
          <cell r="Z1923">
            <v>-1001627.53</v>
          </cell>
          <cell r="AA1923">
            <v>-1674073.2</v>
          </cell>
          <cell r="AD1923">
            <v>-1494169.64</v>
          </cell>
          <cell r="AE1923">
            <v>-1529730.1845833333</v>
          </cell>
          <cell r="AF1923">
            <v>-1573535.9687499998</v>
          </cell>
          <cell r="AG1923">
            <v>-1600064.7116666667</v>
          </cell>
          <cell r="AH1923">
            <v>-1621603.80375</v>
          </cell>
          <cell r="AI1923">
            <v>-1637130.6883333337</v>
          </cell>
          <cell r="AJ1923">
            <v>-1635153.9541666668</v>
          </cell>
          <cell r="AK1923">
            <v>-1630871.239166667</v>
          </cell>
          <cell r="AL1923">
            <v>-1627930.6325000003</v>
          </cell>
          <cell r="AM1923">
            <v>-1627199.1433333335</v>
          </cell>
          <cell r="AN1923">
            <v>-1634956.9425000006</v>
          </cell>
          <cell r="AP1923">
            <v>-1646495.7258333333</v>
          </cell>
        </row>
        <row r="1924">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D1924">
            <v>0</v>
          </cell>
          <cell r="AE1924">
            <v>0</v>
          </cell>
          <cell r="AF1924">
            <v>0</v>
          </cell>
          <cell r="AG1924">
            <v>0</v>
          </cell>
          <cell r="AH1924">
            <v>0</v>
          </cell>
          <cell r="AI1924">
            <v>0</v>
          </cell>
          <cell r="AJ1924">
            <v>0</v>
          </cell>
          <cell r="AK1924">
            <v>0</v>
          </cell>
          <cell r="AL1924">
            <v>0</v>
          </cell>
          <cell r="AM1924">
            <v>0</v>
          </cell>
          <cell r="AN1924">
            <v>0</v>
          </cell>
          <cell r="AP1924">
            <v>0</v>
          </cell>
        </row>
        <row r="1925">
          <cell r="J1925">
            <v>0</v>
          </cell>
          <cell r="K1925">
            <v>0</v>
          </cell>
          <cell r="L1925">
            <v>0</v>
          </cell>
          <cell r="M1925">
            <v>0</v>
          </cell>
          <cell r="N1925">
            <v>0</v>
          </cell>
          <cell r="O1925">
            <v>0</v>
          </cell>
          <cell r="P1925">
            <v>0</v>
          </cell>
          <cell r="Q1925">
            <v>1.25</v>
          </cell>
          <cell r="R1925">
            <v>919.11</v>
          </cell>
          <cell r="S1925">
            <v>-11162107.5</v>
          </cell>
          <cell r="T1925">
            <v>-6580932.5999999996</v>
          </cell>
          <cell r="U1925">
            <v>-5412108.7400000002</v>
          </cell>
          <cell r="V1925">
            <v>5217674.6500000004</v>
          </cell>
          <cell r="W1925">
            <v>1.26</v>
          </cell>
          <cell r="X1925">
            <v>1.25</v>
          </cell>
          <cell r="Y1925">
            <v>1.26</v>
          </cell>
          <cell r="Z1925">
            <v>3057798.26</v>
          </cell>
          <cell r="AA1925">
            <v>3057798.24</v>
          </cell>
          <cell r="AD1925">
            <v>5.2083333333333336E-2</v>
          </cell>
          <cell r="AE1925">
            <v>38.400416666666665</v>
          </cell>
          <cell r="AF1925">
            <v>-465011.11583333329</v>
          </cell>
          <cell r="AG1925">
            <v>-1204304.4533333334</v>
          </cell>
          <cell r="AH1925">
            <v>-1704014.509166667</v>
          </cell>
          <cell r="AI1925">
            <v>-1712115.9295833337</v>
          </cell>
          <cell r="AJ1925">
            <v>-1494712.7666666673</v>
          </cell>
          <cell r="AK1925">
            <v>-1494712.6620833336</v>
          </cell>
          <cell r="AL1925">
            <v>-1494712.5575000003</v>
          </cell>
          <cell r="AM1925">
            <v>-1367304.2441666669</v>
          </cell>
          <cell r="AN1925">
            <v>-1112487.7233333336</v>
          </cell>
          <cell r="AP1925">
            <v>-649826.96875000023</v>
          </cell>
        </row>
        <row r="1926">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D1926">
            <v>0</v>
          </cell>
          <cell r="AE1926">
            <v>0</v>
          </cell>
          <cell r="AF1926">
            <v>0</v>
          </cell>
          <cell r="AG1926">
            <v>0</v>
          </cell>
          <cell r="AH1926">
            <v>0</v>
          </cell>
          <cell r="AI1926">
            <v>0</v>
          </cell>
          <cell r="AJ1926">
            <v>0</v>
          </cell>
          <cell r="AK1926">
            <v>0</v>
          </cell>
          <cell r="AL1926">
            <v>0</v>
          </cell>
          <cell r="AM1926">
            <v>0</v>
          </cell>
          <cell r="AN1926">
            <v>0</v>
          </cell>
          <cell r="AP1926">
            <v>0</v>
          </cell>
        </row>
        <row r="1927">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D1927">
            <v>0</v>
          </cell>
          <cell r="AE1927">
            <v>0</v>
          </cell>
          <cell r="AF1927">
            <v>0</v>
          </cell>
          <cell r="AG1927">
            <v>0</v>
          </cell>
          <cell r="AH1927">
            <v>0</v>
          </cell>
          <cell r="AI1927">
            <v>0</v>
          </cell>
          <cell r="AJ1927">
            <v>0</v>
          </cell>
          <cell r="AK1927">
            <v>0</v>
          </cell>
          <cell r="AL1927">
            <v>0</v>
          </cell>
          <cell r="AM1927">
            <v>0</v>
          </cell>
          <cell r="AN1927">
            <v>0</v>
          </cell>
          <cell r="AP1927">
            <v>0</v>
          </cell>
        </row>
        <row r="1928">
          <cell r="J1928">
            <v>-108.27</v>
          </cell>
          <cell r="K1928">
            <v>-108.27</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D1928">
            <v>-84.676249999999996</v>
          </cell>
          <cell r="AE1928">
            <v>-69.146249999999995</v>
          </cell>
          <cell r="AF1928">
            <v>-56.870000000000005</v>
          </cell>
          <cell r="AG1928">
            <v>-38.08625</v>
          </cell>
          <cell r="AH1928">
            <v>-22.556250000000002</v>
          </cell>
          <cell r="AI1928">
            <v>-13.53375</v>
          </cell>
          <cell r="AJ1928">
            <v>-4.5112499999999995</v>
          </cell>
          <cell r="AK1928">
            <v>0</v>
          </cell>
          <cell r="AL1928">
            <v>0</v>
          </cell>
          <cell r="AM1928">
            <v>0</v>
          </cell>
          <cell r="AN1928">
            <v>0</v>
          </cell>
          <cell r="AP1928">
            <v>0</v>
          </cell>
        </row>
        <row r="1929">
          <cell r="J1929">
            <v>0</v>
          </cell>
          <cell r="K1929">
            <v>0</v>
          </cell>
          <cell r="L1929">
            <v>0</v>
          </cell>
          <cell r="M1929">
            <v>-323745.42</v>
          </cell>
          <cell r="N1929">
            <v>0</v>
          </cell>
          <cell r="O1929">
            <v>0</v>
          </cell>
          <cell r="P1929">
            <v>0</v>
          </cell>
          <cell r="Q1929">
            <v>0</v>
          </cell>
          <cell r="R1929">
            <v>-350847.8</v>
          </cell>
          <cell r="S1929">
            <v>-347015.03</v>
          </cell>
          <cell r="T1929">
            <v>0</v>
          </cell>
          <cell r="U1929">
            <v>0</v>
          </cell>
          <cell r="V1929">
            <v>0</v>
          </cell>
          <cell r="W1929">
            <v>0</v>
          </cell>
          <cell r="X1929">
            <v>-359798.55</v>
          </cell>
          <cell r="Y1929">
            <v>-335992.94</v>
          </cell>
          <cell r="Z1929">
            <v>0</v>
          </cell>
          <cell r="AA1929">
            <v>0</v>
          </cell>
          <cell r="AD1929">
            <v>-83641.90416666666</v>
          </cell>
          <cell r="AE1929">
            <v>-98260.562499999985</v>
          </cell>
          <cell r="AF1929">
            <v>-113657.41041666665</v>
          </cell>
          <cell r="AG1929">
            <v>-99784.810416666674</v>
          </cell>
          <cell r="AH1929">
            <v>-85134.020833333328</v>
          </cell>
          <cell r="AI1929">
            <v>-85134.020833333328</v>
          </cell>
          <cell r="AJ1929">
            <v>-85134.020833333328</v>
          </cell>
          <cell r="AK1929">
            <v>-100125.62708333333</v>
          </cell>
          <cell r="AL1929">
            <v>-115627.54666666668</v>
          </cell>
          <cell r="AM1929">
            <v>-116137.86</v>
          </cell>
          <cell r="AN1929">
            <v>-116137.86</v>
          </cell>
          <cell r="AP1929">
            <v>-116137.86</v>
          </cell>
        </row>
        <row r="1930">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D1930">
            <v>0</v>
          </cell>
          <cell r="AE1930">
            <v>0</v>
          </cell>
          <cell r="AF1930">
            <v>0</v>
          </cell>
          <cell r="AG1930">
            <v>0</v>
          </cell>
          <cell r="AH1930">
            <v>0</v>
          </cell>
          <cell r="AI1930">
            <v>0</v>
          </cell>
          <cell r="AJ1930">
            <v>0</v>
          </cell>
          <cell r="AK1930">
            <v>0</v>
          </cell>
          <cell r="AL1930">
            <v>0</v>
          </cell>
          <cell r="AM1930">
            <v>0</v>
          </cell>
          <cell r="AN1930">
            <v>0</v>
          </cell>
          <cell r="AP1930">
            <v>0</v>
          </cell>
        </row>
        <row r="1931">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D1931">
            <v>0</v>
          </cell>
          <cell r="AE1931">
            <v>0</v>
          </cell>
          <cell r="AF1931">
            <v>0</v>
          </cell>
          <cell r="AG1931">
            <v>0</v>
          </cell>
          <cell r="AH1931">
            <v>0</v>
          </cell>
          <cell r="AI1931">
            <v>0</v>
          </cell>
          <cell r="AJ1931">
            <v>0</v>
          </cell>
          <cell r="AK1931">
            <v>0</v>
          </cell>
          <cell r="AL1931">
            <v>0</v>
          </cell>
          <cell r="AM1931">
            <v>0</v>
          </cell>
          <cell r="AN1931">
            <v>0</v>
          </cell>
          <cell r="AP1931">
            <v>0</v>
          </cell>
        </row>
        <row r="1932">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D1932">
            <v>0</v>
          </cell>
          <cell r="AE1932">
            <v>0</v>
          </cell>
          <cell r="AF1932">
            <v>0</v>
          </cell>
          <cell r="AG1932">
            <v>0</v>
          </cell>
          <cell r="AH1932">
            <v>0</v>
          </cell>
          <cell r="AI1932">
            <v>0</v>
          </cell>
          <cell r="AJ1932">
            <v>0</v>
          </cell>
          <cell r="AK1932">
            <v>0</v>
          </cell>
          <cell r="AL1932">
            <v>0</v>
          </cell>
          <cell r="AM1932">
            <v>0</v>
          </cell>
          <cell r="AN1932">
            <v>0</v>
          </cell>
          <cell r="AP1932">
            <v>0</v>
          </cell>
        </row>
        <row r="1933">
          <cell r="J1933">
            <v>0</v>
          </cell>
          <cell r="K1933">
            <v>0</v>
          </cell>
          <cell r="L1933">
            <v>-2264.4499999999998</v>
          </cell>
          <cell r="M1933">
            <v>-2264.4499999999998</v>
          </cell>
          <cell r="N1933">
            <v>-2264.4499999999998</v>
          </cell>
          <cell r="O1933">
            <v>-4581.9399999999996</v>
          </cell>
          <cell r="P1933">
            <v>-4581.9399999999996</v>
          </cell>
          <cell r="Q1933">
            <v>-6927.63</v>
          </cell>
          <cell r="R1933">
            <v>-6927.63</v>
          </cell>
          <cell r="S1933">
            <v>-6927.63</v>
          </cell>
          <cell r="T1933">
            <v>-6927.63</v>
          </cell>
          <cell r="U1933">
            <v>0</v>
          </cell>
          <cell r="V1933">
            <v>0</v>
          </cell>
          <cell r="W1933">
            <v>-5320.98</v>
          </cell>
          <cell r="X1933">
            <v>0</v>
          </cell>
          <cell r="Y1933">
            <v>0</v>
          </cell>
          <cell r="Z1933">
            <v>-4160.6000000000004</v>
          </cell>
          <cell r="AA1933">
            <v>-715.26</v>
          </cell>
          <cell r="AD1933">
            <v>-1618.4204166666666</v>
          </cell>
          <cell r="AE1933">
            <v>-2195.7229166666666</v>
          </cell>
          <cell r="AF1933">
            <v>-2773.0254166666668</v>
          </cell>
          <cell r="AG1933">
            <v>-3350.3279166666671</v>
          </cell>
          <cell r="AH1933">
            <v>-3638.9791666666665</v>
          </cell>
          <cell r="AI1933">
            <v>-3638.9791666666665</v>
          </cell>
          <cell r="AJ1933">
            <v>-3860.6866666666665</v>
          </cell>
          <cell r="AK1933">
            <v>-3988.0420833333333</v>
          </cell>
          <cell r="AL1933">
            <v>-3799.3379166666668</v>
          </cell>
          <cell r="AM1933">
            <v>-3783.992083333334</v>
          </cell>
          <cell r="AN1933">
            <v>-3701.8866666666668</v>
          </cell>
          <cell r="AP1933">
            <v>-3242.5679166666669</v>
          </cell>
        </row>
        <row r="1934">
          <cell r="J1934">
            <v>-47689762.329999998</v>
          </cell>
          <cell r="K1934">
            <v>-48343602.93</v>
          </cell>
          <cell r="L1934">
            <v>-52318584.840000004</v>
          </cell>
          <cell r="M1934">
            <v>-54396199.840000004</v>
          </cell>
          <cell r="N1934">
            <v>-33640295.490000002</v>
          </cell>
          <cell r="O1934">
            <v>-37378106.530000001</v>
          </cell>
          <cell r="P1934">
            <v>-41115915.390000001</v>
          </cell>
          <cell r="Q1934">
            <v>-44685701.590000004</v>
          </cell>
          <cell r="R1934">
            <v>-48812554.090000004</v>
          </cell>
          <cell r="S1934">
            <v>-52939405.789999999</v>
          </cell>
          <cell r="T1934">
            <v>-57900810.780000001</v>
          </cell>
          <cell r="U1934">
            <v>-39561512.840000004</v>
          </cell>
          <cell r="V1934">
            <v>-43764287.380000003</v>
          </cell>
          <cell r="W1934">
            <v>-47967061.460000001</v>
          </cell>
          <cell r="X1934">
            <v>-52169836.649999999</v>
          </cell>
          <cell r="Y1934">
            <v>-54147620.920000002</v>
          </cell>
          <cell r="Z1934">
            <v>-35275268.090000004</v>
          </cell>
          <cell r="AA1934">
            <v>-39199918.75</v>
          </cell>
          <cell r="AD1934">
            <v>-48147747.923750006</v>
          </cell>
          <cell r="AE1934">
            <v>-47827257.129583336</v>
          </cell>
          <cell r="AF1934">
            <v>-47465764.812083341</v>
          </cell>
          <cell r="AG1934">
            <v>-47065363.007500015</v>
          </cell>
          <cell r="AH1934">
            <v>-46710581.054583348</v>
          </cell>
          <cell r="AI1934">
            <v>-46401642.913750015</v>
          </cell>
          <cell r="AJ1934">
            <v>-46222392.229583345</v>
          </cell>
          <cell r="AK1934">
            <v>-46200505.160416663</v>
          </cell>
          <cell r="AL1934">
            <v>-46183949.86416667</v>
          </cell>
          <cell r="AM1934">
            <v>-46241716.267499991</v>
          </cell>
          <cell r="AN1934">
            <v>-46385748.968333334</v>
          </cell>
          <cell r="AP1934">
            <v>-46751209.111250006</v>
          </cell>
        </row>
        <row r="1935">
          <cell r="J1935">
            <v>-5520242.6600000001</v>
          </cell>
          <cell r="K1935">
            <v>-6038394.3399999999</v>
          </cell>
          <cell r="L1935">
            <v>-6956256.0199999996</v>
          </cell>
          <cell r="M1935">
            <v>-7950147.0800000001</v>
          </cell>
          <cell r="N1935">
            <v>-8944626.0800000001</v>
          </cell>
          <cell r="O1935">
            <v>-9937210.4199999999</v>
          </cell>
          <cell r="P1935">
            <v>-5045631.8600000003</v>
          </cell>
          <cell r="Q1935">
            <v>-5980648.04</v>
          </cell>
          <cell r="R1935">
            <v>-7031682.2599999998</v>
          </cell>
          <cell r="S1935">
            <v>-8083241.2599999998</v>
          </cell>
          <cell r="T1935">
            <v>-9133637.6999999993</v>
          </cell>
          <cell r="U1935">
            <v>-10184613.939999999</v>
          </cell>
          <cell r="V1935">
            <v>-5254887.4400000004</v>
          </cell>
          <cell r="W1935">
            <v>-6330068.9199999999</v>
          </cell>
          <cell r="X1935">
            <v>-7339784.1600000001</v>
          </cell>
          <cell r="Y1935">
            <v>-8388407.4000000004</v>
          </cell>
          <cell r="Z1935">
            <v>-9437031.6400000006</v>
          </cell>
          <cell r="AA1935">
            <v>-10485538.859999999</v>
          </cell>
          <cell r="AD1935">
            <v>-7522253.7804166665</v>
          </cell>
          <cell r="AE1935">
            <v>-7539826.7575000003</v>
          </cell>
          <cell r="AF1935">
            <v>-7552993.1045833342</v>
          </cell>
          <cell r="AG1935">
            <v>-7561778.9137500003</v>
          </cell>
          <cell r="AH1935">
            <v>-7566129.4445833331</v>
          </cell>
          <cell r="AI1935">
            <v>-7556137.8374999985</v>
          </cell>
          <cell r="AJ1935">
            <v>-7557234.4774999991</v>
          </cell>
          <cell r="AK1935">
            <v>-7585367.9241666654</v>
          </cell>
          <cell r="AL1935">
            <v>-7619609.1099999985</v>
          </cell>
          <cell r="AM1935">
            <v>-7658386.8549999995</v>
          </cell>
          <cell r="AN1935">
            <v>-7701750.7716666674</v>
          </cell>
          <cell r="AP1935">
            <v>-7738838.3304166654</v>
          </cell>
        </row>
        <row r="1936">
          <cell r="J1936">
            <v>-188464.83</v>
          </cell>
          <cell r="K1936">
            <v>-229501.91</v>
          </cell>
          <cell r="L1936">
            <v>-25515.65</v>
          </cell>
          <cell r="M1936">
            <v>-46158.93</v>
          </cell>
          <cell r="N1936">
            <v>-57612.13</v>
          </cell>
          <cell r="O1936">
            <v>-10657.77</v>
          </cell>
          <cell r="P1936">
            <v>-19432.330000000002</v>
          </cell>
          <cell r="Q1936">
            <v>-27622.46</v>
          </cell>
          <cell r="R1936">
            <v>-179623.03</v>
          </cell>
          <cell r="S1936">
            <v>-338655.68</v>
          </cell>
          <cell r="T1936">
            <v>-587118.64</v>
          </cell>
          <cell r="U1936">
            <v>-679255.47</v>
          </cell>
          <cell r="V1936">
            <v>-154625.35999999999</v>
          </cell>
          <cell r="W1936">
            <v>-194524.74</v>
          </cell>
          <cell r="X1936">
            <v>-33508.800000000003</v>
          </cell>
          <cell r="Y1936">
            <v>-50678.22</v>
          </cell>
          <cell r="Z1936">
            <v>-63754.11</v>
          </cell>
          <cell r="AA1936">
            <v>-11543.82</v>
          </cell>
          <cell r="AD1936">
            <v>-153583.82083333333</v>
          </cell>
          <cell r="AE1936">
            <v>-154060.71874999997</v>
          </cell>
          <cell r="AF1936">
            <v>-154051.04833333331</v>
          </cell>
          <cell r="AG1936">
            <v>-152837.23000000001</v>
          </cell>
          <cell r="AH1936">
            <v>-175983.67333333334</v>
          </cell>
          <cell r="AI1936">
            <v>-197724.92458333331</v>
          </cell>
          <cell r="AJ1936">
            <v>-194857.56458333335</v>
          </cell>
          <cell r="AK1936">
            <v>-193733.23041666669</v>
          </cell>
          <cell r="AL1936">
            <v>-194254.58208333337</v>
          </cell>
          <cell r="AM1936">
            <v>-194698.80166666672</v>
          </cell>
          <cell r="AN1936">
            <v>-194991.63624999998</v>
          </cell>
          <cell r="AP1936">
            <v>-195406.88666666663</v>
          </cell>
        </row>
        <row r="1937">
          <cell r="J1937">
            <v>48646.29</v>
          </cell>
          <cell r="K1937">
            <v>0</v>
          </cell>
          <cell r="L1937">
            <v>-49717</v>
          </cell>
          <cell r="M1937">
            <v>-99434</v>
          </cell>
          <cell r="N1937">
            <v>-149152</v>
          </cell>
          <cell r="O1937">
            <v>-198869</v>
          </cell>
          <cell r="P1937">
            <v>348001.28000000003</v>
          </cell>
          <cell r="Q1937">
            <v>298302.28000000003</v>
          </cell>
          <cell r="R1937">
            <v>248594.28</v>
          </cell>
          <cell r="S1937">
            <v>198885.28</v>
          </cell>
          <cell r="T1937">
            <v>149177.28</v>
          </cell>
          <cell r="U1937">
            <v>99469.28</v>
          </cell>
          <cell r="V1937">
            <v>49760.28</v>
          </cell>
          <cell r="W1937">
            <v>0</v>
          </cell>
          <cell r="X1937">
            <v>-50398</v>
          </cell>
          <cell r="Y1937">
            <v>-100796</v>
          </cell>
          <cell r="Z1937">
            <v>-151194</v>
          </cell>
          <cell r="AA1937">
            <v>-201592</v>
          </cell>
          <cell r="AD1937">
            <v>72926.21375000001</v>
          </cell>
          <cell r="AE1937">
            <v>73455.667083333334</v>
          </cell>
          <cell r="AF1937">
            <v>73859.707916666681</v>
          </cell>
          <cell r="AG1937">
            <v>74174.832083333342</v>
          </cell>
          <cell r="AH1937">
            <v>74401.081250000017</v>
          </cell>
          <cell r="AI1937">
            <v>74538.413750000022</v>
          </cell>
          <cell r="AJ1937">
            <v>74584.830000000016</v>
          </cell>
          <cell r="AK1937">
            <v>74556.455000000016</v>
          </cell>
          <cell r="AL1937">
            <v>74471.330000000016</v>
          </cell>
          <cell r="AM1937">
            <v>74329.496666666688</v>
          </cell>
          <cell r="AN1937">
            <v>74130.955000000016</v>
          </cell>
          <cell r="AP1937">
            <v>74337.603333333333</v>
          </cell>
        </row>
        <row r="1938">
          <cell r="J1938">
            <v>0</v>
          </cell>
          <cell r="K1938">
            <v>0</v>
          </cell>
          <cell r="L1938">
            <v>0</v>
          </cell>
          <cell r="M1938">
            <v>0</v>
          </cell>
          <cell r="N1938">
            <v>0</v>
          </cell>
          <cell r="O1938">
            <v>0</v>
          </cell>
          <cell r="P1938">
            <v>0</v>
          </cell>
          <cell r="Q1938">
            <v>0</v>
          </cell>
          <cell r="R1938">
            <v>0</v>
          </cell>
          <cell r="S1938">
            <v>0</v>
          </cell>
          <cell r="T1938">
            <v>0</v>
          </cell>
          <cell r="U1938">
            <v>-1831.35</v>
          </cell>
          <cell r="V1938">
            <v>-1831.35</v>
          </cell>
          <cell r="W1938">
            <v>-3774.93</v>
          </cell>
          <cell r="X1938">
            <v>-3774.93</v>
          </cell>
          <cell r="Y1938">
            <v>-3774.93</v>
          </cell>
          <cell r="Z1938">
            <v>-1851.14</v>
          </cell>
          <cell r="AA1938">
            <v>-1851.14</v>
          </cell>
          <cell r="AD1938">
            <v>0</v>
          </cell>
          <cell r="AE1938">
            <v>0</v>
          </cell>
          <cell r="AF1938">
            <v>0</v>
          </cell>
          <cell r="AG1938">
            <v>0</v>
          </cell>
          <cell r="AH1938">
            <v>-76.306249999999991</v>
          </cell>
          <cell r="AI1938">
            <v>-228.91874999999996</v>
          </cell>
          <cell r="AJ1938">
            <v>-462.51375000000002</v>
          </cell>
          <cell r="AK1938">
            <v>-777.09124999999995</v>
          </cell>
          <cell r="AL1938">
            <v>-1091.66875</v>
          </cell>
          <cell r="AM1938">
            <v>-1326.0883333333334</v>
          </cell>
          <cell r="AN1938">
            <v>-1480.3500000000001</v>
          </cell>
          <cell r="AP1938">
            <v>-1791.2141666666666</v>
          </cell>
        </row>
        <row r="1939">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D1939">
            <v>0</v>
          </cell>
          <cell r="AE1939">
            <v>0</v>
          </cell>
          <cell r="AF1939">
            <v>0</v>
          </cell>
          <cell r="AG1939">
            <v>0</v>
          </cell>
          <cell r="AH1939">
            <v>0</v>
          </cell>
          <cell r="AI1939">
            <v>0</v>
          </cell>
          <cell r="AJ1939">
            <v>0</v>
          </cell>
          <cell r="AK1939">
            <v>0</v>
          </cell>
          <cell r="AL1939">
            <v>0</v>
          </cell>
          <cell r="AM1939">
            <v>0</v>
          </cell>
          <cell r="AN1939">
            <v>0</v>
          </cell>
          <cell r="AP1939">
            <v>0</v>
          </cell>
        </row>
        <row r="1940">
          <cell r="J1940">
            <v>-20323012.359999999</v>
          </cell>
          <cell r="K1940">
            <v>-21703412.239999998</v>
          </cell>
          <cell r="L1940">
            <v>-23440785.239999998</v>
          </cell>
          <cell r="M1940">
            <v>-24862896.66</v>
          </cell>
          <cell r="N1940">
            <v>-15752515.65</v>
          </cell>
          <cell r="O1940">
            <v>-17502795.530000001</v>
          </cell>
          <cell r="P1940">
            <v>-19253074.309999999</v>
          </cell>
          <cell r="Q1940">
            <v>-20965076.77</v>
          </cell>
          <cell r="R1940">
            <v>-22834674.559999999</v>
          </cell>
          <cell r="S1940">
            <v>-24704272.809999999</v>
          </cell>
          <cell r="T1940">
            <v>-26218112.899999999</v>
          </cell>
          <cell r="U1940">
            <v>-17510717.260000002</v>
          </cell>
          <cell r="V1940">
            <v>-19312403.989999998</v>
          </cell>
          <cell r="W1940">
            <v>-21114091.57</v>
          </cell>
          <cell r="X1940">
            <v>-22915778.510000002</v>
          </cell>
          <cell r="Y1940">
            <v>-24287788.09</v>
          </cell>
          <cell r="Z1940">
            <v>-15731798.529999999</v>
          </cell>
          <cell r="AA1940">
            <v>-17479452.100000001</v>
          </cell>
          <cell r="AD1940">
            <v>-21460260.844583336</v>
          </cell>
          <cell r="AE1940">
            <v>-21447965.090416666</v>
          </cell>
          <cell r="AF1940">
            <v>-21436560.905000001</v>
          </cell>
          <cell r="AG1940">
            <v>-21381839.667916667</v>
          </cell>
          <cell r="AH1940">
            <v>-21294271.580416668</v>
          </cell>
          <cell r="AI1940">
            <v>-21213836.842083335</v>
          </cell>
          <cell r="AJ1940">
            <v>-21147173.132083334</v>
          </cell>
          <cell r="AK1940">
            <v>-21100742.82375</v>
          </cell>
          <cell r="AL1940">
            <v>-21054904.686249997</v>
          </cell>
          <cell r="AM1940">
            <v>-21030078.615833331</v>
          </cell>
          <cell r="AN1940">
            <v>-21028242.759583332</v>
          </cell>
          <cell r="AP1940">
            <v>-21034137.88625</v>
          </cell>
        </row>
        <row r="1941">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D1941">
            <v>0</v>
          </cell>
          <cell r="AE1941">
            <v>0</v>
          </cell>
          <cell r="AF1941">
            <v>0</v>
          </cell>
          <cell r="AG1941">
            <v>0</v>
          </cell>
          <cell r="AH1941">
            <v>0</v>
          </cell>
          <cell r="AI1941">
            <v>0</v>
          </cell>
          <cell r="AJ1941">
            <v>0</v>
          </cell>
          <cell r="AK1941">
            <v>0</v>
          </cell>
          <cell r="AL1941">
            <v>0</v>
          </cell>
          <cell r="AM1941">
            <v>0</v>
          </cell>
          <cell r="AN1941">
            <v>0</v>
          </cell>
          <cell r="AP1941">
            <v>0</v>
          </cell>
        </row>
        <row r="1942">
          <cell r="J1942">
            <v>-7561546.7800000003</v>
          </cell>
          <cell r="K1942">
            <v>-9124802.3499999996</v>
          </cell>
          <cell r="L1942">
            <v>-5812319.3300000001</v>
          </cell>
          <cell r="M1942">
            <v>-7856396.29</v>
          </cell>
          <cell r="N1942">
            <v>-8966980.6099999994</v>
          </cell>
          <cell r="O1942">
            <v>-6483873.3399999999</v>
          </cell>
          <cell r="P1942">
            <v>-8137654.7400000002</v>
          </cell>
          <cell r="Q1942">
            <v>-11093702.810000001</v>
          </cell>
          <cell r="R1942">
            <v>-16170314.92</v>
          </cell>
          <cell r="S1942">
            <v>-10216985.630000001</v>
          </cell>
          <cell r="T1942">
            <v>-12189829.07</v>
          </cell>
          <cell r="U1942">
            <v>-7083055.5</v>
          </cell>
          <cell r="V1942">
            <v>-8246968.0800000001</v>
          </cell>
          <cell r="W1942">
            <v>-9638623.0700000003</v>
          </cell>
          <cell r="X1942">
            <v>-6083720.6900000004</v>
          </cell>
          <cell r="Y1942">
            <v>-7742725.04</v>
          </cell>
          <cell r="Z1942">
            <v>-9161547.8599999994</v>
          </cell>
          <cell r="AA1942">
            <v>-6664323.8700000001</v>
          </cell>
          <cell r="AD1942">
            <v>-8471118.834999999</v>
          </cell>
          <cell r="AE1942">
            <v>-8773860.2808333319</v>
          </cell>
          <cell r="AF1942">
            <v>-9098342.2524999995</v>
          </cell>
          <cell r="AG1942">
            <v>-9155399.2962499987</v>
          </cell>
          <cell r="AH1942">
            <v>-9215089.7058333326</v>
          </cell>
          <cell r="AI1942">
            <v>-9253347.6683333348</v>
          </cell>
          <cell r="AJ1942">
            <v>-9303316.0858333334</v>
          </cell>
          <cell r="AK1942">
            <v>-9336033.6725000013</v>
          </cell>
          <cell r="AL1942">
            <v>-9342605.7604166679</v>
          </cell>
          <cell r="AM1942">
            <v>-9345976.427083334</v>
          </cell>
          <cell r="AN1942">
            <v>-9361602.1679166667</v>
          </cell>
          <cell r="AP1942">
            <v>-9444796.8883333337</v>
          </cell>
        </row>
        <row r="1943">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D1943">
            <v>0</v>
          </cell>
          <cell r="AE1943">
            <v>0</v>
          </cell>
          <cell r="AF1943">
            <v>0</v>
          </cell>
          <cell r="AG1943">
            <v>0</v>
          </cell>
          <cell r="AH1943">
            <v>0</v>
          </cell>
          <cell r="AI1943">
            <v>0</v>
          </cell>
          <cell r="AJ1943">
            <v>0</v>
          </cell>
          <cell r="AK1943">
            <v>0</v>
          </cell>
          <cell r="AL1943">
            <v>0</v>
          </cell>
          <cell r="AM1943">
            <v>0</v>
          </cell>
          <cell r="AN1943">
            <v>0</v>
          </cell>
          <cell r="AP1943">
            <v>0</v>
          </cell>
        </row>
        <row r="1944">
          <cell r="J1944">
            <v>-241293.68</v>
          </cell>
          <cell r="K1944">
            <v>-369589.39</v>
          </cell>
          <cell r="L1944">
            <v>-264438.13</v>
          </cell>
          <cell r="M1944">
            <v>-392733.84</v>
          </cell>
          <cell r="N1944">
            <v>-521029.55</v>
          </cell>
          <cell r="O1944">
            <v>-185918.99</v>
          </cell>
          <cell r="P1944">
            <v>-314214.7</v>
          </cell>
          <cell r="Q1944">
            <v>-442510.41</v>
          </cell>
          <cell r="R1944">
            <v>-122553.28</v>
          </cell>
          <cell r="S1944">
            <v>-251823.6</v>
          </cell>
          <cell r="T1944">
            <v>-381093.92</v>
          </cell>
          <cell r="U1944">
            <v>-118453.13</v>
          </cell>
          <cell r="V1944">
            <v>-247723.45</v>
          </cell>
          <cell r="W1944">
            <v>-376993.77</v>
          </cell>
          <cell r="X1944">
            <v>-260180.24</v>
          </cell>
          <cell r="Y1944">
            <v>-389450.56</v>
          </cell>
          <cell r="Z1944">
            <v>-518720.88</v>
          </cell>
          <cell r="AA1944">
            <v>-189196.01</v>
          </cell>
          <cell r="AD1944">
            <v>-302202.06041666662</v>
          </cell>
          <cell r="AE1944">
            <v>-302006.27750000003</v>
          </cell>
          <cell r="AF1944">
            <v>-301153.49625000003</v>
          </cell>
          <cell r="AG1944">
            <v>-300381.9325</v>
          </cell>
          <cell r="AH1944">
            <v>-300243.75333333336</v>
          </cell>
          <cell r="AI1944">
            <v>-300738.95874999999</v>
          </cell>
          <cell r="AJ1944">
            <v>-301315.38166666665</v>
          </cell>
          <cell r="AK1944">
            <v>-301446.48541666666</v>
          </cell>
          <cell r="AL1944">
            <v>-301132.27</v>
          </cell>
          <cell r="AM1944">
            <v>-300899.27208333334</v>
          </cell>
          <cell r="AN1944">
            <v>-300939.62</v>
          </cell>
          <cell r="AP1944">
            <v>-301648.22500000003</v>
          </cell>
        </row>
        <row r="1945">
          <cell r="J1945">
            <v>-4.6100000000000003</v>
          </cell>
          <cell r="K1945">
            <v>0</v>
          </cell>
          <cell r="L1945">
            <v>0</v>
          </cell>
          <cell r="M1945">
            <v>0</v>
          </cell>
          <cell r="N1945">
            <v>0</v>
          </cell>
          <cell r="O1945">
            <v>0</v>
          </cell>
          <cell r="P1945">
            <v>0</v>
          </cell>
          <cell r="Q1945">
            <v>0</v>
          </cell>
          <cell r="R1945">
            <v>-9.5</v>
          </cell>
          <cell r="S1945">
            <v>-19.010000000000002</v>
          </cell>
          <cell r="T1945">
            <v>-39.17</v>
          </cell>
          <cell r="U1945">
            <v>-1.65</v>
          </cell>
          <cell r="V1945">
            <v>-1.65</v>
          </cell>
          <cell r="W1945">
            <v>-1.65</v>
          </cell>
          <cell r="X1945">
            <v>0</v>
          </cell>
          <cell r="Y1945">
            <v>0</v>
          </cell>
          <cell r="Z1945">
            <v>0</v>
          </cell>
          <cell r="AA1945">
            <v>0</v>
          </cell>
          <cell r="AD1945">
            <v>-3.0591666666666666</v>
          </cell>
          <cell r="AE1945">
            <v>-3.0733333333333328</v>
          </cell>
          <cell r="AF1945">
            <v>-3.1158333333333332</v>
          </cell>
          <cell r="AG1945">
            <v>-4.7762500000000001</v>
          </cell>
          <cell r="AH1945">
            <v>-6.2850000000000001</v>
          </cell>
          <cell r="AI1945">
            <v>-6.038333333333334</v>
          </cell>
          <cell r="AJ1945">
            <v>-5.9837500000000015</v>
          </cell>
          <cell r="AK1945">
            <v>-6.052500000000002</v>
          </cell>
          <cell r="AL1945">
            <v>-6.052500000000002</v>
          </cell>
          <cell r="AM1945">
            <v>-6.052500000000002</v>
          </cell>
          <cell r="AN1945">
            <v>-6.052500000000002</v>
          </cell>
          <cell r="AP1945">
            <v>-6.052500000000002</v>
          </cell>
        </row>
        <row r="1946">
          <cell r="J1946">
            <v>1600</v>
          </cell>
          <cell r="K1946">
            <v>1600</v>
          </cell>
          <cell r="L1946">
            <v>1600</v>
          </cell>
          <cell r="M1946">
            <v>1600</v>
          </cell>
          <cell r="N1946">
            <v>1600</v>
          </cell>
          <cell r="O1946">
            <v>1600</v>
          </cell>
          <cell r="P1946">
            <v>1600</v>
          </cell>
          <cell r="Q1946">
            <v>1596.43</v>
          </cell>
          <cell r="R1946">
            <v>-1026.04</v>
          </cell>
          <cell r="S1946">
            <v>-2532.5</v>
          </cell>
          <cell r="T1946">
            <v>-3250.27</v>
          </cell>
          <cell r="U1946">
            <v>-3775</v>
          </cell>
          <cell r="V1946">
            <v>-3556.25</v>
          </cell>
          <cell r="W1946">
            <v>1596.43</v>
          </cell>
          <cell r="X1946">
            <v>1596.43</v>
          </cell>
          <cell r="Y1946">
            <v>1596.43</v>
          </cell>
          <cell r="Z1946">
            <v>1596.43</v>
          </cell>
          <cell r="AA1946">
            <v>6915.43</v>
          </cell>
          <cell r="AD1946">
            <v>1599.8512499999999</v>
          </cell>
          <cell r="AE1946">
            <v>1490.2841666666666</v>
          </cell>
          <cell r="AF1946">
            <v>1208.6783333333333</v>
          </cell>
          <cell r="AG1946">
            <v>834.3962499999999</v>
          </cell>
          <cell r="AH1946">
            <v>408.34333333333325</v>
          </cell>
          <cell r="AI1946">
            <v>-30.458750000000084</v>
          </cell>
          <cell r="AJ1946">
            <v>-245.45125000000007</v>
          </cell>
          <cell r="AK1946">
            <v>-245.74874999999989</v>
          </cell>
          <cell r="AL1946">
            <v>-246.04624999999987</v>
          </cell>
          <cell r="AM1946">
            <v>-246.34374999999986</v>
          </cell>
          <cell r="AN1946">
            <v>-25.016249999999825</v>
          </cell>
          <cell r="AP1946">
            <v>235.69875000000022</v>
          </cell>
        </row>
        <row r="1947">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D1947">
            <v>0</v>
          </cell>
          <cell r="AE1947">
            <v>0</v>
          </cell>
          <cell r="AF1947">
            <v>0</v>
          </cell>
          <cell r="AG1947">
            <v>0</v>
          </cell>
          <cell r="AH1947">
            <v>0</v>
          </cell>
          <cell r="AI1947">
            <v>0</v>
          </cell>
          <cell r="AJ1947">
            <v>0</v>
          </cell>
          <cell r="AK1947">
            <v>0</v>
          </cell>
          <cell r="AL1947">
            <v>0</v>
          </cell>
          <cell r="AM1947">
            <v>0</v>
          </cell>
          <cell r="AN1947">
            <v>0</v>
          </cell>
          <cell r="AP1947">
            <v>-62.707500000000003</v>
          </cell>
        </row>
        <row r="1948">
          <cell r="J1948">
            <v>-5833545.8700000001</v>
          </cell>
          <cell r="K1948">
            <v>-6065798.7300000004</v>
          </cell>
          <cell r="L1948">
            <v>-5909908.9400000004</v>
          </cell>
          <cell r="M1948">
            <v>-6500357.9500000002</v>
          </cell>
          <cell r="N1948">
            <v>-1624806.04</v>
          </cell>
          <cell r="O1948">
            <v>-2601465.1</v>
          </cell>
          <cell r="P1948">
            <v>-4591493.2699999996</v>
          </cell>
          <cell r="Q1948">
            <v>-8233655.54</v>
          </cell>
          <cell r="R1948">
            <v>-9621944.8200000003</v>
          </cell>
          <cell r="S1948">
            <v>-9085060.8200000003</v>
          </cell>
          <cell r="T1948">
            <v>-8434517.8499999996</v>
          </cell>
          <cell r="U1948">
            <v>-7077267.3300000001</v>
          </cell>
          <cell r="V1948">
            <v>-6693093.8300000001</v>
          </cell>
          <cell r="W1948">
            <v>-6351669.8200000003</v>
          </cell>
          <cell r="X1948">
            <v>-6148972.2599999998</v>
          </cell>
          <cell r="Y1948">
            <v>-6398432.5800000001</v>
          </cell>
          <cell r="Z1948">
            <v>2157101.2799999998</v>
          </cell>
          <cell r="AA1948">
            <v>-761743.72</v>
          </cell>
          <cell r="AD1948">
            <v>-6101253.9741666662</v>
          </cell>
          <cell r="AE1948">
            <v>-6117689.8575000009</v>
          </cell>
          <cell r="AF1948">
            <v>-6168076.8399999999</v>
          </cell>
          <cell r="AG1948">
            <v>-6231650.7945833327</v>
          </cell>
          <cell r="AH1948">
            <v>-6283422.6558333337</v>
          </cell>
          <cell r="AI1948">
            <v>-6334133.0199999996</v>
          </cell>
          <cell r="AJ1948">
            <v>-6381858.8137499997</v>
          </cell>
          <cell r="AK1948">
            <v>-6403731.0808333335</v>
          </cell>
          <cell r="AL1948">
            <v>-6409445.1620833343</v>
          </cell>
          <cell r="AM1948">
            <v>-6247618.7999999998</v>
          </cell>
          <cell r="AN1948">
            <v>-6013384.2708333321</v>
          </cell>
          <cell r="AP1948">
            <v>-6159175.6904166667</v>
          </cell>
        </row>
        <row r="1949">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D1949">
            <v>0</v>
          </cell>
          <cell r="AE1949">
            <v>0</v>
          </cell>
          <cell r="AF1949">
            <v>0</v>
          </cell>
          <cell r="AG1949">
            <v>0</v>
          </cell>
          <cell r="AH1949">
            <v>0</v>
          </cell>
          <cell r="AI1949">
            <v>0</v>
          </cell>
          <cell r="AJ1949">
            <v>0</v>
          </cell>
          <cell r="AK1949">
            <v>0</v>
          </cell>
          <cell r="AL1949">
            <v>0</v>
          </cell>
          <cell r="AM1949">
            <v>0</v>
          </cell>
          <cell r="AN1949">
            <v>0</v>
          </cell>
          <cell r="AP1949">
            <v>0</v>
          </cell>
        </row>
        <row r="1950">
          <cell r="J1950">
            <v>-1881022.26</v>
          </cell>
          <cell r="K1950">
            <v>-1729630.02</v>
          </cell>
          <cell r="L1950">
            <v>-1502913.69</v>
          </cell>
          <cell r="M1950">
            <v>-1325180.94</v>
          </cell>
          <cell r="N1950">
            <v>-1422846.71</v>
          </cell>
          <cell r="O1950">
            <v>-1687878.48</v>
          </cell>
          <cell r="P1950">
            <v>-2694342.41</v>
          </cell>
          <cell r="Q1950">
            <v>-4515640.92</v>
          </cell>
          <cell r="R1950">
            <v>-6263160.25</v>
          </cell>
          <cell r="S1950">
            <v>-5386417.1600000001</v>
          </cell>
          <cell r="T1950">
            <v>-4788448.5</v>
          </cell>
          <cell r="U1950">
            <v>-3518748.21</v>
          </cell>
          <cell r="V1950">
            <v>-2782570.99</v>
          </cell>
          <cell r="W1950">
            <v>-1876088.97</v>
          </cell>
          <cell r="X1950">
            <v>-1540530.66</v>
          </cell>
          <cell r="Y1950">
            <v>-1348472.13</v>
          </cell>
          <cell r="Z1950">
            <v>-1417467.38</v>
          </cell>
          <cell r="AA1950">
            <v>-1892574.74</v>
          </cell>
          <cell r="AD1950">
            <v>-2709053.9166666674</v>
          </cell>
          <cell r="AE1950">
            <v>-2757596.2191666667</v>
          </cell>
          <cell r="AF1950">
            <v>-2856379.3187499996</v>
          </cell>
          <cell r="AG1950">
            <v>-2952773.9633333334</v>
          </cell>
          <cell r="AH1950">
            <v>-3029051.1991666667</v>
          </cell>
          <cell r="AI1950">
            <v>-3097250.3262499999</v>
          </cell>
          <cell r="AJ1950">
            <v>-3140917.3129166663</v>
          </cell>
          <cell r="AK1950">
            <v>-3148587.1429166663</v>
          </cell>
          <cell r="AL1950">
            <v>-3151124.9829166662</v>
          </cell>
          <cell r="AM1950">
            <v>-3151871.3104166668</v>
          </cell>
          <cell r="AN1950">
            <v>-3160176.1825000006</v>
          </cell>
          <cell r="AP1950">
            <v>-3244888.2220833325</v>
          </cell>
        </row>
        <row r="1951">
          <cell r="J1951">
            <v>-2849993.34</v>
          </cell>
          <cell r="K1951">
            <v>-2948849.52</v>
          </cell>
          <cell r="L1951">
            <v>-1725828.89</v>
          </cell>
          <cell r="M1951">
            <v>-1889716.87</v>
          </cell>
          <cell r="N1951">
            <v>-2177488.23</v>
          </cell>
          <cell r="O1951">
            <v>-2356611.5099999998</v>
          </cell>
          <cell r="P1951">
            <v>-3512841.45</v>
          </cell>
          <cell r="Q1951">
            <v>-6073708.7300000004</v>
          </cell>
          <cell r="R1951">
            <v>0</v>
          </cell>
          <cell r="S1951">
            <v>-7109489.0599999996</v>
          </cell>
          <cell r="T1951">
            <v>-7729255.5</v>
          </cell>
          <cell r="U1951">
            <v>-4451353.26</v>
          </cell>
          <cell r="V1951">
            <v>-3919994.82</v>
          </cell>
          <cell r="W1951">
            <v>-3341906.32</v>
          </cell>
          <cell r="X1951">
            <v>-1811030.95</v>
          </cell>
          <cell r="Y1951">
            <v>-1871263.52</v>
          </cell>
          <cell r="Z1951">
            <v>-2147465.0299999998</v>
          </cell>
          <cell r="AA1951">
            <v>-2594323.65</v>
          </cell>
          <cell r="AD1951">
            <v>-3709553.3962500002</v>
          </cell>
          <cell r="AE1951">
            <v>-3463515.5587499999</v>
          </cell>
          <cell r="AF1951">
            <v>-3271302.9337500003</v>
          </cell>
          <cell r="AG1951">
            <v>-3404729.4695833339</v>
          </cell>
          <cell r="AH1951">
            <v>-3527172.9858333324</v>
          </cell>
          <cell r="AI1951">
            <v>-3613344.7583333328</v>
          </cell>
          <cell r="AJ1951">
            <v>-3674305.52</v>
          </cell>
          <cell r="AK1951">
            <v>-3694232.9725000001</v>
          </cell>
          <cell r="AL1951">
            <v>-3697014.1687500007</v>
          </cell>
          <cell r="AM1951">
            <v>-3694994.3125000005</v>
          </cell>
          <cell r="AN1951">
            <v>-3703648.018333334</v>
          </cell>
          <cell r="AP1951">
            <v>-3809890.2237499994</v>
          </cell>
        </row>
        <row r="1952">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D1952">
            <v>0</v>
          </cell>
          <cell r="AE1952">
            <v>0</v>
          </cell>
          <cell r="AF1952">
            <v>0</v>
          </cell>
          <cell r="AG1952">
            <v>0</v>
          </cell>
          <cell r="AH1952">
            <v>0</v>
          </cell>
          <cell r="AI1952">
            <v>0</v>
          </cell>
          <cell r="AJ1952">
            <v>0</v>
          </cell>
          <cell r="AK1952">
            <v>0</v>
          </cell>
          <cell r="AL1952">
            <v>0</v>
          </cell>
          <cell r="AM1952">
            <v>0</v>
          </cell>
          <cell r="AN1952">
            <v>0</v>
          </cell>
          <cell r="AP1952">
            <v>0</v>
          </cell>
        </row>
        <row r="1953">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D1953">
            <v>0</v>
          </cell>
          <cell r="AE1953">
            <v>0</v>
          </cell>
          <cell r="AF1953">
            <v>0</v>
          </cell>
          <cell r="AG1953">
            <v>0</v>
          </cell>
          <cell r="AH1953">
            <v>0</v>
          </cell>
          <cell r="AI1953">
            <v>0</v>
          </cell>
          <cell r="AJ1953">
            <v>0</v>
          </cell>
          <cell r="AK1953">
            <v>0</v>
          </cell>
          <cell r="AL1953">
            <v>0</v>
          </cell>
          <cell r="AM1953">
            <v>0</v>
          </cell>
          <cell r="AN1953">
            <v>0</v>
          </cell>
          <cell r="AP1953">
            <v>0</v>
          </cell>
        </row>
        <row r="1954">
          <cell r="J1954">
            <v>-121170.89</v>
          </cell>
          <cell r="K1954">
            <v>-76014.42</v>
          </cell>
          <cell r="L1954">
            <v>-101061.46</v>
          </cell>
          <cell r="M1954">
            <v>-103858.34</v>
          </cell>
          <cell r="N1954">
            <v>-124277.43</v>
          </cell>
          <cell r="O1954">
            <v>-118168.71</v>
          </cell>
          <cell r="P1954">
            <v>-135221.31</v>
          </cell>
          <cell r="Q1954">
            <v>-161630.39999999999</v>
          </cell>
          <cell r="R1954">
            <v>-83208.12</v>
          </cell>
          <cell r="S1954">
            <v>-76294.62</v>
          </cell>
          <cell r="T1954">
            <v>-86855.16</v>
          </cell>
          <cell r="U1954">
            <v>-48771.12</v>
          </cell>
          <cell r="V1954">
            <v>-193386.44</v>
          </cell>
          <cell r="W1954">
            <v>-290405.08</v>
          </cell>
          <cell r="X1954">
            <v>-142794.07999999999</v>
          </cell>
          <cell r="Y1954">
            <v>-119202.62</v>
          </cell>
          <cell r="Z1954">
            <v>-2391921.1800000002</v>
          </cell>
          <cell r="AA1954">
            <v>-2245808.2400000002</v>
          </cell>
          <cell r="AD1954">
            <v>-115094.55916666666</v>
          </cell>
          <cell r="AE1954">
            <v>-114883.84291666666</v>
          </cell>
          <cell r="AF1954">
            <v>-113573.72499999998</v>
          </cell>
          <cell r="AG1954">
            <v>-110183.90541666666</v>
          </cell>
          <cell r="AH1954">
            <v>-105911.32791666668</v>
          </cell>
          <cell r="AI1954">
            <v>-106053.31291666668</v>
          </cell>
          <cell r="AJ1954">
            <v>-117995.23833333334</v>
          </cell>
          <cell r="AK1954">
            <v>-128667.04166666667</v>
          </cell>
          <cell r="AL1954">
            <v>-131045.24583333335</v>
          </cell>
          <cell r="AM1954">
            <v>-226169.74708333335</v>
          </cell>
          <cell r="AN1954">
            <v>-409306.55041666672</v>
          </cell>
          <cell r="AP1954">
            <v>-768459.04458333331</v>
          </cell>
        </row>
        <row r="1955">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D1955">
            <v>0</v>
          </cell>
          <cell r="AE1955">
            <v>0</v>
          </cell>
          <cell r="AF1955">
            <v>0</v>
          </cell>
          <cell r="AG1955">
            <v>0</v>
          </cell>
          <cell r="AH1955">
            <v>0</v>
          </cell>
          <cell r="AI1955">
            <v>0</v>
          </cell>
          <cell r="AJ1955">
            <v>0</v>
          </cell>
          <cell r="AK1955">
            <v>0</v>
          </cell>
          <cell r="AL1955">
            <v>0</v>
          </cell>
          <cell r="AM1955">
            <v>0</v>
          </cell>
          <cell r="AN1955">
            <v>0</v>
          </cell>
          <cell r="AP1955">
            <v>0</v>
          </cell>
        </row>
        <row r="1956">
          <cell r="J1956">
            <v>-84303.5</v>
          </cell>
          <cell r="K1956">
            <v>-88348.06</v>
          </cell>
          <cell r="L1956">
            <v>-84659.05</v>
          </cell>
          <cell r="M1956">
            <v>-100762.28</v>
          </cell>
          <cell r="N1956">
            <v>-111135.61</v>
          </cell>
          <cell r="O1956">
            <v>-105800.91</v>
          </cell>
          <cell r="P1956">
            <v>-118121.19</v>
          </cell>
          <cell r="Q1956">
            <v>-149727.12</v>
          </cell>
          <cell r="R1956">
            <v>-117803.02</v>
          </cell>
          <cell r="S1956">
            <v>-65535.82</v>
          </cell>
          <cell r="T1956">
            <v>-99760.3</v>
          </cell>
          <cell r="U1956">
            <v>-96206.74</v>
          </cell>
          <cell r="V1956">
            <v>-85686.77</v>
          </cell>
          <cell r="W1956">
            <v>-134366.15</v>
          </cell>
          <cell r="X1956">
            <v>-94358.69</v>
          </cell>
          <cell r="Y1956">
            <v>-107981.59</v>
          </cell>
          <cell r="Z1956">
            <v>-96019.26</v>
          </cell>
          <cell r="AA1956">
            <v>-73711.89</v>
          </cell>
          <cell r="AD1956">
            <v>-99810.686250000013</v>
          </cell>
          <cell r="AE1956">
            <v>-101810.56541666668</v>
          </cell>
          <cell r="AF1956">
            <v>-102695.205</v>
          </cell>
          <cell r="AG1956">
            <v>-102806.12</v>
          </cell>
          <cell r="AH1956">
            <v>-102762.69666666667</v>
          </cell>
          <cell r="AI1956">
            <v>-101904.60291666667</v>
          </cell>
          <cell r="AJ1956">
            <v>-103879.65958333334</v>
          </cell>
          <cell r="AK1956">
            <v>-106201.23166666664</v>
          </cell>
          <cell r="AL1956">
            <v>-106906.18791666666</v>
          </cell>
          <cell r="AM1956">
            <v>-106577.14458333334</v>
          </cell>
          <cell r="AN1956">
            <v>-104610.25416666667</v>
          </cell>
          <cell r="AP1956">
            <v>-97849.880833333344</v>
          </cell>
        </row>
        <row r="1957">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D1957">
            <v>0</v>
          </cell>
          <cell r="AE1957">
            <v>0</v>
          </cell>
          <cell r="AF1957">
            <v>0</v>
          </cell>
          <cell r="AG1957">
            <v>0</v>
          </cell>
          <cell r="AH1957">
            <v>0</v>
          </cell>
          <cell r="AI1957">
            <v>0</v>
          </cell>
          <cell r="AJ1957">
            <v>0</v>
          </cell>
          <cell r="AK1957">
            <v>0</v>
          </cell>
          <cell r="AL1957">
            <v>0</v>
          </cell>
          <cell r="AM1957">
            <v>0</v>
          </cell>
          <cell r="AN1957">
            <v>0</v>
          </cell>
          <cell r="AP1957">
            <v>0</v>
          </cell>
        </row>
        <row r="1958">
          <cell r="J1958">
            <v>-8851.36</v>
          </cell>
          <cell r="K1958">
            <v>-17003.12</v>
          </cell>
          <cell r="L1958">
            <v>-4810.29</v>
          </cell>
          <cell r="M1958">
            <v>-6859.18</v>
          </cell>
          <cell r="N1958">
            <v>-7431.51</v>
          </cell>
          <cell r="O1958">
            <v>-3647.68</v>
          </cell>
          <cell r="P1958">
            <v>-7457.6</v>
          </cell>
          <cell r="Q1958">
            <v>-38083.089999999997</v>
          </cell>
          <cell r="R1958">
            <v>-28440.22</v>
          </cell>
          <cell r="S1958">
            <v>-3632.8</v>
          </cell>
          <cell r="T1958">
            <v>-6388.1</v>
          </cell>
          <cell r="U1958">
            <v>-2558.98</v>
          </cell>
          <cell r="V1958">
            <v>-3395.14</v>
          </cell>
          <cell r="W1958">
            <v>-16325.27</v>
          </cell>
          <cell r="X1958">
            <v>-12127.31</v>
          </cell>
          <cell r="Y1958">
            <v>-9926.7199999999993</v>
          </cell>
          <cell r="Z1958">
            <v>-10211.02</v>
          </cell>
          <cell r="AA1958">
            <v>-4182.29</v>
          </cell>
          <cell r="AD1958">
            <v>-9805.8633333333328</v>
          </cell>
          <cell r="AE1958">
            <v>-10992.026250000001</v>
          </cell>
          <cell r="AF1958">
            <v>-11988.925000000001</v>
          </cell>
          <cell r="AG1958">
            <v>-11797.26</v>
          </cell>
          <cell r="AH1958">
            <v>-11467.33333333333</v>
          </cell>
          <cell r="AI1958">
            <v>-11036.318333333335</v>
          </cell>
          <cell r="AJ1958">
            <v>-10780.732083333334</v>
          </cell>
          <cell r="AK1958">
            <v>-11057.364166666666</v>
          </cell>
          <cell r="AL1958">
            <v>-11490.054166666669</v>
          </cell>
          <cell r="AM1958">
            <v>-11733.68125</v>
          </cell>
          <cell r="AN1958">
            <v>-11871.769583333333</v>
          </cell>
          <cell r="AP1958">
            <v>-11866.930416666668</v>
          </cell>
        </row>
        <row r="1959">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D1959">
            <v>0</v>
          </cell>
          <cell r="AE1959">
            <v>0</v>
          </cell>
          <cell r="AF1959">
            <v>0</v>
          </cell>
          <cell r="AG1959">
            <v>0</v>
          </cell>
          <cell r="AH1959">
            <v>0</v>
          </cell>
          <cell r="AI1959">
            <v>0</v>
          </cell>
          <cell r="AJ1959">
            <v>0</v>
          </cell>
          <cell r="AK1959">
            <v>0</v>
          </cell>
          <cell r="AL1959">
            <v>0</v>
          </cell>
          <cell r="AM1959">
            <v>0</v>
          </cell>
          <cell r="AN1959">
            <v>0</v>
          </cell>
          <cell r="AP1959">
            <v>0</v>
          </cell>
        </row>
        <row r="1960">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D1960">
            <v>0</v>
          </cell>
          <cell r="AE1960">
            <v>0</v>
          </cell>
          <cell r="AF1960">
            <v>0</v>
          </cell>
          <cell r="AG1960">
            <v>0</v>
          </cell>
          <cell r="AH1960">
            <v>0</v>
          </cell>
          <cell r="AI1960">
            <v>0</v>
          </cell>
          <cell r="AJ1960">
            <v>0</v>
          </cell>
          <cell r="AK1960">
            <v>0</v>
          </cell>
          <cell r="AL1960">
            <v>0</v>
          </cell>
          <cell r="AM1960">
            <v>0</v>
          </cell>
          <cell r="AN1960">
            <v>0</v>
          </cell>
          <cell r="AP1960">
            <v>0</v>
          </cell>
        </row>
        <row r="1961">
          <cell r="J1961">
            <v>-2630.73</v>
          </cell>
          <cell r="K1961">
            <v>-4409.57</v>
          </cell>
          <cell r="L1961">
            <v>-1524.38</v>
          </cell>
          <cell r="M1961">
            <v>-3239.12</v>
          </cell>
          <cell r="N1961">
            <v>-4714.45</v>
          </cell>
          <cell r="O1961">
            <v>-1798.03</v>
          </cell>
          <cell r="P1961">
            <v>-3157</v>
          </cell>
          <cell r="Q1961">
            <v>-4314.67</v>
          </cell>
          <cell r="R1961">
            <v>-117702.25</v>
          </cell>
          <cell r="S1961">
            <v>-126846.2</v>
          </cell>
          <cell r="T1961">
            <v>-129973.7</v>
          </cell>
          <cell r="U1961">
            <v>-1841.91</v>
          </cell>
          <cell r="V1961">
            <v>-3725.91</v>
          </cell>
          <cell r="W1961">
            <v>-5119.3999999999996</v>
          </cell>
          <cell r="X1961">
            <v>-2735.24</v>
          </cell>
          <cell r="Y1961">
            <v>-4660.16</v>
          </cell>
          <cell r="Z1961">
            <v>-5965.45</v>
          </cell>
          <cell r="AA1961">
            <v>-1706.08</v>
          </cell>
          <cell r="AD1961">
            <v>-31377.967500000002</v>
          </cell>
          <cell r="AE1961">
            <v>-31948.98166666667</v>
          </cell>
          <cell r="AF1961">
            <v>-32761.408750000002</v>
          </cell>
          <cell r="AG1961">
            <v>-33223.033750000002</v>
          </cell>
          <cell r="AH1961">
            <v>-33494.707916666674</v>
          </cell>
          <cell r="AI1961">
            <v>-33558.299999999996</v>
          </cell>
          <cell r="AJ1961">
            <v>-33633.508749999994</v>
          </cell>
          <cell r="AK1961">
            <v>-33713.537499999999</v>
          </cell>
          <cell r="AL1961">
            <v>-33823.199999999997</v>
          </cell>
          <cell r="AM1961">
            <v>-33934.534999999996</v>
          </cell>
          <cell r="AN1961">
            <v>-33982.828749999993</v>
          </cell>
          <cell r="AP1961">
            <v>-33970.474583333336</v>
          </cell>
        </row>
        <row r="1962">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D1962">
            <v>0</v>
          </cell>
          <cell r="AE1962">
            <v>0</v>
          </cell>
          <cell r="AF1962">
            <v>0</v>
          </cell>
          <cell r="AG1962">
            <v>0</v>
          </cell>
          <cell r="AH1962">
            <v>0</v>
          </cell>
          <cell r="AI1962">
            <v>0</v>
          </cell>
          <cell r="AJ1962">
            <v>0</v>
          </cell>
          <cell r="AK1962">
            <v>0</v>
          </cell>
          <cell r="AL1962">
            <v>0</v>
          </cell>
          <cell r="AM1962">
            <v>0</v>
          </cell>
          <cell r="AN1962">
            <v>0</v>
          </cell>
          <cell r="AP1962">
            <v>0</v>
          </cell>
        </row>
        <row r="1963">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D1963">
            <v>0</v>
          </cell>
          <cell r="AE1963">
            <v>0</v>
          </cell>
          <cell r="AF1963">
            <v>0</v>
          </cell>
          <cell r="AG1963">
            <v>0</v>
          </cell>
          <cell r="AH1963">
            <v>0</v>
          </cell>
          <cell r="AI1963">
            <v>0</v>
          </cell>
          <cell r="AJ1963">
            <v>0</v>
          </cell>
          <cell r="AK1963">
            <v>0</v>
          </cell>
          <cell r="AL1963">
            <v>0</v>
          </cell>
          <cell r="AM1963">
            <v>0</v>
          </cell>
          <cell r="AN1963">
            <v>0</v>
          </cell>
          <cell r="AP1963">
            <v>0</v>
          </cell>
        </row>
        <row r="1964">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D1964">
            <v>0</v>
          </cell>
          <cell r="AE1964">
            <v>0</v>
          </cell>
          <cell r="AF1964">
            <v>0</v>
          </cell>
          <cell r="AG1964">
            <v>0</v>
          </cell>
          <cell r="AH1964">
            <v>0</v>
          </cell>
          <cell r="AI1964">
            <v>0</v>
          </cell>
          <cell r="AJ1964">
            <v>0</v>
          </cell>
          <cell r="AK1964">
            <v>0</v>
          </cell>
          <cell r="AL1964">
            <v>0</v>
          </cell>
          <cell r="AM1964">
            <v>0</v>
          </cell>
          <cell r="AN1964">
            <v>0</v>
          </cell>
          <cell r="AP1964">
            <v>0</v>
          </cell>
        </row>
        <row r="1965">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D1965">
            <v>0</v>
          </cell>
          <cell r="AE1965">
            <v>0</v>
          </cell>
          <cell r="AF1965">
            <v>0</v>
          </cell>
          <cell r="AG1965">
            <v>0</v>
          </cell>
          <cell r="AH1965">
            <v>0</v>
          </cell>
          <cell r="AI1965">
            <v>0</v>
          </cell>
          <cell r="AJ1965">
            <v>0</v>
          </cell>
          <cell r="AK1965">
            <v>0</v>
          </cell>
          <cell r="AL1965">
            <v>0</v>
          </cell>
          <cell r="AM1965">
            <v>0</v>
          </cell>
          <cell r="AN1965">
            <v>0</v>
          </cell>
          <cell r="AP1965">
            <v>0</v>
          </cell>
        </row>
        <row r="1966">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D1966">
            <v>0</v>
          </cell>
          <cell r="AE1966">
            <v>0</v>
          </cell>
          <cell r="AF1966">
            <v>0</v>
          </cell>
          <cell r="AG1966">
            <v>0</v>
          </cell>
          <cell r="AH1966">
            <v>0</v>
          </cell>
          <cell r="AI1966">
            <v>0</v>
          </cell>
          <cell r="AJ1966">
            <v>0</v>
          </cell>
          <cell r="AK1966">
            <v>0</v>
          </cell>
          <cell r="AL1966">
            <v>0</v>
          </cell>
          <cell r="AM1966">
            <v>0</v>
          </cell>
          <cell r="AN1966">
            <v>0</v>
          </cell>
          <cell r="AP1966">
            <v>0</v>
          </cell>
        </row>
        <row r="1967">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D1967">
            <v>0</v>
          </cell>
          <cell r="AE1967">
            <v>0</v>
          </cell>
          <cell r="AF1967">
            <v>0</v>
          </cell>
          <cell r="AG1967">
            <v>0</v>
          </cell>
          <cell r="AH1967">
            <v>0</v>
          </cell>
          <cell r="AI1967">
            <v>0</v>
          </cell>
          <cell r="AJ1967">
            <v>0</v>
          </cell>
          <cell r="AK1967">
            <v>0</v>
          </cell>
          <cell r="AL1967">
            <v>0</v>
          </cell>
          <cell r="AM1967">
            <v>0</v>
          </cell>
          <cell r="AN1967">
            <v>0</v>
          </cell>
          <cell r="AP1967">
            <v>0</v>
          </cell>
        </row>
        <row r="1968">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D1968">
            <v>0</v>
          </cell>
          <cell r="AE1968">
            <v>0</v>
          </cell>
          <cell r="AF1968">
            <v>0</v>
          </cell>
          <cell r="AG1968">
            <v>0</v>
          </cell>
          <cell r="AH1968">
            <v>0</v>
          </cell>
          <cell r="AI1968">
            <v>0</v>
          </cell>
          <cell r="AJ1968">
            <v>0</v>
          </cell>
          <cell r="AK1968">
            <v>0</v>
          </cell>
          <cell r="AL1968">
            <v>0</v>
          </cell>
          <cell r="AM1968">
            <v>0</v>
          </cell>
          <cell r="AN1968">
            <v>0</v>
          </cell>
          <cell r="AP1968">
            <v>0</v>
          </cell>
        </row>
        <row r="1969">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D1969">
            <v>0</v>
          </cell>
          <cell r="AE1969">
            <v>0</v>
          </cell>
          <cell r="AF1969">
            <v>0</v>
          </cell>
          <cell r="AG1969">
            <v>0</v>
          </cell>
          <cell r="AH1969">
            <v>0</v>
          </cell>
          <cell r="AI1969">
            <v>0</v>
          </cell>
          <cell r="AJ1969">
            <v>0</v>
          </cell>
          <cell r="AK1969">
            <v>0</v>
          </cell>
          <cell r="AL1969">
            <v>0</v>
          </cell>
          <cell r="AM1969">
            <v>0</v>
          </cell>
          <cell r="AN1969">
            <v>0</v>
          </cell>
          <cell r="AP1969">
            <v>0</v>
          </cell>
        </row>
        <row r="1970">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D1970">
            <v>0</v>
          </cell>
          <cell r="AE1970">
            <v>0</v>
          </cell>
          <cell r="AF1970">
            <v>0</v>
          </cell>
          <cell r="AG1970">
            <v>0</v>
          </cell>
          <cell r="AH1970">
            <v>0</v>
          </cell>
          <cell r="AI1970">
            <v>0</v>
          </cell>
          <cell r="AJ1970">
            <v>0</v>
          </cell>
          <cell r="AK1970">
            <v>0</v>
          </cell>
          <cell r="AL1970">
            <v>0</v>
          </cell>
          <cell r="AM1970">
            <v>0</v>
          </cell>
          <cell r="AN1970">
            <v>0</v>
          </cell>
          <cell r="AP1970">
            <v>0</v>
          </cell>
        </row>
        <row r="1971">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D1971">
            <v>0</v>
          </cell>
          <cell r="AE1971">
            <v>0</v>
          </cell>
          <cell r="AF1971">
            <v>0</v>
          </cell>
          <cell r="AG1971">
            <v>0</v>
          </cell>
          <cell r="AH1971">
            <v>0</v>
          </cell>
          <cell r="AI1971">
            <v>0</v>
          </cell>
          <cell r="AJ1971">
            <v>0</v>
          </cell>
          <cell r="AK1971">
            <v>0</v>
          </cell>
          <cell r="AL1971">
            <v>0</v>
          </cell>
          <cell r="AM1971">
            <v>0</v>
          </cell>
          <cell r="AN1971">
            <v>0</v>
          </cell>
          <cell r="AP1971">
            <v>0</v>
          </cell>
        </row>
        <row r="1972">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D1972">
            <v>0</v>
          </cell>
          <cell r="AE1972">
            <v>0</v>
          </cell>
          <cell r="AF1972">
            <v>0</v>
          </cell>
          <cell r="AG1972">
            <v>0</v>
          </cell>
          <cell r="AH1972">
            <v>0</v>
          </cell>
          <cell r="AI1972">
            <v>0</v>
          </cell>
          <cell r="AJ1972">
            <v>0</v>
          </cell>
          <cell r="AK1972">
            <v>0</v>
          </cell>
          <cell r="AL1972">
            <v>0</v>
          </cell>
          <cell r="AM1972">
            <v>0</v>
          </cell>
          <cell r="AN1972">
            <v>0</v>
          </cell>
          <cell r="AP1972">
            <v>0</v>
          </cell>
        </row>
        <row r="1973">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D1973">
            <v>0</v>
          </cell>
          <cell r="AE1973">
            <v>0</v>
          </cell>
          <cell r="AF1973">
            <v>0</v>
          </cell>
          <cell r="AG1973">
            <v>0</v>
          </cell>
          <cell r="AH1973">
            <v>0</v>
          </cell>
          <cell r="AI1973">
            <v>0</v>
          </cell>
          <cell r="AJ1973">
            <v>0</v>
          </cell>
          <cell r="AK1973">
            <v>0</v>
          </cell>
          <cell r="AL1973">
            <v>0</v>
          </cell>
          <cell r="AM1973">
            <v>0</v>
          </cell>
          <cell r="AN1973">
            <v>0</v>
          </cell>
          <cell r="AP1973">
            <v>0</v>
          </cell>
        </row>
        <row r="1974">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D1974">
            <v>0</v>
          </cell>
          <cell r="AE1974">
            <v>0</v>
          </cell>
          <cell r="AF1974">
            <v>0</v>
          </cell>
          <cell r="AG1974">
            <v>0</v>
          </cell>
          <cell r="AH1974">
            <v>0</v>
          </cell>
          <cell r="AI1974">
            <v>0</v>
          </cell>
          <cell r="AJ1974">
            <v>0</v>
          </cell>
          <cell r="AK1974">
            <v>0</v>
          </cell>
          <cell r="AL1974">
            <v>0</v>
          </cell>
          <cell r="AM1974">
            <v>0</v>
          </cell>
          <cell r="AN1974">
            <v>0</v>
          </cell>
          <cell r="AP1974">
            <v>0</v>
          </cell>
        </row>
        <row r="1975">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D1975">
            <v>0</v>
          </cell>
          <cell r="AE1975">
            <v>0</v>
          </cell>
          <cell r="AF1975">
            <v>0</v>
          </cell>
          <cell r="AG1975">
            <v>0</v>
          </cell>
          <cell r="AH1975">
            <v>0</v>
          </cell>
          <cell r="AI1975">
            <v>0</v>
          </cell>
          <cell r="AJ1975">
            <v>0</v>
          </cell>
          <cell r="AK1975">
            <v>0</v>
          </cell>
          <cell r="AL1975">
            <v>0</v>
          </cell>
          <cell r="AM1975">
            <v>0</v>
          </cell>
          <cell r="AN1975">
            <v>0</v>
          </cell>
          <cell r="AP1975">
            <v>0</v>
          </cell>
        </row>
        <row r="1976">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D1976">
            <v>0</v>
          </cell>
          <cell r="AE1976">
            <v>0</v>
          </cell>
          <cell r="AF1976">
            <v>0</v>
          </cell>
          <cell r="AG1976">
            <v>0</v>
          </cell>
          <cell r="AH1976">
            <v>0</v>
          </cell>
          <cell r="AI1976">
            <v>0</v>
          </cell>
          <cell r="AJ1976">
            <v>0</v>
          </cell>
          <cell r="AK1976">
            <v>0</v>
          </cell>
          <cell r="AL1976">
            <v>0</v>
          </cell>
          <cell r="AM1976">
            <v>0</v>
          </cell>
          <cell r="AN1976">
            <v>0</v>
          </cell>
          <cell r="AP1976">
            <v>0</v>
          </cell>
        </row>
        <row r="1977">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D1977">
            <v>0</v>
          </cell>
          <cell r="AE1977">
            <v>0</v>
          </cell>
          <cell r="AF1977">
            <v>0</v>
          </cell>
          <cell r="AG1977">
            <v>0</v>
          </cell>
          <cell r="AH1977">
            <v>0</v>
          </cell>
          <cell r="AI1977">
            <v>0</v>
          </cell>
          <cell r="AJ1977">
            <v>0</v>
          </cell>
          <cell r="AK1977">
            <v>0</v>
          </cell>
          <cell r="AL1977">
            <v>0</v>
          </cell>
          <cell r="AM1977">
            <v>0</v>
          </cell>
          <cell r="AN1977">
            <v>0</v>
          </cell>
          <cell r="AP1977">
            <v>0</v>
          </cell>
        </row>
        <row r="1978">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D1978">
            <v>0</v>
          </cell>
          <cell r="AE1978">
            <v>0</v>
          </cell>
          <cell r="AF1978">
            <v>0</v>
          </cell>
          <cell r="AG1978">
            <v>0</v>
          </cell>
          <cell r="AH1978">
            <v>0</v>
          </cell>
          <cell r="AI1978">
            <v>0</v>
          </cell>
          <cell r="AJ1978">
            <v>0</v>
          </cell>
          <cell r="AK1978">
            <v>0</v>
          </cell>
          <cell r="AL1978">
            <v>0</v>
          </cell>
          <cell r="AM1978">
            <v>0</v>
          </cell>
          <cell r="AN1978">
            <v>0</v>
          </cell>
          <cell r="AP1978">
            <v>0</v>
          </cell>
        </row>
        <row r="1979">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D1979">
            <v>0</v>
          </cell>
          <cell r="AE1979">
            <v>0</v>
          </cell>
          <cell r="AF1979">
            <v>0</v>
          </cell>
          <cell r="AG1979">
            <v>0</v>
          </cell>
          <cell r="AH1979">
            <v>0</v>
          </cell>
          <cell r="AI1979">
            <v>0</v>
          </cell>
          <cell r="AJ1979">
            <v>0</v>
          </cell>
          <cell r="AK1979">
            <v>0</v>
          </cell>
          <cell r="AL1979">
            <v>0</v>
          </cell>
          <cell r="AM1979">
            <v>0</v>
          </cell>
          <cell r="AN1979">
            <v>0</v>
          </cell>
          <cell r="AP1979">
            <v>0</v>
          </cell>
        </row>
        <row r="1980">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D1980">
            <v>0</v>
          </cell>
          <cell r="AE1980">
            <v>0</v>
          </cell>
          <cell r="AF1980">
            <v>0</v>
          </cell>
          <cell r="AG1980">
            <v>0</v>
          </cell>
          <cell r="AH1980">
            <v>0</v>
          </cell>
          <cell r="AI1980">
            <v>0</v>
          </cell>
          <cell r="AJ1980">
            <v>0</v>
          </cell>
          <cell r="AK1980">
            <v>0</v>
          </cell>
          <cell r="AL1980">
            <v>0</v>
          </cell>
          <cell r="AM1980">
            <v>0</v>
          </cell>
          <cell r="AN1980">
            <v>0</v>
          </cell>
          <cell r="AP1980">
            <v>0</v>
          </cell>
        </row>
        <row r="1981">
          <cell r="J1981">
            <v>-491562.5</v>
          </cell>
          <cell r="K1981">
            <v>-44687.5</v>
          </cell>
          <cell r="L1981">
            <v>-134062.5</v>
          </cell>
          <cell r="M1981">
            <v>-223437.5</v>
          </cell>
          <cell r="N1981">
            <v>-312812.5</v>
          </cell>
          <cell r="O1981">
            <v>-402187.5</v>
          </cell>
          <cell r="P1981">
            <v>-491562.5</v>
          </cell>
          <cell r="Q1981">
            <v>-44687.5</v>
          </cell>
          <cell r="R1981">
            <v>-134062.5</v>
          </cell>
          <cell r="S1981">
            <v>-223437.5</v>
          </cell>
          <cell r="T1981">
            <v>-312812.5</v>
          </cell>
          <cell r="U1981">
            <v>-402187.5</v>
          </cell>
          <cell r="V1981">
            <v>-491562.5</v>
          </cell>
          <cell r="W1981">
            <v>-44687.5</v>
          </cell>
          <cell r="X1981">
            <v>-134062.5</v>
          </cell>
          <cell r="Y1981">
            <v>-223437.5</v>
          </cell>
          <cell r="Z1981">
            <v>-312812.5</v>
          </cell>
          <cell r="AA1981">
            <v>-402187.5</v>
          </cell>
          <cell r="AD1981">
            <v>-268125</v>
          </cell>
          <cell r="AE1981">
            <v>-268125</v>
          </cell>
          <cell r="AF1981">
            <v>-268125</v>
          </cell>
          <cell r="AG1981">
            <v>-268125</v>
          </cell>
          <cell r="AH1981">
            <v>-268125</v>
          </cell>
          <cell r="AI1981">
            <v>-268125</v>
          </cell>
          <cell r="AJ1981">
            <v>-268125</v>
          </cell>
          <cell r="AK1981">
            <v>-268125</v>
          </cell>
          <cell r="AL1981">
            <v>-268125</v>
          </cell>
          <cell r="AM1981">
            <v>-268125</v>
          </cell>
          <cell r="AN1981">
            <v>-268125</v>
          </cell>
          <cell r="AP1981">
            <v>-268125</v>
          </cell>
        </row>
        <row r="1982">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D1982">
            <v>0</v>
          </cell>
          <cell r="AE1982">
            <v>0</v>
          </cell>
          <cell r="AF1982">
            <v>0</v>
          </cell>
          <cell r="AG1982">
            <v>0</v>
          </cell>
          <cell r="AH1982">
            <v>0</v>
          </cell>
          <cell r="AI1982">
            <v>0</v>
          </cell>
          <cell r="AJ1982">
            <v>0</v>
          </cell>
          <cell r="AK1982">
            <v>0</v>
          </cell>
          <cell r="AL1982">
            <v>0</v>
          </cell>
          <cell r="AM1982">
            <v>0</v>
          </cell>
          <cell r="AN1982">
            <v>0</v>
          </cell>
          <cell r="AP1982">
            <v>0</v>
          </cell>
        </row>
        <row r="1983">
          <cell r="J1983">
            <v>-66000</v>
          </cell>
          <cell r="K1983">
            <v>-6000</v>
          </cell>
          <cell r="L1983">
            <v>-18000</v>
          </cell>
          <cell r="M1983">
            <v>-30000</v>
          </cell>
          <cell r="N1983">
            <v>-42000</v>
          </cell>
          <cell r="O1983">
            <v>-54000</v>
          </cell>
          <cell r="P1983">
            <v>-66000</v>
          </cell>
          <cell r="Q1983">
            <v>-6000</v>
          </cell>
          <cell r="R1983">
            <v>-18000</v>
          </cell>
          <cell r="S1983">
            <v>-30000</v>
          </cell>
          <cell r="T1983">
            <v>-42000</v>
          </cell>
          <cell r="U1983">
            <v>-54000</v>
          </cell>
          <cell r="V1983">
            <v>-66000</v>
          </cell>
          <cell r="W1983">
            <v>-6000</v>
          </cell>
          <cell r="X1983">
            <v>-18000</v>
          </cell>
          <cell r="Y1983">
            <v>-30000</v>
          </cell>
          <cell r="Z1983">
            <v>-42000</v>
          </cell>
          <cell r="AA1983">
            <v>-54000</v>
          </cell>
          <cell r="AD1983">
            <v>-36000</v>
          </cell>
          <cell r="AE1983">
            <v>-36000</v>
          </cell>
          <cell r="AF1983">
            <v>-36000</v>
          </cell>
          <cell r="AG1983">
            <v>-36000</v>
          </cell>
          <cell r="AH1983">
            <v>-36000</v>
          </cell>
          <cell r="AI1983">
            <v>-36000</v>
          </cell>
          <cell r="AJ1983">
            <v>-36000</v>
          </cell>
          <cell r="AK1983">
            <v>-36000</v>
          </cell>
          <cell r="AL1983">
            <v>-36000</v>
          </cell>
          <cell r="AM1983">
            <v>-36000</v>
          </cell>
          <cell r="AN1983">
            <v>-36000</v>
          </cell>
          <cell r="AP1983">
            <v>-36000</v>
          </cell>
        </row>
        <row r="1984">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D1984">
            <v>0</v>
          </cell>
          <cell r="AE1984">
            <v>0</v>
          </cell>
          <cell r="AF1984">
            <v>0</v>
          </cell>
          <cell r="AG1984">
            <v>0</v>
          </cell>
          <cell r="AH1984">
            <v>0</v>
          </cell>
          <cell r="AI1984">
            <v>0</v>
          </cell>
          <cell r="AJ1984">
            <v>0</v>
          </cell>
          <cell r="AK1984">
            <v>0</v>
          </cell>
          <cell r="AL1984">
            <v>0</v>
          </cell>
          <cell r="AM1984">
            <v>0</v>
          </cell>
          <cell r="AN1984">
            <v>0</v>
          </cell>
          <cell r="AP1984">
            <v>0</v>
          </cell>
        </row>
        <row r="1985">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D1985">
            <v>0</v>
          </cell>
          <cell r="AE1985">
            <v>0</v>
          </cell>
          <cell r="AF1985">
            <v>0</v>
          </cell>
          <cell r="AG1985">
            <v>0</v>
          </cell>
          <cell r="AH1985">
            <v>0</v>
          </cell>
          <cell r="AI1985">
            <v>0</v>
          </cell>
          <cell r="AJ1985">
            <v>0</v>
          </cell>
          <cell r="AK1985">
            <v>0</v>
          </cell>
          <cell r="AL1985">
            <v>0</v>
          </cell>
          <cell r="AM1985">
            <v>0</v>
          </cell>
          <cell r="AN1985">
            <v>0</v>
          </cell>
          <cell r="AP1985">
            <v>0</v>
          </cell>
        </row>
        <row r="1986">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D1986">
            <v>0</v>
          </cell>
          <cell r="AE1986">
            <v>0</v>
          </cell>
          <cell r="AF1986">
            <v>0</v>
          </cell>
          <cell r="AG1986">
            <v>0</v>
          </cell>
          <cell r="AH1986">
            <v>0</v>
          </cell>
          <cell r="AI1986">
            <v>0</v>
          </cell>
          <cell r="AJ1986">
            <v>0</v>
          </cell>
          <cell r="AK1986">
            <v>0</v>
          </cell>
          <cell r="AL1986">
            <v>0</v>
          </cell>
          <cell r="AM1986">
            <v>0</v>
          </cell>
          <cell r="AN1986">
            <v>0</v>
          </cell>
          <cell r="AP1986">
            <v>0</v>
          </cell>
        </row>
        <row r="1987">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D1987">
            <v>0</v>
          </cell>
          <cell r="AE1987">
            <v>0</v>
          </cell>
          <cell r="AF1987">
            <v>0</v>
          </cell>
          <cell r="AG1987">
            <v>0</v>
          </cell>
          <cell r="AH1987">
            <v>0</v>
          </cell>
          <cell r="AI1987">
            <v>0</v>
          </cell>
          <cell r="AJ1987">
            <v>0</v>
          </cell>
          <cell r="AK1987">
            <v>0</v>
          </cell>
          <cell r="AL1987">
            <v>0</v>
          </cell>
          <cell r="AM1987">
            <v>0</v>
          </cell>
          <cell r="AN1987">
            <v>0</v>
          </cell>
          <cell r="AP1987">
            <v>0</v>
          </cell>
        </row>
        <row r="1988">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D1988">
            <v>0</v>
          </cell>
          <cell r="AE1988">
            <v>0</v>
          </cell>
          <cell r="AF1988">
            <v>0</v>
          </cell>
          <cell r="AG1988">
            <v>0</v>
          </cell>
          <cell r="AH1988">
            <v>0</v>
          </cell>
          <cell r="AI1988">
            <v>0</v>
          </cell>
          <cell r="AJ1988">
            <v>0</v>
          </cell>
          <cell r="AK1988">
            <v>0</v>
          </cell>
          <cell r="AL1988">
            <v>0</v>
          </cell>
          <cell r="AM1988">
            <v>0</v>
          </cell>
          <cell r="AN1988">
            <v>0</v>
          </cell>
          <cell r="AP1988">
            <v>0</v>
          </cell>
        </row>
        <row r="1989">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D1989">
            <v>0</v>
          </cell>
          <cell r="AE1989">
            <v>0</v>
          </cell>
          <cell r="AF1989">
            <v>0</v>
          </cell>
          <cell r="AG1989">
            <v>0</v>
          </cell>
          <cell r="AH1989">
            <v>0</v>
          </cell>
          <cell r="AI1989">
            <v>0</v>
          </cell>
          <cell r="AJ1989">
            <v>0</v>
          </cell>
          <cell r="AK1989">
            <v>0</v>
          </cell>
          <cell r="AL1989">
            <v>0</v>
          </cell>
          <cell r="AM1989">
            <v>0</v>
          </cell>
          <cell r="AN1989">
            <v>0</v>
          </cell>
          <cell r="AP1989">
            <v>0</v>
          </cell>
        </row>
        <row r="1990">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D1990">
            <v>0</v>
          </cell>
          <cell r="AE1990">
            <v>0</v>
          </cell>
          <cell r="AF1990">
            <v>0</v>
          </cell>
          <cell r="AG1990">
            <v>0</v>
          </cell>
          <cell r="AH1990">
            <v>0</v>
          </cell>
          <cell r="AI1990">
            <v>0</v>
          </cell>
          <cell r="AJ1990">
            <v>0</v>
          </cell>
          <cell r="AK1990">
            <v>0</v>
          </cell>
          <cell r="AL1990">
            <v>0</v>
          </cell>
          <cell r="AM1990">
            <v>0</v>
          </cell>
          <cell r="AN1990">
            <v>0</v>
          </cell>
          <cell r="AP1990">
            <v>0</v>
          </cell>
        </row>
        <row r="1991">
          <cell r="J1991">
            <v>-116930.31</v>
          </cell>
          <cell r="K1991">
            <v>-14013.92</v>
          </cell>
          <cell r="L1991">
            <v>-65125.31</v>
          </cell>
          <cell r="M1991">
            <v>-118764.48</v>
          </cell>
          <cell r="N1991">
            <v>-14146.7</v>
          </cell>
          <cell r="O1991">
            <v>-65230.31</v>
          </cell>
          <cell r="P1991">
            <v>-117140.31</v>
          </cell>
          <cell r="Q1991">
            <v>-15953.09</v>
          </cell>
          <cell r="R1991">
            <v>-67036.7</v>
          </cell>
          <cell r="S1991">
            <v>-115488.37</v>
          </cell>
          <cell r="T1991">
            <v>-14286.15</v>
          </cell>
          <cell r="U1991">
            <v>-63481.15</v>
          </cell>
          <cell r="V1991">
            <v>-117105.32</v>
          </cell>
          <cell r="W1991">
            <v>-14173.93</v>
          </cell>
          <cell r="X1991">
            <v>-65270.32</v>
          </cell>
          <cell r="Y1991">
            <v>-118894.49</v>
          </cell>
          <cell r="Z1991">
            <v>-15963.1</v>
          </cell>
          <cell r="AA1991">
            <v>-10691.43</v>
          </cell>
          <cell r="AD1991">
            <v>-65329.602500000008</v>
          </cell>
          <cell r="AE1991">
            <v>-65489.719166666669</v>
          </cell>
          <cell r="AF1991">
            <v>-65577.787083333315</v>
          </cell>
          <cell r="AG1991">
            <v>-65601.514583333323</v>
          </cell>
          <cell r="AH1991">
            <v>-65625.149583333332</v>
          </cell>
          <cell r="AI1991">
            <v>-65640.358749999999</v>
          </cell>
          <cell r="AJ1991">
            <v>-65654.317916666681</v>
          </cell>
          <cell r="AK1991">
            <v>-65667.027083333349</v>
          </cell>
          <cell r="AL1991">
            <v>-65678.486250000002</v>
          </cell>
          <cell r="AM1991">
            <v>-65759.58666666667</v>
          </cell>
          <cell r="AN1991">
            <v>-63562.816666666658</v>
          </cell>
          <cell r="AP1991">
            <v>-52200.387500000012</v>
          </cell>
        </row>
        <row r="1992">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D1992">
            <v>0</v>
          </cell>
          <cell r="AE1992">
            <v>0</v>
          </cell>
          <cell r="AF1992">
            <v>0</v>
          </cell>
          <cell r="AG1992">
            <v>0</v>
          </cell>
          <cell r="AH1992">
            <v>0</v>
          </cell>
          <cell r="AI1992">
            <v>0</v>
          </cell>
          <cell r="AJ1992">
            <v>0</v>
          </cell>
          <cell r="AK1992">
            <v>0</v>
          </cell>
          <cell r="AL1992">
            <v>0</v>
          </cell>
          <cell r="AM1992">
            <v>0</v>
          </cell>
          <cell r="AN1992">
            <v>0</v>
          </cell>
          <cell r="AP1992">
            <v>0</v>
          </cell>
        </row>
        <row r="1993">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D1993">
            <v>0</v>
          </cell>
          <cell r="AE1993">
            <v>0</v>
          </cell>
          <cell r="AF1993">
            <v>0</v>
          </cell>
          <cell r="AG1993">
            <v>0</v>
          </cell>
          <cell r="AH1993">
            <v>0</v>
          </cell>
          <cell r="AI1993">
            <v>0</v>
          </cell>
          <cell r="AJ1993">
            <v>0</v>
          </cell>
          <cell r="AK1993">
            <v>0</v>
          </cell>
          <cell r="AL1993">
            <v>0</v>
          </cell>
          <cell r="AM1993">
            <v>0</v>
          </cell>
          <cell r="AN1993">
            <v>0</v>
          </cell>
          <cell r="AP1993">
            <v>0</v>
          </cell>
        </row>
        <row r="1994">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D1994">
            <v>0</v>
          </cell>
          <cell r="AE1994">
            <v>0</v>
          </cell>
          <cell r="AF1994">
            <v>0</v>
          </cell>
          <cell r="AG1994">
            <v>0</v>
          </cell>
          <cell r="AH1994">
            <v>0</v>
          </cell>
          <cell r="AI1994">
            <v>0</v>
          </cell>
          <cell r="AJ1994">
            <v>0</v>
          </cell>
          <cell r="AK1994">
            <v>0</v>
          </cell>
          <cell r="AL1994">
            <v>0</v>
          </cell>
          <cell r="AM1994">
            <v>0</v>
          </cell>
          <cell r="AN1994">
            <v>0</v>
          </cell>
          <cell r="AP1994">
            <v>0</v>
          </cell>
        </row>
        <row r="1995">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D1995">
            <v>0</v>
          </cell>
          <cell r="AE1995">
            <v>0</v>
          </cell>
          <cell r="AF1995">
            <v>0</v>
          </cell>
          <cell r="AG1995">
            <v>0</v>
          </cell>
          <cell r="AH1995">
            <v>0</v>
          </cell>
          <cell r="AI1995">
            <v>0</v>
          </cell>
          <cell r="AJ1995">
            <v>0</v>
          </cell>
          <cell r="AK1995">
            <v>0</v>
          </cell>
          <cell r="AL1995">
            <v>0</v>
          </cell>
          <cell r="AM1995">
            <v>0</v>
          </cell>
          <cell r="AN1995">
            <v>0</v>
          </cell>
          <cell r="AP1995">
            <v>0</v>
          </cell>
        </row>
        <row r="1996">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D1996">
            <v>0</v>
          </cell>
          <cell r="AE1996">
            <v>0</v>
          </cell>
          <cell r="AF1996">
            <v>0</v>
          </cell>
          <cell r="AG1996">
            <v>0</v>
          </cell>
          <cell r="AH1996">
            <v>0</v>
          </cell>
          <cell r="AI1996">
            <v>0</v>
          </cell>
          <cell r="AJ1996">
            <v>0</v>
          </cell>
          <cell r="AK1996">
            <v>0</v>
          </cell>
          <cell r="AL1996">
            <v>0</v>
          </cell>
          <cell r="AM1996">
            <v>0</v>
          </cell>
          <cell r="AN1996">
            <v>0</v>
          </cell>
          <cell r="AP1996">
            <v>0</v>
          </cell>
        </row>
        <row r="1997">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D1997">
            <v>0</v>
          </cell>
          <cell r="AE1997">
            <v>0</v>
          </cell>
          <cell r="AF1997">
            <v>0</v>
          </cell>
          <cell r="AG1997">
            <v>0</v>
          </cell>
          <cell r="AH1997">
            <v>0</v>
          </cell>
          <cell r="AI1997">
            <v>0</v>
          </cell>
          <cell r="AJ1997">
            <v>0</v>
          </cell>
          <cell r="AK1997">
            <v>0</v>
          </cell>
          <cell r="AL1997">
            <v>0</v>
          </cell>
          <cell r="AM1997">
            <v>0</v>
          </cell>
          <cell r="AN1997">
            <v>0</v>
          </cell>
          <cell r="AP1997">
            <v>0</v>
          </cell>
        </row>
        <row r="1998">
          <cell r="J1998">
            <v>-874999.77</v>
          </cell>
          <cell r="K1998">
            <v>-1458333.1</v>
          </cell>
          <cell r="L1998">
            <v>-2041666.43</v>
          </cell>
          <cell r="M1998">
            <v>-2624999.7599999998</v>
          </cell>
          <cell r="N1998">
            <v>-3208333.09</v>
          </cell>
          <cell r="O1998">
            <v>-291666.42</v>
          </cell>
          <cell r="P1998">
            <v>-874999.75</v>
          </cell>
          <cell r="Q1998">
            <v>-1458333.08</v>
          </cell>
          <cell r="R1998">
            <v>-2041666.41</v>
          </cell>
          <cell r="S1998">
            <v>-2624999.7400000002</v>
          </cell>
          <cell r="T1998">
            <v>-3208333.07</v>
          </cell>
          <cell r="U1998">
            <v>-291666.40000000002</v>
          </cell>
          <cell r="V1998">
            <v>-874999.73</v>
          </cell>
          <cell r="W1998">
            <v>-1458333.06</v>
          </cell>
          <cell r="X1998">
            <v>-2041666.39</v>
          </cell>
          <cell r="Y1998">
            <v>-2624999.7200000002</v>
          </cell>
          <cell r="Z1998">
            <v>-3208333.05</v>
          </cell>
          <cell r="AA1998">
            <v>-291666.38</v>
          </cell>
          <cell r="AD1998">
            <v>-1749999.7666666668</v>
          </cell>
          <cell r="AE1998">
            <v>-1749999.763333333</v>
          </cell>
          <cell r="AF1998">
            <v>-1749999.7599999998</v>
          </cell>
          <cell r="AG1998">
            <v>-1749999.7566666668</v>
          </cell>
          <cell r="AH1998">
            <v>-1749999.7533333332</v>
          </cell>
          <cell r="AI1998">
            <v>-1749999.7499999998</v>
          </cell>
          <cell r="AJ1998">
            <v>-1749999.7466666668</v>
          </cell>
          <cell r="AK1998">
            <v>-1749999.7433333332</v>
          </cell>
          <cell r="AL1998">
            <v>-1749999.7400000002</v>
          </cell>
          <cell r="AM1998">
            <v>-1749999.736666667</v>
          </cell>
          <cell r="AN1998">
            <v>-1749999.7333333334</v>
          </cell>
          <cell r="AP1998">
            <v>-1749999.7266666668</v>
          </cell>
        </row>
        <row r="1999">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D1999">
            <v>0</v>
          </cell>
          <cell r="AE1999">
            <v>0</v>
          </cell>
          <cell r="AF1999">
            <v>0</v>
          </cell>
          <cell r="AG1999">
            <v>0</v>
          </cell>
          <cell r="AH1999">
            <v>0</v>
          </cell>
          <cell r="AI1999">
            <v>0</v>
          </cell>
          <cell r="AJ1999">
            <v>0</v>
          </cell>
          <cell r="AK1999">
            <v>0</v>
          </cell>
          <cell r="AL1999">
            <v>0</v>
          </cell>
          <cell r="AM1999">
            <v>0</v>
          </cell>
          <cell r="AN1999">
            <v>0</v>
          </cell>
          <cell r="AP1999">
            <v>0</v>
          </cell>
        </row>
        <row r="2000">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D2000">
            <v>0</v>
          </cell>
          <cell r="AE2000">
            <v>0</v>
          </cell>
          <cell r="AF2000">
            <v>0</v>
          </cell>
          <cell r="AG2000">
            <v>0</v>
          </cell>
          <cell r="AH2000">
            <v>0</v>
          </cell>
          <cell r="AI2000">
            <v>0</v>
          </cell>
          <cell r="AJ2000">
            <v>0</v>
          </cell>
          <cell r="AK2000">
            <v>0</v>
          </cell>
          <cell r="AL2000">
            <v>0</v>
          </cell>
          <cell r="AM2000">
            <v>0</v>
          </cell>
          <cell r="AN2000">
            <v>0</v>
          </cell>
          <cell r="AP2000">
            <v>0</v>
          </cell>
        </row>
        <row r="2001">
          <cell r="J2001">
            <v>-2808333.1</v>
          </cell>
          <cell r="K2001">
            <v>-3931666.43</v>
          </cell>
          <cell r="L2001">
            <v>-5054999.76</v>
          </cell>
          <cell r="M2001">
            <v>-6178333.0899999999</v>
          </cell>
          <cell r="N2001">
            <v>-561666.42000000004</v>
          </cell>
          <cell r="O2001">
            <v>-1684999.75</v>
          </cell>
          <cell r="P2001">
            <v>-2808333.08</v>
          </cell>
          <cell r="Q2001">
            <v>-3931666.41</v>
          </cell>
          <cell r="R2001">
            <v>-5054999.74</v>
          </cell>
          <cell r="S2001">
            <v>-6178333.0700000003</v>
          </cell>
          <cell r="T2001">
            <v>-561666.4</v>
          </cell>
          <cell r="U2001">
            <v>-1684999.73</v>
          </cell>
          <cell r="V2001">
            <v>-2808333.06</v>
          </cell>
          <cell r="W2001">
            <v>-3931666.39</v>
          </cell>
          <cell r="X2001">
            <v>-5054999.72</v>
          </cell>
          <cell r="Y2001">
            <v>-6178333.0499999998</v>
          </cell>
          <cell r="Z2001">
            <v>-561666.38</v>
          </cell>
          <cell r="AA2001">
            <v>-1684999.71</v>
          </cell>
          <cell r="AD2001">
            <v>-3369999.7633333337</v>
          </cell>
          <cell r="AE2001">
            <v>-3369999.76</v>
          </cell>
          <cell r="AF2001">
            <v>-3369999.7566666664</v>
          </cell>
          <cell r="AG2001">
            <v>-3369999.7533333334</v>
          </cell>
          <cell r="AH2001">
            <v>-3369999.75</v>
          </cell>
          <cell r="AI2001">
            <v>-3369999.7466666661</v>
          </cell>
          <cell r="AJ2001">
            <v>-3369999.7433333336</v>
          </cell>
          <cell r="AK2001">
            <v>-3369999.74</v>
          </cell>
          <cell r="AL2001">
            <v>-3369999.7366666663</v>
          </cell>
          <cell r="AM2001">
            <v>-3369999.7333333329</v>
          </cell>
          <cell r="AN2001">
            <v>-3369999.73</v>
          </cell>
          <cell r="AP2001">
            <v>-3369999.7233333332</v>
          </cell>
        </row>
        <row r="2002">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D2002">
            <v>0</v>
          </cell>
          <cell r="AE2002">
            <v>0</v>
          </cell>
          <cell r="AF2002">
            <v>0</v>
          </cell>
          <cell r="AG2002">
            <v>0</v>
          </cell>
          <cell r="AH2002">
            <v>0</v>
          </cell>
          <cell r="AI2002">
            <v>0</v>
          </cell>
          <cell r="AJ2002">
            <v>0</v>
          </cell>
          <cell r="AK2002">
            <v>0</v>
          </cell>
          <cell r="AL2002">
            <v>0</v>
          </cell>
          <cell r="AM2002">
            <v>0</v>
          </cell>
          <cell r="AN2002">
            <v>0</v>
          </cell>
          <cell r="AP2002">
            <v>0</v>
          </cell>
        </row>
        <row r="2003">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D2003">
            <v>0</v>
          </cell>
          <cell r="AE2003">
            <v>0</v>
          </cell>
          <cell r="AF2003">
            <v>0</v>
          </cell>
          <cell r="AG2003">
            <v>0</v>
          </cell>
          <cell r="AH2003">
            <v>0</v>
          </cell>
          <cell r="AI2003">
            <v>0</v>
          </cell>
          <cell r="AJ2003">
            <v>0</v>
          </cell>
          <cell r="AK2003">
            <v>0</v>
          </cell>
          <cell r="AL2003">
            <v>0</v>
          </cell>
          <cell r="AM2003">
            <v>0</v>
          </cell>
          <cell r="AN2003">
            <v>0</v>
          </cell>
          <cell r="AP2003">
            <v>0</v>
          </cell>
        </row>
        <row r="2004">
          <cell r="J2004">
            <v>-460251.34</v>
          </cell>
          <cell r="K2004">
            <v>-522264.9</v>
          </cell>
          <cell r="L2004">
            <v>-522264.9</v>
          </cell>
          <cell r="M2004">
            <v>-520938.79</v>
          </cell>
          <cell r="N2004">
            <v>-585439.44999999995</v>
          </cell>
          <cell r="O2004">
            <v>-585439.44999999995</v>
          </cell>
          <cell r="P2004">
            <v>-585439.44999999995</v>
          </cell>
          <cell r="Q2004">
            <v>-651159.63</v>
          </cell>
          <cell r="R2004">
            <v>-651159.63</v>
          </cell>
          <cell r="S2004">
            <v>-651159.63</v>
          </cell>
          <cell r="T2004">
            <v>-717890.72</v>
          </cell>
          <cell r="U2004">
            <v>-717890.72</v>
          </cell>
          <cell r="V2004">
            <v>-717890.72</v>
          </cell>
          <cell r="W2004">
            <v>-790942.18</v>
          </cell>
          <cell r="X2004">
            <v>-790942.18</v>
          </cell>
          <cell r="Y2004">
            <v>-743799.63</v>
          </cell>
          <cell r="Z2004">
            <v>-823031.91</v>
          </cell>
          <cell r="AA2004">
            <v>-823031.91</v>
          </cell>
          <cell r="AD2004">
            <v>-504082.76541666663</v>
          </cell>
          <cell r="AE2004">
            <v>-524079.92958333343</v>
          </cell>
          <cell r="AF2004">
            <v>-544472.19041666668</v>
          </cell>
          <cell r="AG2004">
            <v>-565403.29500000004</v>
          </cell>
          <cell r="AH2004">
            <v>-586873.24333333329</v>
          </cell>
          <cell r="AI2004">
            <v>-608343.19166666665</v>
          </cell>
          <cell r="AJ2004">
            <v>-630273.05249999987</v>
          </cell>
          <cell r="AK2004">
            <v>-652662.82583333319</v>
          </cell>
          <cell r="AL2004">
            <v>-673143.5808333332</v>
          </cell>
          <cell r="AM2004">
            <v>-692329.13499999989</v>
          </cell>
          <cell r="AN2004">
            <v>-712128.50666666648</v>
          </cell>
          <cell r="AP2004">
            <v>-752051.83499999996</v>
          </cell>
        </row>
        <row r="2005">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D2005">
            <v>0</v>
          </cell>
          <cell r="AE2005">
            <v>0</v>
          </cell>
          <cell r="AF2005">
            <v>0</v>
          </cell>
          <cell r="AG2005">
            <v>0</v>
          </cell>
          <cell r="AH2005">
            <v>0</v>
          </cell>
          <cell r="AI2005">
            <v>0</v>
          </cell>
          <cell r="AJ2005">
            <v>0</v>
          </cell>
          <cell r="AK2005">
            <v>0</v>
          </cell>
          <cell r="AL2005">
            <v>0</v>
          </cell>
          <cell r="AM2005">
            <v>0</v>
          </cell>
          <cell r="AN2005">
            <v>0</v>
          </cell>
          <cell r="AP2005">
            <v>0</v>
          </cell>
        </row>
        <row r="2006">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D2006">
            <v>0</v>
          </cell>
          <cell r="AE2006">
            <v>0</v>
          </cell>
          <cell r="AF2006">
            <v>0</v>
          </cell>
          <cell r="AG2006">
            <v>0</v>
          </cell>
          <cell r="AH2006">
            <v>0</v>
          </cell>
          <cell r="AI2006">
            <v>0</v>
          </cell>
          <cell r="AJ2006">
            <v>0</v>
          </cell>
          <cell r="AK2006">
            <v>0</v>
          </cell>
          <cell r="AL2006">
            <v>0</v>
          </cell>
          <cell r="AM2006">
            <v>0</v>
          </cell>
          <cell r="AN2006">
            <v>0</v>
          </cell>
          <cell r="AP2006">
            <v>0</v>
          </cell>
        </row>
        <row r="2007">
          <cell r="J2007">
            <v>-4387500</v>
          </cell>
          <cell r="K2007">
            <v>-6142500</v>
          </cell>
          <cell r="L2007">
            <v>-7897500</v>
          </cell>
          <cell r="M2007">
            <v>-9652500</v>
          </cell>
          <cell r="N2007">
            <v>-877500</v>
          </cell>
          <cell r="O2007">
            <v>-2632500</v>
          </cell>
          <cell r="P2007">
            <v>-4387500</v>
          </cell>
          <cell r="Q2007">
            <v>-6142500</v>
          </cell>
          <cell r="R2007">
            <v>-7897500</v>
          </cell>
          <cell r="S2007">
            <v>-9652500</v>
          </cell>
          <cell r="T2007">
            <v>-877500</v>
          </cell>
          <cell r="U2007">
            <v>-2632500</v>
          </cell>
          <cell r="V2007">
            <v>-4387500</v>
          </cell>
          <cell r="W2007">
            <v>-6142500</v>
          </cell>
          <cell r="X2007">
            <v>-7897500</v>
          </cell>
          <cell r="Y2007">
            <v>-9652500</v>
          </cell>
          <cell r="Z2007">
            <v>-877500</v>
          </cell>
          <cell r="AA2007">
            <v>-2632500</v>
          </cell>
          <cell r="AD2007">
            <v>-5265000</v>
          </cell>
          <cell r="AE2007">
            <v>-5265000</v>
          </cell>
          <cell r="AF2007">
            <v>-5265000</v>
          </cell>
          <cell r="AG2007">
            <v>-5265000</v>
          </cell>
          <cell r="AH2007">
            <v>-5265000</v>
          </cell>
          <cell r="AI2007">
            <v>-5265000</v>
          </cell>
          <cell r="AJ2007">
            <v>-5265000</v>
          </cell>
          <cell r="AK2007">
            <v>-5265000</v>
          </cell>
          <cell r="AL2007">
            <v>-5265000</v>
          </cell>
          <cell r="AM2007">
            <v>-5265000</v>
          </cell>
          <cell r="AN2007">
            <v>-5265000</v>
          </cell>
          <cell r="AP2007">
            <v>-5265000</v>
          </cell>
        </row>
        <row r="2008">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D2008">
            <v>0</v>
          </cell>
          <cell r="AE2008">
            <v>0</v>
          </cell>
          <cell r="AF2008">
            <v>0</v>
          </cell>
          <cell r="AG2008">
            <v>0</v>
          </cell>
          <cell r="AH2008">
            <v>0</v>
          </cell>
          <cell r="AI2008">
            <v>0</v>
          </cell>
          <cell r="AJ2008">
            <v>0</v>
          </cell>
          <cell r="AK2008">
            <v>0</v>
          </cell>
          <cell r="AL2008">
            <v>0</v>
          </cell>
          <cell r="AM2008">
            <v>0</v>
          </cell>
          <cell r="AN2008">
            <v>0</v>
          </cell>
          <cell r="AP2008">
            <v>0</v>
          </cell>
        </row>
        <row r="2009">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D2009">
            <v>0</v>
          </cell>
          <cell r="AE2009">
            <v>0</v>
          </cell>
          <cell r="AF2009">
            <v>0</v>
          </cell>
          <cell r="AG2009">
            <v>0</v>
          </cell>
          <cell r="AH2009">
            <v>0</v>
          </cell>
          <cell r="AI2009">
            <v>0</v>
          </cell>
          <cell r="AJ2009">
            <v>0</v>
          </cell>
          <cell r="AK2009">
            <v>0</v>
          </cell>
          <cell r="AL2009">
            <v>0</v>
          </cell>
          <cell r="AM2009">
            <v>0</v>
          </cell>
          <cell r="AN2009">
            <v>0</v>
          </cell>
          <cell r="AP2009">
            <v>0</v>
          </cell>
        </row>
        <row r="2010">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D2010">
            <v>0</v>
          </cell>
          <cell r="AE2010">
            <v>0</v>
          </cell>
          <cell r="AF2010">
            <v>0</v>
          </cell>
          <cell r="AG2010">
            <v>0</v>
          </cell>
          <cell r="AH2010">
            <v>0</v>
          </cell>
          <cell r="AI2010">
            <v>0</v>
          </cell>
          <cell r="AJ2010">
            <v>0</v>
          </cell>
          <cell r="AK2010">
            <v>0</v>
          </cell>
          <cell r="AL2010">
            <v>0</v>
          </cell>
          <cell r="AM2010">
            <v>0</v>
          </cell>
          <cell r="AN2010">
            <v>0</v>
          </cell>
          <cell r="AP2010">
            <v>0</v>
          </cell>
        </row>
        <row r="2011">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D2011">
            <v>0</v>
          </cell>
          <cell r="AE2011">
            <v>0</v>
          </cell>
          <cell r="AF2011">
            <v>0</v>
          </cell>
          <cell r="AG2011">
            <v>0</v>
          </cell>
          <cell r="AH2011">
            <v>0</v>
          </cell>
          <cell r="AI2011">
            <v>0</v>
          </cell>
          <cell r="AJ2011">
            <v>0</v>
          </cell>
          <cell r="AK2011">
            <v>0</v>
          </cell>
          <cell r="AL2011">
            <v>0</v>
          </cell>
          <cell r="AM2011">
            <v>0</v>
          </cell>
          <cell r="AN2011">
            <v>0</v>
          </cell>
          <cell r="AP2011">
            <v>0</v>
          </cell>
        </row>
        <row r="2012">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D2012">
            <v>0</v>
          </cell>
          <cell r="AE2012">
            <v>0</v>
          </cell>
          <cell r="AF2012">
            <v>0</v>
          </cell>
          <cell r="AG2012">
            <v>0</v>
          </cell>
          <cell r="AH2012">
            <v>0</v>
          </cell>
          <cell r="AI2012">
            <v>0</v>
          </cell>
          <cell r="AJ2012">
            <v>0</v>
          </cell>
          <cell r="AK2012">
            <v>0</v>
          </cell>
          <cell r="AL2012">
            <v>0</v>
          </cell>
          <cell r="AM2012">
            <v>0</v>
          </cell>
          <cell r="AN2012">
            <v>0</v>
          </cell>
          <cell r="AP2012">
            <v>0</v>
          </cell>
        </row>
        <row r="2013">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D2013">
            <v>0</v>
          </cell>
          <cell r="AE2013">
            <v>0</v>
          </cell>
          <cell r="AF2013">
            <v>0</v>
          </cell>
          <cell r="AG2013">
            <v>0</v>
          </cell>
          <cell r="AH2013">
            <v>0</v>
          </cell>
          <cell r="AI2013">
            <v>0</v>
          </cell>
          <cell r="AJ2013">
            <v>0</v>
          </cell>
          <cell r="AK2013">
            <v>0</v>
          </cell>
          <cell r="AL2013">
            <v>0</v>
          </cell>
          <cell r="AM2013">
            <v>0</v>
          </cell>
          <cell r="AN2013">
            <v>0</v>
          </cell>
          <cell r="AP2013">
            <v>0</v>
          </cell>
        </row>
        <row r="2014">
          <cell r="J2014">
            <v>-6891826.7300000004</v>
          </cell>
          <cell r="K2014">
            <v>-1180368.3999999999</v>
          </cell>
          <cell r="L2014">
            <v>-2322660.0699999998</v>
          </cell>
          <cell r="M2014">
            <v>-3464951.74</v>
          </cell>
          <cell r="N2014">
            <v>-4607243.41</v>
          </cell>
          <cell r="O2014">
            <v>-5749535.0800000001</v>
          </cell>
          <cell r="P2014">
            <v>-6891826.75</v>
          </cell>
          <cell r="Q2014">
            <v>-1180368.42</v>
          </cell>
          <cell r="R2014">
            <v>-2322660.09</v>
          </cell>
          <cell r="S2014">
            <v>-3464951.76</v>
          </cell>
          <cell r="T2014">
            <v>-4607243.43</v>
          </cell>
          <cell r="U2014">
            <v>-5749535.0999999996</v>
          </cell>
          <cell r="V2014">
            <v>-6891826.7699999996</v>
          </cell>
          <cell r="W2014">
            <v>-1180368.44</v>
          </cell>
          <cell r="X2014">
            <v>-2322660.11</v>
          </cell>
          <cell r="Y2014">
            <v>-3464951.78</v>
          </cell>
          <cell r="Z2014">
            <v>-4607243.45</v>
          </cell>
          <cell r="AA2014">
            <v>-5749535.1200000001</v>
          </cell>
          <cell r="AD2014">
            <v>-4036097.566666666</v>
          </cell>
          <cell r="AE2014">
            <v>-4036097.5700000003</v>
          </cell>
          <cell r="AF2014">
            <v>-4036097.5733333337</v>
          </cell>
          <cell r="AG2014">
            <v>-4036097.5766666667</v>
          </cell>
          <cell r="AH2014">
            <v>-4036097.5799999996</v>
          </cell>
          <cell r="AI2014">
            <v>-4036097.583333334</v>
          </cell>
          <cell r="AJ2014">
            <v>-4036097.5866666674</v>
          </cell>
          <cell r="AK2014">
            <v>-4036097.59</v>
          </cell>
          <cell r="AL2014">
            <v>-4036097.5933333333</v>
          </cell>
          <cell r="AM2014">
            <v>-4036097.5966666671</v>
          </cell>
          <cell r="AN2014">
            <v>-4036097.6</v>
          </cell>
          <cell r="AP2014">
            <v>-4036097.606666666</v>
          </cell>
        </row>
        <row r="2015">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D2015">
            <v>0</v>
          </cell>
          <cell r="AE2015">
            <v>0</v>
          </cell>
          <cell r="AF2015">
            <v>0</v>
          </cell>
          <cell r="AG2015">
            <v>0</v>
          </cell>
          <cell r="AH2015">
            <v>0</v>
          </cell>
          <cell r="AI2015">
            <v>0</v>
          </cell>
          <cell r="AJ2015">
            <v>0</v>
          </cell>
          <cell r="AK2015">
            <v>0</v>
          </cell>
          <cell r="AL2015">
            <v>0</v>
          </cell>
          <cell r="AM2015">
            <v>0</v>
          </cell>
          <cell r="AN2015">
            <v>0</v>
          </cell>
          <cell r="AP2015">
            <v>0</v>
          </cell>
        </row>
        <row r="2016">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D2016">
            <v>0</v>
          </cell>
          <cell r="AE2016">
            <v>0</v>
          </cell>
          <cell r="AF2016">
            <v>0</v>
          </cell>
          <cell r="AG2016">
            <v>0</v>
          </cell>
          <cell r="AH2016">
            <v>0</v>
          </cell>
          <cell r="AI2016">
            <v>0</v>
          </cell>
          <cell r="AJ2016">
            <v>0</v>
          </cell>
          <cell r="AK2016">
            <v>0</v>
          </cell>
          <cell r="AL2016">
            <v>0</v>
          </cell>
          <cell r="AM2016">
            <v>0</v>
          </cell>
          <cell r="AN2016">
            <v>0</v>
          </cell>
          <cell r="AP2016">
            <v>0</v>
          </cell>
        </row>
        <row r="2017">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D2017">
            <v>0</v>
          </cell>
          <cell r="AE2017">
            <v>0</v>
          </cell>
          <cell r="AF2017">
            <v>0</v>
          </cell>
          <cell r="AG2017">
            <v>0</v>
          </cell>
          <cell r="AH2017">
            <v>0</v>
          </cell>
          <cell r="AI2017">
            <v>0</v>
          </cell>
          <cell r="AJ2017">
            <v>0</v>
          </cell>
          <cell r="AK2017">
            <v>0</v>
          </cell>
          <cell r="AL2017">
            <v>0</v>
          </cell>
          <cell r="AM2017">
            <v>0</v>
          </cell>
          <cell r="AN2017">
            <v>0</v>
          </cell>
          <cell r="AP2017">
            <v>0</v>
          </cell>
        </row>
        <row r="2018">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D2018">
            <v>0</v>
          </cell>
          <cell r="AE2018">
            <v>0</v>
          </cell>
          <cell r="AF2018">
            <v>0</v>
          </cell>
          <cell r="AG2018">
            <v>0</v>
          </cell>
          <cell r="AH2018">
            <v>0</v>
          </cell>
          <cell r="AI2018">
            <v>0</v>
          </cell>
          <cell r="AJ2018">
            <v>0</v>
          </cell>
          <cell r="AK2018">
            <v>0</v>
          </cell>
          <cell r="AL2018">
            <v>0</v>
          </cell>
          <cell r="AM2018">
            <v>0</v>
          </cell>
          <cell r="AN2018">
            <v>0</v>
          </cell>
          <cell r="AP2018">
            <v>0</v>
          </cell>
        </row>
        <row r="2019">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D2019">
            <v>0</v>
          </cell>
          <cell r="AE2019">
            <v>0</v>
          </cell>
          <cell r="AF2019">
            <v>0</v>
          </cell>
          <cell r="AG2019">
            <v>0</v>
          </cell>
          <cell r="AH2019">
            <v>0</v>
          </cell>
          <cell r="AI2019">
            <v>0</v>
          </cell>
          <cell r="AJ2019">
            <v>0</v>
          </cell>
          <cell r="AK2019">
            <v>0</v>
          </cell>
          <cell r="AL2019">
            <v>0</v>
          </cell>
          <cell r="AM2019">
            <v>0</v>
          </cell>
          <cell r="AN2019">
            <v>0</v>
          </cell>
          <cell r="AP2019">
            <v>0</v>
          </cell>
        </row>
        <row r="2020">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D2020">
            <v>0</v>
          </cell>
          <cell r="AE2020">
            <v>0</v>
          </cell>
          <cell r="AF2020">
            <v>0</v>
          </cell>
          <cell r="AG2020">
            <v>0</v>
          </cell>
          <cell r="AH2020">
            <v>0</v>
          </cell>
          <cell r="AI2020">
            <v>0</v>
          </cell>
          <cell r="AJ2020">
            <v>0</v>
          </cell>
          <cell r="AK2020">
            <v>0</v>
          </cell>
          <cell r="AL2020">
            <v>0</v>
          </cell>
          <cell r="AM2020">
            <v>0</v>
          </cell>
          <cell r="AN2020">
            <v>0</v>
          </cell>
          <cell r="AP2020">
            <v>0</v>
          </cell>
        </row>
        <row r="2021">
          <cell r="J2021">
            <v>-7750637.7599999998</v>
          </cell>
          <cell r="K2021">
            <v>-746471.09</v>
          </cell>
          <cell r="L2021">
            <v>-2147304.42</v>
          </cell>
          <cell r="M2021">
            <v>-3548137.75</v>
          </cell>
          <cell r="N2021">
            <v>-4948971.08</v>
          </cell>
          <cell r="O2021">
            <v>-6349804.4100000001</v>
          </cell>
          <cell r="P2021">
            <v>-7750637.7400000002</v>
          </cell>
          <cell r="Q2021">
            <v>-746471.07</v>
          </cell>
          <cell r="R2021">
            <v>-2147304.4</v>
          </cell>
          <cell r="S2021">
            <v>-3548137.73</v>
          </cell>
          <cell r="T2021">
            <v>-4948971.0599999996</v>
          </cell>
          <cell r="U2021">
            <v>-6349804.3899999997</v>
          </cell>
          <cell r="V2021">
            <v>-7750637.7199999997</v>
          </cell>
          <cell r="W2021">
            <v>-746471.05</v>
          </cell>
          <cell r="X2021">
            <v>-2147304.38</v>
          </cell>
          <cell r="Y2021">
            <v>-3548137.71</v>
          </cell>
          <cell r="Z2021">
            <v>-4948971.04</v>
          </cell>
          <cell r="AA2021">
            <v>-6349804.3700000001</v>
          </cell>
          <cell r="AD2021">
            <v>-4248554.4233333338</v>
          </cell>
          <cell r="AE2021">
            <v>-4248554.4200000009</v>
          </cell>
          <cell r="AF2021">
            <v>-4248554.416666666</v>
          </cell>
          <cell r="AG2021">
            <v>-4248554.4133333331</v>
          </cell>
          <cell r="AH2021">
            <v>-4248554.41</v>
          </cell>
          <cell r="AI2021">
            <v>-4248554.4066666672</v>
          </cell>
          <cell r="AJ2021">
            <v>-4248554.4033333333</v>
          </cell>
          <cell r="AK2021">
            <v>-4248554.3999999994</v>
          </cell>
          <cell r="AL2021">
            <v>-4248554.3966666656</v>
          </cell>
          <cell r="AM2021">
            <v>-4248554.3933333335</v>
          </cell>
          <cell r="AN2021">
            <v>-4248554.3899999997</v>
          </cell>
          <cell r="AP2021">
            <v>-4248554.3833333328</v>
          </cell>
        </row>
        <row r="2022">
          <cell r="J2022">
            <v>-3973533.33</v>
          </cell>
          <cell r="K2022">
            <v>-5542033.3300000001</v>
          </cell>
          <cell r="L2022">
            <v>-7110533.3300000001</v>
          </cell>
          <cell r="M2022">
            <v>-8679033.3300000001</v>
          </cell>
          <cell r="N2022">
            <v>-836533.33</v>
          </cell>
          <cell r="O2022">
            <v>-2405033.33</v>
          </cell>
          <cell r="P2022">
            <v>-3973533.33</v>
          </cell>
          <cell r="Q2022">
            <v>-5542033.3300000001</v>
          </cell>
          <cell r="R2022">
            <v>-7110533.3300000001</v>
          </cell>
          <cell r="S2022">
            <v>-8679033.3300000001</v>
          </cell>
          <cell r="T2022">
            <v>-836533.33</v>
          </cell>
          <cell r="U2022">
            <v>-2405033.33</v>
          </cell>
          <cell r="V2022">
            <v>-3973533.33</v>
          </cell>
          <cell r="W2022">
            <v>-5542033.3300000001</v>
          </cell>
          <cell r="X2022">
            <v>-7110533.3300000001</v>
          </cell>
          <cell r="Y2022">
            <v>-8679033.3300000001</v>
          </cell>
          <cell r="Z2022">
            <v>-836533.33</v>
          </cell>
          <cell r="AA2022">
            <v>-2405033.33</v>
          </cell>
          <cell r="AD2022">
            <v>-4757783.3299999991</v>
          </cell>
          <cell r="AE2022">
            <v>-4757783.3299999991</v>
          </cell>
          <cell r="AF2022">
            <v>-4757783.3299999991</v>
          </cell>
          <cell r="AG2022">
            <v>-4757783.3299999991</v>
          </cell>
          <cell r="AH2022">
            <v>-4757783.3299999991</v>
          </cell>
          <cell r="AI2022">
            <v>-4757783.3299999991</v>
          </cell>
          <cell r="AJ2022">
            <v>-4757783.3299999991</v>
          </cell>
          <cell r="AK2022">
            <v>-4757783.3299999991</v>
          </cell>
          <cell r="AL2022">
            <v>-4757783.3299999991</v>
          </cell>
          <cell r="AM2022">
            <v>-4757783.3299999991</v>
          </cell>
          <cell r="AN2022">
            <v>-4757783.3299999991</v>
          </cell>
          <cell r="AP2022">
            <v>-4757783.3299999991</v>
          </cell>
        </row>
        <row r="2023">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D2023">
            <v>0</v>
          </cell>
          <cell r="AE2023">
            <v>0</v>
          </cell>
          <cell r="AF2023">
            <v>0</v>
          </cell>
          <cell r="AG2023">
            <v>0</v>
          </cell>
          <cell r="AH2023">
            <v>0</v>
          </cell>
          <cell r="AI2023">
            <v>0</v>
          </cell>
          <cell r="AJ2023">
            <v>0</v>
          </cell>
          <cell r="AK2023">
            <v>0</v>
          </cell>
          <cell r="AL2023">
            <v>0</v>
          </cell>
          <cell r="AM2023">
            <v>0</v>
          </cell>
          <cell r="AN2023">
            <v>0</v>
          </cell>
          <cell r="AP2023">
            <v>0</v>
          </cell>
        </row>
        <row r="2024">
          <cell r="J2024">
            <v>-8717500.1799999997</v>
          </cell>
          <cell r="K2024">
            <v>-1452916.85</v>
          </cell>
          <cell r="L2024">
            <v>-2905833.52</v>
          </cell>
          <cell r="M2024">
            <v>-4358750.1900000004</v>
          </cell>
          <cell r="N2024">
            <v>-5811666.8600000003</v>
          </cell>
          <cell r="O2024">
            <v>-7264583.5300000003</v>
          </cell>
          <cell r="P2024">
            <v>-8717500.1999999993</v>
          </cell>
          <cell r="Q2024">
            <v>-1452916.87</v>
          </cell>
          <cell r="R2024">
            <v>-2905833.54</v>
          </cell>
          <cell r="S2024">
            <v>-4358750.21</v>
          </cell>
          <cell r="T2024">
            <v>-5811666.8799999999</v>
          </cell>
          <cell r="U2024">
            <v>-7264583.5499999998</v>
          </cell>
          <cell r="V2024">
            <v>-8717500.2200000007</v>
          </cell>
          <cell r="W2024">
            <v>-1452916.89</v>
          </cell>
          <cell r="X2024">
            <v>-2905833.56</v>
          </cell>
          <cell r="Y2024">
            <v>-4358750.2300000004</v>
          </cell>
          <cell r="Z2024">
            <v>-5811666.9000000004</v>
          </cell>
          <cell r="AA2024">
            <v>-7264583.5700000003</v>
          </cell>
          <cell r="AD2024">
            <v>-5085208.5166666666</v>
          </cell>
          <cell r="AE2024">
            <v>-5085208.5199999996</v>
          </cell>
          <cell r="AF2024">
            <v>-5085208.5233333334</v>
          </cell>
          <cell r="AG2024">
            <v>-5085208.5266666664</v>
          </cell>
          <cell r="AH2024">
            <v>-5085208.53</v>
          </cell>
          <cell r="AI2024">
            <v>-5085208.5333333341</v>
          </cell>
          <cell r="AJ2024">
            <v>-5085208.5366666662</v>
          </cell>
          <cell r="AK2024">
            <v>-5085208.54</v>
          </cell>
          <cell r="AL2024">
            <v>-5085208.5433333339</v>
          </cell>
          <cell r="AM2024">
            <v>-5085208.5466666678</v>
          </cell>
          <cell r="AN2024">
            <v>-5085208.5500000007</v>
          </cell>
          <cell r="AP2024">
            <v>-5060645.3416666668</v>
          </cell>
        </row>
        <row r="2025">
          <cell r="J2025">
            <v>-199310.39</v>
          </cell>
          <cell r="K2025">
            <v>-9805.67</v>
          </cell>
          <cell r="L2025">
            <v>-100832.21</v>
          </cell>
          <cell r="M2025">
            <v>-201796.21</v>
          </cell>
          <cell r="N2025">
            <v>-8810.1299999999992</v>
          </cell>
          <cell r="O2025">
            <v>-100870.24</v>
          </cell>
          <cell r="P2025">
            <v>-198578.24</v>
          </cell>
          <cell r="Q2025">
            <v>-12007.52</v>
          </cell>
          <cell r="R2025">
            <v>-104067.63</v>
          </cell>
          <cell r="S2025">
            <v>-195262.63</v>
          </cell>
          <cell r="T2025">
            <v>-8691.91</v>
          </cell>
          <cell r="U2025">
            <v>-97689.58</v>
          </cell>
          <cell r="V2025">
            <v>-198653.58</v>
          </cell>
          <cell r="W2025">
            <v>-8826.86</v>
          </cell>
          <cell r="X2025">
            <v>-100836.99</v>
          </cell>
          <cell r="Y2025">
            <v>-201320.99</v>
          </cell>
          <cell r="Z2025">
            <v>-11180.27</v>
          </cell>
          <cell r="AA2025">
            <v>-26832.21</v>
          </cell>
          <cell r="AD2025">
            <v>-102996.33291666665</v>
          </cell>
          <cell r="AE2025">
            <v>-103204.41833333333</v>
          </cell>
          <cell r="AF2025">
            <v>-103291.13166666667</v>
          </cell>
          <cell r="AG2025">
            <v>-103215.38666666666</v>
          </cell>
          <cell r="AH2025">
            <v>-103157.06375000002</v>
          </cell>
          <cell r="AI2025">
            <v>-103116.16291666667</v>
          </cell>
          <cell r="AJ2025">
            <v>-103048.01208333333</v>
          </cell>
          <cell r="AK2025">
            <v>-103007.42750000001</v>
          </cell>
          <cell r="AL2025">
            <v>-102987.82583333332</v>
          </cell>
          <cell r="AM2025">
            <v>-103066.78083333332</v>
          </cell>
          <cell r="AN2025">
            <v>-100080.61875000001</v>
          </cell>
          <cell r="AP2025">
            <v>-92812.611250000002</v>
          </cell>
        </row>
        <row r="2026">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D2026">
            <v>0</v>
          </cell>
          <cell r="AE2026">
            <v>0</v>
          </cell>
          <cell r="AF2026">
            <v>0</v>
          </cell>
          <cell r="AG2026">
            <v>0</v>
          </cell>
          <cell r="AH2026">
            <v>0</v>
          </cell>
          <cell r="AI2026">
            <v>0</v>
          </cell>
          <cell r="AJ2026">
            <v>0</v>
          </cell>
          <cell r="AK2026">
            <v>0</v>
          </cell>
          <cell r="AL2026">
            <v>0</v>
          </cell>
          <cell r="AM2026">
            <v>0</v>
          </cell>
          <cell r="AN2026">
            <v>0</v>
          </cell>
          <cell r="AP2026">
            <v>0</v>
          </cell>
        </row>
        <row r="2027">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D2027">
            <v>0</v>
          </cell>
          <cell r="AE2027">
            <v>0</v>
          </cell>
          <cell r="AF2027">
            <v>0</v>
          </cell>
          <cell r="AG2027">
            <v>0</v>
          </cell>
          <cell r="AH2027">
            <v>0</v>
          </cell>
          <cell r="AI2027">
            <v>0</v>
          </cell>
          <cell r="AJ2027">
            <v>0</v>
          </cell>
          <cell r="AK2027">
            <v>0</v>
          </cell>
          <cell r="AL2027">
            <v>0</v>
          </cell>
          <cell r="AM2027">
            <v>0</v>
          </cell>
          <cell r="AN2027">
            <v>0</v>
          </cell>
          <cell r="AP2027">
            <v>0</v>
          </cell>
        </row>
        <row r="2028">
          <cell r="J2028">
            <v>-3358250</v>
          </cell>
          <cell r="K2028">
            <v>-5037375</v>
          </cell>
          <cell r="L2028">
            <v>-6716500</v>
          </cell>
          <cell r="M2028">
            <v>-8395625</v>
          </cell>
          <cell r="N2028">
            <v>-10074750</v>
          </cell>
          <cell r="O2028">
            <v>-1679125</v>
          </cell>
          <cell r="P2028">
            <v>-3358250</v>
          </cell>
          <cell r="Q2028">
            <v>-5037375</v>
          </cell>
          <cell r="R2028">
            <v>-6716500</v>
          </cell>
          <cell r="S2028">
            <v>-8395625</v>
          </cell>
          <cell r="T2028">
            <v>-10074750</v>
          </cell>
          <cell r="U2028">
            <v>-1679125</v>
          </cell>
          <cell r="V2028">
            <v>-3358250</v>
          </cell>
          <cell r="W2028">
            <v>-5037375</v>
          </cell>
          <cell r="X2028">
            <v>-6716500</v>
          </cell>
          <cell r="Y2028">
            <v>-8395625</v>
          </cell>
          <cell r="Z2028">
            <v>-10074750</v>
          </cell>
          <cell r="AA2028">
            <v>-1679125</v>
          </cell>
          <cell r="AD2028">
            <v>-5876937.5</v>
          </cell>
          <cell r="AE2028">
            <v>-5876937.5</v>
          </cell>
          <cell r="AF2028">
            <v>-5876937.5</v>
          </cell>
          <cell r="AG2028">
            <v>-5876937.5</v>
          </cell>
          <cell r="AH2028">
            <v>-5876937.5</v>
          </cell>
          <cell r="AI2028">
            <v>-5876937.5</v>
          </cell>
          <cell r="AJ2028">
            <v>-5876937.5</v>
          </cell>
          <cell r="AK2028">
            <v>-5876937.5</v>
          </cell>
          <cell r="AL2028">
            <v>-5876937.5</v>
          </cell>
          <cell r="AM2028">
            <v>-5876937.5</v>
          </cell>
          <cell r="AN2028">
            <v>-5876937.5</v>
          </cell>
          <cell r="AP2028">
            <v>-5876937.5</v>
          </cell>
        </row>
        <row r="2029">
          <cell r="J2029">
            <v>-4028330.01</v>
          </cell>
          <cell r="K2029">
            <v>-5597809.1799999997</v>
          </cell>
          <cell r="L2029">
            <v>-7167288.3499999996</v>
          </cell>
          <cell r="M2029">
            <v>-8736767.5199999996</v>
          </cell>
          <cell r="N2029">
            <v>-889371.69</v>
          </cell>
          <cell r="O2029">
            <v>-2458850.86</v>
          </cell>
          <cell r="P2029">
            <v>-4028330.03</v>
          </cell>
          <cell r="Q2029">
            <v>-5597809.2000000002</v>
          </cell>
          <cell r="R2029">
            <v>-7167288.3700000001</v>
          </cell>
          <cell r="S2029">
            <v>-8736767.5399999991</v>
          </cell>
          <cell r="T2029">
            <v>-889371.71</v>
          </cell>
          <cell r="U2029">
            <v>-2458850.88</v>
          </cell>
          <cell r="V2029">
            <v>-4028330.05</v>
          </cell>
          <cell r="W2029">
            <v>-5597809.2199999997</v>
          </cell>
          <cell r="X2029">
            <v>-7167288.3899999997</v>
          </cell>
          <cell r="Y2029">
            <v>-8736767.5600000005</v>
          </cell>
          <cell r="Z2029">
            <v>-889371.73</v>
          </cell>
          <cell r="AA2029">
            <v>-2458850.9</v>
          </cell>
          <cell r="AD2029">
            <v>-4813069.5966666667</v>
          </cell>
          <cell r="AE2029">
            <v>-4813069.5999999996</v>
          </cell>
          <cell r="AF2029">
            <v>-4813069.6033333326</v>
          </cell>
          <cell r="AG2029">
            <v>-4813069.6066666665</v>
          </cell>
          <cell r="AH2029">
            <v>-4813069.6100000003</v>
          </cell>
          <cell r="AI2029">
            <v>-4813069.6133333333</v>
          </cell>
          <cell r="AJ2029">
            <v>-4813069.6166666662</v>
          </cell>
          <cell r="AK2029">
            <v>-4813069.6199999992</v>
          </cell>
          <cell r="AL2029">
            <v>-4813069.6233333331</v>
          </cell>
          <cell r="AM2029">
            <v>-4813069.6266666669</v>
          </cell>
          <cell r="AN2029">
            <v>-4813069.63</v>
          </cell>
          <cell r="AP2029">
            <v>-4813069.6366666658</v>
          </cell>
        </row>
        <row r="2030">
          <cell r="J2030">
            <v>-5443777.5300000003</v>
          </cell>
          <cell r="K2030">
            <v>-6644610.8600000003</v>
          </cell>
          <cell r="L2030">
            <v>-640444.18999999994</v>
          </cell>
          <cell r="M2030">
            <v>-1841277.52</v>
          </cell>
          <cell r="N2030">
            <v>-3042110.85</v>
          </cell>
          <cell r="O2030">
            <v>-4242944.18</v>
          </cell>
          <cell r="P2030">
            <v>-5443777.5099999998</v>
          </cell>
          <cell r="Q2030">
            <v>-6644610.8399999999</v>
          </cell>
          <cell r="R2030">
            <v>-640444.17000000004</v>
          </cell>
          <cell r="S2030">
            <v>-1841277.5</v>
          </cell>
          <cell r="T2030">
            <v>-3042110.83</v>
          </cell>
          <cell r="U2030">
            <v>-4242944.16</v>
          </cell>
          <cell r="V2030">
            <v>-5443777.4900000002</v>
          </cell>
          <cell r="W2030">
            <v>-6644610.8200000003</v>
          </cell>
          <cell r="X2030">
            <v>-640444.15</v>
          </cell>
          <cell r="Y2030">
            <v>-1841277.48</v>
          </cell>
          <cell r="Z2030">
            <v>-3042110.81</v>
          </cell>
          <cell r="AA2030">
            <v>-4242944.1399999997</v>
          </cell>
          <cell r="AD2030">
            <v>-3642527.5266666668</v>
          </cell>
          <cell r="AE2030">
            <v>-3642527.5233333334</v>
          </cell>
          <cell r="AF2030">
            <v>-3642527.52</v>
          </cell>
          <cell r="AG2030">
            <v>-3642527.5166666675</v>
          </cell>
          <cell r="AH2030">
            <v>-3642527.5133333337</v>
          </cell>
          <cell r="AI2030">
            <v>-3642527.51</v>
          </cell>
          <cell r="AJ2030">
            <v>-3642527.5066666664</v>
          </cell>
          <cell r="AK2030">
            <v>-3642527.5033333334</v>
          </cell>
          <cell r="AL2030">
            <v>-3642527.5</v>
          </cell>
          <cell r="AM2030">
            <v>-3642527.4966666661</v>
          </cell>
          <cell r="AN2030">
            <v>-3642527.4933333336</v>
          </cell>
          <cell r="AP2030">
            <v>-3642527.4866666663</v>
          </cell>
        </row>
        <row r="2031">
          <cell r="J2031">
            <v>-2208216.66</v>
          </cell>
          <cell r="K2031">
            <v>-3617716.66</v>
          </cell>
          <cell r="L2031">
            <v>-5027216.66</v>
          </cell>
          <cell r="M2031">
            <v>-6436716.6600000001</v>
          </cell>
          <cell r="N2031">
            <v>-7846216.6600000001</v>
          </cell>
          <cell r="O2031">
            <v>-798716.66</v>
          </cell>
          <cell r="P2031">
            <v>-2208216.66</v>
          </cell>
          <cell r="Q2031">
            <v>-3617716.66</v>
          </cell>
          <cell r="R2031">
            <v>-5027216.66</v>
          </cell>
          <cell r="S2031">
            <v>-6436716.6600000001</v>
          </cell>
          <cell r="T2031">
            <v>-7846216.6600000001</v>
          </cell>
          <cell r="U2031">
            <v>-798716.66</v>
          </cell>
          <cell r="V2031">
            <v>-2208216.66</v>
          </cell>
          <cell r="W2031">
            <v>-3617716.66</v>
          </cell>
          <cell r="X2031">
            <v>-5027216.66</v>
          </cell>
          <cell r="Y2031">
            <v>-6436716.6600000001</v>
          </cell>
          <cell r="Z2031">
            <v>-7846216.6600000001</v>
          </cell>
          <cell r="AA2031">
            <v>-798716.66</v>
          </cell>
          <cell r="AD2031">
            <v>-4322466.6599999992</v>
          </cell>
          <cell r="AE2031">
            <v>-4322466.6599999992</v>
          </cell>
          <cell r="AF2031">
            <v>-4322466.6599999992</v>
          </cell>
          <cell r="AG2031">
            <v>-4322466.66</v>
          </cell>
          <cell r="AH2031">
            <v>-4322466.6599999992</v>
          </cell>
          <cell r="AI2031">
            <v>-4322466.6599999992</v>
          </cell>
          <cell r="AJ2031">
            <v>-4322466.6599999992</v>
          </cell>
          <cell r="AK2031">
            <v>-4322466.6599999992</v>
          </cell>
          <cell r="AL2031">
            <v>-4322466.6599999992</v>
          </cell>
          <cell r="AM2031">
            <v>-4322466.66</v>
          </cell>
          <cell r="AN2031">
            <v>-4322466.6599999992</v>
          </cell>
          <cell r="AP2031">
            <v>-4322466.6599999992</v>
          </cell>
        </row>
        <row r="2032">
          <cell r="J2032">
            <v>-492666.67</v>
          </cell>
          <cell r="K2032">
            <v>-1416416.67</v>
          </cell>
          <cell r="L2032">
            <v>-2340166.67</v>
          </cell>
          <cell r="M2032">
            <v>-3263916.67</v>
          </cell>
          <cell r="N2032">
            <v>-4187666.67</v>
          </cell>
          <cell r="O2032">
            <v>-5111416.67</v>
          </cell>
          <cell r="P2032">
            <v>-492666.67</v>
          </cell>
          <cell r="Q2032">
            <v>-1416416.67</v>
          </cell>
          <cell r="R2032">
            <v>-2340166.67</v>
          </cell>
          <cell r="S2032">
            <v>-3263916.67</v>
          </cell>
          <cell r="T2032">
            <v>-4187666.67</v>
          </cell>
          <cell r="U2032">
            <v>-5111416.67</v>
          </cell>
          <cell r="V2032">
            <v>-492666.67</v>
          </cell>
          <cell r="W2032">
            <v>-1416416.67</v>
          </cell>
          <cell r="X2032">
            <v>-2340166.67</v>
          </cell>
          <cell r="Y2032">
            <v>-3263916.67</v>
          </cell>
          <cell r="Z2032">
            <v>-4187666.67</v>
          </cell>
          <cell r="AA2032">
            <v>-5111416.67</v>
          </cell>
          <cell r="AD2032">
            <v>-2802041.6700000004</v>
          </cell>
          <cell r="AE2032">
            <v>-2802041.6700000004</v>
          </cell>
          <cell r="AF2032">
            <v>-2802041.6700000004</v>
          </cell>
          <cell r="AG2032">
            <v>-2802041.6700000004</v>
          </cell>
          <cell r="AH2032">
            <v>-2802041.6700000004</v>
          </cell>
          <cell r="AI2032">
            <v>-2802041.6700000004</v>
          </cell>
          <cell r="AJ2032">
            <v>-2802041.6700000004</v>
          </cell>
          <cell r="AK2032">
            <v>-2802041.6700000004</v>
          </cell>
          <cell r="AL2032">
            <v>-2802041.6700000004</v>
          </cell>
          <cell r="AM2032">
            <v>-2802041.6700000004</v>
          </cell>
          <cell r="AN2032">
            <v>-2802041.6700000004</v>
          </cell>
          <cell r="AP2032">
            <v>-2802041.6700000004</v>
          </cell>
        </row>
        <row r="2033">
          <cell r="J2033">
            <v>-94000</v>
          </cell>
          <cell r="K2033">
            <v>-270250</v>
          </cell>
          <cell r="L2033">
            <v>-446500</v>
          </cell>
          <cell r="M2033">
            <v>-622750</v>
          </cell>
          <cell r="N2033">
            <v>-799000</v>
          </cell>
          <cell r="O2033">
            <v>-975250</v>
          </cell>
          <cell r="P2033">
            <v>-94000</v>
          </cell>
          <cell r="Q2033">
            <v>-270250</v>
          </cell>
          <cell r="R2033">
            <v>-446500</v>
          </cell>
          <cell r="S2033">
            <v>-622750</v>
          </cell>
          <cell r="T2033">
            <v>-799000</v>
          </cell>
          <cell r="U2033">
            <v>-975250</v>
          </cell>
          <cell r="V2033">
            <v>-94000</v>
          </cell>
          <cell r="W2033">
            <v>-270250</v>
          </cell>
          <cell r="X2033">
            <v>-446500</v>
          </cell>
          <cell r="Y2033">
            <v>-622750</v>
          </cell>
          <cell r="Z2033">
            <v>-799000</v>
          </cell>
          <cell r="AA2033">
            <v>-975250</v>
          </cell>
          <cell r="AD2033">
            <v>-534625</v>
          </cell>
          <cell r="AE2033">
            <v>-534625</v>
          </cell>
          <cell r="AF2033">
            <v>-534625</v>
          </cell>
          <cell r="AG2033">
            <v>-534625</v>
          </cell>
          <cell r="AH2033">
            <v>-534625</v>
          </cell>
          <cell r="AI2033">
            <v>-534625</v>
          </cell>
          <cell r="AJ2033">
            <v>-534625</v>
          </cell>
          <cell r="AK2033">
            <v>-534625</v>
          </cell>
          <cell r="AL2033">
            <v>-534625</v>
          </cell>
          <cell r="AM2033">
            <v>-534625</v>
          </cell>
          <cell r="AN2033">
            <v>-534625</v>
          </cell>
          <cell r="AP2033">
            <v>-534625</v>
          </cell>
        </row>
        <row r="2034">
          <cell r="J2034">
            <v>-43013.91</v>
          </cell>
          <cell r="K2034">
            <v>-52579.63</v>
          </cell>
          <cell r="L2034">
            <v>-62263.41</v>
          </cell>
          <cell r="M2034">
            <v>-71575.69</v>
          </cell>
          <cell r="N2034">
            <v>-80799.039999999994</v>
          </cell>
          <cell r="O2034">
            <v>-90218.55</v>
          </cell>
          <cell r="P2034">
            <v>-98462.26</v>
          </cell>
          <cell r="Q2034">
            <v>-108139.54</v>
          </cell>
          <cell r="R2034">
            <v>-17633.47</v>
          </cell>
          <cell r="S2034">
            <v>-40716.61</v>
          </cell>
          <cell r="T2034">
            <v>-62136.53</v>
          </cell>
          <cell r="U2034">
            <v>-82640.009999999995</v>
          </cell>
          <cell r="V2034">
            <v>-101080.8</v>
          </cell>
          <cell r="W2034">
            <v>-118042.49</v>
          </cell>
          <cell r="X2034">
            <v>-134785.91</v>
          </cell>
          <cell r="Y2034">
            <v>-148323.57999999999</v>
          </cell>
          <cell r="Z2034">
            <v>-162508.45000000001</v>
          </cell>
          <cell r="AA2034">
            <v>-174961.38</v>
          </cell>
          <cell r="AD2034">
            <v>-53512.736666666664</v>
          </cell>
          <cell r="AE2034">
            <v>-57271.700000000004</v>
          </cell>
          <cell r="AF2034">
            <v>-58993.504999999997</v>
          </cell>
          <cell r="AG2034">
            <v>-61743.357499999991</v>
          </cell>
          <cell r="AH2034">
            <v>-65436.828750000008</v>
          </cell>
          <cell r="AI2034">
            <v>-69934.341249999998</v>
          </cell>
          <cell r="AJ2034">
            <v>-75081.414166666669</v>
          </cell>
          <cell r="AK2034">
            <v>-80830.804166666669</v>
          </cell>
          <cell r="AL2034">
            <v>-87050.403750000012</v>
          </cell>
          <cell r="AM2034">
            <v>-93652.791250000009</v>
          </cell>
          <cell r="AN2034">
            <v>-100588.30125000002</v>
          </cell>
          <cell r="AP2034">
            <v>-115521.94124999999</v>
          </cell>
        </row>
        <row r="2035">
          <cell r="J2035">
            <v>-1364984.83</v>
          </cell>
          <cell r="K2035">
            <v>-1814979.83</v>
          </cell>
          <cell r="L2035">
            <v>-2264974.83</v>
          </cell>
          <cell r="M2035">
            <v>-2714969.83</v>
          </cell>
          <cell r="N2035">
            <v>-464994.83</v>
          </cell>
          <cell r="O2035">
            <v>-914989.83</v>
          </cell>
          <cell r="P2035">
            <v>-1364984.83</v>
          </cell>
          <cell r="Q2035">
            <v>-1814979.83</v>
          </cell>
          <cell r="R2035">
            <v>-2264974.83</v>
          </cell>
          <cell r="S2035">
            <v>-2714969.83</v>
          </cell>
          <cell r="T2035">
            <v>-464994.83</v>
          </cell>
          <cell r="U2035">
            <v>-914989.83</v>
          </cell>
          <cell r="V2035">
            <v>-1364984.83</v>
          </cell>
          <cell r="W2035">
            <v>-1814979.83</v>
          </cell>
          <cell r="X2035">
            <v>-2264974.83</v>
          </cell>
          <cell r="Y2035">
            <v>-2714969.83</v>
          </cell>
          <cell r="Z2035">
            <v>-464994.83</v>
          </cell>
          <cell r="AA2035">
            <v>-914989.83</v>
          </cell>
          <cell r="AD2035">
            <v>-1589982.33</v>
          </cell>
          <cell r="AE2035">
            <v>-1589982.33</v>
          </cell>
          <cell r="AF2035">
            <v>-1589982.33</v>
          </cell>
          <cell r="AG2035">
            <v>-1589982.33</v>
          </cell>
          <cell r="AH2035">
            <v>-1589982.3299999998</v>
          </cell>
          <cell r="AI2035">
            <v>-1589982.33</v>
          </cell>
          <cell r="AJ2035">
            <v>-1589982.33</v>
          </cell>
          <cell r="AK2035">
            <v>-1589982.33</v>
          </cell>
          <cell r="AL2035">
            <v>-1589982.33</v>
          </cell>
          <cell r="AM2035">
            <v>-1589982.33</v>
          </cell>
          <cell r="AN2035">
            <v>-1589982.3299999998</v>
          </cell>
          <cell r="AP2035">
            <v>-1589982.33</v>
          </cell>
        </row>
        <row r="2036">
          <cell r="J2036">
            <v>-236600</v>
          </cell>
          <cell r="K2036">
            <v>-314600</v>
          </cell>
          <cell r="L2036">
            <v>-392600</v>
          </cell>
          <cell r="M2036">
            <v>-470600</v>
          </cell>
          <cell r="N2036">
            <v>-80600</v>
          </cell>
          <cell r="O2036">
            <v>-158600</v>
          </cell>
          <cell r="P2036">
            <v>-236600</v>
          </cell>
          <cell r="Q2036">
            <v>-314600</v>
          </cell>
          <cell r="R2036">
            <v>-392600</v>
          </cell>
          <cell r="S2036">
            <v>-470600</v>
          </cell>
          <cell r="T2036">
            <v>-80600</v>
          </cell>
          <cell r="U2036">
            <v>-158600</v>
          </cell>
          <cell r="V2036">
            <v>-236600</v>
          </cell>
          <cell r="W2036">
            <v>-314600</v>
          </cell>
          <cell r="X2036">
            <v>-392600</v>
          </cell>
          <cell r="Y2036">
            <v>-470600</v>
          </cell>
          <cell r="Z2036">
            <v>-80600</v>
          </cell>
          <cell r="AA2036">
            <v>-158600</v>
          </cell>
          <cell r="AD2036">
            <v>-275600</v>
          </cell>
          <cell r="AE2036">
            <v>-275600</v>
          </cell>
          <cell r="AF2036">
            <v>-275600</v>
          </cell>
          <cell r="AG2036">
            <v>-275600</v>
          </cell>
          <cell r="AH2036">
            <v>-275600</v>
          </cell>
          <cell r="AI2036">
            <v>-275600</v>
          </cell>
          <cell r="AJ2036">
            <v>-275600</v>
          </cell>
          <cell r="AK2036">
            <v>-275600</v>
          </cell>
          <cell r="AL2036">
            <v>-275600</v>
          </cell>
          <cell r="AM2036">
            <v>-275600</v>
          </cell>
          <cell r="AN2036">
            <v>-275600</v>
          </cell>
          <cell r="AP2036">
            <v>-275600</v>
          </cell>
        </row>
        <row r="2037">
          <cell r="J2037">
            <v>-558402.81000000006</v>
          </cell>
          <cell r="K2037">
            <v>-2081319.48</v>
          </cell>
          <cell r="L2037">
            <v>-3604236.15</v>
          </cell>
          <cell r="M2037">
            <v>-5127152.82</v>
          </cell>
          <cell r="N2037">
            <v>-6650069.4900000002</v>
          </cell>
          <cell r="O2037">
            <v>-8172986.1600000001</v>
          </cell>
          <cell r="P2037">
            <v>-558402.82999999996</v>
          </cell>
          <cell r="Q2037">
            <v>-2081319.5</v>
          </cell>
          <cell r="R2037">
            <v>-3604236.17</v>
          </cell>
          <cell r="S2037">
            <v>-5127152.84</v>
          </cell>
          <cell r="T2037">
            <v>-6650069.5099999998</v>
          </cell>
          <cell r="U2037">
            <v>-8172986.1799999997</v>
          </cell>
          <cell r="V2037">
            <v>-558402.85</v>
          </cell>
          <cell r="W2037">
            <v>-2081319.52</v>
          </cell>
          <cell r="X2037">
            <v>-3604236.19</v>
          </cell>
          <cell r="Y2037">
            <v>-5127152.8600000003</v>
          </cell>
          <cell r="Z2037">
            <v>-6650069.5300000003</v>
          </cell>
          <cell r="AA2037">
            <v>-8172986.2000000002</v>
          </cell>
          <cell r="AD2037">
            <v>-4365694.4799999995</v>
          </cell>
          <cell r="AE2037">
            <v>-4365694.4833333325</v>
          </cell>
          <cell r="AF2037">
            <v>-4365694.4866666663</v>
          </cell>
          <cell r="AG2037">
            <v>-4365694.49</v>
          </cell>
          <cell r="AH2037">
            <v>-4365694.4933333332</v>
          </cell>
          <cell r="AI2037">
            <v>-4365694.4966666661</v>
          </cell>
          <cell r="AJ2037">
            <v>-4365694.4999999991</v>
          </cell>
          <cell r="AK2037">
            <v>-4365694.5033333339</v>
          </cell>
          <cell r="AL2037">
            <v>-4365694.5066666668</v>
          </cell>
          <cell r="AM2037">
            <v>-4365694.51</v>
          </cell>
          <cell r="AN2037">
            <v>-4365694.5133333337</v>
          </cell>
          <cell r="AP2037">
            <v>-4365694.5200000005</v>
          </cell>
        </row>
        <row r="2038">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D2038">
            <v>0</v>
          </cell>
          <cell r="AE2038">
            <v>0</v>
          </cell>
          <cell r="AF2038">
            <v>0</v>
          </cell>
          <cell r="AG2038">
            <v>0</v>
          </cell>
          <cell r="AH2038">
            <v>0</v>
          </cell>
          <cell r="AI2038">
            <v>0</v>
          </cell>
          <cell r="AJ2038">
            <v>0</v>
          </cell>
          <cell r="AK2038">
            <v>0</v>
          </cell>
          <cell r="AL2038">
            <v>0</v>
          </cell>
          <cell r="AM2038">
            <v>0</v>
          </cell>
          <cell r="AN2038">
            <v>0</v>
          </cell>
          <cell r="AP2038">
            <v>0</v>
          </cell>
        </row>
        <row r="2039">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D2039">
            <v>0</v>
          </cell>
          <cell r="AE2039">
            <v>0</v>
          </cell>
          <cell r="AF2039">
            <v>0</v>
          </cell>
          <cell r="AG2039">
            <v>0</v>
          </cell>
          <cell r="AH2039">
            <v>0</v>
          </cell>
          <cell r="AI2039">
            <v>0</v>
          </cell>
          <cell r="AJ2039">
            <v>0</v>
          </cell>
          <cell r="AK2039">
            <v>0</v>
          </cell>
          <cell r="AL2039">
            <v>0</v>
          </cell>
          <cell r="AM2039">
            <v>0</v>
          </cell>
          <cell r="AN2039">
            <v>0</v>
          </cell>
          <cell r="AP2039">
            <v>0</v>
          </cell>
        </row>
        <row r="2040">
          <cell r="J2040">
            <v>0</v>
          </cell>
          <cell r="K2040">
            <v>0</v>
          </cell>
          <cell r="L2040">
            <v>0</v>
          </cell>
          <cell r="M2040">
            <v>-323743.07</v>
          </cell>
          <cell r="N2040">
            <v>0</v>
          </cell>
          <cell r="O2040">
            <v>0</v>
          </cell>
          <cell r="P2040">
            <v>0</v>
          </cell>
          <cell r="Q2040">
            <v>0</v>
          </cell>
          <cell r="R2040">
            <v>-350847.8</v>
          </cell>
          <cell r="S2040">
            <v>-347015.03</v>
          </cell>
          <cell r="T2040">
            <v>0</v>
          </cell>
          <cell r="U2040">
            <v>0</v>
          </cell>
          <cell r="V2040">
            <v>0</v>
          </cell>
          <cell r="W2040">
            <v>0</v>
          </cell>
          <cell r="X2040">
            <v>-359798.55</v>
          </cell>
          <cell r="Y2040">
            <v>-336133.18</v>
          </cell>
          <cell r="Z2040">
            <v>0</v>
          </cell>
          <cell r="AA2040">
            <v>0</v>
          </cell>
          <cell r="AD2040">
            <v>-83641.708333333328</v>
          </cell>
          <cell r="AE2040">
            <v>-98260.366666666654</v>
          </cell>
          <cell r="AF2040">
            <v>-113657.21458333335</v>
          </cell>
          <cell r="AG2040">
            <v>-99784.614583333328</v>
          </cell>
          <cell r="AH2040">
            <v>-85133.824999999997</v>
          </cell>
          <cell r="AI2040">
            <v>-85133.824999999997</v>
          </cell>
          <cell r="AJ2040">
            <v>-85133.824999999997</v>
          </cell>
          <cell r="AK2040">
            <v>-100125.43125000001</v>
          </cell>
          <cell r="AL2040">
            <v>-115633.29208333335</v>
          </cell>
          <cell r="AM2040">
            <v>-116149.54666666668</v>
          </cell>
          <cell r="AN2040">
            <v>-116149.54666666668</v>
          </cell>
          <cell r="AP2040">
            <v>-116149.54666666668</v>
          </cell>
        </row>
        <row r="2041">
          <cell r="J2041">
            <v>-963.47</v>
          </cell>
          <cell r="K2041">
            <v>-769.32</v>
          </cell>
          <cell r="L2041">
            <v>-2006.85</v>
          </cell>
          <cell r="M2041">
            <v>-2721.65</v>
          </cell>
          <cell r="N2041">
            <v>-919.85</v>
          </cell>
          <cell r="O2041">
            <v>-978.69</v>
          </cell>
          <cell r="P2041">
            <v>-698.44</v>
          </cell>
          <cell r="Q2041">
            <v>-2400.66</v>
          </cell>
          <cell r="R2041">
            <v>-929.5</v>
          </cell>
          <cell r="S2041">
            <v>-397.6</v>
          </cell>
          <cell r="T2041">
            <v>-18234.189999999999</v>
          </cell>
          <cell r="U2041">
            <v>15348.2</v>
          </cell>
          <cell r="V2041">
            <v>-1684.27</v>
          </cell>
          <cell r="W2041">
            <v>-1611.05</v>
          </cell>
          <cell r="X2041">
            <v>-3408.84</v>
          </cell>
          <cell r="Y2041">
            <v>-2344.89</v>
          </cell>
          <cell r="Z2041">
            <v>-1657.5</v>
          </cell>
          <cell r="AA2041">
            <v>-2616.4</v>
          </cell>
          <cell r="AD2041">
            <v>8783.0279166666678</v>
          </cell>
          <cell r="AE2041">
            <v>3856.7429166666666</v>
          </cell>
          <cell r="AF2041">
            <v>-979.65833333333342</v>
          </cell>
          <cell r="AG2041">
            <v>-1856.8604166666667</v>
          </cell>
          <cell r="AH2041">
            <v>-1958.676666666667</v>
          </cell>
          <cell r="AI2041">
            <v>-1336.0349999999999</v>
          </cell>
          <cell r="AJ2041">
            <v>-1401.1404166666669</v>
          </cell>
          <cell r="AK2041">
            <v>-1494.6287500000001</v>
          </cell>
          <cell r="AL2041">
            <v>-1537.3466666666666</v>
          </cell>
          <cell r="AM2041">
            <v>-1552.3837499999997</v>
          </cell>
          <cell r="AN2041">
            <v>-1651.3570833333331</v>
          </cell>
          <cell r="AP2041">
            <v>-1595.6391666666666</v>
          </cell>
        </row>
        <row r="2042">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D2042">
            <v>0</v>
          </cell>
          <cell r="AE2042">
            <v>0</v>
          </cell>
          <cell r="AF2042">
            <v>0</v>
          </cell>
          <cell r="AG2042">
            <v>0</v>
          </cell>
          <cell r="AH2042">
            <v>0</v>
          </cell>
          <cell r="AI2042">
            <v>0</v>
          </cell>
          <cell r="AJ2042">
            <v>0</v>
          </cell>
          <cell r="AK2042">
            <v>0</v>
          </cell>
          <cell r="AL2042">
            <v>0</v>
          </cell>
          <cell r="AM2042">
            <v>0</v>
          </cell>
          <cell r="AN2042">
            <v>0</v>
          </cell>
          <cell r="AP2042">
            <v>0</v>
          </cell>
        </row>
        <row r="2043">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D2043">
            <v>0</v>
          </cell>
          <cell r="AE2043">
            <v>0</v>
          </cell>
          <cell r="AF2043">
            <v>0</v>
          </cell>
          <cell r="AG2043">
            <v>0</v>
          </cell>
          <cell r="AH2043">
            <v>0</v>
          </cell>
          <cell r="AI2043">
            <v>0</v>
          </cell>
          <cell r="AJ2043">
            <v>0</v>
          </cell>
          <cell r="AK2043">
            <v>0</v>
          </cell>
          <cell r="AL2043">
            <v>0</v>
          </cell>
          <cell r="AM2043">
            <v>0</v>
          </cell>
          <cell r="AN2043">
            <v>0</v>
          </cell>
          <cell r="AP2043">
            <v>0</v>
          </cell>
        </row>
        <row r="2044">
          <cell r="J2044">
            <v>0</v>
          </cell>
          <cell r="K2044">
            <v>0</v>
          </cell>
          <cell r="L2044">
            <v>0</v>
          </cell>
          <cell r="M2044">
            <v>-609346.35</v>
          </cell>
          <cell r="N2044">
            <v>0</v>
          </cell>
          <cell r="O2044">
            <v>0</v>
          </cell>
          <cell r="P2044">
            <v>0</v>
          </cell>
          <cell r="Q2044">
            <v>0.01</v>
          </cell>
          <cell r="R2044">
            <v>-658546.78</v>
          </cell>
          <cell r="S2044">
            <v>-640947.34</v>
          </cell>
          <cell r="T2044">
            <v>0</v>
          </cell>
          <cell r="U2044">
            <v>0</v>
          </cell>
          <cell r="V2044">
            <v>0</v>
          </cell>
          <cell r="W2044">
            <v>0</v>
          </cell>
          <cell r="X2044">
            <v>-736330.75</v>
          </cell>
          <cell r="Y2044">
            <v>-720769.19</v>
          </cell>
          <cell r="Z2044">
            <v>0</v>
          </cell>
          <cell r="AA2044">
            <v>0</v>
          </cell>
          <cell r="AD2044">
            <v>-155965.43625000003</v>
          </cell>
          <cell r="AE2044">
            <v>-183404.88500000001</v>
          </cell>
          <cell r="AF2044">
            <v>-212787.71708333332</v>
          </cell>
          <cell r="AG2044">
            <v>-186900.56916666668</v>
          </cell>
          <cell r="AH2044">
            <v>-159070.03833333333</v>
          </cell>
          <cell r="AI2044">
            <v>-159070.03833333333</v>
          </cell>
          <cell r="AJ2044">
            <v>-159070.03833333333</v>
          </cell>
          <cell r="AK2044">
            <v>-189750.48624999999</v>
          </cell>
          <cell r="AL2044">
            <v>-225073.55249999999</v>
          </cell>
          <cell r="AM2044">
            <v>-229716.17083333331</v>
          </cell>
          <cell r="AN2044">
            <v>-229716.17083333331</v>
          </cell>
          <cell r="AP2044">
            <v>-229716.17125000001</v>
          </cell>
        </row>
        <row r="2045">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D2045">
            <v>0</v>
          </cell>
          <cell r="AE2045">
            <v>0</v>
          </cell>
          <cell r="AF2045">
            <v>0</v>
          </cell>
          <cell r="AG2045">
            <v>0</v>
          </cell>
          <cell r="AH2045">
            <v>0</v>
          </cell>
          <cell r="AI2045">
            <v>0</v>
          </cell>
          <cell r="AJ2045">
            <v>0</v>
          </cell>
          <cell r="AK2045">
            <v>0</v>
          </cell>
          <cell r="AL2045">
            <v>0</v>
          </cell>
          <cell r="AM2045">
            <v>0</v>
          </cell>
          <cell r="AN2045">
            <v>0</v>
          </cell>
          <cell r="AP2045">
            <v>0</v>
          </cell>
        </row>
        <row r="2046">
          <cell r="J2046">
            <v>-7665.08</v>
          </cell>
          <cell r="K2046">
            <v>-1129.9100000000001</v>
          </cell>
          <cell r="L2046">
            <v>-4673.88</v>
          </cell>
          <cell r="M2046">
            <v>-17378.64</v>
          </cell>
          <cell r="N2046">
            <v>-4334.21</v>
          </cell>
          <cell r="O2046">
            <v>-13517.69</v>
          </cell>
          <cell r="P2046">
            <v>-36036.89</v>
          </cell>
          <cell r="Q2046">
            <v>-58679.16</v>
          </cell>
          <cell r="R2046">
            <v>-20215.29</v>
          </cell>
          <cell r="S2046">
            <v>-1399.21</v>
          </cell>
          <cell r="T2046">
            <v>-16440.490000000002</v>
          </cell>
          <cell r="U2046">
            <v>-56566.7</v>
          </cell>
          <cell r="V2046">
            <v>-13217.25</v>
          </cell>
          <cell r="W2046">
            <v>2955.57</v>
          </cell>
          <cell r="X2046">
            <v>-11815.54</v>
          </cell>
          <cell r="Y2046">
            <v>-4012.05</v>
          </cell>
          <cell r="Z2046">
            <v>-21094.19</v>
          </cell>
          <cell r="AA2046">
            <v>-10858.94</v>
          </cell>
          <cell r="AD2046">
            <v>-15318.339166666667</v>
          </cell>
          <cell r="AE2046">
            <v>-19916.122083333335</v>
          </cell>
          <cell r="AF2046">
            <v>-18306.917083333334</v>
          </cell>
          <cell r="AG2046">
            <v>-17252.655416666665</v>
          </cell>
          <cell r="AH2046">
            <v>-18517.033750000002</v>
          </cell>
          <cell r="AI2046">
            <v>-20067.769583333335</v>
          </cell>
          <cell r="AJ2046">
            <v>-20128.881666666664</v>
          </cell>
          <cell r="AK2046">
            <v>-20256.222499999996</v>
          </cell>
          <cell r="AL2046">
            <v>-19996.850416666668</v>
          </cell>
          <cell r="AM2046">
            <v>-20138.241666666665</v>
          </cell>
          <cell r="AN2046">
            <v>-20725.792916666665</v>
          </cell>
          <cell r="AP2046">
            <v>-17172.837916666667</v>
          </cell>
        </row>
        <row r="2047">
          <cell r="J2047">
            <v>-447069.62</v>
          </cell>
          <cell r="K2047">
            <v>-510345.97</v>
          </cell>
          <cell r="L2047">
            <v>-858326.26</v>
          </cell>
          <cell r="M2047">
            <v>-1072164.1499999999</v>
          </cell>
          <cell r="N2047">
            <v>-1265066.96</v>
          </cell>
          <cell r="O2047">
            <v>-1499377.78</v>
          </cell>
          <cell r="P2047">
            <v>-1358650.22</v>
          </cell>
          <cell r="Q2047">
            <v>-1297091.67</v>
          </cell>
          <cell r="R2047">
            <v>-1378528.06</v>
          </cell>
          <cell r="S2047">
            <v>-1587271.21</v>
          </cell>
          <cell r="T2047">
            <v>-1441226.7</v>
          </cell>
          <cell r="U2047">
            <v>-1262903.97</v>
          </cell>
          <cell r="V2047">
            <v>-1581519.05</v>
          </cell>
          <cell r="W2047">
            <v>-1765858.25</v>
          </cell>
          <cell r="X2047">
            <v>-1391309.11</v>
          </cell>
          <cell r="Y2047">
            <v>-989963.43</v>
          </cell>
          <cell r="Z2047">
            <v>-1014516.56</v>
          </cell>
          <cell r="AA2047">
            <v>-1030669.13</v>
          </cell>
          <cell r="AD2047">
            <v>-953174.49250000005</v>
          </cell>
          <cell r="AE2047">
            <v>-987110.79541666666</v>
          </cell>
          <cell r="AF2047">
            <v>-1034476.5729166666</v>
          </cell>
          <cell r="AG2047">
            <v>-1087333.7049999998</v>
          </cell>
          <cell r="AH2047">
            <v>-1138474.5999999999</v>
          </cell>
          <cell r="AI2047">
            <v>-1212103.9404166667</v>
          </cell>
          <cell r="AJ2047">
            <v>-1311685.6783333332</v>
          </cell>
          <cell r="AK2047">
            <v>-1386206.3087500001</v>
          </cell>
          <cell r="AL2047">
            <v>-1404988.8975</v>
          </cell>
          <cell r="AM2047">
            <v>-1391124.2675000001</v>
          </cell>
          <cell r="AN2047">
            <v>-1361155.1404166666</v>
          </cell>
          <cell r="AP2047">
            <v>-1330349.2974999999</v>
          </cell>
        </row>
        <row r="2048">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D2048">
            <v>0</v>
          </cell>
          <cell r="AE2048">
            <v>0</v>
          </cell>
          <cell r="AF2048">
            <v>0</v>
          </cell>
          <cell r="AG2048">
            <v>0</v>
          </cell>
          <cell r="AH2048">
            <v>0</v>
          </cell>
          <cell r="AI2048">
            <v>0</v>
          </cell>
          <cell r="AJ2048">
            <v>0</v>
          </cell>
          <cell r="AK2048">
            <v>0</v>
          </cell>
          <cell r="AL2048">
            <v>0</v>
          </cell>
          <cell r="AM2048">
            <v>0</v>
          </cell>
          <cell r="AN2048">
            <v>0</v>
          </cell>
          <cell r="AP2048">
            <v>0</v>
          </cell>
        </row>
        <row r="2049">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D2049">
            <v>0</v>
          </cell>
          <cell r="AE2049">
            <v>0</v>
          </cell>
          <cell r="AF2049">
            <v>0</v>
          </cell>
          <cell r="AG2049">
            <v>0</v>
          </cell>
          <cell r="AH2049">
            <v>0</v>
          </cell>
          <cell r="AI2049">
            <v>0</v>
          </cell>
          <cell r="AJ2049">
            <v>0</v>
          </cell>
          <cell r="AK2049">
            <v>0</v>
          </cell>
          <cell r="AL2049">
            <v>0</v>
          </cell>
          <cell r="AM2049">
            <v>0</v>
          </cell>
          <cell r="AN2049">
            <v>0</v>
          </cell>
          <cell r="AP2049">
            <v>0</v>
          </cell>
        </row>
        <row r="2050">
          <cell r="J2050">
            <v>-63924.81</v>
          </cell>
          <cell r="K2050">
            <v>-63316.81</v>
          </cell>
          <cell r="L2050">
            <v>-59788.81</v>
          </cell>
          <cell r="M2050">
            <v>-59180.81</v>
          </cell>
          <cell r="N2050">
            <v>-47806.31</v>
          </cell>
          <cell r="O2050">
            <v>-67012.350000000006</v>
          </cell>
          <cell r="P2050">
            <v>-67012.350000000006</v>
          </cell>
          <cell r="Q2050">
            <v>-65807.87</v>
          </cell>
          <cell r="R2050">
            <v>-65807.87</v>
          </cell>
          <cell r="S2050">
            <v>-69595.61</v>
          </cell>
          <cell r="T2050">
            <v>-69582.77</v>
          </cell>
          <cell r="U2050">
            <v>-69582.77</v>
          </cell>
          <cell r="V2050">
            <v>-58088.49</v>
          </cell>
          <cell r="W2050">
            <v>-58088.49</v>
          </cell>
          <cell r="X2050">
            <v>-54864.49</v>
          </cell>
          <cell r="Y2050">
            <v>-49024.49</v>
          </cell>
          <cell r="Z2050">
            <v>-47808.49</v>
          </cell>
          <cell r="AA2050">
            <v>-56735.44</v>
          </cell>
          <cell r="AD2050">
            <v>-61962.122083333328</v>
          </cell>
          <cell r="AE2050">
            <v>-62400.286249999997</v>
          </cell>
          <cell r="AF2050">
            <v>-62855.651666666665</v>
          </cell>
          <cell r="AG2050">
            <v>-63327.683333333327</v>
          </cell>
          <cell r="AH2050">
            <v>-63799.18</v>
          </cell>
          <cell r="AI2050">
            <v>-63791.748333333329</v>
          </cell>
          <cell r="AJ2050">
            <v>-63330.721666666672</v>
          </cell>
          <cell r="AK2050">
            <v>-62907.695</v>
          </cell>
          <cell r="AL2050">
            <v>-62279.334999999999</v>
          </cell>
          <cell r="AM2050">
            <v>-61856.245833333342</v>
          </cell>
          <cell r="AN2050">
            <v>-61428.132083333338</v>
          </cell>
          <cell r="AP2050">
            <v>-58225.419166666659</v>
          </cell>
        </row>
        <row r="2051">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D2051">
            <v>0</v>
          </cell>
          <cell r="AE2051">
            <v>0</v>
          </cell>
          <cell r="AF2051">
            <v>0</v>
          </cell>
          <cell r="AG2051">
            <v>0</v>
          </cell>
          <cell r="AH2051">
            <v>0</v>
          </cell>
          <cell r="AI2051">
            <v>0</v>
          </cell>
          <cell r="AJ2051">
            <v>0</v>
          </cell>
          <cell r="AK2051">
            <v>0</v>
          </cell>
          <cell r="AL2051">
            <v>0</v>
          </cell>
          <cell r="AM2051">
            <v>0</v>
          </cell>
          <cell r="AN2051">
            <v>0</v>
          </cell>
          <cell r="AP2051">
            <v>0</v>
          </cell>
        </row>
        <row r="2052">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D2052">
            <v>0</v>
          </cell>
          <cell r="AE2052">
            <v>0</v>
          </cell>
          <cell r="AF2052">
            <v>0</v>
          </cell>
          <cell r="AG2052">
            <v>0</v>
          </cell>
          <cell r="AH2052">
            <v>0</v>
          </cell>
          <cell r="AI2052">
            <v>0</v>
          </cell>
          <cell r="AJ2052">
            <v>0</v>
          </cell>
          <cell r="AK2052">
            <v>0</v>
          </cell>
          <cell r="AL2052">
            <v>0</v>
          </cell>
          <cell r="AM2052">
            <v>0</v>
          </cell>
          <cell r="AN2052">
            <v>0</v>
          </cell>
          <cell r="AP2052">
            <v>0</v>
          </cell>
        </row>
        <row r="2053">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D2053">
            <v>0</v>
          </cell>
          <cell r="AE2053">
            <v>0</v>
          </cell>
          <cell r="AF2053">
            <v>0</v>
          </cell>
          <cell r="AG2053">
            <v>0</v>
          </cell>
          <cell r="AH2053">
            <v>0</v>
          </cell>
          <cell r="AI2053">
            <v>0</v>
          </cell>
          <cell r="AJ2053">
            <v>0</v>
          </cell>
          <cell r="AK2053">
            <v>0</v>
          </cell>
          <cell r="AL2053">
            <v>0</v>
          </cell>
          <cell r="AM2053">
            <v>0</v>
          </cell>
          <cell r="AN2053">
            <v>0</v>
          </cell>
          <cell r="AP2053">
            <v>0</v>
          </cell>
        </row>
        <row r="2054">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D2054">
            <v>0</v>
          </cell>
          <cell r="AE2054">
            <v>0</v>
          </cell>
          <cell r="AF2054">
            <v>0</v>
          </cell>
          <cell r="AG2054">
            <v>0</v>
          </cell>
          <cell r="AH2054">
            <v>0</v>
          </cell>
          <cell r="AI2054">
            <v>0</v>
          </cell>
          <cell r="AJ2054">
            <v>0</v>
          </cell>
          <cell r="AK2054">
            <v>0</v>
          </cell>
          <cell r="AL2054">
            <v>0</v>
          </cell>
          <cell r="AM2054">
            <v>0</v>
          </cell>
          <cell r="AN2054">
            <v>0</v>
          </cell>
          <cell r="AP2054">
            <v>0</v>
          </cell>
        </row>
        <row r="2055">
          <cell r="J2055">
            <v>0</v>
          </cell>
          <cell r="K2055">
            <v>0</v>
          </cell>
          <cell r="L2055">
            <v>0</v>
          </cell>
          <cell r="M2055">
            <v>0</v>
          </cell>
          <cell r="N2055">
            <v>-3200000</v>
          </cell>
          <cell r="O2055">
            <v>-3200000</v>
          </cell>
          <cell r="P2055">
            <v>-3200000</v>
          </cell>
          <cell r="Q2055">
            <v>-3200000</v>
          </cell>
          <cell r="R2055">
            <v>-3200000</v>
          </cell>
          <cell r="S2055">
            <v>-3200000</v>
          </cell>
          <cell r="T2055">
            <v>-2750000</v>
          </cell>
          <cell r="U2055">
            <v>-2750000</v>
          </cell>
          <cell r="V2055">
            <v>-2750000</v>
          </cell>
          <cell r="W2055">
            <v>-1250000</v>
          </cell>
          <cell r="X2055">
            <v>-1250000</v>
          </cell>
          <cell r="Y2055">
            <v>-1250000</v>
          </cell>
          <cell r="Z2055">
            <v>-1250000</v>
          </cell>
          <cell r="AA2055">
            <v>-1250000</v>
          </cell>
          <cell r="AD2055">
            <v>-933333.33333333337</v>
          </cell>
          <cell r="AE2055">
            <v>-1200000</v>
          </cell>
          <cell r="AF2055">
            <v>-1466666.6666666667</v>
          </cell>
          <cell r="AG2055">
            <v>-1714583.3333333333</v>
          </cell>
          <cell r="AH2055">
            <v>-1943750</v>
          </cell>
          <cell r="AI2055">
            <v>-2172916.6666666665</v>
          </cell>
          <cell r="AJ2055">
            <v>-2339583.3333333335</v>
          </cell>
          <cell r="AK2055">
            <v>-2443750</v>
          </cell>
          <cell r="AL2055">
            <v>-2547916.6666666665</v>
          </cell>
          <cell r="AM2055">
            <v>-2518750</v>
          </cell>
          <cell r="AN2055">
            <v>-2356250</v>
          </cell>
          <cell r="AP2055">
            <v>-2031166.6666666667</v>
          </cell>
        </row>
        <row r="2056">
          <cell r="J2056">
            <v>-59670</v>
          </cell>
          <cell r="K2056">
            <v>-140850</v>
          </cell>
          <cell r="L2056">
            <v>-140850</v>
          </cell>
          <cell r="M2056">
            <v>-140850</v>
          </cell>
          <cell r="N2056">
            <v>-247250</v>
          </cell>
          <cell r="O2056">
            <v>-247250</v>
          </cell>
          <cell r="P2056">
            <v>-247250</v>
          </cell>
          <cell r="Q2056">
            <v>-294650</v>
          </cell>
          <cell r="R2056">
            <v>-294650</v>
          </cell>
          <cell r="S2056">
            <v>-294650</v>
          </cell>
          <cell r="T2056">
            <v>-234650</v>
          </cell>
          <cell r="U2056">
            <v>-234650</v>
          </cell>
          <cell r="V2056">
            <v>-234650</v>
          </cell>
          <cell r="W2056">
            <v>-235000</v>
          </cell>
          <cell r="X2056">
            <v>-235000</v>
          </cell>
          <cell r="Y2056">
            <v>-161000</v>
          </cell>
          <cell r="Z2056">
            <v>-160250</v>
          </cell>
          <cell r="AA2056">
            <v>-160250</v>
          </cell>
          <cell r="AD2056">
            <v>-155827.91666666666</v>
          </cell>
          <cell r="AE2056">
            <v>-166538.75</v>
          </cell>
          <cell r="AF2056">
            <v>-178749.58333333334</v>
          </cell>
          <cell r="AG2056">
            <v>-192895.83333333334</v>
          </cell>
          <cell r="AH2056">
            <v>-207477.5</v>
          </cell>
          <cell r="AI2056">
            <v>-222059.16666666666</v>
          </cell>
          <cell r="AJ2056">
            <v>-233272.91666666666</v>
          </cell>
          <cell r="AK2056">
            <v>-241118.75</v>
          </cell>
          <cell r="AL2056">
            <v>-245881.25</v>
          </cell>
          <cell r="AM2056">
            <v>-243095.83333333334</v>
          </cell>
          <cell r="AN2056">
            <v>-235845.83333333334</v>
          </cell>
          <cell r="AP2056">
            <v>-212079.16666666666</v>
          </cell>
        </row>
        <row r="2057">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D2057">
            <v>0</v>
          </cell>
          <cell r="AE2057">
            <v>0</v>
          </cell>
          <cell r="AF2057">
            <v>0</v>
          </cell>
          <cell r="AG2057">
            <v>0</v>
          </cell>
          <cell r="AH2057">
            <v>0</v>
          </cell>
          <cell r="AI2057">
            <v>0</v>
          </cell>
          <cell r="AJ2057">
            <v>0</v>
          </cell>
          <cell r="AK2057">
            <v>0</v>
          </cell>
          <cell r="AL2057">
            <v>0</v>
          </cell>
          <cell r="AM2057">
            <v>0</v>
          </cell>
          <cell r="AN2057">
            <v>0</v>
          </cell>
          <cell r="AP2057">
            <v>0</v>
          </cell>
        </row>
        <row r="2058">
          <cell r="J2058">
            <v>-1465601.26</v>
          </cell>
          <cell r="K2058">
            <v>-1565710.63</v>
          </cell>
          <cell r="L2058">
            <v>-1665820.01</v>
          </cell>
          <cell r="M2058">
            <v>-1669824.38</v>
          </cell>
          <cell r="N2058">
            <v>-700765.63</v>
          </cell>
          <cell r="O2058">
            <v>-800875</v>
          </cell>
          <cell r="P2058">
            <v>-900984.38</v>
          </cell>
          <cell r="Q2058">
            <v>-1026121.09</v>
          </cell>
          <cell r="R2058">
            <v>-1167275.31</v>
          </cell>
          <cell r="S2058">
            <v>-1273391.25</v>
          </cell>
          <cell r="T2058">
            <v>-1318182.92</v>
          </cell>
          <cell r="U2058">
            <v>-1301175.52</v>
          </cell>
          <cell r="V2058">
            <v>-1345967.19</v>
          </cell>
          <cell r="W2058">
            <v>-179833.33</v>
          </cell>
          <cell r="X2058">
            <v>-224791.67</v>
          </cell>
          <cell r="Y2058">
            <v>-269750</v>
          </cell>
          <cell r="Z2058">
            <v>-314708.33</v>
          </cell>
          <cell r="AA2058">
            <v>-359666.67</v>
          </cell>
          <cell r="AD2058">
            <v>-1221542.9408333334</v>
          </cell>
          <cell r="AE2058">
            <v>-1226256.4237500003</v>
          </cell>
          <cell r="AF2058">
            <v>-1234432.0225</v>
          </cell>
          <cell r="AG2058">
            <v>-1241136.9612499999</v>
          </cell>
          <cell r="AH2058">
            <v>-1240657.1299999999</v>
          </cell>
          <cell r="AI2058">
            <v>-1232992.5287499998</v>
          </cell>
          <cell r="AJ2058">
            <v>-1170262.8883333332</v>
          </cell>
          <cell r="AK2058">
            <v>-1052475.1533333331</v>
          </cell>
          <cell r="AL2058">
            <v>-934095.87333333318</v>
          </cell>
          <cell r="AM2058">
            <v>-859673.71999999986</v>
          </cell>
          <cell r="AN2058">
            <v>-825204.31874999998</v>
          </cell>
          <cell r="AP2058">
            <v>-741333.32541666657</v>
          </cell>
        </row>
        <row r="2059">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D2059">
            <v>0</v>
          </cell>
          <cell r="AE2059">
            <v>0</v>
          </cell>
          <cell r="AF2059">
            <v>0</v>
          </cell>
          <cell r="AG2059">
            <v>0</v>
          </cell>
          <cell r="AH2059">
            <v>0</v>
          </cell>
          <cell r="AI2059">
            <v>0</v>
          </cell>
          <cell r="AJ2059">
            <v>0</v>
          </cell>
          <cell r="AK2059">
            <v>0</v>
          </cell>
          <cell r="AL2059">
            <v>0</v>
          </cell>
          <cell r="AM2059">
            <v>0</v>
          </cell>
          <cell r="AN2059">
            <v>0</v>
          </cell>
          <cell r="AP2059">
            <v>0</v>
          </cell>
        </row>
        <row r="2060">
          <cell r="J2060">
            <v>0</v>
          </cell>
          <cell r="K2060">
            <v>0</v>
          </cell>
          <cell r="L2060">
            <v>0</v>
          </cell>
          <cell r="M2060">
            <v>0</v>
          </cell>
          <cell r="N2060">
            <v>0</v>
          </cell>
          <cell r="O2060">
            <v>-6613.71</v>
          </cell>
          <cell r="P2060">
            <v>-6613.71</v>
          </cell>
          <cell r="Q2060">
            <v>-8147.56</v>
          </cell>
          <cell r="R2060">
            <v>-8147.56</v>
          </cell>
          <cell r="S2060">
            <v>-8318.9</v>
          </cell>
          <cell r="T2060">
            <v>-8318.9</v>
          </cell>
          <cell r="U2060">
            <v>-9116.94</v>
          </cell>
          <cell r="V2060">
            <v>-9116.94</v>
          </cell>
          <cell r="W2060">
            <v>-9116.94</v>
          </cell>
          <cell r="X2060">
            <v>-9876.73</v>
          </cell>
          <cell r="Y2060">
            <v>-9876.73</v>
          </cell>
          <cell r="Z2060">
            <v>-11517.59</v>
          </cell>
          <cell r="AA2060">
            <v>-11517.59</v>
          </cell>
          <cell r="AD2060">
            <v>-1441.7666666666667</v>
          </cell>
          <cell r="AE2060">
            <v>-2120.73</v>
          </cell>
          <cell r="AF2060">
            <v>-2806.8325</v>
          </cell>
          <cell r="AG2060">
            <v>-3500.0741666666668</v>
          </cell>
          <cell r="AH2060">
            <v>-4226.5675000000001</v>
          </cell>
          <cell r="AI2060">
            <v>-4986.3125000000009</v>
          </cell>
          <cell r="AJ2060">
            <v>-5746.0574999999999</v>
          </cell>
          <cell r="AK2060">
            <v>-6537.4604166666677</v>
          </cell>
          <cell r="AL2060">
            <v>-7360.5212500000007</v>
          </cell>
          <cell r="AM2060">
            <v>-8251.9512500000001</v>
          </cell>
          <cell r="AN2060">
            <v>-8936.1791666666668</v>
          </cell>
          <cell r="AP2060">
            <v>-9415.3916666666664</v>
          </cell>
        </row>
        <row r="2061">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D2061">
            <v>0</v>
          </cell>
          <cell r="AE2061">
            <v>0</v>
          </cell>
          <cell r="AF2061">
            <v>0</v>
          </cell>
          <cell r="AG2061">
            <v>0</v>
          </cell>
          <cell r="AH2061">
            <v>0</v>
          </cell>
          <cell r="AI2061">
            <v>0</v>
          </cell>
          <cell r="AJ2061">
            <v>0</v>
          </cell>
          <cell r="AK2061">
            <v>0</v>
          </cell>
          <cell r="AL2061">
            <v>0</v>
          </cell>
          <cell r="AM2061">
            <v>0</v>
          </cell>
          <cell r="AN2061">
            <v>0</v>
          </cell>
          <cell r="AP2061">
            <v>0</v>
          </cell>
        </row>
        <row r="2062">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-72000</v>
          </cell>
          <cell r="AA2062">
            <v>-72000</v>
          </cell>
          <cell r="AD2062">
            <v>0</v>
          </cell>
          <cell r="AE2062">
            <v>0</v>
          </cell>
          <cell r="AF2062">
            <v>0</v>
          </cell>
          <cell r="AG2062">
            <v>0</v>
          </cell>
          <cell r="AH2062">
            <v>0</v>
          </cell>
          <cell r="AI2062">
            <v>0</v>
          </cell>
          <cell r="AJ2062">
            <v>0</v>
          </cell>
          <cell r="AK2062">
            <v>0</v>
          </cell>
          <cell r="AL2062">
            <v>0</v>
          </cell>
          <cell r="AM2062">
            <v>-3000</v>
          </cell>
          <cell r="AN2062">
            <v>-9000</v>
          </cell>
          <cell r="AP2062">
            <v>-19250</v>
          </cell>
        </row>
        <row r="2063">
          <cell r="J2063">
            <v>-25000</v>
          </cell>
          <cell r="K2063">
            <v>-25000</v>
          </cell>
          <cell r="L2063">
            <v>-25000</v>
          </cell>
          <cell r="M2063">
            <v>-25000</v>
          </cell>
          <cell r="N2063">
            <v>-25000</v>
          </cell>
          <cell r="O2063">
            <v>-25000</v>
          </cell>
          <cell r="P2063">
            <v>-25000</v>
          </cell>
          <cell r="Q2063">
            <v>-25000</v>
          </cell>
          <cell r="R2063">
            <v>-25000</v>
          </cell>
          <cell r="S2063">
            <v>-25000</v>
          </cell>
          <cell r="T2063">
            <v>-25000</v>
          </cell>
          <cell r="U2063">
            <v>-25000</v>
          </cell>
          <cell r="V2063">
            <v>-25000</v>
          </cell>
          <cell r="W2063">
            <v>-25000</v>
          </cell>
          <cell r="X2063">
            <v>-25000</v>
          </cell>
          <cell r="Y2063">
            <v>-25000</v>
          </cell>
          <cell r="Z2063">
            <v>-25000</v>
          </cell>
          <cell r="AA2063">
            <v>-25000</v>
          </cell>
          <cell r="AD2063">
            <v>-25000</v>
          </cell>
          <cell r="AE2063">
            <v>-25000</v>
          </cell>
          <cell r="AF2063">
            <v>-25000</v>
          </cell>
          <cell r="AG2063">
            <v>-25000</v>
          </cell>
          <cell r="AH2063">
            <v>-25000</v>
          </cell>
          <cell r="AI2063">
            <v>-25000</v>
          </cell>
          <cell r="AJ2063">
            <v>-25000</v>
          </cell>
          <cell r="AK2063">
            <v>-25000</v>
          </cell>
          <cell r="AL2063">
            <v>-25000</v>
          </cell>
          <cell r="AM2063">
            <v>-25000</v>
          </cell>
          <cell r="AN2063">
            <v>-25000</v>
          </cell>
          <cell r="AP2063">
            <v>-25000</v>
          </cell>
        </row>
        <row r="2064">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D2064">
            <v>0</v>
          </cell>
          <cell r="AE2064">
            <v>0</v>
          </cell>
          <cell r="AF2064">
            <v>0</v>
          </cell>
          <cell r="AG2064">
            <v>0</v>
          </cell>
          <cell r="AH2064">
            <v>0</v>
          </cell>
          <cell r="AI2064">
            <v>0</v>
          </cell>
          <cell r="AJ2064">
            <v>0</v>
          </cell>
          <cell r="AK2064">
            <v>0</v>
          </cell>
          <cell r="AL2064">
            <v>0</v>
          </cell>
          <cell r="AM2064">
            <v>0</v>
          </cell>
          <cell r="AN2064">
            <v>0</v>
          </cell>
          <cell r="AP2064">
            <v>0</v>
          </cell>
        </row>
        <row r="2065">
          <cell r="J2065">
            <v>-1811238.71</v>
          </cell>
          <cell r="K2065">
            <v>-1596722.81</v>
          </cell>
          <cell r="L2065">
            <v>-1368200.25</v>
          </cell>
          <cell r="M2065">
            <v>-1138117.23</v>
          </cell>
          <cell r="N2065">
            <v>-924559.5</v>
          </cell>
          <cell r="O2065">
            <v>-680409.22</v>
          </cell>
          <cell r="P2065">
            <v>-429758.14</v>
          </cell>
          <cell r="Q2065">
            <v>-80424.72</v>
          </cell>
          <cell r="R2065">
            <v>-2616876.4700000002</v>
          </cell>
          <cell r="S2065">
            <v>-2360198.5099999998</v>
          </cell>
          <cell r="T2065">
            <v>-2076555.22</v>
          </cell>
          <cell r="U2065">
            <v>-1850121.98</v>
          </cell>
          <cell r="V2065">
            <v>-1640389.12</v>
          </cell>
          <cell r="W2065">
            <v>-1441199.29</v>
          </cell>
          <cell r="X2065">
            <v>-1231641</v>
          </cell>
          <cell r="Y2065">
            <v>-1009842.06</v>
          </cell>
          <cell r="Z2065">
            <v>-809181.94</v>
          </cell>
          <cell r="AA2065">
            <v>-578492.03</v>
          </cell>
          <cell r="AD2065">
            <v>-1475424.6995833337</v>
          </cell>
          <cell r="AE2065">
            <v>-1461132.2875000003</v>
          </cell>
          <cell r="AF2065">
            <v>-1447332.8212500003</v>
          </cell>
          <cell r="AG2065">
            <v>-1433455.4441666668</v>
          </cell>
          <cell r="AH2065">
            <v>-1418640.9558333333</v>
          </cell>
          <cell r="AI2065">
            <v>-1403979.8304166666</v>
          </cell>
          <cell r="AJ2065">
            <v>-1390380.9508333334</v>
          </cell>
          <cell r="AK2065">
            <v>-1378210.8354166669</v>
          </cell>
          <cell r="AL2065">
            <v>-1367176.0679166669</v>
          </cell>
          <cell r="AM2065">
            <v>-1357023.8708333333</v>
          </cell>
          <cell r="AN2065">
            <v>-1347969.9229166666</v>
          </cell>
          <cell r="AP2065">
            <v>-1331543.9591666667</v>
          </cell>
        </row>
        <row r="2066">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D2066">
            <v>0</v>
          </cell>
          <cell r="AE2066">
            <v>0</v>
          </cell>
          <cell r="AF2066">
            <v>0</v>
          </cell>
          <cell r="AG2066">
            <v>0</v>
          </cell>
          <cell r="AH2066">
            <v>0</v>
          </cell>
          <cell r="AI2066">
            <v>0</v>
          </cell>
          <cell r="AJ2066">
            <v>0</v>
          </cell>
          <cell r="AK2066">
            <v>0</v>
          </cell>
          <cell r="AL2066">
            <v>0</v>
          </cell>
          <cell r="AM2066">
            <v>0</v>
          </cell>
          <cell r="AN2066">
            <v>0</v>
          </cell>
          <cell r="AP2066">
            <v>0</v>
          </cell>
        </row>
        <row r="2067">
          <cell r="J2067">
            <v>-12912163.550000001</v>
          </cell>
          <cell r="K2067">
            <v>-11383192.550000001</v>
          </cell>
          <cell r="L2067">
            <v>-9754388.4900000002</v>
          </cell>
          <cell r="M2067">
            <v>-8114462.2199999997</v>
          </cell>
          <cell r="N2067">
            <v>-6592320.6699999999</v>
          </cell>
          <cell r="O2067">
            <v>-4852129.38</v>
          </cell>
          <cell r="P2067">
            <v>-3065603.35</v>
          </cell>
          <cell r="Q2067">
            <v>-575714.82999999996</v>
          </cell>
          <cell r="R2067">
            <v>-20395799.73</v>
          </cell>
          <cell r="S2067">
            <v>-19325398.030000001</v>
          </cell>
          <cell r="T2067">
            <v>-18142545.140000001</v>
          </cell>
          <cell r="U2067">
            <v>-17198270.379999999</v>
          </cell>
          <cell r="V2067">
            <v>-11733388.34</v>
          </cell>
          <cell r="W2067">
            <v>-10307273.939999999</v>
          </cell>
          <cell r="X2067">
            <v>-8806925.6899999995</v>
          </cell>
          <cell r="Y2067">
            <v>-7218939.6699999999</v>
          </cell>
          <cell r="Z2067">
            <v>-5782298.6399999997</v>
          </cell>
          <cell r="AA2067">
            <v>-4130657.04</v>
          </cell>
          <cell r="AD2067">
            <v>-10514793.852916665</v>
          </cell>
          <cell r="AE2067">
            <v>-10489324.611249998</v>
          </cell>
          <cell r="AF2067">
            <v>-10567715.018749999</v>
          </cell>
          <cell r="AG2067">
            <v>-10712129.598333335</v>
          </cell>
          <cell r="AH2067">
            <v>-10912717.545833334</v>
          </cell>
          <cell r="AI2067">
            <v>-10976883.392916666</v>
          </cell>
          <cell r="AJ2067">
            <v>-10882937.817083335</v>
          </cell>
          <cell r="AK2067">
            <v>-10798630.258333333</v>
          </cell>
          <cell r="AL2067">
            <v>-10721839.202083332</v>
          </cell>
          <cell r="AM2067">
            <v>-10650774.844583334</v>
          </cell>
          <cell r="AN2067">
            <v>-10586962.579166666</v>
          </cell>
          <cell r="AP2067">
            <v>-10469258.347083334</v>
          </cell>
        </row>
        <row r="2068">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D2068">
            <v>0</v>
          </cell>
          <cell r="AE2068">
            <v>0</v>
          </cell>
          <cell r="AF2068">
            <v>0</v>
          </cell>
          <cell r="AG2068">
            <v>0</v>
          </cell>
          <cell r="AH2068">
            <v>0</v>
          </cell>
          <cell r="AI2068">
            <v>0</v>
          </cell>
          <cell r="AJ2068">
            <v>0</v>
          </cell>
          <cell r="AK2068">
            <v>0</v>
          </cell>
          <cell r="AL2068">
            <v>0</v>
          </cell>
          <cell r="AM2068">
            <v>0</v>
          </cell>
          <cell r="AN2068">
            <v>0</v>
          </cell>
          <cell r="AP2068">
            <v>0</v>
          </cell>
        </row>
        <row r="2069">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D2069">
            <v>0</v>
          </cell>
          <cell r="AE2069">
            <v>0</v>
          </cell>
          <cell r="AF2069">
            <v>0</v>
          </cell>
          <cell r="AG2069">
            <v>0</v>
          </cell>
          <cell r="AH2069">
            <v>0</v>
          </cell>
          <cell r="AI2069">
            <v>0</v>
          </cell>
          <cell r="AJ2069">
            <v>0</v>
          </cell>
          <cell r="AK2069">
            <v>0</v>
          </cell>
          <cell r="AL2069">
            <v>0</v>
          </cell>
          <cell r="AM2069">
            <v>0</v>
          </cell>
          <cell r="AN2069">
            <v>0</v>
          </cell>
          <cell r="AP2069">
            <v>0</v>
          </cell>
        </row>
        <row r="2070">
          <cell r="J2070">
            <v>-1910752.2</v>
          </cell>
          <cell r="K2070">
            <v>-2241071.2000000002</v>
          </cell>
          <cell r="L2070">
            <v>-2566672.2000000002</v>
          </cell>
          <cell r="M2070">
            <v>-2935973.2</v>
          </cell>
          <cell r="N2070">
            <v>-3257997.2</v>
          </cell>
          <cell r="O2070">
            <v>-3636216.2</v>
          </cell>
          <cell r="P2070">
            <v>-4036510.2</v>
          </cell>
          <cell r="Q2070">
            <v>-4415778.2</v>
          </cell>
          <cell r="R2070">
            <v>-4914465.2</v>
          </cell>
          <cell r="S2070">
            <v>-5368377.2</v>
          </cell>
          <cell r="T2070">
            <v>-5804011.2000000002</v>
          </cell>
          <cell r="U2070">
            <v>-1463791.71</v>
          </cell>
          <cell r="V2070">
            <v>-2196846.17</v>
          </cell>
          <cell r="W2070">
            <v>-2487175</v>
          </cell>
          <cell r="X2070">
            <v>-2815147</v>
          </cell>
          <cell r="Y2070">
            <v>-3175905</v>
          </cell>
          <cell r="Z2070">
            <v>-3511207</v>
          </cell>
          <cell r="AA2070">
            <v>-3892019</v>
          </cell>
          <cell r="AD2070">
            <v>-3478127.4333333331</v>
          </cell>
          <cell r="AE2070">
            <v>-3496055.5333333332</v>
          </cell>
          <cell r="AF2070">
            <v>-3517453.4250000003</v>
          </cell>
          <cell r="AG2070">
            <v>-3542609.0249999999</v>
          </cell>
          <cell r="AH2070">
            <v>-3551113.3462499999</v>
          </cell>
          <cell r="AI2070">
            <v>-3557888.5745833335</v>
          </cell>
          <cell r="AJ2070">
            <v>-3580063.4816666669</v>
          </cell>
          <cell r="AK2070">
            <v>-3600670.9233333338</v>
          </cell>
          <cell r="AL2070">
            <v>-3621021.1983333337</v>
          </cell>
          <cell r="AM2070">
            <v>-3641568.7650000001</v>
          </cell>
          <cell r="AN2070">
            <v>-3662777.6233333335</v>
          </cell>
          <cell r="AP2070">
            <v>-3705944.2983333338</v>
          </cell>
        </row>
        <row r="2071">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D2071">
            <v>0</v>
          </cell>
          <cell r="AE2071">
            <v>0</v>
          </cell>
          <cell r="AF2071">
            <v>0</v>
          </cell>
          <cell r="AG2071">
            <v>0</v>
          </cell>
          <cell r="AH2071">
            <v>0</v>
          </cell>
          <cell r="AI2071">
            <v>0</v>
          </cell>
          <cell r="AJ2071">
            <v>0</v>
          </cell>
          <cell r="AK2071">
            <v>0</v>
          </cell>
          <cell r="AL2071">
            <v>0</v>
          </cell>
          <cell r="AM2071">
            <v>0</v>
          </cell>
          <cell r="AN2071">
            <v>0</v>
          </cell>
          <cell r="AP2071">
            <v>0</v>
          </cell>
        </row>
        <row r="2072">
          <cell r="J2072">
            <v>-659488.96</v>
          </cell>
          <cell r="K2072">
            <v>0</v>
          </cell>
          <cell r="L2072">
            <v>-82436.12</v>
          </cell>
          <cell r="M2072">
            <v>-164872.24</v>
          </cell>
          <cell r="N2072">
            <v>0</v>
          </cell>
          <cell r="O2072">
            <v>-82436.12</v>
          </cell>
          <cell r="P2072">
            <v>-150062.35999999999</v>
          </cell>
          <cell r="Q2072">
            <v>-225093.54</v>
          </cell>
          <cell r="R2072">
            <v>-300124.71999999997</v>
          </cell>
          <cell r="S2072">
            <v>-375155.9</v>
          </cell>
          <cell r="T2072">
            <v>-450187.08</v>
          </cell>
          <cell r="U2072">
            <v>-525218.26</v>
          </cell>
          <cell r="V2072">
            <v>-600249.43999999994</v>
          </cell>
          <cell r="W2072">
            <v>-675280.62</v>
          </cell>
          <cell r="X2072">
            <v>0</v>
          </cell>
          <cell r="Y2072">
            <v>0</v>
          </cell>
          <cell r="Z2072">
            <v>0</v>
          </cell>
          <cell r="AA2072">
            <v>-76605.33</v>
          </cell>
          <cell r="AD2072">
            <v>-265757.61583333334</v>
          </cell>
          <cell r="AE2072">
            <v>-263597.84166666673</v>
          </cell>
          <cell r="AF2072">
            <v>-260820.98916666667</v>
          </cell>
          <cell r="AG2072">
            <v>-257427.05833333326</v>
          </cell>
          <cell r="AH2072">
            <v>-253416.04916666666</v>
          </cell>
          <cell r="AI2072">
            <v>-248787.96166666667</v>
          </cell>
          <cell r="AJ2072">
            <v>-274456.34083333332</v>
          </cell>
          <cell r="AK2072">
            <v>-299158.19500000001</v>
          </cell>
          <cell r="AL2072">
            <v>-288853.68000000005</v>
          </cell>
          <cell r="AM2072">
            <v>-281984.00333333336</v>
          </cell>
          <cell r="AN2072">
            <v>-281741.05375000002</v>
          </cell>
          <cell r="AP2072">
            <v>-281957.23125000001</v>
          </cell>
        </row>
        <row r="2073">
          <cell r="J2073">
            <v>-197564.2</v>
          </cell>
          <cell r="K2073">
            <v>-217320.62</v>
          </cell>
          <cell r="L2073">
            <v>-237077.01</v>
          </cell>
          <cell r="M2073">
            <v>-203254.04</v>
          </cell>
          <cell r="N2073">
            <v>-31269.86</v>
          </cell>
          <cell r="O2073">
            <v>-46904.79</v>
          </cell>
          <cell r="P2073">
            <v>-62539.72</v>
          </cell>
          <cell r="Q2073">
            <v>-78174.649999999994</v>
          </cell>
          <cell r="R2073">
            <v>-93809.58</v>
          </cell>
          <cell r="S2073">
            <v>-109444.51</v>
          </cell>
          <cell r="T2073">
            <v>-125079.44</v>
          </cell>
          <cell r="U2073">
            <v>-140714.37</v>
          </cell>
          <cell r="V2073">
            <v>-156349.29999999999</v>
          </cell>
          <cell r="W2073">
            <v>-171984.23</v>
          </cell>
          <cell r="X2073">
            <v>-187619.16</v>
          </cell>
          <cell r="Y2073">
            <v>52869.11</v>
          </cell>
          <cell r="Z2073">
            <v>-40081.379999999997</v>
          </cell>
          <cell r="AA2073">
            <v>-60122.07</v>
          </cell>
          <cell r="AD2073">
            <v>-139758.43458333335</v>
          </cell>
          <cell r="AE2073">
            <v>-137869.41833333336</v>
          </cell>
          <cell r="AF2073">
            <v>-135636.94458333336</v>
          </cell>
          <cell r="AG2073">
            <v>-133061.01333333334</v>
          </cell>
          <cell r="AH2073">
            <v>-130141.62458333334</v>
          </cell>
          <cell r="AI2073">
            <v>-126878.77833333332</v>
          </cell>
          <cell r="AJ2073">
            <v>-123272.47458333336</v>
          </cell>
          <cell r="AK2073">
            <v>-119322.71458333333</v>
          </cell>
          <cell r="AL2073">
            <v>-106590.17291666666</v>
          </cell>
          <cell r="AM2073">
            <v>-96285.521666666653</v>
          </cell>
          <cell r="AN2073">
            <v>-97203.388333333307</v>
          </cell>
          <cell r="AP2073">
            <v>-100140.56166666666</v>
          </cell>
        </row>
        <row r="2074">
          <cell r="J2074">
            <v>-197564.2</v>
          </cell>
          <cell r="K2074">
            <v>-217320.62</v>
          </cell>
          <cell r="L2074">
            <v>-237077.01</v>
          </cell>
          <cell r="M2074">
            <v>-203254.04</v>
          </cell>
          <cell r="N2074">
            <v>-31269.86</v>
          </cell>
          <cell r="O2074">
            <v>-46904.79</v>
          </cell>
          <cell r="P2074">
            <v>-62539.72</v>
          </cell>
          <cell r="Q2074">
            <v>-78174.649999999994</v>
          </cell>
          <cell r="R2074">
            <v>-93809.58</v>
          </cell>
          <cell r="S2074">
            <v>-109444.51</v>
          </cell>
          <cell r="T2074">
            <v>-125079.44</v>
          </cell>
          <cell r="U2074">
            <v>-140714.37</v>
          </cell>
          <cell r="V2074">
            <v>-156349.29999999999</v>
          </cell>
          <cell r="W2074">
            <v>-171984.23</v>
          </cell>
          <cell r="X2074">
            <v>-187619.16</v>
          </cell>
          <cell r="Y2074">
            <v>52869.11</v>
          </cell>
          <cell r="Z2074">
            <v>-40081.379999999997</v>
          </cell>
          <cell r="AA2074">
            <v>-60122.07</v>
          </cell>
          <cell r="AD2074">
            <v>-139758.43458333335</v>
          </cell>
          <cell r="AE2074">
            <v>-137869.41833333336</v>
          </cell>
          <cell r="AF2074">
            <v>-135636.94458333336</v>
          </cell>
          <cell r="AG2074">
            <v>-133061.01333333334</v>
          </cell>
          <cell r="AH2074">
            <v>-130141.62458333334</v>
          </cell>
          <cell r="AI2074">
            <v>-126878.77833333332</v>
          </cell>
          <cell r="AJ2074">
            <v>-123272.47458333336</v>
          </cell>
          <cell r="AK2074">
            <v>-119322.71458333333</v>
          </cell>
          <cell r="AL2074">
            <v>-106590.17291666666</v>
          </cell>
          <cell r="AM2074">
            <v>-96285.521666666653</v>
          </cell>
          <cell r="AN2074">
            <v>-97203.388333333307</v>
          </cell>
          <cell r="AP2074">
            <v>-100140.56166666666</v>
          </cell>
        </row>
        <row r="2075">
          <cell r="J2075">
            <v>-52255.4</v>
          </cell>
          <cell r="K2075">
            <v>-57480.94</v>
          </cell>
          <cell r="L2075">
            <v>-62706.45</v>
          </cell>
          <cell r="M2075">
            <v>-42395.51</v>
          </cell>
          <cell r="N2075">
            <v>-6522.38</v>
          </cell>
          <cell r="O2075">
            <v>-9783.57</v>
          </cell>
          <cell r="P2075">
            <v>-13044.76</v>
          </cell>
          <cell r="Q2075">
            <v>-16305.95</v>
          </cell>
          <cell r="R2075">
            <v>-19567.14</v>
          </cell>
          <cell r="S2075">
            <v>-22828.33</v>
          </cell>
          <cell r="T2075">
            <v>-26089.52</v>
          </cell>
          <cell r="U2075">
            <v>-29350.71</v>
          </cell>
          <cell r="V2075">
            <v>-32611.9</v>
          </cell>
          <cell r="W2075">
            <v>-35873.089999999997</v>
          </cell>
          <cell r="X2075">
            <v>-39134.28</v>
          </cell>
          <cell r="Y2075">
            <v>30099.06</v>
          </cell>
          <cell r="Z2075">
            <v>-11538.9</v>
          </cell>
          <cell r="AA2075">
            <v>-17308.349999999999</v>
          </cell>
          <cell r="AD2075">
            <v>-35181.002916666672</v>
          </cell>
          <cell r="AE2075">
            <v>-34280.675833333335</v>
          </cell>
          <cell r="AF2075">
            <v>-33216.652916666666</v>
          </cell>
          <cell r="AG2075">
            <v>-31988.934166666673</v>
          </cell>
          <cell r="AH2075">
            <v>-30597.519583333342</v>
          </cell>
          <cell r="AI2075">
            <v>-29042.409166666675</v>
          </cell>
          <cell r="AJ2075">
            <v>-27323.60291666667</v>
          </cell>
          <cell r="AK2075">
            <v>-25441.102083333331</v>
          </cell>
          <cell r="AL2075">
            <v>-21438.321250000001</v>
          </cell>
          <cell r="AM2075">
            <v>-18626.735833333336</v>
          </cell>
          <cell r="AN2075">
            <v>-19149.289999999997</v>
          </cell>
          <cell r="AP2075">
            <v>-20821.463333333333</v>
          </cell>
        </row>
        <row r="2076">
          <cell r="J2076">
            <v>-52255.4</v>
          </cell>
          <cell r="K2076">
            <v>-57480.94</v>
          </cell>
          <cell r="L2076">
            <v>-62706.45</v>
          </cell>
          <cell r="M2076">
            <v>-42395.51</v>
          </cell>
          <cell r="N2076">
            <v>-6522.38</v>
          </cell>
          <cell r="O2076">
            <v>-9783.57</v>
          </cell>
          <cell r="P2076">
            <v>-13044.76</v>
          </cell>
          <cell r="Q2076">
            <v>-16305.95</v>
          </cell>
          <cell r="R2076">
            <v>-19567.14</v>
          </cell>
          <cell r="S2076">
            <v>-22828.33</v>
          </cell>
          <cell r="T2076">
            <v>-26089.52</v>
          </cell>
          <cell r="U2076">
            <v>-29350.71</v>
          </cell>
          <cell r="V2076">
            <v>-32611.9</v>
          </cell>
          <cell r="W2076">
            <v>-35873.089999999997</v>
          </cell>
          <cell r="X2076">
            <v>-39134.28</v>
          </cell>
          <cell r="Y2076">
            <v>30099.06</v>
          </cell>
          <cell r="Z2076">
            <v>-11538.9</v>
          </cell>
          <cell r="AA2076">
            <v>-17308.349999999999</v>
          </cell>
          <cell r="AD2076">
            <v>-35181.002916666672</v>
          </cell>
          <cell r="AE2076">
            <v>-34280.675833333335</v>
          </cell>
          <cell r="AF2076">
            <v>-33216.652916666666</v>
          </cell>
          <cell r="AG2076">
            <v>-31988.934166666673</v>
          </cell>
          <cell r="AH2076">
            <v>-30597.519583333342</v>
          </cell>
          <cell r="AI2076">
            <v>-29042.409166666675</v>
          </cell>
          <cell r="AJ2076">
            <v>-27323.60291666667</v>
          </cell>
          <cell r="AK2076">
            <v>-25441.102083333331</v>
          </cell>
          <cell r="AL2076">
            <v>-21438.321250000001</v>
          </cell>
          <cell r="AM2076">
            <v>-18626.735833333336</v>
          </cell>
          <cell r="AN2076">
            <v>-19149.289999999997</v>
          </cell>
          <cell r="AP2076">
            <v>-20821.463333333333</v>
          </cell>
        </row>
        <row r="2077">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D2077">
            <v>0</v>
          </cell>
          <cell r="AE2077">
            <v>0</v>
          </cell>
          <cell r="AF2077">
            <v>0</v>
          </cell>
          <cell r="AG2077">
            <v>0</v>
          </cell>
          <cell r="AH2077">
            <v>0</v>
          </cell>
          <cell r="AI2077">
            <v>0</v>
          </cell>
          <cell r="AJ2077">
            <v>0</v>
          </cell>
          <cell r="AK2077">
            <v>0</v>
          </cell>
          <cell r="AL2077">
            <v>0</v>
          </cell>
          <cell r="AM2077">
            <v>0</v>
          </cell>
          <cell r="AN2077">
            <v>0</v>
          </cell>
          <cell r="AP2077">
            <v>0</v>
          </cell>
        </row>
        <row r="2078">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D2078">
            <v>0</v>
          </cell>
          <cell r="AE2078">
            <v>0</v>
          </cell>
          <cell r="AF2078">
            <v>0</v>
          </cell>
          <cell r="AG2078">
            <v>0</v>
          </cell>
          <cell r="AH2078">
            <v>0</v>
          </cell>
          <cell r="AI2078">
            <v>0</v>
          </cell>
          <cell r="AJ2078">
            <v>0</v>
          </cell>
          <cell r="AK2078">
            <v>0</v>
          </cell>
          <cell r="AL2078">
            <v>0</v>
          </cell>
          <cell r="AM2078">
            <v>0</v>
          </cell>
          <cell r="AN2078">
            <v>0</v>
          </cell>
          <cell r="AP2078">
            <v>0</v>
          </cell>
        </row>
        <row r="2079">
          <cell r="J2079">
            <v>0</v>
          </cell>
          <cell r="K2079">
            <v>0</v>
          </cell>
          <cell r="L2079">
            <v>0</v>
          </cell>
          <cell r="M2079">
            <v>0</v>
          </cell>
          <cell r="N2079">
            <v>0</v>
          </cell>
          <cell r="O2079">
            <v>0</v>
          </cell>
          <cell r="P2079">
            <v>0</v>
          </cell>
          <cell r="Q2079">
            <v>0</v>
          </cell>
          <cell r="R2079">
            <v>61346.15</v>
          </cell>
          <cell r="S2079">
            <v>0</v>
          </cell>
          <cell r="T2079">
            <v>0</v>
          </cell>
          <cell r="U2079">
            <v>0</v>
          </cell>
          <cell r="V2079">
            <v>0</v>
          </cell>
          <cell r="W2079">
            <v>0</v>
          </cell>
          <cell r="X2079">
            <v>0</v>
          </cell>
          <cell r="Y2079">
            <v>0</v>
          </cell>
          <cell r="Z2079">
            <v>0</v>
          </cell>
          <cell r="AA2079">
            <v>0</v>
          </cell>
          <cell r="AD2079">
            <v>0</v>
          </cell>
          <cell r="AE2079">
            <v>2556.0895833333334</v>
          </cell>
          <cell r="AF2079">
            <v>5112.1791666666668</v>
          </cell>
          <cell r="AG2079">
            <v>5112.1791666666668</v>
          </cell>
          <cell r="AH2079">
            <v>5112.1791666666668</v>
          </cell>
          <cell r="AI2079">
            <v>5112.1791666666668</v>
          </cell>
          <cell r="AJ2079">
            <v>5112.1791666666668</v>
          </cell>
          <cell r="AK2079">
            <v>5112.1791666666668</v>
          </cell>
          <cell r="AL2079">
            <v>5112.1791666666668</v>
          </cell>
          <cell r="AM2079">
            <v>5112.1791666666668</v>
          </cell>
          <cell r="AN2079">
            <v>5112.1791666666668</v>
          </cell>
          <cell r="AP2079">
            <v>5112.1791666666668</v>
          </cell>
        </row>
        <row r="2080">
          <cell r="J2080">
            <v>-445974</v>
          </cell>
          <cell r="K2080">
            <v>-527094.5</v>
          </cell>
          <cell r="L2080">
            <v>-608215</v>
          </cell>
          <cell r="M2080">
            <v>0</v>
          </cell>
          <cell r="N2080">
            <v>0</v>
          </cell>
          <cell r="O2080">
            <v>-64204.67</v>
          </cell>
          <cell r="P2080">
            <v>-128409.34</v>
          </cell>
          <cell r="Q2080">
            <v>-192614.01</v>
          </cell>
          <cell r="R2080">
            <v>-256818.68</v>
          </cell>
          <cell r="S2080">
            <v>-321023.34999999998</v>
          </cell>
          <cell r="T2080">
            <v>-385228.02</v>
          </cell>
          <cell r="U2080">
            <v>-449432.69</v>
          </cell>
          <cell r="V2080">
            <v>-513637.36</v>
          </cell>
          <cell r="W2080">
            <v>-577842.03</v>
          </cell>
          <cell r="X2080">
            <v>139543.31</v>
          </cell>
          <cell r="Y2080">
            <v>0</v>
          </cell>
          <cell r="Z2080">
            <v>0</v>
          </cell>
          <cell r="AA2080">
            <v>-65596.42</v>
          </cell>
          <cell r="AD2080">
            <v>-265021.09499999997</v>
          </cell>
          <cell r="AE2080">
            <v>-267487.98833333328</v>
          </cell>
          <cell r="AF2080">
            <v>-270659.70833333331</v>
          </cell>
          <cell r="AG2080">
            <v>-274536.25499999995</v>
          </cell>
          <cell r="AH2080">
            <v>-279117.62833333336</v>
          </cell>
          <cell r="AI2080">
            <v>-284403.82833333331</v>
          </cell>
          <cell r="AJ2080">
            <v>-289337.61541666667</v>
          </cell>
          <cell r="AK2080">
            <v>-260295.49958333329</v>
          </cell>
          <cell r="AL2080">
            <v>-229138.90333333329</v>
          </cell>
          <cell r="AM2080">
            <v>-229138.90333333329</v>
          </cell>
          <cell r="AN2080">
            <v>-229196.89291666661</v>
          </cell>
          <cell r="AP2080">
            <v>-229660.80958333332</v>
          </cell>
        </row>
        <row r="2081">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D2081">
            <v>0</v>
          </cell>
          <cell r="AE2081">
            <v>0</v>
          </cell>
          <cell r="AF2081">
            <v>0</v>
          </cell>
          <cell r="AG2081">
            <v>0</v>
          </cell>
          <cell r="AH2081">
            <v>0</v>
          </cell>
          <cell r="AI2081">
            <v>0</v>
          </cell>
          <cell r="AJ2081">
            <v>0</v>
          </cell>
          <cell r="AK2081">
            <v>0</v>
          </cell>
          <cell r="AL2081">
            <v>0</v>
          </cell>
          <cell r="AM2081">
            <v>0</v>
          </cell>
          <cell r="AN2081">
            <v>0</v>
          </cell>
          <cell r="AP2081">
            <v>0</v>
          </cell>
        </row>
        <row r="2082">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D2082">
            <v>0</v>
          </cell>
          <cell r="AE2082">
            <v>0</v>
          </cell>
          <cell r="AF2082">
            <v>0</v>
          </cell>
          <cell r="AG2082">
            <v>0</v>
          </cell>
          <cell r="AH2082">
            <v>0</v>
          </cell>
          <cell r="AI2082">
            <v>0</v>
          </cell>
          <cell r="AJ2082">
            <v>0</v>
          </cell>
          <cell r="AK2082">
            <v>0</v>
          </cell>
          <cell r="AL2082">
            <v>0</v>
          </cell>
          <cell r="AM2082">
            <v>0</v>
          </cell>
          <cell r="AN2082">
            <v>0</v>
          </cell>
          <cell r="AP2082">
            <v>0</v>
          </cell>
        </row>
        <row r="2083">
          <cell r="J2083">
            <v>-878350.22</v>
          </cell>
          <cell r="K2083">
            <v>-975102.22</v>
          </cell>
          <cell r="L2083">
            <v>-1050839.22</v>
          </cell>
          <cell r="M2083">
            <v>-1119822.22</v>
          </cell>
          <cell r="N2083">
            <v>-1202540.22</v>
          </cell>
          <cell r="O2083">
            <v>-1330662.22</v>
          </cell>
          <cell r="P2083">
            <v>-1501407.22</v>
          </cell>
          <cell r="Q2083">
            <v>-1781020.22</v>
          </cell>
          <cell r="R2083">
            <v>-2072080.22</v>
          </cell>
          <cell r="S2083">
            <v>-2328605.2200000002</v>
          </cell>
          <cell r="T2083">
            <v>-2587503.2200000002</v>
          </cell>
          <cell r="U2083">
            <v>-932544.83</v>
          </cell>
          <cell r="V2083">
            <v>-1012804.83</v>
          </cell>
          <cell r="W2083">
            <v>-1048961</v>
          </cell>
          <cell r="X2083">
            <v>-1086299</v>
          </cell>
          <cell r="Y2083">
            <v>-1118191</v>
          </cell>
          <cell r="Z2083">
            <v>-1152085</v>
          </cell>
          <cell r="AA2083">
            <v>-1261110</v>
          </cell>
          <cell r="AD2083">
            <v>-1483312.5308333337</v>
          </cell>
          <cell r="AE2083">
            <v>-1473253.1325000003</v>
          </cell>
          <cell r="AF2083">
            <v>-1466896.3591666669</v>
          </cell>
          <cell r="AG2083">
            <v>-1466157.5025000002</v>
          </cell>
          <cell r="AH2083">
            <v>-1473670.3287500001</v>
          </cell>
          <cell r="AI2083">
            <v>-1485642.0462499999</v>
          </cell>
          <cell r="AJ2083">
            <v>-1494321.7708333333</v>
          </cell>
          <cell r="AK2083">
            <v>-1498876.7108333334</v>
          </cell>
          <cell r="AL2083">
            <v>-1500286.2341666669</v>
          </cell>
          <cell r="AM2083">
            <v>-1498115.9658333333</v>
          </cell>
          <cell r="AN2083">
            <v>-1493115.6558333335</v>
          </cell>
          <cell r="AP2083">
            <v>-1496672.4941666666</v>
          </cell>
        </row>
        <row r="2084">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D2084">
            <v>-112640.87208333332</v>
          </cell>
          <cell r="AE2084">
            <v>-83149.62291666666</v>
          </cell>
          <cell r="AF2084">
            <v>-53658.373749999999</v>
          </cell>
          <cell r="AG2084">
            <v>-24167.124583333334</v>
          </cell>
          <cell r="AH2084">
            <v>-4710.75</v>
          </cell>
          <cell r="AI2084">
            <v>0</v>
          </cell>
          <cell r="AJ2084">
            <v>0</v>
          </cell>
          <cell r="AK2084">
            <v>0</v>
          </cell>
          <cell r="AL2084">
            <v>0</v>
          </cell>
          <cell r="AM2084">
            <v>0</v>
          </cell>
          <cell r="AN2084">
            <v>0</v>
          </cell>
          <cell r="AP2084">
            <v>0</v>
          </cell>
        </row>
        <row r="2085">
          <cell r="J2085">
            <v>-1301601.26</v>
          </cell>
          <cell r="K2085">
            <v>-1559682.5</v>
          </cell>
          <cell r="L2085">
            <v>-1834149.23</v>
          </cell>
          <cell r="M2085">
            <v>-2162410.23</v>
          </cell>
          <cell r="N2085">
            <v>-2372829.27</v>
          </cell>
          <cell r="O2085">
            <v>-2670323.7799999998</v>
          </cell>
          <cell r="P2085">
            <v>-2958315.35</v>
          </cell>
          <cell r="Q2085">
            <v>-3194320.09</v>
          </cell>
          <cell r="R2085">
            <v>-3541681.31</v>
          </cell>
          <cell r="S2085">
            <v>-659802.11</v>
          </cell>
          <cell r="T2085">
            <v>-1056289.47</v>
          </cell>
          <cell r="U2085">
            <v>-1382323.17</v>
          </cell>
          <cell r="V2085">
            <v>-1712911.06</v>
          </cell>
          <cell r="W2085">
            <v>-1983556.45</v>
          </cell>
          <cell r="X2085">
            <v>-2372406.83</v>
          </cell>
          <cell r="Y2085">
            <v>-2711133.33</v>
          </cell>
          <cell r="Z2085">
            <v>-2985356.26</v>
          </cell>
          <cell r="AA2085">
            <v>-3333574.42</v>
          </cell>
          <cell r="AD2085">
            <v>-1906528.0725</v>
          </cell>
          <cell r="AE2085">
            <v>-1964338.0841666665</v>
          </cell>
          <cell r="AF2085">
            <v>-2000615.3708333333</v>
          </cell>
          <cell r="AG2085">
            <v>-2017540.958333333</v>
          </cell>
          <cell r="AH2085">
            <v>-2043483.3045833332</v>
          </cell>
          <cell r="AI2085">
            <v>-2074948.5558333332</v>
          </cell>
          <cell r="AJ2085">
            <v>-2109747.8787499997</v>
          </cell>
          <cell r="AK2085">
            <v>-2149836.6933333329</v>
          </cell>
          <cell r="AL2085">
            <v>-2195127.5558333336</v>
          </cell>
          <cell r="AM2085">
            <v>-2243512.9762499998</v>
          </cell>
          <cell r="AN2085">
            <v>-2296670.3774999999</v>
          </cell>
          <cell r="AP2085">
            <v>-2418300.1195833334</v>
          </cell>
        </row>
        <row r="2086">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D2086">
            <v>0</v>
          </cell>
          <cell r="AE2086">
            <v>0</v>
          </cell>
          <cell r="AF2086">
            <v>0</v>
          </cell>
          <cell r="AG2086">
            <v>0</v>
          </cell>
          <cell r="AH2086">
            <v>0</v>
          </cell>
          <cell r="AI2086">
            <v>0</v>
          </cell>
          <cell r="AJ2086">
            <v>0</v>
          </cell>
          <cell r="AK2086">
            <v>0</v>
          </cell>
          <cell r="AL2086">
            <v>0</v>
          </cell>
          <cell r="AM2086">
            <v>0</v>
          </cell>
          <cell r="AN2086">
            <v>0</v>
          </cell>
          <cell r="AP2086">
            <v>0</v>
          </cell>
        </row>
        <row r="2087">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D2087">
            <v>-204292.62791666668</v>
          </cell>
          <cell r="AE2087">
            <v>-163354.21041666667</v>
          </cell>
          <cell r="AF2087">
            <v>-122415.79291666667</v>
          </cell>
          <cell r="AG2087">
            <v>-81477.375416666662</v>
          </cell>
          <cell r="AH2087">
            <v>-30504.083333333332</v>
          </cell>
          <cell r="AI2087">
            <v>0</v>
          </cell>
          <cell r="AJ2087">
            <v>0</v>
          </cell>
          <cell r="AK2087">
            <v>0</v>
          </cell>
          <cell r="AL2087">
            <v>0</v>
          </cell>
          <cell r="AM2087">
            <v>0</v>
          </cell>
          <cell r="AN2087">
            <v>0</v>
          </cell>
          <cell r="AP2087">
            <v>0</v>
          </cell>
        </row>
        <row r="2088">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D2088">
            <v>0</v>
          </cell>
          <cell r="AE2088">
            <v>0</v>
          </cell>
          <cell r="AF2088">
            <v>0</v>
          </cell>
          <cell r="AG2088">
            <v>0</v>
          </cell>
          <cell r="AH2088">
            <v>0</v>
          </cell>
          <cell r="AI2088">
            <v>0</v>
          </cell>
          <cell r="AJ2088">
            <v>0</v>
          </cell>
          <cell r="AK2088">
            <v>0</v>
          </cell>
          <cell r="AL2088">
            <v>0</v>
          </cell>
          <cell r="AM2088">
            <v>0</v>
          </cell>
          <cell r="AN2088">
            <v>0</v>
          </cell>
          <cell r="AP2088">
            <v>0</v>
          </cell>
        </row>
        <row r="2089">
          <cell r="J2089">
            <v>-18750</v>
          </cell>
          <cell r="K2089">
            <v>-21000</v>
          </cell>
          <cell r="L2089">
            <v>-23250</v>
          </cell>
          <cell r="M2089">
            <v>-25500</v>
          </cell>
          <cell r="N2089">
            <v>-27750</v>
          </cell>
          <cell r="O2089">
            <v>-30000</v>
          </cell>
          <cell r="P2089">
            <v>-32250</v>
          </cell>
          <cell r="Q2089">
            <v>-34500</v>
          </cell>
          <cell r="R2089">
            <v>-36750</v>
          </cell>
          <cell r="S2089">
            <v>-39000</v>
          </cell>
          <cell r="T2089">
            <v>-41250</v>
          </cell>
          <cell r="U2089">
            <v>-43500</v>
          </cell>
          <cell r="V2089">
            <v>-45750</v>
          </cell>
          <cell r="W2089">
            <v>-48000</v>
          </cell>
          <cell r="X2089">
            <v>-50250</v>
          </cell>
          <cell r="Y2089">
            <v>-52500</v>
          </cell>
          <cell r="Z2089">
            <v>-54750</v>
          </cell>
          <cell r="AA2089">
            <v>-57000</v>
          </cell>
          <cell r="AD2089">
            <v>-22041.666666666668</v>
          </cell>
          <cell r="AE2089">
            <v>-23250</v>
          </cell>
          <cell r="AF2089">
            <v>-25500</v>
          </cell>
          <cell r="AG2089">
            <v>-27750</v>
          </cell>
          <cell r="AH2089">
            <v>-30000</v>
          </cell>
          <cell r="AI2089">
            <v>-32250</v>
          </cell>
          <cell r="AJ2089">
            <v>-34500</v>
          </cell>
          <cell r="AK2089">
            <v>-36750</v>
          </cell>
          <cell r="AL2089">
            <v>-39000</v>
          </cell>
          <cell r="AM2089">
            <v>-41250</v>
          </cell>
          <cell r="AN2089">
            <v>-43500</v>
          </cell>
          <cell r="AP2089">
            <v>-48000</v>
          </cell>
        </row>
        <row r="2090">
          <cell r="J2090">
            <v>-535475.04</v>
          </cell>
          <cell r="K2090">
            <v>-640465.30000000005</v>
          </cell>
          <cell r="L2090">
            <v>-764923.54</v>
          </cell>
          <cell r="M2090">
            <v>-901804.59</v>
          </cell>
          <cell r="N2090">
            <v>-1032474.08</v>
          </cell>
          <cell r="O2090">
            <v>-1159837.8400000001</v>
          </cell>
          <cell r="P2090">
            <v>-1446912.64</v>
          </cell>
          <cell r="Q2090">
            <v>-1538787.47</v>
          </cell>
          <cell r="R2090">
            <v>-1646316.04</v>
          </cell>
          <cell r="S2090">
            <v>-1754757.07</v>
          </cell>
          <cell r="T2090">
            <v>-371971.06</v>
          </cell>
          <cell r="U2090">
            <v>-578291.01</v>
          </cell>
          <cell r="V2090">
            <v>-715424.34</v>
          </cell>
          <cell r="W2090">
            <v>-782177.86</v>
          </cell>
          <cell r="X2090">
            <v>-893347.82</v>
          </cell>
          <cell r="Y2090">
            <v>-1049883.0900000001</v>
          </cell>
          <cell r="Z2090">
            <v>-1141777.42</v>
          </cell>
          <cell r="AA2090">
            <v>-1279835.47</v>
          </cell>
          <cell r="AD2090">
            <v>-894028.2729166667</v>
          </cell>
          <cell r="AE2090">
            <v>-945563.7416666667</v>
          </cell>
          <cell r="AF2090">
            <v>-996777.74624999985</v>
          </cell>
          <cell r="AG2090">
            <v>-1021817.7008333332</v>
          </cell>
          <cell r="AH2090">
            <v>-1026077.8866666667</v>
          </cell>
          <cell r="AI2090">
            <v>-1038499.1941666667</v>
          </cell>
          <cell r="AJ2090">
            <v>-1051901.7716666667</v>
          </cell>
          <cell r="AK2090">
            <v>-1063157.4733333332</v>
          </cell>
          <cell r="AL2090">
            <v>-1074678.4224999999</v>
          </cell>
          <cell r="AM2090">
            <v>-1085402.6658333333</v>
          </cell>
          <cell r="AN2090">
            <v>-1094956.8729166666</v>
          </cell>
          <cell r="AP2090">
            <v>-1116499.8295833333</v>
          </cell>
        </row>
        <row r="2091">
          <cell r="J2091">
            <v>-73426.679999999993</v>
          </cell>
          <cell r="K2091">
            <v>-110140.02</v>
          </cell>
          <cell r="L2091">
            <v>-146853.35999999999</v>
          </cell>
          <cell r="M2091">
            <v>-183566.7</v>
          </cell>
          <cell r="N2091">
            <v>-220280.04</v>
          </cell>
          <cell r="O2091">
            <v>-256993.38</v>
          </cell>
          <cell r="P2091">
            <v>-293706.71999999997</v>
          </cell>
          <cell r="Q2091">
            <v>-330420.06</v>
          </cell>
          <cell r="R2091">
            <v>-367133.4</v>
          </cell>
          <cell r="S2091">
            <v>-403846.74</v>
          </cell>
          <cell r="T2091">
            <v>0</v>
          </cell>
          <cell r="U2091">
            <v>-37814.74</v>
          </cell>
          <cell r="V2091">
            <v>-75629.48</v>
          </cell>
          <cell r="W2091">
            <v>-113444.22</v>
          </cell>
          <cell r="X2091">
            <v>-151258.96</v>
          </cell>
          <cell r="Y2091">
            <v>-189073.7</v>
          </cell>
          <cell r="Z2091">
            <v>-226888.44</v>
          </cell>
          <cell r="AA2091">
            <v>-264703.18</v>
          </cell>
          <cell r="AD2091">
            <v>-199651.06499999997</v>
          </cell>
          <cell r="AE2091">
            <v>-200497.61</v>
          </cell>
          <cell r="AF2091">
            <v>-201433.26500000001</v>
          </cell>
          <cell r="AG2091">
            <v>-201923.37000000002</v>
          </cell>
          <cell r="AH2091">
            <v>-201969.26166666663</v>
          </cell>
          <cell r="AI2091">
            <v>-202106.93666666668</v>
          </cell>
          <cell r="AJ2091">
            <v>-202336.39500000005</v>
          </cell>
          <cell r="AK2091">
            <v>-202657.63666666669</v>
          </cell>
          <cell r="AL2091">
            <v>-203070.66166666671</v>
          </cell>
          <cell r="AM2091">
            <v>-203575.46999999997</v>
          </cell>
          <cell r="AN2091">
            <v>-204172.06166666665</v>
          </cell>
          <cell r="AP2091">
            <v>-205640.59499999997</v>
          </cell>
        </row>
        <row r="2092">
          <cell r="J2092">
            <v>-21746.22</v>
          </cell>
          <cell r="K2092">
            <v>-32619.33</v>
          </cell>
          <cell r="L2092">
            <v>-43492.44</v>
          </cell>
          <cell r="M2092">
            <v>-54365.55</v>
          </cell>
          <cell r="N2092">
            <v>-65238.66</v>
          </cell>
          <cell r="O2092">
            <v>-76111.77</v>
          </cell>
          <cell r="P2092">
            <v>-86984.88</v>
          </cell>
          <cell r="Q2092">
            <v>-97857.99</v>
          </cell>
          <cell r="R2092">
            <v>-108731.1</v>
          </cell>
          <cell r="S2092">
            <v>-119604.21</v>
          </cell>
          <cell r="T2092">
            <v>0</v>
          </cell>
          <cell r="U2092">
            <v>-11199.3</v>
          </cell>
          <cell r="V2092">
            <v>-22398.6</v>
          </cell>
          <cell r="W2092">
            <v>-33597.9</v>
          </cell>
          <cell r="X2092">
            <v>-44797.2</v>
          </cell>
          <cell r="Y2092">
            <v>-55996.5</v>
          </cell>
          <cell r="Z2092">
            <v>-67195.8</v>
          </cell>
          <cell r="AA2092">
            <v>-78395.100000000006</v>
          </cell>
          <cell r="AD2092">
            <v>-59129.138750000006</v>
          </cell>
          <cell r="AE2092">
            <v>-59379.851666666676</v>
          </cell>
          <cell r="AF2092">
            <v>-59656.955416666671</v>
          </cell>
          <cell r="AG2092">
            <v>-59802.105000000003</v>
          </cell>
          <cell r="AH2092">
            <v>-59815.696250000001</v>
          </cell>
          <cell r="AI2092">
            <v>-59856.47</v>
          </cell>
          <cell r="AJ2092">
            <v>-59924.426249999997</v>
          </cell>
          <cell r="AK2092">
            <v>-60019.564999999995</v>
          </cell>
          <cell r="AL2092">
            <v>-60141.886250000003</v>
          </cell>
          <cell r="AM2092">
            <v>-60291.389999999992</v>
          </cell>
          <cell r="AN2092">
            <v>-60468.076250000006</v>
          </cell>
          <cell r="AP2092">
            <v>-60902.996249999997</v>
          </cell>
        </row>
        <row r="2093">
          <cell r="J2093">
            <v>-21746.22</v>
          </cell>
          <cell r="K2093">
            <v>-32619.33</v>
          </cell>
          <cell r="L2093">
            <v>-43492.44</v>
          </cell>
          <cell r="M2093">
            <v>-54365.55</v>
          </cell>
          <cell r="N2093">
            <v>-65238.66</v>
          </cell>
          <cell r="O2093">
            <v>-76111.77</v>
          </cell>
          <cell r="P2093">
            <v>-86984.88</v>
          </cell>
          <cell r="Q2093">
            <v>-97857.99</v>
          </cell>
          <cell r="R2093">
            <v>-108731.1</v>
          </cell>
          <cell r="S2093">
            <v>-119604.21</v>
          </cell>
          <cell r="T2093">
            <v>0</v>
          </cell>
          <cell r="U2093">
            <v>-11199.3</v>
          </cell>
          <cell r="V2093">
            <v>-22398.6</v>
          </cell>
          <cell r="W2093">
            <v>-33597.9</v>
          </cell>
          <cell r="X2093">
            <v>-44797.2</v>
          </cell>
          <cell r="Y2093">
            <v>-55996.5</v>
          </cell>
          <cell r="Z2093">
            <v>-67195.8</v>
          </cell>
          <cell r="AA2093">
            <v>-78395.100000000006</v>
          </cell>
          <cell r="AD2093">
            <v>-59129.138750000006</v>
          </cell>
          <cell r="AE2093">
            <v>-59379.851666666676</v>
          </cell>
          <cell r="AF2093">
            <v>-59656.955416666671</v>
          </cell>
          <cell r="AG2093">
            <v>-59802.105000000003</v>
          </cell>
          <cell r="AH2093">
            <v>-59815.696250000001</v>
          </cell>
          <cell r="AI2093">
            <v>-59856.47</v>
          </cell>
          <cell r="AJ2093">
            <v>-59924.426249999997</v>
          </cell>
          <cell r="AK2093">
            <v>-60019.564999999995</v>
          </cell>
          <cell r="AL2093">
            <v>-60141.886250000003</v>
          </cell>
          <cell r="AM2093">
            <v>-60291.389999999992</v>
          </cell>
          <cell r="AN2093">
            <v>-60468.076250000006</v>
          </cell>
          <cell r="AP2093">
            <v>-60902.996249999997</v>
          </cell>
        </row>
        <row r="2094">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D2094">
            <v>0</v>
          </cell>
          <cell r="AE2094">
            <v>0</v>
          </cell>
          <cell r="AF2094">
            <v>0</v>
          </cell>
          <cell r="AG2094">
            <v>0</v>
          </cell>
          <cell r="AH2094">
            <v>0</v>
          </cell>
          <cell r="AI2094">
            <v>0</v>
          </cell>
          <cell r="AJ2094">
            <v>0</v>
          </cell>
          <cell r="AK2094">
            <v>0</v>
          </cell>
          <cell r="AL2094">
            <v>0</v>
          </cell>
          <cell r="AM2094">
            <v>0</v>
          </cell>
          <cell r="AN2094">
            <v>0</v>
          </cell>
          <cell r="AP2094">
            <v>0</v>
          </cell>
        </row>
        <row r="2095">
          <cell r="J2095">
            <v>0</v>
          </cell>
          <cell r="K2095">
            <v>0</v>
          </cell>
          <cell r="L2095">
            <v>0</v>
          </cell>
          <cell r="M2095">
            <v>0</v>
          </cell>
          <cell r="N2095">
            <v>0</v>
          </cell>
          <cell r="O2095">
            <v>0</v>
          </cell>
          <cell r="P2095">
            <v>0</v>
          </cell>
          <cell r="Q2095">
            <v>0</v>
          </cell>
          <cell r="R2095">
            <v>-58333.34</v>
          </cell>
          <cell r="S2095">
            <v>-58333.34</v>
          </cell>
          <cell r="T2095">
            <v>-116666.68</v>
          </cell>
          <cell r="U2095">
            <v>-145833.35</v>
          </cell>
          <cell r="V2095">
            <v>-175000.02</v>
          </cell>
          <cell r="W2095">
            <v>-204166.69</v>
          </cell>
          <cell r="X2095">
            <v>-233333.36</v>
          </cell>
          <cell r="Y2095">
            <v>-233333.36</v>
          </cell>
          <cell r="Z2095">
            <v>-291666.7</v>
          </cell>
          <cell r="AA2095">
            <v>-320833.37</v>
          </cell>
          <cell r="AD2095">
            <v>0</v>
          </cell>
          <cell r="AE2095">
            <v>-2430.5558333333333</v>
          </cell>
          <cell r="AF2095">
            <v>-7291.6674999999996</v>
          </cell>
          <cell r="AG2095">
            <v>-14583.334999999999</v>
          </cell>
          <cell r="AH2095">
            <v>-25520.836249999997</v>
          </cell>
          <cell r="AI2095">
            <v>-38888.893333333333</v>
          </cell>
          <cell r="AJ2095">
            <v>-54687.506249999999</v>
          </cell>
          <cell r="AK2095">
            <v>-72916.674999999988</v>
          </cell>
          <cell r="AL2095">
            <v>-92361.121666666659</v>
          </cell>
          <cell r="AM2095">
            <v>-114236.12416666666</v>
          </cell>
          <cell r="AN2095">
            <v>-139756.96041666667</v>
          </cell>
          <cell r="AP2095">
            <v>-196875.01749999999</v>
          </cell>
        </row>
        <row r="2096">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D2096">
            <v>0</v>
          </cell>
          <cell r="AE2096">
            <v>0</v>
          </cell>
          <cell r="AF2096">
            <v>0</v>
          </cell>
          <cell r="AG2096">
            <v>0</v>
          </cell>
          <cell r="AH2096">
            <v>0</v>
          </cell>
          <cell r="AI2096">
            <v>0</v>
          </cell>
          <cell r="AJ2096">
            <v>0</v>
          </cell>
          <cell r="AK2096">
            <v>0</v>
          </cell>
          <cell r="AL2096">
            <v>0</v>
          </cell>
          <cell r="AM2096">
            <v>0</v>
          </cell>
          <cell r="AN2096">
            <v>0</v>
          </cell>
          <cell r="AP2096">
            <v>0</v>
          </cell>
        </row>
        <row r="2097">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D2097">
            <v>0</v>
          </cell>
          <cell r="AE2097">
            <v>0</v>
          </cell>
          <cell r="AF2097">
            <v>0</v>
          </cell>
          <cell r="AG2097">
            <v>0</v>
          </cell>
          <cell r="AH2097">
            <v>0</v>
          </cell>
          <cell r="AI2097">
            <v>0</v>
          </cell>
          <cell r="AJ2097">
            <v>0</v>
          </cell>
          <cell r="AK2097">
            <v>0</v>
          </cell>
          <cell r="AL2097">
            <v>0</v>
          </cell>
          <cell r="AM2097">
            <v>0</v>
          </cell>
          <cell r="AN2097">
            <v>0</v>
          </cell>
          <cell r="AP2097">
            <v>-1475.6945833333332</v>
          </cell>
        </row>
        <row r="2098">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D2098">
            <v>0</v>
          </cell>
          <cell r="AE2098">
            <v>0</v>
          </cell>
          <cell r="AF2098">
            <v>0</v>
          </cell>
          <cell r="AG2098">
            <v>0</v>
          </cell>
          <cell r="AH2098">
            <v>0</v>
          </cell>
          <cell r="AI2098">
            <v>0</v>
          </cell>
          <cell r="AJ2098">
            <v>0</v>
          </cell>
          <cell r="AK2098">
            <v>0</v>
          </cell>
          <cell r="AL2098">
            <v>0</v>
          </cell>
          <cell r="AM2098">
            <v>0</v>
          </cell>
          <cell r="AN2098">
            <v>0</v>
          </cell>
          <cell r="AP2098">
            <v>0</v>
          </cell>
        </row>
        <row r="2099">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D2099">
            <v>0</v>
          </cell>
          <cell r="AE2099">
            <v>0</v>
          </cell>
          <cell r="AF2099">
            <v>0</v>
          </cell>
          <cell r="AG2099">
            <v>0</v>
          </cell>
          <cell r="AH2099">
            <v>0</v>
          </cell>
          <cell r="AI2099">
            <v>0</v>
          </cell>
          <cell r="AJ2099">
            <v>0</v>
          </cell>
          <cell r="AK2099">
            <v>0</v>
          </cell>
          <cell r="AL2099">
            <v>0</v>
          </cell>
          <cell r="AM2099">
            <v>0</v>
          </cell>
          <cell r="AN2099">
            <v>0</v>
          </cell>
          <cell r="AP2099">
            <v>0</v>
          </cell>
        </row>
        <row r="2100">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D2100">
            <v>0</v>
          </cell>
          <cell r="AE2100">
            <v>0</v>
          </cell>
          <cell r="AF2100">
            <v>0</v>
          </cell>
          <cell r="AG2100">
            <v>0</v>
          </cell>
          <cell r="AH2100">
            <v>0</v>
          </cell>
          <cell r="AI2100">
            <v>0</v>
          </cell>
          <cell r="AJ2100">
            <v>0</v>
          </cell>
          <cell r="AK2100">
            <v>0</v>
          </cell>
          <cell r="AL2100">
            <v>0</v>
          </cell>
          <cell r="AM2100">
            <v>0</v>
          </cell>
          <cell r="AN2100">
            <v>0</v>
          </cell>
          <cell r="AP2100">
            <v>0</v>
          </cell>
        </row>
        <row r="2101">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D2101">
            <v>0</v>
          </cell>
          <cell r="AE2101">
            <v>0</v>
          </cell>
          <cell r="AF2101">
            <v>0</v>
          </cell>
          <cell r="AG2101">
            <v>0</v>
          </cell>
          <cell r="AH2101">
            <v>0</v>
          </cell>
          <cell r="AI2101">
            <v>0</v>
          </cell>
          <cell r="AJ2101">
            <v>0</v>
          </cell>
          <cell r="AK2101">
            <v>0</v>
          </cell>
          <cell r="AL2101">
            <v>0</v>
          </cell>
          <cell r="AM2101">
            <v>0</v>
          </cell>
          <cell r="AN2101">
            <v>0</v>
          </cell>
          <cell r="AP2101">
            <v>0</v>
          </cell>
        </row>
        <row r="2102">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D2102">
            <v>0</v>
          </cell>
          <cell r="AE2102">
            <v>0</v>
          </cell>
          <cell r="AF2102">
            <v>0</v>
          </cell>
          <cell r="AG2102">
            <v>0</v>
          </cell>
          <cell r="AH2102">
            <v>0</v>
          </cell>
          <cell r="AI2102">
            <v>0</v>
          </cell>
          <cell r="AJ2102">
            <v>0</v>
          </cell>
          <cell r="AK2102">
            <v>0</v>
          </cell>
          <cell r="AL2102">
            <v>0</v>
          </cell>
          <cell r="AM2102">
            <v>0</v>
          </cell>
          <cell r="AN2102">
            <v>0</v>
          </cell>
          <cell r="AP2102">
            <v>0</v>
          </cell>
        </row>
        <row r="2103">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D2103">
            <v>0</v>
          </cell>
          <cell r="AE2103">
            <v>0</v>
          </cell>
          <cell r="AF2103">
            <v>0</v>
          </cell>
          <cell r="AG2103">
            <v>0</v>
          </cell>
          <cell r="AH2103">
            <v>0</v>
          </cell>
          <cell r="AI2103">
            <v>0</v>
          </cell>
          <cell r="AJ2103">
            <v>0</v>
          </cell>
          <cell r="AK2103">
            <v>0</v>
          </cell>
          <cell r="AL2103">
            <v>0</v>
          </cell>
          <cell r="AM2103">
            <v>0</v>
          </cell>
          <cell r="AN2103">
            <v>0</v>
          </cell>
          <cell r="AP2103">
            <v>0</v>
          </cell>
        </row>
        <row r="2104">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D2104">
            <v>0</v>
          </cell>
          <cell r="AE2104">
            <v>0</v>
          </cell>
          <cell r="AF2104">
            <v>0</v>
          </cell>
          <cell r="AG2104">
            <v>0</v>
          </cell>
          <cell r="AH2104">
            <v>0</v>
          </cell>
          <cell r="AI2104">
            <v>0</v>
          </cell>
          <cell r="AJ2104">
            <v>0</v>
          </cell>
          <cell r="AK2104">
            <v>0</v>
          </cell>
          <cell r="AL2104">
            <v>0</v>
          </cell>
          <cell r="AM2104">
            <v>0</v>
          </cell>
          <cell r="AN2104">
            <v>0</v>
          </cell>
          <cell r="AP2104">
            <v>0</v>
          </cell>
        </row>
        <row r="2105">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D2105">
            <v>0</v>
          </cell>
          <cell r="AE2105">
            <v>0</v>
          </cell>
          <cell r="AF2105">
            <v>0</v>
          </cell>
          <cell r="AG2105">
            <v>0</v>
          </cell>
          <cell r="AH2105">
            <v>0</v>
          </cell>
          <cell r="AI2105">
            <v>0</v>
          </cell>
          <cell r="AJ2105">
            <v>0</v>
          </cell>
          <cell r="AK2105">
            <v>0</v>
          </cell>
          <cell r="AL2105">
            <v>0</v>
          </cell>
          <cell r="AM2105">
            <v>0</v>
          </cell>
          <cell r="AN2105">
            <v>0</v>
          </cell>
          <cell r="AP2105">
            <v>0</v>
          </cell>
        </row>
        <row r="2106">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D2106">
            <v>0</v>
          </cell>
          <cell r="AE2106">
            <v>0</v>
          </cell>
          <cell r="AF2106">
            <v>0</v>
          </cell>
          <cell r="AG2106">
            <v>0</v>
          </cell>
          <cell r="AH2106">
            <v>0</v>
          </cell>
          <cell r="AI2106">
            <v>0</v>
          </cell>
          <cell r="AJ2106">
            <v>0</v>
          </cell>
          <cell r="AK2106">
            <v>0</v>
          </cell>
          <cell r="AL2106">
            <v>0</v>
          </cell>
          <cell r="AM2106">
            <v>0</v>
          </cell>
          <cell r="AN2106">
            <v>0</v>
          </cell>
          <cell r="AP2106">
            <v>0</v>
          </cell>
        </row>
        <row r="2107">
          <cell r="J2107">
            <v>-176240.08</v>
          </cell>
          <cell r="K2107">
            <v>-176240.08</v>
          </cell>
          <cell r="L2107">
            <v>-176240.08</v>
          </cell>
          <cell r="M2107">
            <v>-176240.08</v>
          </cell>
          <cell r="N2107">
            <v>-176240.08</v>
          </cell>
          <cell r="O2107">
            <v>-196839.3</v>
          </cell>
          <cell r="P2107">
            <v>-196839.3</v>
          </cell>
          <cell r="Q2107">
            <v>-196839.3</v>
          </cell>
          <cell r="R2107">
            <v>-196839.3</v>
          </cell>
          <cell r="S2107">
            <v>-200282.7</v>
          </cell>
          <cell r="T2107">
            <v>-200282.7</v>
          </cell>
          <cell r="U2107">
            <v>-200282.7</v>
          </cell>
          <cell r="V2107">
            <v>-200282.7</v>
          </cell>
          <cell r="W2107">
            <v>-200282.7</v>
          </cell>
          <cell r="X2107">
            <v>-200282.7</v>
          </cell>
          <cell r="Y2107">
            <v>-160282.70000000001</v>
          </cell>
          <cell r="Z2107">
            <v>-160282.70000000001</v>
          </cell>
          <cell r="AA2107">
            <v>-182053.82</v>
          </cell>
          <cell r="AD2107">
            <v>-180143.65416666667</v>
          </cell>
          <cell r="AE2107">
            <v>-182118.87583333335</v>
          </cell>
          <cell r="AF2107">
            <v>-184108.26250000004</v>
          </cell>
          <cell r="AG2107">
            <v>-186111.81416666668</v>
          </cell>
          <cell r="AH2107">
            <v>-188115.36583333334</v>
          </cell>
          <cell r="AI2107">
            <v>-190118.91749999998</v>
          </cell>
          <cell r="AJ2107">
            <v>-192122.46916666671</v>
          </cell>
          <cell r="AK2107">
            <v>-194126.02083333334</v>
          </cell>
          <cell r="AL2107">
            <v>-194462.90583333335</v>
          </cell>
          <cell r="AM2107">
            <v>-193133.12416666665</v>
          </cell>
          <cell r="AN2107">
            <v>-191852.17166666663</v>
          </cell>
          <cell r="AP2107">
            <v>-189387.92499999996</v>
          </cell>
        </row>
        <row r="2108">
          <cell r="J2108">
            <v>-147054.12</v>
          </cell>
          <cell r="K2108">
            <v>-147054.12</v>
          </cell>
          <cell r="L2108">
            <v>-147054.12</v>
          </cell>
          <cell r="M2108">
            <v>-143576.62</v>
          </cell>
          <cell r="N2108">
            <v>-137659.09</v>
          </cell>
          <cell r="O2108">
            <v>-155058.99</v>
          </cell>
          <cell r="P2108">
            <v>-153011.43</v>
          </cell>
          <cell r="Q2108">
            <v>-149297.46</v>
          </cell>
          <cell r="R2108">
            <v>-149028.62</v>
          </cell>
          <cell r="S2108">
            <v>-150839.96</v>
          </cell>
          <cell r="T2108">
            <v>-150633.79999999999</v>
          </cell>
          <cell r="U2108">
            <v>-150633.79999999999</v>
          </cell>
          <cell r="V2108">
            <v>-146208.29999999999</v>
          </cell>
          <cell r="W2108">
            <v>7427.43</v>
          </cell>
          <cell r="X2108">
            <v>7466.78</v>
          </cell>
          <cell r="Y2108">
            <v>-32511.32</v>
          </cell>
          <cell r="Z2108">
            <v>-32511.32</v>
          </cell>
          <cell r="AA2108">
            <v>-52870.57</v>
          </cell>
          <cell r="AD2108">
            <v>-152924.20624999999</v>
          </cell>
          <cell r="AE2108">
            <v>-150929.07375000001</v>
          </cell>
          <cell r="AF2108">
            <v>-148868.90208333332</v>
          </cell>
          <cell r="AG2108">
            <v>-147961.05083333331</v>
          </cell>
          <cell r="AH2108">
            <v>-148259.35749999998</v>
          </cell>
          <cell r="AI2108">
            <v>-148373.26833333331</v>
          </cell>
          <cell r="AJ2108">
            <v>-141901.29458333334</v>
          </cell>
          <cell r="AK2108">
            <v>-129026.19249999999</v>
          </cell>
          <cell r="AL2108">
            <v>-117960.10083333333</v>
          </cell>
          <cell r="AM2108">
            <v>-108951.22291666669</v>
          </cell>
          <cell r="AN2108">
            <v>-100312.21500000001</v>
          </cell>
          <cell r="AP2108">
            <v>-81437.724583333315</v>
          </cell>
        </row>
        <row r="2109">
          <cell r="J2109">
            <v>-88258.37</v>
          </cell>
          <cell r="K2109">
            <v>-88258.37</v>
          </cell>
          <cell r="L2109">
            <v>-87663.9</v>
          </cell>
          <cell r="M2109">
            <v>-87068.73</v>
          </cell>
          <cell r="N2109">
            <v>-86635.41</v>
          </cell>
          <cell r="O2109">
            <v>-96929.97</v>
          </cell>
          <cell r="P2109">
            <v>-96929.97</v>
          </cell>
          <cell r="Q2109">
            <v>-96929.97</v>
          </cell>
          <cell r="R2109">
            <v>-96929.97</v>
          </cell>
          <cell r="S2109">
            <v>-98651.67</v>
          </cell>
          <cell r="T2109">
            <v>-98651.67</v>
          </cell>
          <cell r="U2109">
            <v>-98651.67</v>
          </cell>
          <cell r="V2109">
            <v>-98651.67</v>
          </cell>
          <cell r="W2109">
            <v>-98651.67</v>
          </cell>
          <cell r="X2109">
            <v>-98651.67</v>
          </cell>
          <cell r="Y2109">
            <v>-98651.67</v>
          </cell>
          <cell r="Z2109">
            <v>-98651.67</v>
          </cell>
          <cell r="AA2109">
            <v>-109741.77</v>
          </cell>
          <cell r="AD2109">
            <v>-89587.065833333341</v>
          </cell>
          <cell r="AE2109">
            <v>-90439.009166666656</v>
          </cell>
          <cell r="AF2109">
            <v>-91298.034999999989</v>
          </cell>
          <cell r="AG2109">
            <v>-92164.143333333326</v>
          </cell>
          <cell r="AH2109">
            <v>-93030.251666666663</v>
          </cell>
          <cell r="AI2109">
            <v>-93896.36</v>
          </cell>
          <cell r="AJ2109">
            <v>-94762.468333333338</v>
          </cell>
          <cell r="AK2109">
            <v>-95653.346250000002</v>
          </cell>
          <cell r="AL2109">
            <v>-96593.792499999996</v>
          </cell>
          <cell r="AM2109">
            <v>-97577.092500000013</v>
          </cell>
          <cell r="AN2109">
            <v>-98611.595000000016</v>
          </cell>
          <cell r="AP2109">
            <v>-99758.71375000001</v>
          </cell>
        </row>
        <row r="2110">
          <cell r="J2110">
            <v>-322434.17</v>
          </cell>
          <cell r="K2110">
            <v>-322434.17</v>
          </cell>
          <cell r="L2110">
            <v>-322434.17</v>
          </cell>
          <cell r="M2110">
            <v>-307434.17</v>
          </cell>
          <cell r="N2110">
            <v>-304836.09999999998</v>
          </cell>
          <cell r="O2110">
            <v>-304694.03000000003</v>
          </cell>
          <cell r="P2110">
            <v>-304380.02</v>
          </cell>
          <cell r="Q2110">
            <v>-302764.07</v>
          </cell>
          <cell r="R2110">
            <v>-302764.07</v>
          </cell>
          <cell r="S2110">
            <v>-295889.09999999998</v>
          </cell>
          <cell r="T2110">
            <v>-294704.09999999998</v>
          </cell>
          <cell r="U2110">
            <v>-294704.09999999998</v>
          </cell>
          <cell r="V2110">
            <v>-294704.09999999998</v>
          </cell>
          <cell r="W2110">
            <v>-294704.09999999998</v>
          </cell>
          <cell r="X2110">
            <v>-294704.09999999998</v>
          </cell>
          <cell r="Y2110">
            <v>-294091.92</v>
          </cell>
          <cell r="Z2110">
            <v>-293495.28000000003</v>
          </cell>
          <cell r="AA2110">
            <v>-295732.08</v>
          </cell>
          <cell r="AD2110">
            <v>-315915.21916666668</v>
          </cell>
          <cell r="AE2110">
            <v>-314276.04416666669</v>
          </cell>
          <cell r="AF2110">
            <v>-312350.4120833333</v>
          </cell>
          <cell r="AG2110">
            <v>-310088.94791666657</v>
          </cell>
          <cell r="AH2110">
            <v>-307778.10874999996</v>
          </cell>
          <cell r="AI2110">
            <v>-305467.26958333334</v>
          </cell>
          <cell r="AJ2110">
            <v>-303156.43041666667</v>
          </cell>
          <cell r="AK2110">
            <v>-300845.59125000006</v>
          </cell>
          <cell r="AL2110">
            <v>-299134.24458333338</v>
          </cell>
          <cell r="AM2110">
            <v>-298105.78333333338</v>
          </cell>
          <cell r="AN2110">
            <v>-297259.8345833334</v>
          </cell>
          <cell r="AP2110">
            <v>-297784.77750000003</v>
          </cell>
        </row>
        <row r="2111">
          <cell r="J2111">
            <v>-83655.850000000006</v>
          </cell>
          <cell r="K2111">
            <v>-83655.850000000006</v>
          </cell>
          <cell r="L2111">
            <v>-83655.850000000006</v>
          </cell>
          <cell r="M2111">
            <v>-83655.850000000006</v>
          </cell>
          <cell r="N2111">
            <v>-83655.850000000006</v>
          </cell>
          <cell r="O2111">
            <v>-133940.29</v>
          </cell>
          <cell r="P2111">
            <v>-133940.29</v>
          </cell>
          <cell r="Q2111">
            <v>-133940.29</v>
          </cell>
          <cell r="R2111">
            <v>-133940.29</v>
          </cell>
          <cell r="S2111">
            <v>-142548.76999999999</v>
          </cell>
          <cell r="T2111">
            <v>-142548.76999999999</v>
          </cell>
          <cell r="U2111">
            <v>-142548.76999999999</v>
          </cell>
          <cell r="V2111">
            <v>-116048.77</v>
          </cell>
          <cell r="W2111">
            <v>-116048.77</v>
          </cell>
          <cell r="X2111">
            <v>-116048.77</v>
          </cell>
          <cell r="Y2111">
            <v>-116048.77</v>
          </cell>
          <cell r="Z2111">
            <v>-116048.77</v>
          </cell>
          <cell r="AA2111">
            <v>-167331.10999999999</v>
          </cell>
          <cell r="AD2111">
            <v>-93161.947500000009</v>
          </cell>
          <cell r="AE2111">
            <v>-97998.869166666656</v>
          </cell>
          <cell r="AF2111">
            <v>-102871.20166666668</v>
          </cell>
          <cell r="AG2111">
            <v>-107778.94500000001</v>
          </cell>
          <cell r="AH2111">
            <v>-112686.68833333335</v>
          </cell>
          <cell r="AI2111">
            <v>-116490.26500000001</v>
          </cell>
          <cell r="AJ2111">
            <v>-119189.675</v>
          </cell>
          <cell r="AK2111">
            <v>-121889.08500000002</v>
          </cell>
          <cell r="AL2111">
            <v>-124588.49500000001</v>
          </cell>
          <cell r="AM2111">
            <v>-127287.90500000001</v>
          </cell>
          <cell r="AN2111">
            <v>-130028.89416666667</v>
          </cell>
          <cell r="AP2111">
            <v>-135444.34333333332</v>
          </cell>
        </row>
        <row r="2112">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D2112">
            <v>0</v>
          </cell>
          <cell r="AE2112">
            <v>0</v>
          </cell>
          <cell r="AF2112">
            <v>0</v>
          </cell>
          <cell r="AG2112">
            <v>0</v>
          </cell>
          <cell r="AH2112">
            <v>0</v>
          </cell>
          <cell r="AI2112">
            <v>0</v>
          </cell>
          <cell r="AJ2112">
            <v>0</v>
          </cell>
          <cell r="AK2112">
            <v>0</v>
          </cell>
          <cell r="AL2112">
            <v>0</v>
          </cell>
          <cell r="AM2112">
            <v>0</v>
          </cell>
          <cell r="AN2112">
            <v>0</v>
          </cell>
          <cell r="AP2112">
            <v>0</v>
          </cell>
        </row>
        <row r="2113">
          <cell r="J2113">
            <v>-94691.64</v>
          </cell>
          <cell r="K2113">
            <v>-94691.64</v>
          </cell>
          <cell r="L2113">
            <v>-94691.64</v>
          </cell>
          <cell r="M2113">
            <v>-94691.64</v>
          </cell>
          <cell r="N2113">
            <v>-94691.64</v>
          </cell>
          <cell r="O2113">
            <v>-95013.59</v>
          </cell>
          <cell r="P2113">
            <v>-95013.59</v>
          </cell>
          <cell r="Q2113">
            <v>-94689.9</v>
          </cell>
          <cell r="R2113">
            <v>-94689.9</v>
          </cell>
          <cell r="S2113">
            <v>-94689.9</v>
          </cell>
          <cell r="T2113">
            <v>-94689.9</v>
          </cell>
          <cell r="U2113">
            <v>-94689.9</v>
          </cell>
          <cell r="V2113">
            <v>-94689.9</v>
          </cell>
          <cell r="W2113">
            <v>-94689.9</v>
          </cell>
          <cell r="X2113">
            <v>-94689.9</v>
          </cell>
          <cell r="Y2113">
            <v>-94689.9</v>
          </cell>
          <cell r="Z2113">
            <v>-94689.9</v>
          </cell>
          <cell r="AA2113">
            <v>-95736.22</v>
          </cell>
          <cell r="AD2113">
            <v>-94745.22583333333</v>
          </cell>
          <cell r="AE2113">
            <v>-94745.080833333326</v>
          </cell>
          <cell r="AF2113">
            <v>-94744.935833333337</v>
          </cell>
          <cell r="AG2113">
            <v>-94744.790833333333</v>
          </cell>
          <cell r="AH2113">
            <v>-94744.645833333328</v>
          </cell>
          <cell r="AI2113">
            <v>-94744.500833333339</v>
          </cell>
          <cell r="AJ2113">
            <v>-94744.355833333335</v>
          </cell>
          <cell r="AK2113">
            <v>-94744.210833333331</v>
          </cell>
          <cell r="AL2113">
            <v>-94744.065833333341</v>
          </cell>
          <cell r="AM2113">
            <v>-94743.920833333337</v>
          </cell>
          <cell r="AN2113">
            <v>-94773.957916666681</v>
          </cell>
          <cell r="AP2113">
            <v>-94907.883333333346</v>
          </cell>
        </row>
        <row r="2114">
          <cell r="J2114">
            <v>-271964.90999999997</v>
          </cell>
          <cell r="K2114">
            <v>-271964.90999999997</v>
          </cell>
          <cell r="L2114">
            <v>-232939.91</v>
          </cell>
          <cell r="M2114">
            <v>-158517.53</v>
          </cell>
          <cell r="N2114">
            <v>-158517.53</v>
          </cell>
          <cell r="O2114">
            <v>-219056.49</v>
          </cell>
          <cell r="P2114">
            <v>-219056.49</v>
          </cell>
          <cell r="Q2114">
            <v>-219056.49</v>
          </cell>
          <cell r="R2114">
            <v>-219056.49</v>
          </cell>
          <cell r="S2114">
            <v>-229386.68</v>
          </cell>
          <cell r="T2114">
            <v>-177159.67999999999</v>
          </cell>
          <cell r="U2114">
            <v>-176284.68</v>
          </cell>
          <cell r="V2114">
            <v>-176284.68</v>
          </cell>
          <cell r="W2114">
            <v>-176284.68</v>
          </cell>
          <cell r="X2114">
            <v>-176284.68</v>
          </cell>
          <cell r="Y2114">
            <v>-176284.68</v>
          </cell>
          <cell r="Z2114">
            <v>-176284.68</v>
          </cell>
          <cell r="AA2114">
            <v>-238232.62</v>
          </cell>
          <cell r="AD2114">
            <v>-237618.55125000002</v>
          </cell>
          <cell r="AE2114">
            <v>-233985.37708333335</v>
          </cell>
          <cell r="AF2114">
            <v>-230394.69708333336</v>
          </cell>
          <cell r="AG2114">
            <v>-224670.38625000001</v>
          </cell>
          <cell r="AH2114">
            <v>-216733.49208333335</v>
          </cell>
          <cell r="AI2114">
            <v>-208760.13958333331</v>
          </cell>
          <cell r="AJ2114">
            <v>-200786.78708333333</v>
          </cell>
          <cell r="AK2114">
            <v>-194439.47624999998</v>
          </cell>
          <cell r="AL2114">
            <v>-192819.13958333331</v>
          </cell>
          <cell r="AM2114">
            <v>-194299.73541666663</v>
          </cell>
          <cell r="AN2114">
            <v>-195839.03874999998</v>
          </cell>
          <cell r="AP2114">
            <v>-200608.65291666667</v>
          </cell>
        </row>
        <row r="2115">
          <cell r="J2115">
            <v>-67388.98</v>
          </cell>
          <cell r="K2115">
            <v>-67388.98</v>
          </cell>
          <cell r="L2115">
            <v>-67388.98</v>
          </cell>
          <cell r="M2115">
            <v>-67388.98</v>
          </cell>
          <cell r="N2115">
            <v>-67388.98</v>
          </cell>
          <cell r="O2115">
            <v>-67618.100000000006</v>
          </cell>
          <cell r="P2115">
            <v>-67618.100000000006</v>
          </cell>
          <cell r="Q2115">
            <v>-67618.100000000006</v>
          </cell>
          <cell r="R2115">
            <v>-67618.100000000006</v>
          </cell>
          <cell r="S2115">
            <v>-67618.100000000006</v>
          </cell>
          <cell r="T2115">
            <v>-67618.100000000006</v>
          </cell>
          <cell r="U2115">
            <v>-67618.100000000006</v>
          </cell>
          <cell r="V2115">
            <v>-67618.100000000006</v>
          </cell>
          <cell r="W2115">
            <v>-67618.100000000006</v>
          </cell>
          <cell r="X2115">
            <v>-67618.100000000006</v>
          </cell>
          <cell r="Y2115">
            <v>-67618.100000000006</v>
          </cell>
          <cell r="Z2115">
            <v>-67618.100000000006</v>
          </cell>
          <cell r="AA2115">
            <v>-68365.279999999999</v>
          </cell>
          <cell r="AD2115">
            <v>-67436.713333333333</v>
          </cell>
          <cell r="AE2115">
            <v>-67455.806666666656</v>
          </cell>
          <cell r="AF2115">
            <v>-67474.899999999994</v>
          </cell>
          <cell r="AG2115">
            <v>-67493.993333333332</v>
          </cell>
          <cell r="AH2115">
            <v>-67513.086666666655</v>
          </cell>
          <cell r="AI2115">
            <v>-67532.179999999993</v>
          </cell>
          <cell r="AJ2115">
            <v>-67551.273333333331</v>
          </cell>
          <cell r="AK2115">
            <v>-67570.366666666654</v>
          </cell>
          <cell r="AL2115">
            <v>-67589.459999999992</v>
          </cell>
          <cell r="AM2115">
            <v>-67608.55333333333</v>
          </cell>
          <cell r="AN2115">
            <v>-67649.232499999984</v>
          </cell>
          <cell r="AP2115">
            <v>-67773.762499999997</v>
          </cell>
        </row>
        <row r="2116">
          <cell r="J2116">
            <v>-163595.71</v>
          </cell>
          <cell r="K2116">
            <v>-163595.71</v>
          </cell>
          <cell r="L2116">
            <v>-163595.71</v>
          </cell>
          <cell r="M2116">
            <v>-163595.71</v>
          </cell>
          <cell r="N2116">
            <v>-163595.71</v>
          </cell>
          <cell r="O2116">
            <v>-164151.93</v>
          </cell>
          <cell r="P2116">
            <v>-164151.93</v>
          </cell>
          <cell r="Q2116">
            <v>-164151.93</v>
          </cell>
          <cell r="R2116">
            <v>-164151.93</v>
          </cell>
          <cell r="S2116">
            <v>-164151.93</v>
          </cell>
          <cell r="T2116">
            <v>-164151.93</v>
          </cell>
          <cell r="U2116">
            <v>-164151.93</v>
          </cell>
          <cell r="V2116">
            <v>-164151.93</v>
          </cell>
          <cell r="W2116">
            <v>-164151.93</v>
          </cell>
          <cell r="X2116">
            <v>-164151.93</v>
          </cell>
          <cell r="Y2116">
            <v>-164151.93</v>
          </cell>
          <cell r="Z2116">
            <v>-164151.93</v>
          </cell>
          <cell r="AA2116">
            <v>-165965.81</v>
          </cell>
          <cell r="AD2116">
            <v>-163711.58916666664</v>
          </cell>
          <cell r="AE2116">
            <v>-163757.94083333333</v>
          </cell>
          <cell r="AF2116">
            <v>-163804.29249999998</v>
          </cell>
          <cell r="AG2116">
            <v>-163850.64416666664</v>
          </cell>
          <cell r="AH2116">
            <v>-163896.99583333332</v>
          </cell>
          <cell r="AI2116">
            <v>-163943.34749999997</v>
          </cell>
          <cell r="AJ2116">
            <v>-163989.69916666663</v>
          </cell>
          <cell r="AK2116">
            <v>-164036.05083333331</v>
          </cell>
          <cell r="AL2116">
            <v>-164082.40249999997</v>
          </cell>
          <cell r="AM2116">
            <v>-164128.75416666662</v>
          </cell>
          <cell r="AN2116">
            <v>-164227.5083333333</v>
          </cell>
          <cell r="AP2116">
            <v>-164529.82166666666</v>
          </cell>
        </row>
        <row r="2117">
          <cell r="J2117">
            <v>-16928.46</v>
          </cell>
          <cell r="K2117">
            <v>-16928.46</v>
          </cell>
          <cell r="L2117">
            <v>-16928.46</v>
          </cell>
          <cell r="M2117">
            <v>-16928.46</v>
          </cell>
          <cell r="N2117">
            <v>-16426.490000000002</v>
          </cell>
          <cell r="O2117">
            <v>-16482.34</v>
          </cell>
          <cell r="P2117">
            <v>-16289.89</v>
          </cell>
          <cell r="Q2117">
            <v>-16289.89</v>
          </cell>
          <cell r="R2117">
            <v>-16289.89</v>
          </cell>
          <cell r="S2117">
            <v>-16289.89</v>
          </cell>
          <cell r="T2117">
            <v>-16289.89</v>
          </cell>
          <cell r="U2117">
            <v>-16289.89</v>
          </cell>
          <cell r="V2117">
            <v>-16289.89</v>
          </cell>
          <cell r="W2117">
            <v>-16289.89</v>
          </cell>
          <cell r="X2117">
            <v>-16289.89</v>
          </cell>
          <cell r="Y2117">
            <v>-15701.1</v>
          </cell>
          <cell r="Z2117">
            <v>-15553.39</v>
          </cell>
          <cell r="AA2117">
            <v>-15725.25</v>
          </cell>
          <cell r="AD2117">
            <v>-16769.631249999995</v>
          </cell>
          <cell r="AE2117">
            <v>-16716.41708333333</v>
          </cell>
          <cell r="AF2117">
            <v>-16663.202916666665</v>
          </cell>
          <cell r="AG2117">
            <v>-16609.98875</v>
          </cell>
          <cell r="AH2117">
            <v>-16556.774583333336</v>
          </cell>
          <cell r="AI2117">
            <v>-16503.560416666671</v>
          </cell>
          <cell r="AJ2117">
            <v>-16450.346250000002</v>
          </cell>
          <cell r="AK2117">
            <v>-16397.132083333334</v>
          </cell>
          <cell r="AL2117">
            <v>-16319.385000000002</v>
          </cell>
          <cell r="AM2117">
            <v>-16231.865833333331</v>
          </cell>
          <cell r="AN2117">
            <v>-16163.941250000002</v>
          </cell>
          <cell r="AP2117">
            <v>-16035.102916666665</v>
          </cell>
        </row>
        <row r="2118">
          <cell r="J2118">
            <v>-2232333.2200000002</v>
          </cell>
          <cell r="K2118">
            <v>-2232333.2200000002</v>
          </cell>
          <cell r="L2118">
            <v>-2232333.2200000002</v>
          </cell>
          <cell r="M2118">
            <v>-2232333.2200000002</v>
          </cell>
          <cell r="N2118">
            <v>-2232333.2200000002</v>
          </cell>
          <cell r="O2118">
            <v>-2239518.56</v>
          </cell>
          <cell r="P2118">
            <v>-2239518.56</v>
          </cell>
          <cell r="Q2118">
            <v>-2239518.56</v>
          </cell>
          <cell r="R2118">
            <v>-2239518.56</v>
          </cell>
          <cell r="S2118">
            <v>-2239518.56</v>
          </cell>
          <cell r="T2118">
            <v>-2239518.56</v>
          </cell>
          <cell r="U2118">
            <v>-2239518.56</v>
          </cell>
          <cell r="V2118">
            <v>-2239518.56</v>
          </cell>
          <cell r="W2118">
            <v>-2239518.56</v>
          </cell>
          <cell r="X2118">
            <v>-2239518.56</v>
          </cell>
          <cell r="Y2118">
            <v>-2239518.56</v>
          </cell>
          <cell r="Z2118">
            <v>-2239518.56</v>
          </cell>
          <cell r="AA2118">
            <v>-2262847.4900000002</v>
          </cell>
          <cell r="AD2118">
            <v>-2233830.165833333</v>
          </cell>
          <cell r="AE2118">
            <v>-2234428.9441666664</v>
          </cell>
          <cell r="AF2118">
            <v>-2235027.7224999997</v>
          </cell>
          <cell r="AG2118">
            <v>-2235626.500833333</v>
          </cell>
          <cell r="AH2118">
            <v>-2236225.2791666663</v>
          </cell>
          <cell r="AI2118">
            <v>-2236824.0574999996</v>
          </cell>
          <cell r="AJ2118">
            <v>-2237422.835833333</v>
          </cell>
          <cell r="AK2118">
            <v>-2238021.6141666663</v>
          </cell>
          <cell r="AL2118">
            <v>-2238620.3924999996</v>
          </cell>
          <cell r="AM2118">
            <v>-2239219.1708333329</v>
          </cell>
          <cell r="AN2118">
            <v>-2240490.5987499994</v>
          </cell>
          <cell r="AP2118">
            <v>-2244378.7537500001</v>
          </cell>
        </row>
        <row r="2119">
          <cell r="J2119">
            <v>-285317.05</v>
          </cell>
          <cell r="K2119">
            <v>-285317.05</v>
          </cell>
          <cell r="L2119">
            <v>-284920.25</v>
          </cell>
          <cell r="M2119">
            <v>-284920.25</v>
          </cell>
          <cell r="N2119">
            <v>-248014.65</v>
          </cell>
          <cell r="O2119">
            <v>-255784.92</v>
          </cell>
          <cell r="P2119">
            <v>-251770.87</v>
          </cell>
          <cell r="Q2119">
            <v>-237634.65</v>
          </cell>
          <cell r="R2119">
            <v>-237634.65</v>
          </cell>
          <cell r="S2119">
            <v>-246243.14</v>
          </cell>
          <cell r="T2119">
            <v>-245583.55</v>
          </cell>
          <cell r="U2119">
            <v>-245583.55</v>
          </cell>
          <cell r="V2119">
            <v>-245556.33</v>
          </cell>
          <cell r="W2119">
            <v>-205578.98</v>
          </cell>
          <cell r="X2119">
            <v>-206906.56</v>
          </cell>
          <cell r="Y2119">
            <v>-206411.6</v>
          </cell>
          <cell r="Z2119">
            <v>-206411.6</v>
          </cell>
          <cell r="AA2119">
            <v>-239181.43</v>
          </cell>
          <cell r="AD2119">
            <v>-279856.1925</v>
          </cell>
          <cell r="AE2119">
            <v>-275611.90666666668</v>
          </cell>
          <cell r="AF2119">
            <v>-270709.52333333337</v>
          </cell>
          <cell r="AG2119">
            <v>-265820.62791666662</v>
          </cell>
          <cell r="AH2119">
            <v>-261212.50916666666</v>
          </cell>
          <cell r="AI2119">
            <v>-257403.68499999994</v>
          </cell>
          <cell r="AJ2119">
            <v>-252424.56874999998</v>
          </cell>
          <cell r="AK2119">
            <v>-245851.57874999999</v>
          </cell>
          <cell r="AL2119">
            <v>-239329.81458333333</v>
          </cell>
          <cell r="AM2119">
            <v>-234325.16041666668</v>
          </cell>
          <cell r="AN2119">
            <v>-231899.88791666669</v>
          </cell>
          <cell r="AP2119">
            <v>-219296.28333333341</v>
          </cell>
        </row>
        <row r="2120">
          <cell r="J2120">
            <v>-67999.600000000006</v>
          </cell>
          <cell r="K2120">
            <v>-67999.600000000006</v>
          </cell>
          <cell r="L2120">
            <v>-67999.600000000006</v>
          </cell>
          <cell r="M2120">
            <v>-67999.600000000006</v>
          </cell>
          <cell r="N2120">
            <v>-67999.600000000006</v>
          </cell>
          <cell r="O2120">
            <v>-68230.8</v>
          </cell>
          <cell r="P2120">
            <v>-68230.8</v>
          </cell>
          <cell r="Q2120">
            <v>-68230.8</v>
          </cell>
          <cell r="R2120">
            <v>-68230.8</v>
          </cell>
          <cell r="S2120">
            <v>-68230.8</v>
          </cell>
          <cell r="T2120">
            <v>-68230.8</v>
          </cell>
          <cell r="U2120">
            <v>-68230.8</v>
          </cell>
          <cell r="V2120">
            <v>-68230.8</v>
          </cell>
          <cell r="W2120">
            <v>-68230.8</v>
          </cell>
          <cell r="X2120">
            <v>-68230.8</v>
          </cell>
          <cell r="Y2120">
            <v>-68230.8</v>
          </cell>
          <cell r="Z2120">
            <v>-68230.8</v>
          </cell>
          <cell r="AA2120">
            <v>-68984.75</v>
          </cell>
          <cell r="AD2120">
            <v>-68047.766666666663</v>
          </cell>
          <cell r="AE2120">
            <v>-68067.03333333334</v>
          </cell>
          <cell r="AF2120">
            <v>-68086.3</v>
          </cell>
          <cell r="AG2120">
            <v>-68105.566666666666</v>
          </cell>
          <cell r="AH2120">
            <v>-68124.833333333358</v>
          </cell>
          <cell r="AI2120">
            <v>-68144.10000000002</v>
          </cell>
          <cell r="AJ2120">
            <v>-68163.366666666683</v>
          </cell>
          <cell r="AK2120">
            <v>-68182.633333333346</v>
          </cell>
          <cell r="AL2120">
            <v>-68201.900000000009</v>
          </cell>
          <cell r="AM2120">
            <v>-68221.166666666686</v>
          </cell>
          <cell r="AN2120">
            <v>-68262.214583333349</v>
          </cell>
          <cell r="AP2120">
            <v>-68387.872916666674</v>
          </cell>
        </row>
        <row r="2121">
          <cell r="J2121">
            <v>-202736.8</v>
          </cell>
          <cell r="K2121">
            <v>-202736.8</v>
          </cell>
          <cell r="L2121">
            <v>-202736.8</v>
          </cell>
          <cell r="M2121">
            <v>-202736.8</v>
          </cell>
          <cell r="N2121">
            <v>-202318.5</v>
          </cell>
          <cell r="O2121">
            <v>-203006.38</v>
          </cell>
          <cell r="P2121">
            <v>-203006.38</v>
          </cell>
          <cell r="Q2121">
            <v>-203006.38</v>
          </cell>
          <cell r="R2121">
            <v>-203006.38</v>
          </cell>
          <cell r="S2121">
            <v>-203006.38</v>
          </cell>
          <cell r="T2121">
            <v>-203006.38</v>
          </cell>
          <cell r="U2121">
            <v>-202249.16</v>
          </cell>
          <cell r="V2121">
            <v>-202249.16</v>
          </cell>
          <cell r="W2121">
            <v>-202249.16</v>
          </cell>
          <cell r="X2121">
            <v>-202249.16</v>
          </cell>
          <cell r="Y2121">
            <v>-202249.16</v>
          </cell>
          <cell r="Z2121">
            <v>-202101.45</v>
          </cell>
          <cell r="AA2121">
            <v>-204219.43</v>
          </cell>
          <cell r="AD2121">
            <v>-203121.18583333332</v>
          </cell>
          <cell r="AE2121">
            <v>-203005.95416666669</v>
          </cell>
          <cell r="AF2121">
            <v>-202890.7225</v>
          </cell>
          <cell r="AG2121">
            <v>-202835.3879166666</v>
          </cell>
          <cell r="AH2121">
            <v>-202816.8820833333</v>
          </cell>
          <cell r="AI2121">
            <v>-202775.77666666664</v>
          </cell>
          <cell r="AJ2121">
            <v>-202735.13999999998</v>
          </cell>
          <cell r="AK2121">
            <v>-202694.5033333333</v>
          </cell>
          <cell r="AL2121">
            <v>-202653.86666666661</v>
          </cell>
          <cell r="AM2121">
            <v>-202624.5045833333</v>
          </cell>
          <cell r="AN2121">
            <v>-202666.0045833333</v>
          </cell>
          <cell r="AP2121">
            <v>-202862.72750000001</v>
          </cell>
        </row>
        <row r="2122">
          <cell r="J2122">
            <v>-1223700.68</v>
          </cell>
          <cell r="K2122">
            <v>-1250259.75</v>
          </cell>
          <cell r="L2122">
            <v>-1250259.75</v>
          </cell>
          <cell r="M2122">
            <v>-1250259.75</v>
          </cell>
          <cell r="N2122">
            <v>-3425380.05</v>
          </cell>
          <cell r="O2122">
            <v>-3437026.34</v>
          </cell>
          <cell r="P2122">
            <v>-3437026.34</v>
          </cell>
          <cell r="Q2122">
            <v>-3114455.47</v>
          </cell>
          <cell r="R2122">
            <v>-3114455.47</v>
          </cell>
          <cell r="S2122">
            <v>-3114455.47</v>
          </cell>
          <cell r="T2122">
            <v>-3117542.9</v>
          </cell>
          <cell r="U2122">
            <v>-2883498.9</v>
          </cell>
          <cell r="V2122">
            <v>-2883498.9</v>
          </cell>
          <cell r="W2122">
            <v>-2842206.36</v>
          </cell>
          <cell r="X2122">
            <v>-2842206.36</v>
          </cell>
          <cell r="Y2122">
            <v>-2842206.36</v>
          </cell>
          <cell r="Z2122">
            <v>-2735966.64</v>
          </cell>
          <cell r="AA2122">
            <v>-2766199.07</v>
          </cell>
          <cell r="AD2122">
            <v>-1868158.5358333334</v>
          </cell>
          <cell r="AE2122">
            <v>-2023051.1358333332</v>
          </cell>
          <cell r="AF2122">
            <v>-2177943.7358333333</v>
          </cell>
          <cell r="AG2122">
            <v>-2334300.1283333329</v>
          </cell>
          <cell r="AH2122">
            <v>-2482368.4799999995</v>
          </cell>
          <cell r="AI2122">
            <v>-2620684.9983333326</v>
          </cell>
          <cell r="AJ2122">
            <v>-2756174.3662499995</v>
          </cell>
          <cell r="AK2122">
            <v>-2888836.5837499998</v>
          </cell>
          <cell r="AL2122">
            <v>-3021498.8012499996</v>
          </cell>
          <cell r="AM2122">
            <v>-3059104.3512499998</v>
          </cell>
          <cell r="AN2122">
            <v>-3002427.65625</v>
          </cell>
          <cell r="AP2122">
            <v>-2902562.0566666666</v>
          </cell>
        </row>
        <row r="2123">
          <cell r="J2123">
            <v>-102133.5</v>
          </cell>
          <cell r="K2123">
            <v>-97060.160000000003</v>
          </cell>
          <cell r="L2123">
            <v>-77020.45</v>
          </cell>
          <cell r="M2123">
            <v>-76462.89</v>
          </cell>
          <cell r="N2123">
            <v>-73881.009999999995</v>
          </cell>
          <cell r="O2123">
            <v>-82784.89</v>
          </cell>
          <cell r="P2123">
            <v>-81918.94</v>
          </cell>
          <cell r="Q2123">
            <v>-70035.72</v>
          </cell>
          <cell r="R2123">
            <v>-70035.72</v>
          </cell>
          <cell r="S2123">
            <v>-72618.259999999995</v>
          </cell>
          <cell r="T2123">
            <v>-72618.259999999995</v>
          </cell>
          <cell r="U2123">
            <v>-72296.710000000006</v>
          </cell>
          <cell r="V2123">
            <v>-71948.89</v>
          </cell>
          <cell r="W2123">
            <v>-71564</v>
          </cell>
          <cell r="X2123">
            <v>-71564</v>
          </cell>
          <cell r="Y2123">
            <v>-68633.509999999995</v>
          </cell>
          <cell r="Z2123">
            <v>-68116.31</v>
          </cell>
          <cell r="AA2123">
            <v>-83721.3</v>
          </cell>
          <cell r="AD2123">
            <v>-96663.557499999995</v>
          </cell>
          <cell r="AE2123">
            <v>-92676.677499999991</v>
          </cell>
          <cell r="AF2123">
            <v>-88700.420833333337</v>
          </cell>
          <cell r="AG2123">
            <v>-84764.736250000002</v>
          </cell>
          <cell r="AH2123">
            <v>-80942.038750000007</v>
          </cell>
          <cell r="AI2123">
            <v>-77814.51708333334</v>
          </cell>
          <cell r="AJ2123">
            <v>-75494.485000000001</v>
          </cell>
          <cell r="AK2123">
            <v>-74204.792916666658</v>
          </cell>
          <cell r="AL2123">
            <v>-73651.21666666666</v>
          </cell>
          <cell r="AM2123">
            <v>-73084.796666666676</v>
          </cell>
          <cell r="AN2123">
            <v>-72883.61791666667</v>
          </cell>
          <cell r="AP2123">
            <v>-73643.064166666663</v>
          </cell>
        </row>
        <row r="2124">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D2124">
            <v>0</v>
          </cell>
          <cell r="AE2124">
            <v>0</v>
          </cell>
          <cell r="AF2124">
            <v>0</v>
          </cell>
          <cell r="AG2124">
            <v>0</v>
          </cell>
          <cell r="AH2124">
            <v>0</v>
          </cell>
          <cell r="AI2124">
            <v>0</v>
          </cell>
          <cell r="AJ2124">
            <v>0</v>
          </cell>
          <cell r="AK2124">
            <v>0</v>
          </cell>
          <cell r="AL2124">
            <v>0</v>
          </cell>
          <cell r="AM2124">
            <v>0</v>
          </cell>
          <cell r="AN2124">
            <v>0</v>
          </cell>
          <cell r="AP2124">
            <v>0</v>
          </cell>
        </row>
        <row r="2125">
          <cell r="J2125">
            <v>-1267.27</v>
          </cell>
          <cell r="K2125">
            <v>-1267.27</v>
          </cell>
          <cell r="L2125">
            <v>-1267.27</v>
          </cell>
          <cell r="M2125">
            <v>-1267.27</v>
          </cell>
          <cell r="N2125">
            <v>-1267.27</v>
          </cell>
          <cell r="O2125">
            <v>-1271.58</v>
          </cell>
          <cell r="P2125">
            <v>-1271.58</v>
          </cell>
          <cell r="Q2125">
            <v>-32.51</v>
          </cell>
          <cell r="R2125">
            <v>-32.51</v>
          </cell>
          <cell r="S2125">
            <v>-32.51</v>
          </cell>
          <cell r="T2125">
            <v>-32.51</v>
          </cell>
          <cell r="U2125">
            <v>-32.51</v>
          </cell>
          <cell r="V2125">
            <v>-32.51</v>
          </cell>
          <cell r="W2125">
            <v>-32.51</v>
          </cell>
          <cell r="X2125">
            <v>-32.51</v>
          </cell>
          <cell r="Y2125">
            <v>-32.51</v>
          </cell>
          <cell r="Z2125">
            <v>-32.51</v>
          </cell>
          <cell r="AA2125">
            <v>-32.869999999999997</v>
          </cell>
          <cell r="AD2125">
            <v>-1216.5400000000002</v>
          </cell>
          <cell r="AE2125">
            <v>-1113.6433333333334</v>
          </cell>
          <cell r="AF2125">
            <v>-1010.7466666666668</v>
          </cell>
          <cell r="AG2125">
            <v>-907.85</v>
          </cell>
          <cell r="AH2125">
            <v>-804.95333333333338</v>
          </cell>
          <cell r="AI2125">
            <v>-702.05666666666673</v>
          </cell>
          <cell r="AJ2125">
            <v>-599.16000000000008</v>
          </cell>
          <cell r="AK2125">
            <v>-496.26333333333349</v>
          </cell>
          <cell r="AL2125">
            <v>-393.36666666666679</v>
          </cell>
          <cell r="AM2125">
            <v>-290.47000000000014</v>
          </cell>
          <cell r="AN2125">
            <v>-187.40874999999997</v>
          </cell>
          <cell r="AP2125">
            <v>-32.585000000000001</v>
          </cell>
        </row>
        <row r="2126">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D2126">
            <v>0</v>
          </cell>
          <cell r="AE2126">
            <v>0</v>
          </cell>
          <cell r="AF2126">
            <v>0</v>
          </cell>
          <cell r="AG2126">
            <v>0</v>
          </cell>
          <cell r="AH2126">
            <v>0</v>
          </cell>
          <cell r="AI2126">
            <v>0</v>
          </cell>
          <cell r="AJ2126">
            <v>0</v>
          </cell>
          <cell r="AK2126">
            <v>0</v>
          </cell>
          <cell r="AL2126">
            <v>0</v>
          </cell>
          <cell r="AM2126">
            <v>0</v>
          </cell>
          <cell r="AN2126">
            <v>0</v>
          </cell>
          <cell r="AP2126">
            <v>0</v>
          </cell>
        </row>
        <row r="2127">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D2127">
            <v>0</v>
          </cell>
          <cell r="AE2127">
            <v>0</v>
          </cell>
          <cell r="AF2127">
            <v>0</v>
          </cell>
          <cell r="AG2127">
            <v>0</v>
          </cell>
          <cell r="AH2127">
            <v>0</v>
          </cell>
          <cell r="AI2127">
            <v>0</v>
          </cell>
          <cell r="AJ2127">
            <v>0</v>
          </cell>
          <cell r="AK2127">
            <v>0</v>
          </cell>
          <cell r="AL2127">
            <v>0</v>
          </cell>
          <cell r="AM2127">
            <v>0</v>
          </cell>
          <cell r="AN2127">
            <v>0</v>
          </cell>
          <cell r="AP2127">
            <v>0</v>
          </cell>
        </row>
        <row r="2128">
          <cell r="J2128">
            <v>-96986.5</v>
          </cell>
          <cell r="K2128">
            <v>-96986.5</v>
          </cell>
          <cell r="L2128">
            <v>-96986.5</v>
          </cell>
          <cell r="M2128">
            <v>-96986.5</v>
          </cell>
          <cell r="N2128">
            <v>-96986.5</v>
          </cell>
          <cell r="O2128">
            <v>-101316.25</v>
          </cell>
          <cell r="P2128">
            <v>-101316.25</v>
          </cell>
          <cell r="Q2128">
            <v>-101316.25</v>
          </cell>
          <cell r="R2128">
            <v>-101316.25</v>
          </cell>
          <cell r="S2128">
            <v>-102004.93</v>
          </cell>
          <cell r="T2128">
            <v>-102004.93</v>
          </cell>
          <cell r="U2128">
            <v>-102004.93</v>
          </cell>
          <cell r="V2128">
            <v>-102004.93</v>
          </cell>
          <cell r="W2128">
            <v>-102004.93</v>
          </cell>
          <cell r="X2128">
            <v>-102004.93</v>
          </cell>
          <cell r="Y2128">
            <v>-102004.93</v>
          </cell>
          <cell r="Z2128">
            <v>-102004.93</v>
          </cell>
          <cell r="AA2128">
            <v>-107132.09</v>
          </cell>
          <cell r="AD2128">
            <v>-97810.946249999994</v>
          </cell>
          <cell r="AE2128">
            <v>-98223.482083333321</v>
          </cell>
          <cell r="AF2128">
            <v>-98638.851250000007</v>
          </cell>
          <cell r="AG2128">
            <v>-99057.053750000006</v>
          </cell>
          <cell r="AH2128">
            <v>-99475.256249999991</v>
          </cell>
          <cell r="AI2128">
            <v>-99893.458749999991</v>
          </cell>
          <cell r="AJ2128">
            <v>-100311.66124999999</v>
          </cell>
          <cell r="AK2128">
            <v>-100729.86374999997</v>
          </cell>
          <cell r="AL2128">
            <v>-101148.06624999997</v>
          </cell>
          <cell r="AM2128">
            <v>-101566.26874999999</v>
          </cell>
          <cell r="AN2128">
            <v>-102017.69666666664</v>
          </cell>
          <cell r="AP2128">
            <v>-102987.0033333333</v>
          </cell>
        </row>
        <row r="2129">
          <cell r="J2129">
            <v>-22848.97</v>
          </cell>
          <cell r="K2129">
            <v>-22848.97</v>
          </cell>
          <cell r="L2129">
            <v>-22848.97</v>
          </cell>
          <cell r="M2129">
            <v>-22848.97</v>
          </cell>
          <cell r="N2129">
            <v>-22848.97</v>
          </cell>
          <cell r="O2129">
            <v>-31865.89</v>
          </cell>
          <cell r="P2129">
            <v>-31865.89</v>
          </cell>
          <cell r="Q2129">
            <v>-31865.89</v>
          </cell>
          <cell r="R2129">
            <v>-31865.89</v>
          </cell>
          <cell r="S2129">
            <v>-32554.57</v>
          </cell>
          <cell r="T2129">
            <v>-32500.97</v>
          </cell>
          <cell r="U2129">
            <v>-32500.97</v>
          </cell>
          <cell r="V2129">
            <v>-32500.97</v>
          </cell>
          <cell r="W2129">
            <v>-32500.97</v>
          </cell>
          <cell r="X2129">
            <v>-32500.97</v>
          </cell>
          <cell r="Y2129">
            <v>-32500.97</v>
          </cell>
          <cell r="Z2129">
            <v>-32484.92</v>
          </cell>
          <cell r="AA2129">
            <v>-26096.63</v>
          </cell>
          <cell r="AD2129">
            <v>-24672.864166666666</v>
          </cell>
          <cell r="AE2129">
            <v>-25466.815833333338</v>
          </cell>
          <cell r="AF2129">
            <v>-26263.600833333334</v>
          </cell>
          <cell r="AG2129">
            <v>-27065.576666666671</v>
          </cell>
          <cell r="AH2129">
            <v>-27869.910000000003</v>
          </cell>
          <cell r="AI2129">
            <v>-28674.243333333328</v>
          </cell>
          <cell r="AJ2129">
            <v>-29478.576666666671</v>
          </cell>
          <cell r="AK2129">
            <v>-30282.909999999993</v>
          </cell>
          <cell r="AL2129">
            <v>-31087.243333333328</v>
          </cell>
          <cell r="AM2129">
            <v>-31890.907916666663</v>
          </cell>
          <cell r="AN2129">
            <v>-32052.019999999993</v>
          </cell>
          <cell r="AP2129">
            <v>-31090.476666666669</v>
          </cell>
        </row>
        <row r="2130">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D2130">
            <v>0</v>
          </cell>
          <cell r="AE2130">
            <v>0</v>
          </cell>
          <cell r="AF2130">
            <v>0</v>
          </cell>
          <cell r="AG2130">
            <v>0</v>
          </cell>
          <cell r="AH2130">
            <v>0</v>
          </cell>
          <cell r="AI2130">
            <v>0</v>
          </cell>
          <cell r="AJ2130">
            <v>0</v>
          </cell>
          <cell r="AK2130">
            <v>0</v>
          </cell>
          <cell r="AL2130">
            <v>0</v>
          </cell>
          <cell r="AM2130">
            <v>0</v>
          </cell>
          <cell r="AN2130">
            <v>0</v>
          </cell>
          <cell r="AP2130">
            <v>0</v>
          </cell>
        </row>
        <row r="2131">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-50000</v>
          </cell>
          <cell r="AD2131">
            <v>0</v>
          </cell>
          <cell r="AE2131">
            <v>0</v>
          </cell>
          <cell r="AF2131">
            <v>0</v>
          </cell>
          <cell r="AG2131">
            <v>0</v>
          </cell>
          <cell r="AH2131">
            <v>0</v>
          </cell>
          <cell r="AI2131">
            <v>0</v>
          </cell>
          <cell r="AJ2131">
            <v>0</v>
          </cell>
          <cell r="AK2131">
            <v>0</v>
          </cell>
          <cell r="AL2131">
            <v>0</v>
          </cell>
          <cell r="AM2131">
            <v>0</v>
          </cell>
          <cell r="AN2131">
            <v>-2083.3333333333335</v>
          </cell>
          <cell r="AP2131">
            <v>-8514.5029166666664</v>
          </cell>
        </row>
        <row r="2132">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D2132">
            <v>0</v>
          </cell>
          <cell r="AE2132">
            <v>0</v>
          </cell>
          <cell r="AF2132">
            <v>0</v>
          </cell>
          <cell r="AG2132">
            <v>0</v>
          </cell>
          <cell r="AH2132">
            <v>0</v>
          </cell>
          <cell r="AI2132">
            <v>0</v>
          </cell>
          <cell r="AJ2132">
            <v>0</v>
          </cell>
          <cell r="AK2132">
            <v>0</v>
          </cell>
          <cell r="AL2132">
            <v>0</v>
          </cell>
          <cell r="AM2132">
            <v>0</v>
          </cell>
          <cell r="AN2132">
            <v>0</v>
          </cell>
          <cell r="AP2132">
            <v>0</v>
          </cell>
        </row>
        <row r="2133">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D2133">
            <v>0</v>
          </cell>
          <cell r="AE2133">
            <v>0</v>
          </cell>
          <cell r="AF2133">
            <v>0</v>
          </cell>
          <cell r="AG2133">
            <v>0</v>
          </cell>
          <cell r="AH2133">
            <v>0</v>
          </cell>
          <cell r="AI2133">
            <v>0</v>
          </cell>
          <cell r="AJ2133">
            <v>0</v>
          </cell>
          <cell r="AK2133">
            <v>0</v>
          </cell>
          <cell r="AL2133">
            <v>0</v>
          </cell>
          <cell r="AM2133">
            <v>0</v>
          </cell>
          <cell r="AN2133">
            <v>0</v>
          </cell>
          <cell r="AP2133">
            <v>0</v>
          </cell>
        </row>
        <row r="2134">
          <cell r="J2134">
            <v>0</v>
          </cell>
          <cell r="K2134">
            <v>0</v>
          </cell>
          <cell r="L2134">
            <v>0</v>
          </cell>
          <cell r="M2134">
            <v>0</v>
          </cell>
          <cell r="N2134">
            <v>0</v>
          </cell>
          <cell r="O2134">
            <v>0</v>
          </cell>
          <cell r="P2134">
            <v>0</v>
          </cell>
          <cell r="Q2134">
            <v>-665054.71999999997</v>
          </cell>
          <cell r="R2134">
            <v>0</v>
          </cell>
          <cell r="S2134">
            <v>0</v>
          </cell>
          <cell r="T2134">
            <v>0</v>
          </cell>
          <cell r="U2134">
            <v>0</v>
          </cell>
          <cell r="V2134">
            <v>0</v>
          </cell>
          <cell r="W2134">
            <v>0</v>
          </cell>
          <cell r="X2134">
            <v>0</v>
          </cell>
          <cell r="Y2134">
            <v>0</v>
          </cell>
          <cell r="Z2134">
            <v>0</v>
          </cell>
          <cell r="AA2134">
            <v>0</v>
          </cell>
          <cell r="AD2134">
            <v>-74989.473750000005</v>
          </cell>
          <cell r="AE2134">
            <v>-76434.054166666654</v>
          </cell>
          <cell r="AF2134">
            <v>-60674.433749999997</v>
          </cell>
          <cell r="AG2134">
            <v>-55421.226666666662</v>
          </cell>
          <cell r="AH2134">
            <v>-55421.226666666662</v>
          </cell>
          <cell r="AI2134">
            <v>-55421.226666666662</v>
          </cell>
          <cell r="AJ2134">
            <v>-55421.226666666662</v>
          </cell>
          <cell r="AK2134">
            <v>-55421.226666666662</v>
          </cell>
          <cell r="AL2134">
            <v>-55421.226666666662</v>
          </cell>
          <cell r="AM2134">
            <v>-55421.226666666662</v>
          </cell>
          <cell r="AN2134">
            <v>-55421.226666666662</v>
          </cell>
          <cell r="AP2134">
            <v>-27710.613333333331</v>
          </cell>
        </row>
        <row r="2135">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D2135">
            <v>0</v>
          </cell>
          <cell r="AE2135">
            <v>0</v>
          </cell>
          <cell r="AF2135">
            <v>0</v>
          </cell>
          <cell r="AG2135">
            <v>0</v>
          </cell>
          <cell r="AH2135">
            <v>0</v>
          </cell>
          <cell r="AI2135">
            <v>0</v>
          </cell>
          <cell r="AJ2135">
            <v>0</v>
          </cell>
          <cell r="AK2135">
            <v>0</v>
          </cell>
          <cell r="AL2135">
            <v>0</v>
          </cell>
          <cell r="AM2135">
            <v>0</v>
          </cell>
          <cell r="AN2135">
            <v>0</v>
          </cell>
          <cell r="AP2135">
            <v>0</v>
          </cell>
        </row>
        <row r="2136">
          <cell r="J2136">
            <v>0</v>
          </cell>
          <cell r="K2136">
            <v>0</v>
          </cell>
          <cell r="L2136">
            <v>0</v>
          </cell>
          <cell r="M2136">
            <v>0</v>
          </cell>
          <cell r="N2136">
            <v>0</v>
          </cell>
          <cell r="O2136">
            <v>0</v>
          </cell>
          <cell r="P2136">
            <v>0</v>
          </cell>
          <cell r="Q2136">
            <v>0</v>
          </cell>
          <cell r="R2136">
            <v>-626911.12</v>
          </cell>
          <cell r="S2136">
            <v>-603300.19999999995</v>
          </cell>
          <cell r="T2136">
            <v>-579649.73</v>
          </cell>
          <cell r="U2136">
            <v>-555959.64</v>
          </cell>
          <cell r="V2136">
            <v>-532229.87</v>
          </cell>
          <cell r="W2136">
            <v>-1380869.56</v>
          </cell>
          <cell r="X2136">
            <v>-1339204.33</v>
          </cell>
          <cell r="Y2136">
            <v>-1297468.83</v>
          </cell>
          <cell r="Z2136">
            <v>-1255663.42</v>
          </cell>
          <cell r="AA2136">
            <v>-1213787.99</v>
          </cell>
          <cell r="AD2136">
            <v>0</v>
          </cell>
          <cell r="AE2136">
            <v>-26121.296666666665</v>
          </cell>
          <cell r="AF2136">
            <v>-77380.101666666669</v>
          </cell>
          <cell r="AG2136">
            <v>-126669.68208333332</v>
          </cell>
          <cell r="AH2136">
            <v>-173986.73916666667</v>
          </cell>
          <cell r="AI2136">
            <v>-219327.96875</v>
          </cell>
          <cell r="AJ2136">
            <v>-299040.44500000001</v>
          </cell>
          <cell r="AK2136">
            <v>-412376.85708333337</v>
          </cell>
          <cell r="AL2136">
            <v>-522238.23875000002</v>
          </cell>
          <cell r="AM2136">
            <v>-628618.74916666665</v>
          </cell>
          <cell r="AN2136">
            <v>-731512.55791666673</v>
          </cell>
          <cell r="AP2136">
            <v>-900978.64374999993</v>
          </cell>
        </row>
        <row r="2137">
          <cell r="J2137">
            <v>-59922455.329999998</v>
          </cell>
          <cell r="K2137">
            <v>-44012765.350000001</v>
          </cell>
          <cell r="L2137">
            <v>-38679699.950000003</v>
          </cell>
          <cell r="M2137">
            <v>-35878146.840000004</v>
          </cell>
          <cell r="N2137">
            <v>-31839193.699999999</v>
          </cell>
          <cell r="O2137">
            <v>-32165871.850000001</v>
          </cell>
          <cell r="P2137">
            <v>-31072816.43</v>
          </cell>
          <cell r="Q2137">
            <v>-30997296.890000001</v>
          </cell>
          <cell r="R2137">
            <v>-28135562.329999998</v>
          </cell>
          <cell r="S2137">
            <v>-46245725.299999997</v>
          </cell>
          <cell r="T2137">
            <v>-30226513.879999999</v>
          </cell>
          <cell r="U2137">
            <v>-23050476.719999999</v>
          </cell>
          <cell r="V2137">
            <v>-25395603.059999999</v>
          </cell>
          <cell r="W2137">
            <v>-29338119.989999998</v>
          </cell>
          <cell r="X2137">
            <v>-36415319.200000003</v>
          </cell>
          <cell r="Y2137">
            <v>-27519500.25</v>
          </cell>
          <cell r="Z2137">
            <v>-31386295.73</v>
          </cell>
          <cell r="AA2137">
            <v>-28880671.18</v>
          </cell>
          <cell r="AD2137">
            <v>-58060640.549166672</v>
          </cell>
          <cell r="AE2137">
            <v>-53513059.482499994</v>
          </cell>
          <cell r="AF2137">
            <v>-48013026.087916672</v>
          </cell>
          <cell r="AG2137">
            <v>-42343274.510833338</v>
          </cell>
          <cell r="AH2137">
            <v>-37873595.99583333</v>
          </cell>
          <cell r="AI2137">
            <v>-34580258.202916667</v>
          </cell>
          <cell r="AJ2137">
            <v>-32530195.801666666</v>
          </cell>
          <cell r="AK2137">
            <v>-31824403.047083337</v>
          </cell>
          <cell r="AL2137">
            <v>-31381776.907916665</v>
          </cell>
          <cell r="AM2137">
            <v>-31014629.217916664</v>
          </cell>
          <cell r="AN2137">
            <v>-30858875.107916668</v>
          </cell>
          <cell r="AP2137">
            <v>-31485116.838333338</v>
          </cell>
        </row>
        <row r="2138">
          <cell r="J2138">
            <v>-29210862.949999999</v>
          </cell>
          <cell r="K2138">
            <v>-20222942.600000001</v>
          </cell>
          <cell r="L2138">
            <v>-18950166.399999999</v>
          </cell>
          <cell r="M2138">
            <v>-18574766.75</v>
          </cell>
          <cell r="N2138">
            <v>-18127025.32</v>
          </cell>
          <cell r="O2138">
            <v>-18524557.609999999</v>
          </cell>
          <cell r="P2138">
            <v>-14359173.48</v>
          </cell>
          <cell r="Q2138">
            <v>-13172212.289999999</v>
          </cell>
          <cell r="R2138">
            <v>-14851037.57</v>
          </cell>
          <cell r="S2138">
            <v>-22327681.300000001</v>
          </cell>
          <cell r="T2138">
            <v>-11396419.23</v>
          </cell>
          <cell r="U2138">
            <v>-9603070.5299999993</v>
          </cell>
          <cell r="V2138">
            <v>-11901532.75</v>
          </cell>
          <cell r="W2138">
            <v>-14693221.49</v>
          </cell>
          <cell r="X2138">
            <v>-18843351.300000001</v>
          </cell>
          <cell r="Y2138">
            <v>-13698998.050000001</v>
          </cell>
          <cell r="Z2138">
            <v>-18433884.260000002</v>
          </cell>
          <cell r="AA2138">
            <v>-17967511.760000002</v>
          </cell>
          <cell r="AD2138">
            <v>-29770929.738333333</v>
          </cell>
          <cell r="AE2138">
            <v>-26838861.80208334</v>
          </cell>
          <cell r="AF2138">
            <v>-23854863.027083334</v>
          </cell>
          <cell r="AG2138">
            <v>-20901146.637083333</v>
          </cell>
          <cell r="AH2138">
            <v>-18487898.971249998</v>
          </cell>
          <cell r="AI2138">
            <v>-16722104.244166665</v>
          </cell>
          <cell r="AJ2138">
            <v>-15770477.106249997</v>
          </cell>
          <cell r="AK2138">
            <v>-15535621.430833332</v>
          </cell>
          <cell r="AL2138">
            <v>-15328013.772500001</v>
          </cell>
          <cell r="AM2138">
            <v>-15137642.532500001</v>
          </cell>
          <cell r="AN2138">
            <v>-15127218.077916667</v>
          </cell>
          <cell r="AP2138">
            <v>-16596717.4825</v>
          </cell>
        </row>
        <row r="2139">
          <cell r="J2139">
            <v>-12997192.91</v>
          </cell>
          <cell r="K2139">
            <v>-12761623.57</v>
          </cell>
          <cell r="L2139">
            <v>-11171159.92</v>
          </cell>
          <cell r="M2139">
            <v>-11722522.130000001</v>
          </cell>
          <cell r="N2139">
            <v>-13073739.57</v>
          </cell>
          <cell r="O2139">
            <v>-10310287.039999999</v>
          </cell>
          <cell r="P2139">
            <v>-12748508.48</v>
          </cell>
          <cell r="Q2139">
            <v>-10331786.85</v>
          </cell>
          <cell r="R2139">
            <v>-12211872.08</v>
          </cell>
          <cell r="S2139">
            <v>-15273602.550000001</v>
          </cell>
          <cell r="T2139">
            <v>-14272259.380000001</v>
          </cell>
          <cell r="U2139">
            <v>-10221812.66</v>
          </cell>
          <cell r="V2139">
            <v>-11342142.98</v>
          </cell>
          <cell r="W2139">
            <v>-10897306.34</v>
          </cell>
          <cell r="X2139">
            <v>-10583888.91</v>
          </cell>
          <cell r="Y2139">
            <v>-7868646.1200000001</v>
          </cell>
          <cell r="Z2139">
            <v>-8235923.8300000001</v>
          </cell>
          <cell r="AA2139">
            <v>-6621187.5800000001</v>
          </cell>
          <cell r="AD2139">
            <v>-16446298.762916664</v>
          </cell>
          <cell r="AE2139">
            <v>-14942125.469999999</v>
          </cell>
          <cell r="AF2139">
            <v>-13624651.280416666</v>
          </cell>
          <cell r="AG2139">
            <v>-12768342.762083335</v>
          </cell>
          <cell r="AH2139">
            <v>-12415028.272916665</v>
          </cell>
          <cell r="AI2139">
            <v>-12189070.181249999</v>
          </cell>
          <cell r="AJ2139">
            <v>-12042429.882916667</v>
          </cell>
          <cell r="AK2139">
            <v>-11940280.372916667</v>
          </cell>
          <cell r="AL2139">
            <v>-11755232.580416666</v>
          </cell>
          <cell r="AM2139">
            <v>-11393078.7575</v>
          </cell>
          <cell r="AN2139">
            <v>-11037790.624166667</v>
          </cell>
          <cell r="AP2139">
            <v>-10643893.807500001</v>
          </cell>
        </row>
        <row r="2140">
          <cell r="J2140">
            <v>-8182862.0300000003</v>
          </cell>
          <cell r="K2140">
            <v>-7097374.9400000004</v>
          </cell>
          <cell r="L2140">
            <v>-6176465.9400000004</v>
          </cell>
          <cell r="M2140">
            <v>-6658443.1900000004</v>
          </cell>
          <cell r="N2140">
            <v>-7343667.1399999997</v>
          </cell>
          <cell r="O2140">
            <v>-6867124.21</v>
          </cell>
          <cell r="P2140">
            <v>-6933190.2699999996</v>
          </cell>
          <cell r="Q2140">
            <v>-5928762.4100000001</v>
          </cell>
          <cell r="R2140">
            <v>-7496493.4800000004</v>
          </cell>
          <cell r="S2140">
            <v>-9336375.3300000001</v>
          </cell>
          <cell r="T2140">
            <v>-8882777.9100000001</v>
          </cell>
          <cell r="U2140">
            <v>-6696845.6399999997</v>
          </cell>
          <cell r="V2140">
            <v>-7153237.6200000001</v>
          </cell>
          <cell r="W2140">
            <v>-7339556.2400000002</v>
          </cell>
          <cell r="X2140">
            <v>-7506975.8099999996</v>
          </cell>
          <cell r="Y2140">
            <v>-6468904</v>
          </cell>
          <cell r="Z2140">
            <v>-7342122.9199999999</v>
          </cell>
          <cell r="AA2140">
            <v>-7415821.1500000004</v>
          </cell>
          <cell r="AD2140">
            <v>-9538704.2070833314</v>
          </cell>
          <cell r="AE2140">
            <v>-8714695.1145833321</v>
          </cell>
          <cell r="AF2140">
            <v>-8030433.5112499995</v>
          </cell>
          <cell r="AG2140">
            <v>-7605576.6866666665</v>
          </cell>
          <cell r="AH2140">
            <v>-7403721.494583332</v>
          </cell>
          <cell r="AI2140">
            <v>-7257130.8570833327</v>
          </cell>
          <cell r="AJ2140">
            <v>-7224320.7275</v>
          </cell>
          <cell r="AK2140">
            <v>-7289849.5262500001</v>
          </cell>
          <cell r="AL2140">
            <v>-7337389.9712500004</v>
          </cell>
          <cell r="AM2140">
            <v>-7329428.1625000006</v>
          </cell>
          <cell r="AN2140">
            <v>-7352226.1924999999</v>
          </cell>
          <cell r="AP2140">
            <v>-7711267.7749999994</v>
          </cell>
        </row>
        <row r="2141">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D2141">
            <v>0</v>
          </cell>
          <cell r="AE2141">
            <v>0</v>
          </cell>
          <cell r="AF2141">
            <v>0</v>
          </cell>
          <cell r="AG2141">
            <v>0</v>
          </cell>
          <cell r="AH2141">
            <v>0</v>
          </cell>
          <cell r="AI2141">
            <v>0</v>
          </cell>
          <cell r="AJ2141">
            <v>0</v>
          </cell>
          <cell r="AK2141">
            <v>0</v>
          </cell>
          <cell r="AL2141">
            <v>0</v>
          </cell>
          <cell r="AM2141">
            <v>0</v>
          </cell>
          <cell r="AN2141">
            <v>0</v>
          </cell>
          <cell r="AP2141">
            <v>0</v>
          </cell>
        </row>
        <row r="2142">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D2142">
            <v>0</v>
          </cell>
          <cell r="AE2142">
            <v>0</v>
          </cell>
          <cell r="AF2142">
            <v>0</v>
          </cell>
          <cell r="AG2142">
            <v>0</v>
          </cell>
          <cell r="AH2142">
            <v>0</v>
          </cell>
          <cell r="AI2142">
            <v>0</v>
          </cell>
          <cell r="AJ2142">
            <v>0</v>
          </cell>
          <cell r="AK2142">
            <v>0</v>
          </cell>
          <cell r="AL2142">
            <v>0</v>
          </cell>
          <cell r="AM2142">
            <v>0</v>
          </cell>
          <cell r="AN2142">
            <v>0</v>
          </cell>
          <cell r="AP2142">
            <v>0</v>
          </cell>
        </row>
        <row r="2143">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D2143">
            <v>0</v>
          </cell>
          <cell r="AE2143">
            <v>0</v>
          </cell>
          <cell r="AF2143">
            <v>0</v>
          </cell>
          <cell r="AG2143">
            <v>0</v>
          </cell>
          <cell r="AH2143">
            <v>0</v>
          </cell>
          <cell r="AI2143">
            <v>0</v>
          </cell>
          <cell r="AJ2143">
            <v>0</v>
          </cell>
          <cell r="AK2143">
            <v>0</v>
          </cell>
          <cell r="AL2143">
            <v>0</v>
          </cell>
          <cell r="AM2143">
            <v>0</v>
          </cell>
          <cell r="AN2143">
            <v>0</v>
          </cell>
          <cell r="AP2143">
            <v>0</v>
          </cell>
        </row>
        <row r="2144">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D2144">
            <v>0</v>
          </cell>
          <cell r="AE2144">
            <v>0</v>
          </cell>
          <cell r="AF2144">
            <v>0</v>
          </cell>
          <cell r="AG2144">
            <v>0</v>
          </cell>
          <cell r="AH2144">
            <v>0</v>
          </cell>
          <cell r="AI2144">
            <v>0</v>
          </cell>
          <cell r="AJ2144">
            <v>0</v>
          </cell>
          <cell r="AK2144">
            <v>0</v>
          </cell>
          <cell r="AL2144">
            <v>0</v>
          </cell>
          <cell r="AM2144">
            <v>0</v>
          </cell>
          <cell r="AN2144">
            <v>0</v>
          </cell>
          <cell r="AP2144">
            <v>0</v>
          </cell>
        </row>
        <row r="2145">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D2145">
            <v>0</v>
          </cell>
          <cell r="AE2145">
            <v>0</v>
          </cell>
          <cell r="AF2145">
            <v>0</v>
          </cell>
          <cell r="AG2145">
            <v>0</v>
          </cell>
          <cell r="AH2145">
            <v>0</v>
          </cell>
          <cell r="AI2145">
            <v>0</v>
          </cell>
          <cell r="AJ2145">
            <v>0</v>
          </cell>
          <cell r="AK2145">
            <v>0</v>
          </cell>
          <cell r="AL2145">
            <v>0</v>
          </cell>
          <cell r="AM2145">
            <v>0</v>
          </cell>
          <cell r="AN2145">
            <v>0</v>
          </cell>
          <cell r="AP2145">
            <v>0</v>
          </cell>
        </row>
        <row r="2146">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D2146">
            <v>0</v>
          </cell>
          <cell r="AE2146">
            <v>0</v>
          </cell>
          <cell r="AF2146">
            <v>0</v>
          </cell>
          <cell r="AG2146">
            <v>0</v>
          </cell>
          <cell r="AH2146">
            <v>0</v>
          </cell>
          <cell r="AI2146">
            <v>0</v>
          </cell>
          <cell r="AJ2146">
            <v>0</v>
          </cell>
          <cell r="AK2146">
            <v>0</v>
          </cell>
          <cell r="AL2146">
            <v>0</v>
          </cell>
          <cell r="AM2146">
            <v>0</v>
          </cell>
          <cell r="AN2146">
            <v>0</v>
          </cell>
          <cell r="AP2146">
            <v>0</v>
          </cell>
        </row>
        <row r="2147">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D2147">
            <v>0</v>
          </cell>
          <cell r="AE2147">
            <v>0</v>
          </cell>
          <cell r="AF2147">
            <v>0</v>
          </cell>
          <cell r="AG2147">
            <v>0</v>
          </cell>
          <cell r="AH2147">
            <v>0</v>
          </cell>
          <cell r="AI2147">
            <v>0</v>
          </cell>
          <cell r="AJ2147">
            <v>0</v>
          </cell>
          <cell r="AK2147">
            <v>0</v>
          </cell>
          <cell r="AL2147">
            <v>0</v>
          </cell>
          <cell r="AM2147">
            <v>0</v>
          </cell>
          <cell r="AN2147">
            <v>0</v>
          </cell>
          <cell r="AP2147">
            <v>0</v>
          </cell>
        </row>
        <row r="2148">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D2148">
            <v>0</v>
          </cell>
          <cell r="AE2148">
            <v>0</v>
          </cell>
          <cell r="AF2148">
            <v>0</v>
          </cell>
          <cell r="AG2148">
            <v>0</v>
          </cell>
          <cell r="AH2148">
            <v>0</v>
          </cell>
          <cell r="AI2148">
            <v>0</v>
          </cell>
          <cell r="AJ2148">
            <v>0</v>
          </cell>
          <cell r="AK2148">
            <v>0</v>
          </cell>
          <cell r="AL2148">
            <v>0</v>
          </cell>
          <cell r="AM2148">
            <v>0</v>
          </cell>
          <cell r="AN2148">
            <v>0</v>
          </cell>
          <cell r="AP2148">
            <v>0</v>
          </cell>
        </row>
        <row r="2149">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D2149">
            <v>0</v>
          </cell>
          <cell r="AE2149">
            <v>0</v>
          </cell>
          <cell r="AF2149">
            <v>0</v>
          </cell>
          <cell r="AG2149">
            <v>0</v>
          </cell>
          <cell r="AH2149">
            <v>0</v>
          </cell>
          <cell r="AI2149">
            <v>0</v>
          </cell>
          <cell r="AJ2149">
            <v>0</v>
          </cell>
          <cell r="AK2149">
            <v>0</v>
          </cell>
          <cell r="AL2149">
            <v>0</v>
          </cell>
          <cell r="AM2149">
            <v>0</v>
          </cell>
          <cell r="AN2149">
            <v>0</v>
          </cell>
          <cell r="AP2149">
            <v>0</v>
          </cell>
        </row>
        <row r="2150">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D2150">
            <v>0</v>
          </cell>
          <cell r="AE2150">
            <v>0</v>
          </cell>
          <cell r="AF2150">
            <v>0</v>
          </cell>
          <cell r="AG2150">
            <v>0</v>
          </cell>
          <cell r="AH2150">
            <v>0</v>
          </cell>
          <cell r="AI2150">
            <v>0</v>
          </cell>
          <cell r="AJ2150">
            <v>0</v>
          </cell>
          <cell r="AK2150">
            <v>0</v>
          </cell>
          <cell r="AL2150">
            <v>0</v>
          </cell>
          <cell r="AM2150">
            <v>0</v>
          </cell>
          <cell r="AN2150">
            <v>0</v>
          </cell>
          <cell r="AP2150">
            <v>0</v>
          </cell>
        </row>
        <row r="2151">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D2151">
            <v>0</v>
          </cell>
          <cell r="AE2151">
            <v>0</v>
          </cell>
          <cell r="AF2151">
            <v>0</v>
          </cell>
          <cell r="AG2151">
            <v>0</v>
          </cell>
          <cell r="AH2151">
            <v>0</v>
          </cell>
          <cell r="AI2151">
            <v>0</v>
          </cell>
          <cell r="AJ2151">
            <v>0</v>
          </cell>
          <cell r="AK2151">
            <v>0</v>
          </cell>
          <cell r="AL2151">
            <v>0</v>
          </cell>
          <cell r="AM2151">
            <v>0</v>
          </cell>
          <cell r="AN2151">
            <v>0</v>
          </cell>
          <cell r="AP2151">
            <v>0</v>
          </cell>
        </row>
        <row r="2152">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D2152">
            <v>0</v>
          </cell>
          <cell r="AE2152">
            <v>0</v>
          </cell>
          <cell r="AF2152">
            <v>0</v>
          </cell>
          <cell r="AG2152">
            <v>0</v>
          </cell>
          <cell r="AH2152">
            <v>0</v>
          </cell>
          <cell r="AI2152">
            <v>0</v>
          </cell>
          <cell r="AJ2152">
            <v>0</v>
          </cell>
          <cell r="AK2152">
            <v>0</v>
          </cell>
          <cell r="AL2152">
            <v>0</v>
          </cell>
          <cell r="AM2152">
            <v>0</v>
          </cell>
          <cell r="AN2152">
            <v>0</v>
          </cell>
          <cell r="AP2152">
            <v>0</v>
          </cell>
        </row>
        <row r="2153">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D2153">
            <v>0</v>
          </cell>
          <cell r="AE2153">
            <v>0</v>
          </cell>
          <cell r="AF2153">
            <v>0</v>
          </cell>
          <cell r="AG2153">
            <v>0</v>
          </cell>
          <cell r="AH2153">
            <v>0</v>
          </cell>
          <cell r="AI2153">
            <v>0</v>
          </cell>
          <cell r="AJ2153">
            <v>0</v>
          </cell>
          <cell r="AK2153">
            <v>0</v>
          </cell>
          <cell r="AL2153">
            <v>0</v>
          </cell>
          <cell r="AM2153">
            <v>0</v>
          </cell>
          <cell r="AN2153">
            <v>0</v>
          </cell>
          <cell r="AP2153">
            <v>0</v>
          </cell>
        </row>
        <row r="2154">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D2154">
            <v>0</v>
          </cell>
          <cell r="AE2154">
            <v>0</v>
          </cell>
          <cell r="AF2154">
            <v>0</v>
          </cell>
          <cell r="AG2154">
            <v>0</v>
          </cell>
          <cell r="AH2154">
            <v>0</v>
          </cell>
          <cell r="AI2154">
            <v>0</v>
          </cell>
          <cell r="AJ2154">
            <v>0</v>
          </cell>
          <cell r="AK2154">
            <v>0</v>
          </cell>
          <cell r="AL2154">
            <v>0</v>
          </cell>
          <cell r="AM2154">
            <v>0</v>
          </cell>
          <cell r="AN2154">
            <v>0</v>
          </cell>
          <cell r="AP2154">
            <v>0</v>
          </cell>
        </row>
        <row r="2155">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D2155">
            <v>0</v>
          </cell>
          <cell r="AE2155">
            <v>0</v>
          </cell>
          <cell r="AF2155">
            <v>0</v>
          </cell>
          <cell r="AG2155">
            <v>0</v>
          </cell>
          <cell r="AH2155">
            <v>0</v>
          </cell>
          <cell r="AI2155">
            <v>0</v>
          </cell>
          <cell r="AJ2155">
            <v>0</v>
          </cell>
          <cell r="AK2155">
            <v>0</v>
          </cell>
          <cell r="AL2155">
            <v>0</v>
          </cell>
          <cell r="AM2155">
            <v>0</v>
          </cell>
          <cell r="AN2155">
            <v>0</v>
          </cell>
          <cell r="AP2155">
            <v>0</v>
          </cell>
        </row>
        <row r="2156">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D2156">
            <v>0</v>
          </cell>
          <cell r="AE2156">
            <v>0</v>
          </cell>
          <cell r="AF2156">
            <v>0</v>
          </cell>
          <cell r="AG2156">
            <v>0</v>
          </cell>
          <cell r="AH2156">
            <v>0</v>
          </cell>
          <cell r="AI2156">
            <v>0</v>
          </cell>
          <cell r="AJ2156">
            <v>0</v>
          </cell>
          <cell r="AK2156">
            <v>0</v>
          </cell>
          <cell r="AL2156">
            <v>0</v>
          </cell>
          <cell r="AM2156">
            <v>0</v>
          </cell>
          <cell r="AN2156">
            <v>0</v>
          </cell>
          <cell r="AP2156">
            <v>0</v>
          </cell>
        </row>
        <row r="2157">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D2157">
            <v>0</v>
          </cell>
          <cell r="AE2157">
            <v>0</v>
          </cell>
          <cell r="AF2157">
            <v>0</v>
          </cell>
          <cell r="AG2157">
            <v>0</v>
          </cell>
          <cell r="AH2157">
            <v>0</v>
          </cell>
          <cell r="AI2157">
            <v>0</v>
          </cell>
          <cell r="AJ2157">
            <v>0</v>
          </cell>
          <cell r="AK2157">
            <v>0</v>
          </cell>
          <cell r="AL2157">
            <v>0</v>
          </cell>
          <cell r="AM2157">
            <v>0</v>
          </cell>
          <cell r="AN2157">
            <v>0</v>
          </cell>
          <cell r="AP2157">
            <v>0</v>
          </cell>
        </row>
        <row r="2158">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D2158">
            <v>0</v>
          </cell>
          <cell r="AE2158">
            <v>0</v>
          </cell>
          <cell r="AF2158">
            <v>0</v>
          </cell>
          <cell r="AG2158">
            <v>0</v>
          </cell>
          <cell r="AH2158">
            <v>0</v>
          </cell>
          <cell r="AI2158">
            <v>0</v>
          </cell>
          <cell r="AJ2158">
            <v>0</v>
          </cell>
          <cell r="AK2158">
            <v>0</v>
          </cell>
          <cell r="AL2158">
            <v>0</v>
          </cell>
          <cell r="AM2158">
            <v>0</v>
          </cell>
          <cell r="AN2158">
            <v>0</v>
          </cell>
          <cell r="AP2158">
            <v>0</v>
          </cell>
        </row>
        <row r="2159">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D2159">
            <v>0</v>
          </cell>
          <cell r="AE2159">
            <v>0</v>
          </cell>
          <cell r="AF2159">
            <v>0</v>
          </cell>
          <cell r="AG2159">
            <v>0</v>
          </cell>
          <cell r="AH2159">
            <v>0</v>
          </cell>
          <cell r="AI2159">
            <v>0</v>
          </cell>
          <cell r="AJ2159">
            <v>0</v>
          </cell>
          <cell r="AK2159">
            <v>0</v>
          </cell>
          <cell r="AL2159">
            <v>0</v>
          </cell>
          <cell r="AM2159">
            <v>0</v>
          </cell>
          <cell r="AN2159">
            <v>0</v>
          </cell>
          <cell r="AP2159">
            <v>0</v>
          </cell>
        </row>
        <row r="2160">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D2160">
            <v>0</v>
          </cell>
          <cell r="AE2160">
            <v>0</v>
          </cell>
          <cell r="AF2160">
            <v>0</v>
          </cell>
          <cell r="AG2160">
            <v>0</v>
          </cell>
          <cell r="AH2160">
            <v>0</v>
          </cell>
          <cell r="AI2160">
            <v>0</v>
          </cell>
          <cell r="AJ2160">
            <v>0</v>
          </cell>
          <cell r="AK2160">
            <v>0</v>
          </cell>
          <cell r="AL2160">
            <v>0</v>
          </cell>
          <cell r="AM2160">
            <v>0</v>
          </cell>
          <cell r="AN2160">
            <v>0</v>
          </cell>
          <cell r="AP2160">
            <v>0</v>
          </cell>
        </row>
        <row r="2161">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D2161">
            <v>0</v>
          </cell>
          <cell r="AE2161">
            <v>0</v>
          </cell>
          <cell r="AF2161">
            <v>0</v>
          </cell>
          <cell r="AG2161">
            <v>0</v>
          </cell>
          <cell r="AH2161">
            <v>0</v>
          </cell>
          <cell r="AI2161">
            <v>0</v>
          </cell>
          <cell r="AJ2161">
            <v>0</v>
          </cell>
          <cell r="AK2161">
            <v>0</v>
          </cell>
          <cell r="AL2161">
            <v>0</v>
          </cell>
          <cell r="AM2161">
            <v>0</v>
          </cell>
          <cell r="AN2161">
            <v>0</v>
          </cell>
          <cell r="AP2161">
            <v>0</v>
          </cell>
        </row>
        <row r="2162">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D2162">
            <v>0</v>
          </cell>
          <cell r="AE2162">
            <v>0</v>
          </cell>
          <cell r="AF2162">
            <v>0</v>
          </cell>
          <cell r="AG2162">
            <v>0</v>
          </cell>
          <cell r="AH2162">
            <v>0</v>
          </cell>
          <cell r="AI2162">
            <v>0</v>
          </cell>
          <cell r="AJ2162">
            <v>0</v>
          </cell>
          <cell r="AK2162">
            <v>0</v>
          </cell>
          <cell r="AL2162">
            <v>0</v>
          </cell>
          <cell r="AM2162">
            <v>0</v>
          </cell>
          <cell r="AN2162">
            <v>0</v>
          </cell>
          <cell r="AP2162">
            <v>0</v>
          </cell>
        </row>
        <row r="2163">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D2163">
            <v>0</v>
          </cell>
          <cell r="AE2163">
            <v>0</v>
          </cell>
          <cell r="AF2163">
            <v>0</v>
          </cell>
          <cell r="AG2163">
            <v>0</v>
          </cell>
          <cell r="AH2163">
            <v>0</v>
          </cell>
          <cell r="AI2163">
            <v>0</v>
          </cell>
          <cell r="AJ2163">
            <v>0</v>
          </cell>
          <cell r="AK2163">
            <v>0</v>
          </cell>
          <cell r="AL2163">
            <v>0</v>
          </cell>
          <cell r="AM2163">
            <v>0</v>
          </cell>
          <cell r="AN2163">
            <v>0</v>
          </cell>
          <cell r="AP2163">
            <v>0</v>
          </cell>
        </row>
        <row r="2164">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D2164">
            <v>0</v>
          </cell>
          <cell r="AE2164">
            <v>0</v>
          </cell>
          <cell r="AF2164">
            <v>0</v>
          </cell>
          <cell r="AG2164">
            <v>0</v>
          </cell>
          <cell r="AH2164">
            <v>0</v>
          </cell>
          <cell r="AI2164">
            <v>0</v>
          </cell>
          <cell r="AJ2164">
            <v>0</v>
          </cell>
          <cell r="AK2164">
            <v>0</v>
          </cell>
          <cell r="AL2164">
            <v>0</v>
          </cell>
          <cell r="AM2164">
            <v>0</v>
          </cell>
          <cell r="AN2164">
            <v>0</v>
          </cell>
          <cell r="AP2164">
            <v>0</v>
          </cell>
        </row>
        <row r="2165">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D2165">
            <v>0</v>
          </cell>
          <cell r="AE2165">
            <v>0</v>
          </cell>
          <cell r="AF2165">
            <v>0</v>
          </cell>
          <cell r="AG2165">
            <v>0</v>
          </cell>
          <cell r="AH2165">
            <v>0</v>
          </cell>
          <cell r="AI2165">
            <v>0</v>
          </cell>
          <cell r="AJ2165">
            <v>0</v>
          </cell>
          <cell r="AK2165">
            <v>0</v>
          </cell>
          <cell r="AL2165">
            <v>0</v>
          </cell>
          <cell r="AM2165">
            <v>0</v>
          </cell>
          <cell r="AN2165">
            <v>0</v>
          </cell>
          <cell r="AP2165">
            <v>0</v>
          </cell>
        </row>
        <row r="2166">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D2166">
            <v>0</v>
          </cell>
          <cell r="AE2166">
            <v>0</v>
          </cell>
          <cell r="AF2166">
            <v>0</v>
          </cell>
          <cell r="AG2166">
            <v>0</v>
          </cell>
          <cell r="AH2166">
            <v>0</v>
          </cell>
          <cell r="AI2166">
            <v>0</v>
          </cell>
          <cell r="AJ2166">
            <v>0</v>
          </cell>
          <cell r="AK2166">
            <v>0</v>
          </cell>
          <cell r="AL2166">
            <v>0</v>
          </cell>
          <cell r="AM2166">
            <v>0</v>
          </cell>
          <cell r="AN2166">
            <v>0</v>
          </cell>
          <cell r="AP2166">
            <v>0</v>
          </cell>
        </row>
        <row r="2167">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D2167">
            <v>0</v>
          </cell>
          <cell r="AE2167">
            <v>0</v>
          </cell>
          <cell r="AF2167">
            <v>0</v>
          </cell>
          <cell r="AG2167">
            <v>0</v>
          </cell>
          <cell r="AH2167">
            <v>0</v>
          </cell>
          <cell r="AI2167">
            <v>0</v>
          </cell>
          <cell r="AJ2167">
            <v>0</v>
          </cell>
          <cell r="AK2167">
            <v>0</v>
          </cell>
          <cell r="AL2167">
            <v>0</v>
          </cell>
          <cell r="AM2167">
            <v>0</v>
          </cell>
          <cell r="AN2167">
            <v>0</v>
          </cell>
          <cell r="AP2167">
            <v>0</v>
          </cell>
        </row>
        <row r="2168">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D2168">
            <v>0</v>
          </cell>
          <cell r="AE2168">
            <v>0</v>
          </cell>
          <cell r="AF2168">
            <v>0</v>
          </cell>
          <cell r="AG2168">
            <v>0</v>
          </cell>
          <cell r="AH2168">
            <v>0</v>
          </cell>
          <cell r="AI2168">
            <v>0</v>
          </cell>
          <cell r="AJ2168">
            <v>0</v>
          </cell>
          <cell r="AK2168">
            <v>0</v>
          </cell>
          <cell r="AL2168">
            <v>0</v>
          </cell>
          <cell r="AM2168">
            <v>0</v>
          </cell>
          <cell r="AN2168">
            <v>0</v>
          </cell>
          <cell r="AP2168">
            <v>0</v>
          </cell>
        </row>
        <row r="2169">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D2169">
            <v>0</v>
          </cell>
          <cell r="AE2169">
            <v>0</v>
          </cell>
          <cell r="AF2169">
            <v>0</v>
          </cell>
          <cell r="AG2169">
            <v>0</v>
          </cell>
          <cell r="AH2169">
            <v>0</v>
          </cell>
          <cell r="AI2169">
            <v>0</v>
          </cell>
          <cell r="AJ2169">
            <v>0</v>
          </cell>
          <cell r="AK2169">
            <v>0</v>
          </cell>
          <cell r="AL2169">
            <v>0</v>
          </cell>
          <cell r="AM2169">
            <v>0</v>
          </cell>
          <cell r="AN2169">
            <v>0</v>
          </cell>
          <cell r="AP2169">
            <v>0</v>
          </cell>
        </row>
        <row r="2170">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D2170">
            <v>0</v>
          </cell>
          <cell r="AE2170">
            <v>0</v>
          </cell>
          <cell r="AF2170">
            <v>0</v>
          </cell>
          <cell r="AG2170">
            <v>0</v>
          </cell>
          <cell r="AH2170">
            <v>0</v>
          </cell>
          <cell r="AI2170">
            <v>0</v>
          </cell>
          <cell r="AJ2170">
            <v>0</v>
          </cell>
          <cell r="AK2170">
            <v>0</v>
          </cell>
          <cell r="AL2170">
            <v>0</v>
          </cell>
          <cell r="AM2170">
            <v>0</v>
          </cell>
          <cell r="AN2170">
            <v>0</v>
          </cell>
          <cell r="AP2170">
            <v>0</v>
          </cell>
        </row>
        <row r="2171">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D2171">
            <v>0</v>
          </cell>
          <cell r="AE2171">
            <v>0</v>
          </cell>
          <cell r="AF2171">
            <v>0</v>
          </cell>
          <cell r="AG2171">
            <v>0</v>
          </cell>
          <cell r="AH2171">
            <v>0</v>
          </cell>
          <cell r="AI2171">
            <v>0</v>
          </cell>
          <cell r="AJ2171">
            <v>0</v>
          </cell>
          <cell r="AK2171">
            <v>0</v>
          </cell>
          <cell r="AL2171">
            <v>0</v>
          </cell>
          <cell r="AM2171">
            <v>0</v>
          </cell>
          <cell r="AN2171">
            <v>0</v>
          </cell>
          <cell r="AP2171">
            <v>0</v>
          </cell>
        </row>
        <row r="2172">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D2172">
            <v>0</v>
          </cell>
          <cell r="AE2172">
            <v>0</v>
          </cell>
          <cell r="AF2172">
            <v>0</v>
          </cell>
          <cell r="AG2172">
            <v>0</v>
          </cell>
          <cell r="AH2172">
            <v>0</v>
          </cell>
          <cell r="AI2172">
            <v>0</v>
          </cell>
          <cell r="AJ2172">
            <v>0</v>
          </cell>
          <cell r="AK2172">
            <v>0</v>
          </cell>
          <cell r="AL2172">
            <v>0</v>
          </cell>
          <cell r="AM2172">
            <v>0</v>
          </cell>
          <cell r="AN2172">
            <v>0</v>
          </cell>
          <cell r="AP2172">
            <v>0</v>
          </cell>
        </row>
        <row r="2173">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D2173">
            <v>0</v>
          </cell>
          <cell r="AE2173">
            <v>0</v>
          </cell>
          <cell r="AF2173">
            <v>0</v>
          </cell>
          <cell r="AG2173">
            <v>0</v>
          </cell>
          <cell r="AH2173">
            <v>0</v>
          </cell>
          <cell r="AI2173">
            <v>0</v>
          </cell>
          <cell r="AJ2173">
            <v>0</v>
          </cell>
          <cell r="AK2173">
            <v>0</v>
          </cell>
          <cell r="AL2173">
            <v>0</v>
          </cell>
          <cell r="AM2173">
            <v>0</v>
          </cell>
          <cell r="AN2173">
            <v>0</v>
          </cell>
          <cell r="AP2173">
            <v>0</v>
          </cell>
        </row>
        <row r="2174">
          <cell r="J2174">
            <v>-15660.38</v>
          </cell>
          <cell r="K2174">
            <v>-15660.38</v>
          </cell>
          <cell r="L2174">
            <v>-15660.38</v>
          </cell>
          <cell r="M2174">
            <v>-15660.38</v>
          </cell>
          <cell r="N2174">
            <v>-15660.38</v>
          </cell>
          <cell r="O2174">
            <v>-15660.38</v>
          </cell>
          <cell r="P2174">
            <v>0</v>
          </cell>
          <cell r="Q2174">
            <v>0</v>
          </cell>
          <cell r="R2174">
            <v>0</v>
          </cell>
          <cell r="S2174">
            <v>0</v>
          </cell>
          <cell r="T2174">
            <v>0</v>
          </cell>
          <cell r="U2174">
            <v>0</v>
          </cell>
          <cell r="V2174">
            <v>0</v>
          </cell>
          <cell r="W2174">
            <v>0</v>
          </cell>
          <cell r="X2174">
            <v>0</v>
          </cell>
          <cell r="Y2174">
            <v>0</v>
          </cell>
          <cell r="Z2174">
            <v>0</v>
          </cell>
          <cell r="AA2174">
            <v>0</v>
          </cell>
          <cell r="AD2174">
            <v>-13702.832500000002</v>
          </cell>
          <cell r="AE2174">
            <v>-12397.800833333335</v>
          </cell>
          <cell r="AF2174">
            <v>-11092.769166666667</v>
          </cell>
          <cell r="AG2174">
            <v>-9787.7375000000011</v>
          </cell>
          <cell r="AH2174">
            <v>-8482.7058333333334</v>
          </cell>
          <cell r="AI2174">
            <v>-7177.6741666666667</v>
          </cell>
          <cell r="AJ2174">
            <v>-5872.642499999999</v>
          </cell>
          <cell r="AK2174">
            <v>-4567.6108333333332</v>
          </cell>
          <cell r="AL2174">
            <v>-3262.5791666666664</v>
          </cell>
          <cell r="AM2174">
            <v>-1957.5474999999999</v>
          </cell>
          <cell r="AN2174">
            <v>-652.51583333333326</v>
          </cell>
          <cell r="AP2174">
            <v>0</v>
          </cell>
        </row>
        <row r="2175">
          <cell r="J2175">
            <v>-6616703.9699999997</v>
          </cell>
          <cell r="K2175">
            <v>-6748935.21</v>
          </cell>
          <cell r="L2175">
            <v>-6840582.5199999996</v>
          </cell>
          <cell r="M2175">
            <v>-7065758.4299999997</v>
          </cell>
          <cell r="N2175">
            <v>-7309827.9900000002</v>
          </cell>
          <cell r="O2175">
            <v>-7439498.29</v>
          </cell>
          <cell r="P2175">
            <v>-6661226.9900000002</v>
          </cell>
          <cell r="Q2175">
            <v>-6870960.6200000001</v>
          </cell>
          <cell r="R2175">
            <v>-7019888.9100000001</v>
          </cell>
          <cell r="S2175">
            <v>-7171232.04</v>
          </cell>
          <cell r="T2175">
            <v>-7437115.6699999999</v>
          </cell>
          <cell r="U2175">
            <v>-7641280.1299999999</v>
          </cell>
          <cell r="V2175">
            <v>-7823374.1100000003</v>
          </cell>
          <cell r="W2175">
            <v>-8155859</v>
          </cell>
          <cell r="X2175">
            <v>-8363548.75</v>
          </cell>
          <cell r="Y2175">
            <v>-8691243.0500000007</v>
          </cell>
          <cell r="Z2175">
            <v>-8979212.8699999992</v>
          </cell>
          <cell r="AA2175">
            <v>-9169666.3800000008</v>
          </cell>
          <cell r="AD2175">
            <v>-6665414.59375</v>
          </cell>
          <cell r="AE2175">
            <v>-6746820.7850000011</v>
          </cell>
          <cell r="AF2175">
            <v>-6829811.3849999988</v>
          </cell>
          <cell r="AG2175">
            <v>-6919957.6820833338</v>
          </cell>
          <cell r="AH2175">
            <v>-7018152.9304166669</v>
          </cell>
          <cell r="AI2175">
            <v>-7118862.1533333324</v>
          </cell>
          <cell r="AJ2175">
            <v>-7227761.9004166676</v>
          </cell>
          <cell r="AK2175">
            <v>-7349840.651250001</v>
          </cell>
          <cell r="AL2175">
            <v>-7481026.1033333326</v>
          </cell>
          <cell r="AM2175">
            <v>-7618312.3325000005</v>
          </cell>
          <cell r="AN2175">
            <v>-7759960.3729166659</v>
          </cell>
          <cell r="AP2175">
            <v>-8127886.6975000007</v>
          </cell>
        </row>
        <row r="2176">
          <cell r="J2176">
            <v>-15509477.33</v>
          </cell>
          <cell r="K2176">
            <v>-15405629.75</v>
          </cell>
          <cell r="L2176">
            <v>-15311890.09</v>
          </cell>
          <cell r="M2176">
            <v>-15765278.390000001</v>
          </cell>
          <cell r="N2176">
            <v>-16599170.85</v>
          </cell>
          <cell r="O2176">
            <v>-17346544.129999999</v>
          </cell>
          <cell r="P2176">
            <v>-17802025.199999999</v>
          </cell>
          <cell r="Q2176">
            <v>-18832792.969999999</v>
          </cell>
          <cell r="R2176">
            <v>-19404224.510000002</v>
          </cell>
          <cell r="S2176">
            <v>-19428105.329999998</v>
          </cell>
          <cell r="T2176">
            <v>-19699246.52</v>
          </cell>
          <cell r="U2176">
            <v>-20680970.399999999</v>
          </cell>
          <cell r="V2176">
            <v>-20629854.41</v>
          </cell>
          <cell r="W2176">
            <v>-20842325.420000002</v>
          </cell>
          <cell r="X2176">
            <v>-21038194.289999999</v>
          </cell>
          <cell r="Y2176">
            <v>-21665661.73</v>
          </cell>
          <cell r="Z2176">
            <v>-21847062.030000001</v>
          </cell>
          <cell r="AA2176">
            <v>-21941960.370000001</v>
          </cell>
          <cell r="AD2176">
            <v>-15611314.543333331</v>
          </cell>
          <cell r="AE2176">
            <v>-16048743.663333334</v>
          </cell>
          <cell r="AF2176">
            <v>-16502009.435833329</v>
          </cell>
          <cell r="AG2176">
            <v>-16953511.667916663</v>
          </cell>
          <cell r="AH2176">
            <v>-17415972.62166667</v>
          </cell>
          <cell r="AI2176">
            <v>-17862128.667500004</v>
          </cell>
          <cell r="AJ2176">
            <v>-18302006.69875</v>
          </cell>
          <cell r="AK2176">
            <v>-18767131.693333331</v>
          </cell>
          <cell r="AL2176">
            <v>-19251577.0075</v>
          </cell>
          <cell r="AM2176">
            <v>-19716088.445833329</v>
          </cell>
          <cell r="AN2176">
            <v>-20126226.254999999</v>
          </cell>
          <cell r="AP2176">
            <v>-20856300.241250001</v>
          </cell>
        </row>
        <row r="2177">
          <cell r="J2177">
            <v>-34548596.07</v>
          </cell>
          <cell r="K2177">
            <v>-35015323.869999997</v>
          </cell>
          <cell r="L2177">
            <v>-35688031.079999998</v>
          </cell>
          <cell r="M2177">
            <v>-36801976.229999997</v>
          </cell>
          <cell r="N2177">
            <v>-37894853.18</v>
          </cell>
          <cell r="O2177">
            <v>-38636891.219999999</v>
          </cell>
          <cell r="P2177">
            <v>-34751969.469999999</v>
          </cell>
          <cell r="Q2177">
            <v>-35393314.5</v>
          </cell>
          <cell r="R2177">
            <v>-36421556.210000001</v>
          </cell>
          <cell r="S2177">
            <v>-37126447.920000002</v>
          </cell>
          <cell r="T2177">
            <v>-37923478.350000001</v>
          </cell>
          <cell r="U2177">
            <v>-38624422.549999997</v>
          </cell>
          <cell r="V2177">
            <v>-39313242.810000002</v>
          </cell>
          <cell r="W2177">
            <v>-40074737.200000003</v>
          </cell>
          <cell r="X2177">
            <v>-40563091.990000002</v>
          </cell>
          <cell r="Y2177">
            <v>-41481647.030000001</v>
          </cell>
          <cell r="Z2177">
            <v>-42246325.409999996</v>
          </cell>
          <cell r="AA2177">
            <v>-42747241.32</v>
          </cell>
          <cell r="AD2177">
            <v>-34788446.664583333</v>
          </cell>
          <cell r="AE2177">
            <v>-35159158.303750001</v>
          </cell>
          <cell r="AF2177">
            <v>-35540203.769999996</v>
          </cell>
          <cell r="AG2177">
            <v>-35934874.058749996</v>
          </cell>
          <cell r="AH2177">
            <v>-36353158.719583333</v>
          </cell>
          <cell r="AI2177">
            <v>-36767432.001666673</v>
          </cell>
          <cell r="AJ2177">
            <v>-37176767.837916672</v>
          </cell>
          <cell r="AK2177">
            <v>-37590704.264583342</v>
          </cell>
          <cell r="AL2177">
            <v>-37988818.085833333</v>
          </cell>
          <cell r="AM2177">
            <v>-38365115.712083332</v>
          </cell>
          <cell r="AN2177">
            <v>-38717691.642499991</v>
          </cell>
          <cell r="AP2177">
            <v>-39775009.390833326</v>
          </cell>
        </row>
        <row r="2178">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D2178">
            <v>0</v>
          </cell>
          <cell r="AE2178">
            <v>0</v>
          </cell>
          <cell r="AF2178">
            <v>0</v>
          </cell>
          <cell r="AG2178">
            <v>0</v>
          </cell>
          <cell r="AH2178">
            <v>0</v>
          </cell>
          <cell r="AI2178">
            <v>0</v>
          </cell>
          <cell r="AJ2178">
            <v>0</v>
          </cell>
          <cell r="AK2178">
            <v>0</v>
          </cell>
          <cell r="AL2178">
            <v>0</v>
          </cell>
          <cell r="AM2178">
            <v>0</v>
          </cell>
          <cell r="AN2178">
            <v>0</v>
          </cell>
          <cell r="AP2178">
            <v>0</v>
          </cell>
        </row>
        <row r="2179">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D2179">
            <v>0</v>
          </cell>
          <cell r="AE2179">
            <v>0</v>
          </cell>
          <cell r="AF2179">
            <v>0</v>
          </cell>
          <cell r="AG2179">
            <v>0</v>
          </cell>
          <cell r="AH2179">
            <v>0</v>
          </cell>
          <cell r="AI2179">
            <v>0</v>
          </cell>
          <cell r="AJ2179">
            <v>0</v>
          </cell>
          <cell r="AK2179">
            <v>0</v>
          </cell>
          <cell r="AL2179">
            <v>0</v>
          </cell>
          <cell r="AM2179">
            <v>0</v>
          </cell>
          <cell r="AN2179">
            <v>0</v>
          </cell>
          <cell r="AP2179">
            <v>0</v>
          </cell>
        </row>
        <row r="2180">
          <cell r="J2180">
            <v>-19342140.960000001</v>
          </cell>
          <cell r="K2180">
            <v>-19643383.859999999</v>
          </cell>
          <cell r="L2180">
            <v>-20484401.579999998</v>
          </cell>
          <cell r="M2180">
            <v>-20775746.489999998</v>
          </cell>
          <cell r="N2180">
            <v>-21017779.32</v>
          </cell>
          <cell r="O2180">
            <v>-21328039.59</v>
          </cell>
          <cell r="P2180">
            <v>-18463441</v>
          </cell>
          <cell r="Q2180">
            <v>-18790109.739999998</v>
          </cell>
          <cell r="R2180">
            <v>-18861818.960000001</v>
          </cell>
          <cell r="S2180">
            <v>-19367091.329999998</v>
          </cell>
          <cell r="T2180">
            <v>-19523162.600000001</v>
          </cell>
          <cell r="U2180">
            <v>-19551662.949999999</v>
          </cell>
          <cell r="V2180">
            <v>-19796459.449999999</v>
          </cell>
          <cell r="W2180">
            <v>-19934845.370000001</v>
          </cell>
          <cell r="X2180">
            <v>-19955738.640000001</v>
          </cell>
          <cell r="Y2180">
            <v>-19966110.219999999</v>
          </cell>
          <cell r="Z2180">
            <v>-19962772.239999998</v>
          </cell>
          <cell r="AA2180">
            <v>-19962772.239999998</v>
          </cell>
          <cell r="AD2180">
            <v>-19570208.500416666</v>
          </cell>
          <cell r="AE2180">
            <v>-19618656.572500002</v>
          </cell>
          <cell r="AF2180">
            <v>-19663700.192916669</v>
          </cell>
          <cell r="AG2180">
            <v>-19711867.745000001</v>
          </cell>
          <cell r="AH2180">
            <v>-19748202.901666671</v>
          </cell>
          <cell r="AI2180">
            <v>-19781328.135416668</v>
          </cell>
          <cell r="AJ2180">
            <v>-19812402.302083332</v>
          </cell>
          <cell r="AK2180">
            <v>-19802518.909166664</v>
          </cell>
          <cell r="AL2180">
            <v>-19746756.442083333</v>
          </cell>
          <cell r="AM2180">
            <v>-19669062.969166666</v>
          </cell>
          <cell r="AN2180">
            <v>-19568218.201250002</v>
          </cell>
          <cell r="AP2180">
            <v>-19532169.493333336</v>
          </cell>
        </row>
        <row r="2181">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D2181">
            <v>0</v>
          </cell>
          <cell r="AE2181">
            <v>0</v>
          </cell>
          <cell r="AF2181">
            <v>0</v>
          </cell>
          <cell r="AG2181">
            <v>0</v>
          </cell>
          <cell r="AH2181">
            <v>0</v>
          </cell>
          <cell r="AI2181">
            <v>0</v>
          </cell>
          <cell r="AJ2181">
            <v>0</v>
          </cell>
          <cell r="AK2181">
            <v>0</v>
          </cell>
          <cell r="AL2181">
            <v>0</v>
          </cell>
          <cell r="AM2181">
            <v>0</v>
          </cell>
          <cell r="AN2181">
            <v>0</v>
          </cell>
          <cell r="AP2181">
            <v>0</v>
          </cell>
        </row>
        <row r="2182">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D2182">
            <v>0</v>
          </cell>
          <cell r="AE2182">
            <v>0</v>
          </cell>
          <cell r="AF2182">
            <v>0</v>
          </cell>
          <cell r="AG2182">
            <v>0</v>
          </cell>
          <cell r="AH2182">
            <v>0</v>
          </cell>
          <cell r="AI2182">
            <v>0</v>
          </cell>
          <cell r="AJ2182">
            <v>0</v>
          </cell>
          <cell r="AK2182">
            <v>0</v>
          </cell>
          <cell r="AL2182">
            <v>0</v>
          </cell>
          <cell r="AM2182">
            <v>0</v>
          </cell>
          <cell r="AN2182">
            <v>0</v>
          </cell>
          <cell r="AP2182">
            <v>0</v>
          </cell>
        </row>
        <row r="2183">
          <cell r="J2183">
            <v>-1213152.99</v>
          </cell>
          <cell r="K2183">
            <v>-1213996.99</v>
          </cell>
          <cell r="L2183">
            <v>-1218609.99</v>
          </cell>
          <cell r="M2183">
            <v>-1288723.99</v>
          </cell>
          <cell r="N2183">
            <v>-1267886.99</v>
          </cell>
          <cell r="O2183">
            <v>-1538029.99</v>
          </cell>
          <cell r="P2183">
            <v>-2143806.9900000002</v>
          </cell>
          <cell r="Q2183">
            <v>-2300126.9900000002</v>
          </cell>
          <cell r="R2183">
            <v>-2328216.9900000002</v>
          </cell>
          <cell r="S2183">
            <v>-2339692.9900000002</v>
          </cell>
          <cell r="T2183">
            <v>-2332225.9900000002</v>
          </cell>
          <cell r="U2183">
            <v>-2332225.9900000002</v>
          </cell>
          <cell r="V2183">
            <v>-2327911.9900000002</v>
          </cell>
          <cell r="W2183">
            <v>-2327911.9900000002</v>
          </cell>
          <cell r="X2183">
            <v>-2327911.9900000002</v>
          </cell>
          <cell r="Y2183">
            <v>-2193722.9900000002</v>
          </cell>
          <cell r="Z2183">
            <v>-2193722.9900000002</v>
          </cell>
          <cell r="AA2183">
            <v>-2189426.9900000002</v>
          </cell>
          <cell r="AD2183">
            <v>-1379814.2845833336</v>
          </cell>
          <cell r="AE2183">
            <v>-1465261.2420833334</v>
          </cell>
          <cell r="AF2183">
            <v>-1556721.6579166669</v>
          </cell>
          <cell r="AG2183">
            <v>-1652110.9904166667</v>
          </cell>
          <cell r="AH2183">
            <v>-1746323.3233333335</v>
          </cell>
          <cell r="AI2183">
            <v>-1839506.3650000002</v>
          </cell>
          <cell r="AJ2183">
            <v>-1932367.781666667</v>
          </cell>
          <cell r="AK2183">
            <v>-2025001.8233333335</v>
          </cell>
          <cell r="AL2183">
            <v>-2108931.0316666677</v>
          </cell>
          <cell r="AM2183">
            <v>-2185215.8233333342</v>
          </cell>
          <cell r="AN2183">
            <v>-2250933.8650000007</v>
          </cell>
          <cell r="AP2183">
            <v>-2267324.5316666677</v>
          </cell>
        </row>
        <row r="2184">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D2184">
            <v>0</v>
          </cell>
          <cell r="AE2184">
            <v>0</v>
          </cell>
          <cell r="AF2184">
            <v>0</v>
          </cell>
          <cell r="AG2184">
            <v>0</v>
          </cell>
          <cell r="AH2184">
            <v>0</v>
          </cell>
          <cell r="AI2184">
            <v>0</v>
          </cell>
          <cell r="AJ2184">
            <v>0</v>
          </cell>
          <cell r="AK2184">
            <v>0</v>
          </cell>
          <cell r="AL2184">
            <v>0</v>
          </cell>
          <cell r="AM2184">
            <v>0</v>
          </cell>
          <cell r="AN2184">
            <v>0</v>
          </cell>
          <cell r="AP2184">
            <v>0</v>
          </cell>
        </row>
        <row r="2185">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D2185">
            <v>0</v>
          </cell>
          <cell r="AE2185">
            <v>0</v>
          </cell>
          <cell r="AF2185">
            <v>0</v>
          </cell>
          <cell r="AG2185">
            <v>0</v>
          </cell>
          <cell r="AH2185">
            <v>0</v>
          </cell>
          <cell r="AI2185">
            <v>0</v>
          </cell>
          <cell r="AJ2185">
            <v>0</v>
          </cell>
          <cell r="AK2185">
            <v>0</v>
          </cell>
          <cell r="AL2185">
            <v>0</v>
          </cell>
          <cell r="AM2185">
            <v>0</v>
          </cell>
          <cell r="AN2185">
            <v>0</v>
          </cell>
          <cell r="AP2185">
            <v>0</v>
          </cell>
        </row>
        <row r="2186">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D2186">
            <v>0</v>
          </cell>
          <cell r="AE2186">
            <v>0</v>
          </cell>
          <cell r="AF2186">
            <v>0</v>
          </cell>
          <cell r="AG2186">
            <v>0</v>
          </cell>
          <cell r="AH2186">
            <v>0</v>
          </cell>
          <cell r="AI2186">
            <v>0</v>
          </cell>
          <cell r="AJ2186">
            <v>0</v>
          </cell>
          <cell r="AK2186">
            <v>0</v>
          </cell>
          <cell r="AL2186">
            <v>0</v>
          </cell>
          <cell r="AM2186">
            <v>0</v>
          </cell>
          <cell r="AN2186">
            <v>0</v>
          </cell>
          <cell r="AP2186">
            <v>0</v>
          </cell>
        </row>
        <row r="2187">
          <cell r="J2187">
            <v>-2988792.51</v>
          </cell>
          <cell r="K2187">
            <v>0</v>
          </cell>
          <cell r="L2187">
            <v>77235.740000000005</v>
          </cell>
          <cell r="M2187">
            <v>-70910.509999999995</v>
          </cell>
          <cell r="N2187">
            <v>-68646.12</v>
          </cell>
          <cell r="O2187">
            <v>-68903.47</v>
          </cell>
          <cell r="P2187">
            <v>-66089.13</v>
          </cell>
          <cell r="Q2187">
            <v>-55105.58</v>
          </cell>
          <cell r="R2187">
            <v>-66533.990000000005</v>
          </cell>
          <cell r="S2187">
            <v>-60992.43</v>
          </cell>
          <cell r="T2187">
            <v>-46657.69</v>
          </cell>
          <cell r="U2187">
            <v>-51600.2</v>
          </cell>
          <cell r="V2187">
            <v>-33350.51</v>
          </cell>
          <cell r="W2187">
            <v>-28038.639999999999</v>
          </cell>
          <cell r="X2187">
            <v>-64422.57</v>
          </cell>
          <cell r="Y2187">
            <v>-70038.14</v>
          </cell>
          <cell r="Z2187">
            <v>-33924.550000000003</v>
          </cell>
          <cell r="AA2187">
            <v>-33372.97</v>
          </cell>
          <cell r="AD2187">
            <v>-298198.87208333326</v>
          </cell>
          <cell r="AE2187">
            <v>-294614.15124999994</v>
          </cell>
          <cell r="AF2187">
            <v>-291395.85583333328</v>
          </cell>
          <cell r="AG2187">
            <v>-288745.39250000002</v>
          </cell>
          <cell r="AH2187">
            <v>-288415.6983333333</v>
          </cell>
          <cell r="AI2187">
            <v>-165772.90749999997</v>
          </cell>
          <cell r="AJ2187">
            <v>-43797.767499999994</v>
          </cell>
          <cell r="AK2187">
            <v>-50868.473750000005</v>
          </cell>
          <cell r="AL2187">
            <v>-56734.554583333324</v>
          </cell>
          <cell r="AM2187">
            <v>-55251.473749999997</v>
          </cell>
          <cell r="AN2187">
            <v>-52324.304166666669</v>
          </cell>
          <cell r="AP2187">
            <v>-47349.380416666674</v>
          </cell>
        </row>
        <row r="2188">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D2188">
            <v>0</v>
          </cell>
          <cell r="AE2188">
            <v>0</v>
          </cell>
          <cell r="AF2188">
            <v>0</v>
          </cell>
          <cell r="AG2188">
            <v>0</v>
          </cell>
          <cell r="AH2188">
            <v>0</v>
          </cell>
          <cell r="AI2188">
            <v>0</v>
          </cell>
          <cell r="AJ2188">
            <v>0</v>
          </cell>
          <cell r="AK2188">
            <v>0</v>
          </cell>
          <cell r="AL2188">
            <v>0</v>
          </cell>
          <cell r="AM2188">
            <v>0</v>
          </cell>
          <cell r="AN2188">
            <v>0</v>
          </cell>
          <cell r="AP2188">
            <v>0</v>
          </cell>
        </row>
        <row r="2189">
          <cell r="J2189">
            <v>-5000</v>
          </cell>
          <cell r="K2189">
            <v>-5000</v>
          </cell>
          <cell r="L2189">
            <v>-5000</v>
          </cell>
          <cell r="M2189">
            <v>-5000</v>
          </cell>
          <cell r="N2189">
            <v>-5000</v>
          </cell>
          <cell r="O2189">
            <v>-5000</v>
          </cell>
          <cell r="P2189">
            <v>-5000</v>
          </cell>
          <cell r="Q2189">
            <v>-5000</v>
          </cell>
          <cell r="R2189">
            <v>-5000</v>
          </cell>
          <cell r="S2189">
            <v>-5000</v>
          </cell>
          <cell r="T2189">
            <v>-5000</v>
          </cell>
          <cell r="U2189">
            <v>-5000</v>
          </cell>
          <cell r="V2189">
            <v>-5000</v>
          </cell>
          <cell r="W2189">
            <v>-5000</v>
          </cell>
          <cell r="X2189">
            <v>-5000</v>
          </cell>
          <cell r="Y2189">
            <v>-5000</v>
          </cell>
          <cell r="Z2189">
            <v>-5000</v>
          </cell>
          <cell r="AA2189">
            <v>-5000</v>
          </cell>
          <cell r="AD2189">
            <v>-5000</v>
          </cell>
          <cell r="AE2189">
            <v>-5000</v>
          </cell>
          <cell r="AF2189">
            <v>-5000</v>
          </cell>
          <cell r="AG2189">
            <v>-5000</v>
          </cell>
          <cell r="AH2189">
            <v>-5000</v>
          </cell>
          <cell r="AI2189">
            <v>-5000</v>
          </cell>
          <cell r="AJ2189">
            <v>-5000</v>
          </cell>
          <cell r="AK2189">
            <v>-5000</v>
          </cell>
          <cell r="AL2189">
            <v>-5000</v>
          </cell>
          <cell r="AM2189">
            <v>-5000</v>
          </cell>
          <cell r="AN2189">
            <v>-5000</v>
          </cell>
          <cell r="AP2189">
            <v>-5000</v>
          </cell>
        </row>
        <row r="2190">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D2190">
            <v>0</v>
          </cell>
          <cell r="AE2190">
            <v>0</v>
          </cell>
          <cell r="AF2190">
            <v>0</v>
          </cell>
          <cell r="AG2190">
            <v>0</v>
          </cell>
          <cell r="AH2190">
            <v>0</v>
          </cell>
          <cell r="AI2190">
            <v>0</v>
          </cell>
          <cell r="AJ2190">
            <v>0</v>
          </cell>
          <cell r="AK2190">
            <v>0</v>
          </cell>
          <cell r="AL2190">
            <v>0</v>
          </cell>
          <cell r="AM2190">
            <v>0</v>
          </cell>
          <cell r="AN2190">
            <v>0</v>
          </cell>
          <cell r="AP2190">
            <v>0</v>
          </cell>
        </row>
        <row r="2191">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D2191">
            <v>0</v>
          </cell>
          <cell r="AE2191">
            <v>0</v>
          </cell>
          <cell r="AF2191">
            <v>0</v>
          </cell>
          <cell r="AG2191">
            <v>0</v>
          </cell>
          <cell r="AH2191">
            <v>0</v>
          </cell>
          <cell r="AI2191">
            <v>0</v>
          </cell>
          <cell r="AJ2191">
            <v>0</v>
          </cell>
          <cell r="AK2191">
            <v>0</v>
          </cell>
          <cell r="AL2191">
            <v>0</v>
          </cell>
          <cell r="AM2191">
            <v>0</v>
          </cell>
          <cell r="AN2191">
            <v>0</v>
          </cell>
          <cell r="AP2191">
            <v>0</v>
          </cell>
        </row>
        <row r="2192">
          <cell r="J2192">
            <v>-8448067.8499999996</v>
          </cell>
          <cell r="K2192">
            <v>-8442712.8300000001</v>
          </cell>
          <cell r="L2192">
            <v>-8330492.2800000003</v>
          </cell>
          <cell r="M2192">
            <v>-8209927.4299999997</v>
          </cell>
          <cell r="N2192">
            <v>-8260540.0999999996</v>
          </cell>
          <cell r="O2192">
            <v>-8184508.3099999996</v>
          </cell>
          <cell r="P2192">
            <v>-8072621.4199999999</v>
          </cell>
          <cell r="Q2192">
            <v>-8101359.9199999999</v>
          </cell>
          <cell r="R2192">
            <v>-7590447.96</v>
          </cell>
          <cell r="S2192">
            <v>-7458104.6200000001</v>
          </cell>
          <cell r="T2192">
            <v>-7542661.0099999998</v>
          </cell>
          <cell r="U2192">
            <v>-7498720.3200000003</v>
          </cell>
          <cell r="V2192">
            <v>-7379462.3399999999</v>
          </cell>
          <cell r="W2192">
            <v>-7390949.1100000003</v>
          </cell>
          <cell r="X2192">
            <v>-7367708.54</v>
          </cell>
          <cell r="Y2192">
            <v>-7260541.7800000003</v>
          </cell>
          <cell r="Z2192">
            <v>-7313808.1799999997</v>
          </cell>
          <cell r="AA2192">
            <v>-7297890.6900000004</v>
          </cell>
          <cell r="AD2192">
            <v>-8404596.852500001</v>
          </cell>
          <cell r="AE2192">
            <v>-8331797.2583333338</v>
          </cell>
          <cell r="AF2192">
            <v>-8243833.24125</v>
          </cell>
          <cell r="AG2192">
            <v>-8151598.5595833333</v>
          </cell>
          <cell r="AH2192">
            <v>-8057501.2437500013</v>
          </cell>
          <cell r="AI2192">
            <v>-7967155.1079166681</v>
          </cell>
          <cell r="AJ2192">
            <v>-7878806.3900000006</v>
          </cell>
          <cell r="AK2192">
            <v>-7794866.9125000006</v>
          </cell>
          <cell r="AL2192">
            <v>-7715193.1879166672</v>
          </cell>
          <cell r="AM2192">
            <v>-7636188.2891666666</v>
          </cell>
          <cell r="AN2192">
            <v>-7559798.7250000015</v>
          </cell>
          <cell r="AP2192">
            <v>-7418853.6712499997</v>
          </cell>
        </row>
        <row r="2193">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D2193">
            <v>0</v>
          </cell>
          <cell r="AE2193">
            <v>0</v>
          </cell>
          <cell r="AF2193">
            <v>0</v>
          </cell>
          <cell r="AG2193">
            <v>0</v>
          </cell>
          <cell r="AH2193">
            <v>0</v>
          </cell>
          <cell r="AI2193">
            <v>0</v>
          </cell>
          <cell r="AJ2193">
            <v>0</v>
          </cell>
          <cell r="AK2193">
            <v>0</v>
          </cell>
          <cell r="AL2193">
            <v>0</v>
          </cell>
          <cell r="AM2193">
            <v>0</v>
          </cell>
          <cell r="AN2193">
            <v>0</v>
          </cell>
          <cell r="AP2193">
            <v>0</v>
          </cell>
        </row>
        <row r="2194">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D2194">
            <v>0</v>
          </cell>
          <cell r="AE2194">
            <v>0</v>
          </cell>
          <cell r="AF2194">
            <v>0</v>
          </cell>
          <cell r="AG2194">
            <v>0</v>
          </cell>
          <cell r="AH2194">
            <v>0</v>
          </cell>
          <cell r="AI2194">
            <v>0</v>
          </cell>
          <cell r="AJ2194">
            <v>0</v>
          </cell>
          <cell r="AK2194">
            <v>0</v>
          </cell>
          <cell r="AL2194">
            <v>0</v>
          </cell>
          <cell r="AM2194">
            <v>0</v>
          </cell>
          <cell r="AN2194">
            <v>0</v>
          </cell>
          <cell r="AP2194">
            <v>0</v>
          </cell>
        </row>
        <row r="2195">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D2195">
            <v>0</v>
          </cell>
          <cell r="AE2195">
            <v>0</v>
          </cell>
          <cell r="AF2195">
            <v>0</v>
          </cell>
          <cell r="AG2195">
            <v>0</v>
          </cell>
          <cell r="AH2195">
            <v>0</v>
          </cell>
          <cell r="AI2195">
            <v>0</v>
          </cell>
          <cell r="AJ2195">
            <v>0</v>
          </cell>
          <cell r="AK2195">
            <v>0</v>
          </cell>
          <cell r="AL2195">
            <v>0</v>
          </cell>
          <cell r="AM2195">
            <v>0</v>
          </cell>
          <cell r="AN2195">
            <v>0</v>
          </cell>
          <cell r="AP2195">
            <v>0</v>
          </cell>
        </row>
        <row r="2196">
          <cell r="J2196">
            <v>-186167012</v>
          </cell>
          <cell r="K2196">
            <v>-188141427</v>
          </cell>
          <cell r="L2196">
            <v>-189887837</v>
          </cell>
          <cell r="M2196">
            <v>-191246149</v>
          </cell>
          <cell r="N2196">
            <v>-193097986</v>
          </cell>
          <cell r="O2196">
            <v>-194399251</v>
          </cell>
          <cell r="P2196">
            <v>-195861830</v>
          </cell>
          <cell r="Q2196">
            <v>-197205295</v>
          </cell>
          <cell r="R2196">
            <v>-197205295</v>
          </cell>
          <cell r="S2196">
            <v>-197205295</v>
          </cell>
          <cell r="T2196">
            <v>-197205295</v>
          </cell>
          <cell r="U2196">
            <v>-197205295</v>
          </cell>
          <cell r="V2196">
            <v>-197205295</v>
          </cell>
          <cell r="W2196">
            <v>-197205295</v>
          </cell>
          <cell r="X2196">
            <v>-197205295</v>
          </cell>
          <cell r="Y2196">
            <v>-197205295</v>
          </cell>
          <cell r="Z2196">
            <v>-197205295</v>
          </cell>
          <cell r="AA2196">
            <v>-197205295</v>
          </cell>
          <cell r="AD2196">
            <v>-187604545.70833334</v>
          </cell>
          <cell r="AE2196">
            <v>-189210850.75</v>
          </cell>
          <cell r="AF2196">
            <v>-190698329.29166666</v>
          </cell>
          <cell r="AG2196">
            <v>-192021633.625</v>
          </cell>
          <cell r="AH2196">
            <v>-193185463.70833334</v>
          </cell>
          <cell r="AI2196">
            <v>-194195592.375</v>
          </cell>
          <cell r="AJ2196">
            <v>-195033182</v>
          </cell>
          <cell r="AK2196">
            <v>-195715737.25</v>
          </cell>
          <cell r="AL2196">
            <v>-196268929.08333334</v>
          </cell>
          <cell r="AM2196">
            <v>-196688364.70833334</v>
          </cell>
          <cell r="AN2196">
            <v>-196976421.08333334</v>
          </cell>
          <cell r="AP2196">
            <v>-194983165.79458332</v>
          </cell>
        </row>
        <row r="2197">
          <cell r="J2197">
            <v>-1000</v>
          </cell>
          <cell r="K2197">
            <v>-1000</v>
          </cell>
          <cell r="L2197">
            <v>-1000</v>
          </cell>
          <cell r="M2197">
            <v>-1000</v>
          </cell>
          <cell r="N2197">
            <v>-1000</v>
          </cell>
          <cell r="O2197">
            <v>-1000</v>
          </cell>
          <cell r="P2197">
            <v>-1000</v>
          </cell>
          <cell r="Q2197">
            <v>-1000</v>
          </cell>
          <cell r="R2197">
            <v>-1000</v>
          </cell>
          <cell r="S2197">
            <v>-1000</v>
          </cell>
          <cell r="T2197">
            <v>-1000</v>
          </cell>
          <cell r="U2197">
            <v>-1000</v>
          </cell>
          <cell r="V2197">
            <v>-1000</v>
          </cell>
          <cell r="W2197">
            <v>-1000</v>
          </cell>
          <cell r="X2197">
            <v>-1000</v>
          </cell>
          <cell r="Y2197">
            <v>-1000</v>
          </cell>
          <cell r="Z2197">
            <v>-1000</v>
          </cell>
          <cell r="AA2197">
            <v>-1000</v>
          </cell>
          <cell r="AD2197">
            <v>-1000</v>
          </cell>
          <cell r="AE2197">
            <v>-1000</v>
          </cell>
          <cell r="AF2197">
            <v>-1000</v>
          </cell>
          <cell r="AG2197">
            <v>-1000</v>
          </cell>
          <cell r="AH2197">
            <v>-1000</v>
          </cell>
          <cell r="AI2197">
            <v>-1000</v>
          </cell>
          <cell r="AJ2197">
            <v>-1000</v>
          </cell>
          <cell r="AK2197">
            <v>-1000</v>
          </cell>
          <cell r="AL2197">
            <v>-1000</v>
          </cell>
          <cell r="AM2197">
            <v>-1000</v>
          </cell>
          <cell r="AN2197">
            <v>-1000</v>
          </cell>
          <cell r="AP2197">
            <v>-1000</v>
          </cell>
        </row>
        <row r="2198">
          <cell r="J2198">
            <v>-2104519.94</v>
          </cell>
          <cell r="K2198">
            <v>-2031950.29</v>
          </cell>
          <cell r="L2198">
            <v>-1959380.64</v>
          </cell>
          <cell r="M2198">
            <v>-1886810.99</v>
          </cell>
          <cell r="N2198">
            <v>-1814241.34</v>
          </cell>
          <cell r="O2198">
            <v>-1741671.69</v>
          </cell>
          <cell r="P2198">
            <v>-1669102.04</v>
          </cell>
          <cell r="Q2198">
            <v>-1596532.39</v>
          </cell>
          <cell r="R2198">
            <v>-1523962.74</v>
          </cell>
          <cell r="S2198">
            <v>-1451393.09</v>
          </cell>
          <cell r="T2198">
            <v>-1378823.44</v>
          </cell>
          <cell r="U2198">
            <v>-1306253.79</v>
          </cell>
          <cell r="V2198">
            <v>-1233684.1399999999</v>
          </cell>
          <cell r="W2198">
            <v>-1161114.49</v>
          </cell>
          <cell r="X2198">
            <v>-1088544.8400000001</v>
          </cell>
          <cell r="Y2198">
            <v>-1015975.19</v>
          </cell>
          <cell r="Z2198">
            <v>-943405.54</v>
          </cell>
          <cell r="AA2198">
            <v>-870835.89</v>
          </cell>
          <cell r="AD2198">
            <v>-2031950.2899999998</v>
          </cell>
          <cell r="AE2198">
            <v>-1959380.64</v>
          </cell>
          <cell r="AF2198">
            <v>-1886810.9899999995</v>
          </cell>
          <cell r="AG2198">
            <v>-1814241.3399999999</v>
          </cell>
          <cell r="AH2198">
            <v>-1741671.6900000004</v>
          </cell>
          <cell r="AI2198">
            <v>-1669102.0399999998</v>
          </cell>
          <cell r="AJ2198">
            <v>-1596532.39</v>
          </cell>
          <cell r="AK2198">
            <v>-1523962.74</v>
          </cell>
          <cell r="AL2198">
            <v>-1451393.0899999999</v>
          </cell>
          <cell r="AM2198">
            <v>-1378823.44</v>
          </cell>
          <cell r="AN2198">
            <v>-1306253.7899999998</v>
          </cell>
          <cell r="AP2198">
            <v>-1161114.49</v>
          </cell>
        </row>
        <row r="2199">
          <cell r="J2199">
            <v>-529166.22</v>
          </cell>
          <cell r="K2199">
            <v>-510919.11</v>
          </cell>
          <cell r="L2199">
            <v>-492672</v>
          </cell>
          <cell r="M2199">
            <v>-474424.89</v>
          </cell>
          <cell r="N2199">
            <v>-456177.78</v>
          </cell>
          <cell r="O2199">
            <v>-437930.67</v>
          </cell>
          <cell r="P2199">
            <v>-419683.56</v>
          </cell>
          <cell r="Q2199">
            <v>-401436.45</v>
          </cell>
          <cell r="R2199">
            <v>-383189.34</v>
          </cell>
          <cell r="S2199">
            <v>-364942.23</v>
          </cell>
          <cell r="T2199">
            <v>-346695.12</v>
          </cell>
          <cell r="U2199">
            <v>-328448.01</v>
          </cell>
          <cell r="V2199">
            <v>-310200.90000000002</v>
          </cell>
          <cell r="W2199">
            <v>-291953.78999999998</v>
          </cell>
          <cell r="X2199">
            <v>-273706.68</v>
          </cell>
          <cell r="Y2199">
            <v>-255459.57</v>
          </cell>
          <cell r="Z2199">
            <v>-237212.46</v>
          </cell>
          <cell r="AA2199">
            <v>-218965.35</v>
          </cell>
          <cell r="AD2199">
            <v>-510919.11000000004</v>
          </cell>
          <cell r="AE2199">
            <v>-492672</v>
          </cell>
          <cell r="AF2199">
            <v>-474424.88999999996</v>
          </cell>
          <cell r="AG2199">
            <v>-456177.78</v>
          </cell>
          <cell r="AH2199">
            <v>-437930.67</v>
          </cell>
          <cell r="AI2199">
            <v>-419683.56</v>
          </cell>
          <cell r="AJ2199">
            <v>-401436.45</v>
          </cell>
          <cell r="AK2199">
            <v>-383189.33999999991</v>
          </cell>
          <cell r="AL2199">
            <v>-364942.23</v>
          </cell>
          <cell r="AM2199">
            <v>-346695.12</v>
          </cell>
          <cell r="AN2199">
            <v>-328448.01</v>
          </cell>
          <cell r="AP2199">
            <v>-291953.79000000004</v>
          </cell>
        </row>
        <row r="2200">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D2200">
            <v>0</v>
          </cell>
          <cell r="AE2200">
            <v>0</v>
          </cell>
          <cell r="AF2200">
            <v>0</v>
          </cell>
          <cell r="AG2200">
            <v>0</v>
          </cell>
          <cell r="AH2200">
            <v>0</v>
          </cell>
          <cell r="AI2200">
            <v>0</v>
          </cell>
          <cell r="AJ2200">
            <v>0</v>
          </cell>
          <cell r="AK2200">
            <v>0</v>
          </cell>
          <cell r="AL2200">
            <v>0</v>
          </cell>
          <cell r="AM2200">
            <v>0</v>
          </cell>
          <cell r="AN2200">
            <v>0</v>
          </cell>
          <cell r="AP2200">
            <v>0</v>
          </cell>
        </row>
        <row r="2201">
          <cell r="J2201">
            <v>-3033405.8</v>
          </cell>
          <cell r="K2201">
            <v>-3401232.97</v>
          </cell>
          <cell r="L2201">
            <v>-3119013.74</v>
          </cell>
          <cell r="M2201">
            <v>-2591506</v>
          </cell>
          <cell r="N2201">
            <v>-2066406.24</v>
          </cell>
          <cell r="O2201">
            <v>-1581854.35</v>
          </cell>
          <cell r="P2201">
            <v>-1161150.72</v>
          </cell>
          <cell r="Q2201">
            <v>-3352645.08</v>
          </cell>
          <cell r="R2201">
            <v>-5364744.5999999996</v>
          </cell>
          <cell r="S2201">
            <v>-4828814.24</v>
          </cell>
          <cell r="T2201">
            <v>-4251088.9000000004</v>
          </cell>
          <cell r="U2201">
            <v>-3610125.82</v>
          </cell>
          <cell r="V2201">
            <v>-3277832.81</v>
          </cell>
          <cell r="W2201">
            <v>-3764517.74</v>
          </cell>
          <cell r="X2201">
            <v>-3290930.81</v>
          </cell>
          <cell r="Y2201">
            <v>-2760102.96</v>
          </cell>
          <cell r="Z2201">
            <v>-2127505.06</v>
          </cell>
          <cell r="AA2201">
            <v>-1519822.88</v>
          </cell>
          <cell r="AD2201">
            <v>-2790236.9583333335</v>
          </cell>
          <cell r="AE2201">
            <v>-2932016.3604166671</v>
          </cell>
          <cell r="AF2201">
            <v>-3088680.550416667</v>
          </cell>
          <cell r="AG2201">
            <v>-3138078.6908333339</v>
          </cell>
          <cell r="AH2201">
            <v>-3173963.9162499998</v>
          </cell>
          <cell r="AI2201">
            <v>-3207016.8304166668</v>
          </cell>
          <cell r="AJ2201">
            <v>-3232338.1545833335</v>
          </cell>
          <cell r="AK2201">
            <v>-3254638.2312499997</v>
          </cell>
          <cell r="AL2201">
            <v>-3268826.3158333325</v>
          </cell>
          <cell r="AM2201">
            <v>-3278396.9733333332</v>
          </cell>
          <cell r="AN2201">
            <v>-3278358.1129166665</v>
          </cell>
          <cell r="AP2201">
            <v>-3420478.3308333331</v>
          </cell>
        </row>
        <row r="2202">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D2202">
            <v>0</v>
          </cell>
          <cell r="AE2202">
            <v>0</v>
          </cell>
          <cell r="AF2202">
            <v>0</v>
          </cell>
          <cell r="AG2202">
            <v>0</v>
          </cell>
          <cell r="AH2202">
            <v>0</v>
          </cell>
          <cell r="AI2202">
            <v>0</v>
          </cell>
          <cell r="AJ2202">
            <v>0</v>
          </cell>
          <cell r="AK2202">
            <v>0</v>
          </cell>
          <cell r="AL2202">
            <v>0</v>
          </cell>
          <cell r="AM2202">
            <v>0</v>
          </cell>
          <cell r="AN2202">
            <v>0</v>
          </cell>
          <cell r="AP2202">
            <v>0</v>
          </cell>
        </row>
        <row r="2203">
          <cell r="J2203">
            <v>-10058023.99</v>
          </cell>
          <cell r="K2203">
            <v>-10109503.369999999</v>
          </cell>
          <cell r="L2203">
            <v>-10139498.73</v>
          </cell>
          <cell r="M2203">
            <v>-10262919.560000001</v>
          </cell>
          <cell r="N2203">
            <v>-10355863.109999999</v>
          </cell>
          <cell r="O2203">
            <v>-10390150.07</v>
          </cell>
          <cell r="P2203">
            <v>-10442478.99</v>
          </cell>
          <cell r="Q2203">
            <v>-10612285.640000001</v>
          </cell>
          <cell r="R2203">
            <v>-10792109.91</v>
          </cell>
          <cell r="S2203">
            <v>-10836938.210000001</v>
          </cell>
          <cell r="T2203">
            <v>-10884428.26</v>
          </cell>
          <cell r="U2203">
            <v>-10878623.91</v>
          </cell>
          <cell r="V2203">
            <v>-10933850.15</v>
          </cell>
          <cell r="W2203">
            <v>-11039921.08</v>
          </cell>
          <cell r="X2203">
            <v>-11082207.25</v>
          </cell>
          <cell r="Y2203">
            <v>-11096298.75</v>
          </cell>
          <cell r="Z2203">
            <v>-11170756.77</v>
          </cell>
          <cell r="AA2203">
            <v>-11253610.800000001</v>
          </cell>
          <cell r="AD2203">
            <v>-10150261.380416667</v>
          </cell>
          <cell r="AE2203">
            <v>-10220091.929583332</v>
          </cell>
          <cell r="AF2203">
            <v>-10295258.815416666</v>
          </cell>
          <cell r="AG2203">
            <v>-10370755.274166668</v>
          </cell>
          <cell r="AH2203">
            <v>-10444210.126249999</v>
          </cell>
          <cell r="AI2203">
            <v>-10516728.069166668</v>
          </cell>
          <cell r="AJ2203">
            <v>-10591988.230416667</v>
          </cell>
          <cell r="AK2203">
            <v>-10670035.156666668</v>
          </cell>
          <cell r="AL2203">
            <v>-10744038.811249999</v>
          </cell>
          <cell r="AM2203">
            <v>-10812716.846666666</v>
          </cell>
          <cell r="AN2203">
            <v>-10882648.279583333</v>
          </cell>
          <cell r="AP2203">
            <v>-11024914.157083334</v>
          </cell>
        </row>
        <row r="2204">
          <cell r="J2204">
            <v>-75000</v>
          </cell>
          <cell r="K2204">
            <v>-75000</v>
          </cell>
          <cell r="L2204">
            <v>-75000</v>
          </cell>
          <cell r="M2204">
            <v>-75000</v>
          </cell>
          <cell r="N2204">
            <v>-75000</v>
          </cell>
          <cell r="O2204">
            <v>-75000</v>
          </cell>
          <cell r="P2204">
            <v>-75000</v>
          </cell>
          <cell r="Q2204">
            <v>-75000</v>
          </cell>
          <cell r="R2204">
            <v>-75000</v>
          </cell>
          <cell r="S2204">
            <v>-75000</v>
          </cell>
          <cell r="T2204">
            <v>-50000</v>
          </cell>
          <cell r="U2204">
            <v>-50000</v>
          </cell>
          <cell r="V2204">
            <v>-50000</v>
          </cell>
          <cell r="W2204">
            <v>-50000</v>
          </cell>
          <cell r="X2204">
            <v>-50000</v>
          </cell>
          <cell r="Y2204">
            <v>-50000</v>
          </cell>
          <cell r="Z2204">
            <v>-50000</v>
          </cell>
          <cell r="AA2204">
            <v>-50000</v>
          </cell>
          <cell r="AD2204">
            <v>-78125</v>
          </cell>
          <cell r="AE2204">
            <v>-76041.666666666672</v>
          </cell>
          <cell r="AF2204">
            <v>-75000</v>
          </cell>
          <cell r="AG2204">
            <v>-73958.333333333328</v>
          </cell>
          <cell r="AH2204">
            <v>-71875</v>
          </cell>
          <cell r="AI2204">
            <v>-69791.666666666672</v>
          </cell>
          <cell r="AJ2204">
            <v>-67708.333333333328</v>
          </cell>
          <cell r="AK2204">
            <v>-65625</v>
          </cell>
          <cell r="AL2204">
            <v>-63541.666666666664</v>
          </cell>
          <cell r="AM2204">
            <v>-61458.333333333336</v>
          </cell>
          <cell r="AN2204">
            <v>-59375</v>
          </cell>
          <cell r="AP2204">
            <v>-55208.333333333336</v>
          </cell>
        </row>
        <row r="2205">
          <cell r="J2205">
            <v>-505560.83</v>
          </cell>
          <cell r="K2205">
            <v>-505560.83</v>
          </cell>
          <cell r="L2205">
            <v>-505560.83</v>
          </cell>
          <cell r="M2205">
            <v>-505560.83</v>
          </cell>
          <cell r="N2205">
            <v>-505560.83</v>
          </cell>
          <cell r="O2205">
            <v>-505276.21</v>
          </cell>
          <cell r="P2205">
            <v>-505276.21</v>
          </cell>
          <cell r="Q2205">
            <v>-493553.66</v>
          </cell>
          <cell r="R2205">
            <v>-504383.43</v>
          </cell>
          <cell r="S2205">
            <v>-504162.64</v>
          </cell>
          <cell r="T2205">
            <v>-504162.64</v>
          </cell>
          <cell r="U2205">
            <v>-504162.64</v>
          </cell>
          <cell r="V2205">
            <v>-497861.64</v>
          </cell>
          <cell r="W2205">
            <v>-497861.64</v>
          </cell>
          <cell r="X2205">
            <v>-497861.64</v>
          </cell>
          <cell r="Y2205">
            <v>-497861.64</v>
          </cell>
          <cell r="Z2205">
            <v>-497861.64</v>
          </cell>
          <cell r="AA2205">
            <v>-497861.64</v>
          </cell>
          <cell r="AD2205">
            <v>-506176.5229166667</v>
          </cell>
          <cell r="AE2205">
            <v>-504746.52916666673</v>
          </cell>
          <cell r="AF2205">
            <v>-504367.38791666669</v>
          </cell>
          <cell r="AG2205">
            <v>-504239.90541666659</v>
          </cell>
          <cell r="AH2205">
            <v>-504123.38958333334</v>
          </cell>
          <cell r="AI2205">
            <v>-503744.33208333334</v>
          </cell>
          <cell r="AJ2205">
            <v>-503102.73291666666</v>
          </cell>
          <cell r="AK2205">
            <v>-502461.13375000004</v>
          </cell>
          <cell r="AL2205">
            <v>-501819.53458333336</v>
          </cell>
          <cell r="AM2205">
            <v>-501177.93541666662</v>
          </cell>
          <cell r="AN2205">
            <v>-500548.19541666663</v>
          </cell>
          <cell r="AP2205">
            <v>-499800.87333333335</v>
          </cell>
        </row>
        <row r="2206">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D2206">
            <v>0</v>
          </cell>
          <cell r="AE2206">
            <v>0</v>
          </cell>
          <cell r="AF2206">
            <v>0</v>
          </cell>
          <cell r="AG2206">
            <v>0</v>
          </cell>
          <cell r="AH2206">
            <v>0</v>
          </cell>
          <cell r="AI2206">
            <v>0</v>
          </cell>
          <cell r="AJ2206">
            <v>0</v>
          </cell>
          <cell r="AK2206">
            <v>0</v>
          </cell>
          <cell r="AL2206">
            <v>0</v>
          </cell>
          <cell r="AM2206">
            <v>0</v>
          </cell>
          <cell r="AN2206">
            <v>0</v>
          </cell>
          <cell r="AP2206">
            <v>0</v>
          </cell>
        </row>
        <row r="2207">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D2207">
            <v>0</v>
          </cell>
          <cell r="AE2207">
            <v>0</v>
          </cell>
          <cell r="AF2207">
            <v>0</v>
          </cell>
          <cell r="AG2207">
            <v>0</v>
          </cell>
          <cell r="AH2207">
            <v>0</v>
          </cell>
          <cell r="AI2207">
            <v>0</v>
          </cell>
          <cell r="AJ2207">
            <v>0</v>
          </cell>
          <cell r="AK2207">
            <v>0</v>
          </cell>
          <cell r="AL2207">
            <v>0</v>
          </cell>
          <cell r="AM2207">
            <v>0</v>
          </cell>
          <cell r="AN2207">
            <v>0</v>
          </cell>
          <cell r="AP2207">
            <v>0</v>
          </cell>
        </row>
        <row r="2208">
          <cell r="J2208">
            <v>-4274951.63</v>
          </cell>
          <cell r="K2208">
            <v>-4262550.25</v>
          </cell>
          <cell r="L2208">
            <v>-4250460.09</v>
          </cell>
          <cell r="M2208">
            <v>-4238305.43</v>
          </cell>
          <cell r="N2208">
            <v>-4225797.05</v>
          </cell>
          <cell r="O2208">
            <v>-4213595.93</v>
          </cell>
          <cell r="P2208">
            <v>-4201041.33</v>
          </cell>
          <cell r="Q2208">
            <v>-4188711.21</v>
          </cell>
          <cell r="R2208">
            <v>-4176398.09</v>
          </cell>
          <cell r="S2208">
            <v>-4163164.98</v>
          </cell>
          <cell r="T2208">
            <v>-4150722.86</v>
          </cell>
          <cell r="U2208">
            <v>-4138010.59</v>
          </cell>
          <cell r="V2208">
            <v>-4125518.07</v>
          </cell>
          <cell r="W2208">
            <v>-4112682.29</v>
          </cell>
          <cell r="X2208">
            <v>-4100138.75</v>
          </cell>
          <cell r="Y2208">
            <v>-4087530.71</v>
          </cell>
          <cell r="Z2208">
            <v>-4074582.44</v>
          </cell>
          <cell r="AA2208">
            <v>-4059923.54</v>
          </cell>
          <cell r="AD2208">
            <v>-4262518.7104166662</v>
          </cell>
          <cell r="AE2208">
            <v>-4250253.7983333329</v>
          </cell>
          <cell r="AF2208">
            <v>-4237941.1049999995</v>
          </cell>
          <cell r="AG2208">
            <v>-4225580.6304166662</v>
          </cell>
          <cell r="AH2208">
            <v>-4213183.4562499998</v>
          </cell>
          <cell r="AI2208">
            <v>-4200749.3883333327</v>
          </cell>
          <cell r="AJ2208">
            <v>-4188278.4916666672</v>
          </cell>
          <cell r="AK2208">
            <v>-4175770.6041666665</v>
          </cell>
          <cell r="AL2208">
            <v>-4163224.9350000001</v>
          </cell>
          <cell r="AM2208">
            <v>-4150642.0462500001</v>
          </cell>
          <cell r="AN2208">
            <v>-4137938.4212500001</v>
          </cell>
          <cell r="AP2208">
            <v>-4112544.8850000002</v>
          </cell>
        </row>
        <row r="2209">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D2209">
            <v>0</v>
          </cell>
          <cell r="AE2209">
            <v>0</v>
          </cell>
          <cell r="AF2209">
            <v>0</v>
          </cell>
          <cell r="AG2209">
            <v>0</v>
          </cell>
          <cell r="AH2209">
            <v>0</v>
          </cell>
          <cell r="AI2209">
            <v>0</v>
          </cell>
          <cell r="AJ2209">
            <v>0</v>
          </cell>
          <cell r="AK2209">
            <v>0</v>
          </cell>
          <cell r="AL2209">
            <v>0</v>
          </cell>
          <cell r="AM2209">
            <v>0</v>
          </cell>
          <cell r="AN2209">
            <v>0</v>
          </cell>
          <cell r="AP2209">
            <v>0</v>
          </cell>
        </row>
        <row r="2210">
          <cell r="J2210">
            <v>-5787057</v>
          </cell>
          <cell r="K2210">
            <v>-5764001</v>
          </cell>
          <cell r="L2210">
            <v>-5740945</v>
          </cell>
          <cell r="M2210">
            <v>-5717889</v>
          </cell>
          <cell r="N2210">
            <v>-5694833</v>
          </cell>
          <cell r="O2210">
            <v>-5671777</v>
          </cell>
          <cell r="P2210">
            <v>-5648721</v>
          </cell>
          <cell r="Q2210">
            <v>-5625665</v>
          </cell>
          <cell r="R2210">
            <v>-5602609</v>
          </cell>
          <cell r="S2210">
            <v>-5579553</v>
          </cell>
          <cell r="T2210">
            <v>-5556497</v>
          </cell>
          <cell r="U2210">
            <v>-5533441</v>
          </cell>
          <cell r="V2210">
            <v>-5510385</v>
          </cell>
          <cell r="W2210">
            <v>-5487329</v>
          </cell>
          <cell r="X2210">
            <v>-5464273</v>
          </cell>
          <cell r="Y2210">
            <v>-5441217</v>
          </cell>
          <cell r="Z2210">
            <v>-5418161</v>
          </cell>
          <cell r="AA2210">
            <v>-5395105</v>
          </cell>
          <cell r="AD2210">
            <v>-5764001</v>
          </cell>
          <cell r="AE2210">
            <v>-5740945</v>
          </cell>
          <cell r="AF2210">
            <v>-5717889</v>
          </cell>
          <cell r="AG2210">
            <v>-5694833</v>
          </cell>
          <cell r="AH2210">
            <v>-5671777</v>
          </cell>
          <cell r="AI2210">
            <v>-5648721</v>
          </cell>
          <cell r="AJ2210">
            <v>-5625665</v>
          </cell>
          <cell r="AK2210">
            <v>-5602609</v>
          </cell>
          <cell r="AL2210">
            <v>-5579553</v>
          </cell>
          <cell r="AM2210">
            <v>-5556497</v>
          </cell>
          <cell r="AN2210">
            <v>-5533441</v>
          </cell>
          <cell r="AP2210">
            <v>-5487329</v>
          </cell>
        </row>
        <row r="2211">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D2211">
            <v>0</v>
          </cell>
          <cell r="AE2211">
            <v>0</v>
          </cell>
          <cell r="AF2211">
            <v>0</v>
          </cell>
          <cell r="AG2211">
            <v>0</v>
          </cell>
          <cell r="AH2211">
            <v>0</v>
          </cell>
          <cell r="AI2211">
            <v>0</v>
          </cell>
          <cell r="AJ2211">
            <v>0</v>
          </cell>
          <cell r="AK2211">
            <v>0</v>
          </cell>
          <cell r="AL2211">
            <v>0</v>
          </cell>
          <cell r="AM2211">
            <v>0</v>
          </cell>
          <cell r="AN2211">
            <v>0</v>
          </cell>
          <cell r="AP2211">
            <v>0</v>
          </cell>
        </row>
        <row r="2212">
          <cell r="J2212">
            <v>-83963.45</v>
          </cell>
          <cell r="K2212">
            <v>-80964.75</v>
          </cell>
          <cell r="L2212">
            <v>-77966.05</v>
          </cell>
          <cell r="M2212">
            <v>-74967.350000000006</v>
          </cell>
          <cell r="N2212">
            <v>-71968.649999999994</v>
          </cell>
          <cell r="O2212">
            <v>-68969.95</v>
          </cell>
          <cell r="P2212">
            <v>-65971.25</v>
          </cell>
          <cell r="Q2212">
            <v>-8957972.5500000007</v>
          </cell>
          <cell r="R2212">
            <v>-8954973.8499999996</v>
          </cell>
          <cell r="S2212">
            <v>-8951975.1500000004</v>
          </cell>
          <cell r="T2212">
            <v>-8948976.4499999993</v>
          </cell>
          <cell r="U2212">
            <v>-8945977.75</v>
          </cell>
          <cell r="V2212">
            <v>-8942979.0500000007</v>
          </cell>
          <cell r="W2212">
            <v>-8939980.3499999996</v>
          </cell>
          <cell r="X2212">
            <v>-8936981.6500000004</v>
          </cell>
          <cell r="Y2212">
            <v>-8933982.9499999993</v>
          </cell>
          <cell r="Z2212">
            <v>-8930984.25</v>
          </cell>
          <cell r="AA2212">
            <v>-8927985.5500000007</v>
          </cell>
          <cell r="AD2212">
            <v>-451589.75</v>
          </cell>
          <cell r="AE2212">
            <v>-1189841.05</v>
          </cell>
          <cell r="AF2212">
            <v>-1928092.3500000003</v>
          </cell>
          <cell r="AG2212">
            <v>-2666343.65</v>
          </cell>
          <cell r="AH2212">
            <v>-3404594.9500000007</v>
          </cell>
          <cell r="AI2212">
            <v>-4142846.25</v>
          </cell>
          <cell r="AJ2212">
            <v>-4881097.55</v>
          </cell>
          <cell r="AK2212">
            <v>-5619348.8500000006</v>
          </cell>
          <cell r="AL2212">
            <v>-6357600.1499999994</v>
          </cell>
          <cell r="AM2212">
            <v>-7095851.4500000002</v>
          </cell>
          <cell r="AN2212">
            <v>-7834102.75</v>
          </cell>
          <cell r="AP2212">
            <v>-8939980.3499999996</v>
          </cell>
        </row>
        <row r="2213">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D2213">
            <v>0</v>
          </cell>
          <cell r="AE2213">
            <v>0</v>
          </cell>
          <cell r="AF2213">
            <v>0</v>
          </cell>
          <cell r="AG2213">
            <v>0</v>
          </cell>
          <cell r="AH2213">
            <v>0</v>
          </cell>
          <cell r="AI2213">
            <v>0</v>
          </cell>
          <cell r="AJ2213">
            <v>0</v>
          </cell>
          <cell r="AK2213">
            <v>0</v>
          </cell>
          <cell r="AL2213">
            <v>0</v>
          </cell>
          <cell r="AM2213">
            <v>0</v>
          </cell>
          <cell r="AN2213">
            <v>0</v>
          </cell>
          <cell r="AP2213">
            <v>0</v>
          </cell>
        </row>
        <row r="2214">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D2214">
            <v>0</v>
          </cell>
          <cell r="AE2214">
            <v>0</v>
          </cell>
          <cell r="AF2214">
            <v>0</v>
          </cell>
          <cell r="AG2214">
            <v>0</v>
          </cell>
          <cell r="AH2214">
            <v>0</v>
          </cell>
          <cell r="AI2214">
            <v>0</v>
          </cell>
          <cell r="AJ2214">
            <v>0</v>
          </cell>
          <cell r="AK2214">
            <v>0</v>
          </cell>
          <cell r="AL2214">
            <v>0</v>
          </cell>
          <cell r="AM2214">
            <v>0</v>
          </cell>
          <cell r="AN2214">
            <v>0</v>
          </cell>
          <cell r="AP2214">
            <v>0</v>
          </cell>
        </row>
        <row r="2215">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D2215">
            <v>0</v>
          </cell>
          <cell r="AE2215">
            <v>0</v>
          </cell>
          <cell r="AF2215">
            <v>0</v>
          </cell>
          <cell r="AG2215">
            <v>0</v>
          </cell>
          <cell r="AH2215">
            <v>0</v>
          </cell>
          <cell r="AI2215">
            <v>0</v>
          </cell>
          <cell r="AJ2215">
            <v>0</v>
          </cell>
          <cell r="AK2215">
            <v>0</v>
          </cell>
          <cell r="AL2215">
            <v>0</v>
          </cell>
          <cell r="AM2215">
            <v>0</v>
          </cell>
          <cell r="AN2215">
            <v>0</v>
          </cell>
          <cell r="AP2215">
            <v>0</v>
          </cell>
        </row>
        <row r="2216">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D2216">
            <v>0</v>
          </cell>
          <cell r="AE2216">
            <v>0</v>
          </cell>
          <cell r="AF2216">
            <v>0</v>
          </cell>
          <cell r="AG2216">
            <v>0</v>
          </cell>
          <cell r="AH2216">
            <v>0</v>
          </cell>
          <cell r="AI2216">
            <v>0</v>
          </cell>
          <cell r="AJ2216">
            <v>0</v>
          </cell>
          <cell r="AK2216">
            <v>0</v>
          </cell>
          <cell r="AL2216">
            <v>0</v>
          </cell>
          <cell r="AM2216">
            <v>0</v>
          </cell>
          <cell r="AN2216">
            <v>0</v>
          </cell>
          <cell r="AP2216">
            <v>0</v>
          </cell>
        </row>
        <row r="2217">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D2217">
            <v>0</v>
          </cell>
          <cell r="AE2217">
            <v>0</v>
          </cell>
          <cell r="AF2217">
            <v>0</v>
          </cell>
          <cell r="AG2217">
            <v>0</v>
          </cell>
          <cell r="AH2217">
            <v>0</v>
          </cell>
          <cell r="AI2217">
            <v>0</v>
          </cell>
          <cell r="AJ2217">
            <v>0</v>
          </cell>
          <cell r="AK2217">
            <v>0</v>
          </cell>
          <cell r="AL2217">
            <v>0</v>
          </cell>
          <cell r="AM2217">
            <v>0</v>
          </cell>
          <cell r="AN2217">
            <v>0</v>
          </cell>
          <cell r="AP2217">
            <v>0</v>
          </cell>
        </row>
        <row r="2218">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D2218">
            <v>0</v>
          </cell>
          <cell r="AE2218">
            <v>0</v>
          </cell>
          <cell r="AF2218">
            <v>0</v>
          </cell>
          <cell r="AG2218">
            <v>0</v>
          </cell>
          <cell r="AH2218">
            <v>0</v>
          </cell>
          <cell r="AI2218">
            <v>0</v>
          </cell>
          <cell r="AJ2218">
            <v>0</v>
          </cell>
          <cell r="AK2218">
            <v>0</v>
          </cell>
          <cell r="AL2218">
            <v>0</v>
          </cell>
          <cell r="AM2218">
            <v>0</v>
          </cell>
          <cell r="AN2218">
            <v>0</v>
          </cell>
          <cell r="AP2218">
            <v>0</v>
          </cell>
        </row>
        <row r="2219">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D2219">
            <v>0</v>
          </cell>
          <cell r="AE2219">
            <v>0</v>
          </cell>
          <cell r="AF2219">
            <v>0</v>
          </cell>
          <cell r="AG2219">
            <v>0</v>
          </cell>
          <cell r="AH2219">
            <v>0</v>
          </cell>
          <cell r="AI2219">
            <v>0</v>
          </cell>
          <cell r="AJ2219">
            <v>0</v>
          </cell>
          <cell r="AK2219">
            <v>0</v>
          </cell>
          <cell r="AL2219">
            <v>0</v>
          </cell>
          <cell r="AM2219">
            <v>0</v>
          </cell>
          <cell r="AN2219">
            <v>0</v>
          </cell>
          <cell r="AP2219">
            <v>0</v>
          </cell>
        </row>
        <row r="2220">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D2220">
            <v>-95425.922500000001</v>
          </cell>
          <cell r="AE2220">
            <v>-55922.516666666663</v>
          </cell>
          <cell r="AF2220">
            <v>-26498.16916666667</v>
          </cell>
          <cell r="AG2220">
            <v>-7152.88</v>
          </cell>
          <cell r="AH2220">
            <v>0</v>
          </cell>
          <cell r="AI2220">
            <v>0</v>
          </cell>
          <cell r="AJ2220">
            <v>0</v>
          </cell>
          <cell r="AK2220">
            <v>0</v>
          </cell>
          <cell r="AL2220">
            <v>0</v>
          </cell>
          <cell r="AM2220">
            <v>0</v>
          </cell>
          <cell r="AN2220">
            <v>0</v>
          </cell>
          <cell r="AP2220">
            <v>0</v>
          </cell>
        </row>
        <row r="2221">
          <cell r="J2221">
            <v>-506260</v>
          </cell>
          <cell r="K2221">
            <v>-506260</v>
          </cell>
          <cell r="L2221">
            <v>-506260</v>
          </cell>
          <cell r="M2221">
            <v>-506260</v>
          </cell>
          <cell r="N2221">
            <v>-506260</v>
          </cell>
          <cell r="O2221">
            <v>-506260</v>
          </cell>
          <cell r="P2221">
            <v>-506260</v>
          </cell>
          <cell r="Q2221">
            <v>-506260</v>
          </cell>
          <cell r="R2221">
            <v>-506260</v>
          </cell>
          <cell r="S2221">
            <v>-506260</v>
          </cell>
          <cell r="T2221">
            <v>-506260</v>
          </cell>
          <cell r="U2221">
            <v>-506260</v>
          </cell>
          <cell r="V2221">
            <v>-506260</v>
          </cell>
          <cell r="W2221">
            <v>-506260</v>
          </cell>
          <cell r="X2221">
            <v>-506260</v>
          </cell>
          <cell r="Y2221">
            <v>-506260</v>
          </cell>
          <cell r="Z2221">
            <v>-506260</v>
          </cell>
          <cell r="AA2221">
            <v>-500140</v>
          </cell>
          <cell r="AD2221">
            <v>-506260</v>
          </cell>
          <cell r="AE2221">
            <v>-506260</v>
          </cell>
          <cell r="AF2221">
            <v>-506260</v>
          </cell>
          <cell r="AG2221">
            <v>-506260</v>
          </cell>
          <cell r="AH2221">
            <v>-506260</v>
          </cell>
          <cell r="AI2221">
            <v>-506260</v>
          </cell>
          <cell r="AJ2221">
            <v>-506260</v>
          </cell>
          <cell r="AK2221">
            <v>-506260</v>
          </cell>
          <cell r="AL2221">
            <v>-506260</v>
          </cell>
          <cell r="AM2221">
            <v>-506260</v>
          </cell>
          <cell r="AN2221">
            <v>-506005</v>
          </cell>
          <cell r="AP2221">
            <v>-504985</v>
          </cell>
        </row>
        <row r="2222">
          <cell r="J2222">
            <v>-6495198.3200000003</v>
          </cell>
          <cell r="K2222">
            <v>-6746981.3200000003</v>
          </cell>
          <cell r="L2222">
            <v>-7123981.3200000003</v>
          </cell>
          <cell r="M2222">
            <v>-7500981.3200000003</v>
          </cell>
          <cell r="N2222">
            <v>-7523047.3200000003</v>
          </cell>
          <cell r="O2222">
            <v>-7870047.3200000003</v>
          </cell>
          <cell r="P2222">
            <v>-8217047.3200000003</v>
          </cell>
          <cell r="Q2222">
            <v>-10424796</v>
          </cell>
          <cell r="R2222">
            <v>-10861066</v>
          </cell>
          <cell r="S2222">
            <v>-11297336</v>
          </cell>
          <cell r="T2222">
            <v>-7165930.8099999996</v>
          </cell>
          <cell r="U2222">
            <v>-7649390.8099999996</v>
          </cell>
          <cell r="V2222">
            <v>-8132850.8099999996</v>
          </cell>
          <cell r="W2222">
            <v>-8616310.4299999997</v>
          </cell>
          <cell r="X2222">
            <v>-9099770.4299999997</v>
          </cell>
          <cell r="Y2222">
            <v>-9583230.4299999997</v>
          </cell>
          <cell r="Z2222">
            <v>-10036335.32</v>
          </cell>
          <cell r="AA2222">
            <v>-10518558.32</v>
          </cell>
          <cell r="AD2222">
            <v>-7580029.0733333332</v>
          </cell>
          <cell r="AE2222">
            <v>-7741289.3233333332</v>
          </cell>
          <cell r="AF2222">
            <v>-7910488.7399999993</v>
          </cell>
          <cell r="AG2222">
            <v>-8055187.09375</v>
          </cell>
          <cell r="AH2222">
            <v>-8176475.6345833344</v>
          </cell>
          <cell r="AI2222">
            <v>-8307885.842083334</v>
          </cell>
          <cell r="AJ2222">
            <v>-8454010.0754166674</v>
          </cell>
          <cell r="AK2222">
            <v>-8614223.3345833346</v>
          </cell>
          <cell r="AL2222">
            <v>-8783308.260416666</v>
          </cell>
          <cell r="AM2222">
            <v>-8974788.9733333346</v>
          </cell>
          <cell r="AN2222">
            <v>-9189863.9316666666</v>
          </cell>
          <cell r="AP2222">
            <v>-10096772.242083332</v>
          </cell>
        </row>
        <row r="2223">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D2223">
            <v>0</v>
          </cell>
          <cell r="AE2223">
            <v>0</v>
          </cell>
          <cell r="AF2223">
            <v>0</v>
          </cell>
          <cell r="AG2223">
            <v>0</v>
          </cell>
          <cell r="AH2223">
            <v>0</v>
          </cell>
          <cell r="AI2223">
            <v>0</v>
          </cell>
          <cell r="AJ2223">
            <v>0</v>
          </cell>
          <cell r="AK2223">
            <v>0</v>
          </cell>
          <cell r="AL2223">
            <v>0</v>
          </cell>
          <cell r="AM2223">
            <v>0</v>
          </cell>
          <cell r="AN2223">
            <v>0</v>
          </cell>
          <cell r="AP2223">
            <v>0</v>
          </cell>
        </row>
        <row r="2224">
          <cell r="J2224">
            <v>-0.01</v>
          </cell>
          <cell r="K2224">
            <v>-0.01</v>
          </cell>
          <cell r="L2224">
            <v>-0.01</v>
          </cell>
          <cell r="M2224">
            <v>-0.01</v>
          </cell>
          <cell r="N2224">
            <v>-0.01</v>
          </cell>
          <cell r="O2224">
            <v>-13064.02</v>
          </cell>
          <cell r="P2224">
            <v>-0.01</v>
          </cell>
          <cell r="Q2224">
            <v>0</v>
          </cell>
          <cell r="R2224">
            <v>0</v>
          </cell>
          <cell r="S2224">
            <v>0</v>
          </cell>
          <cell r="T2224">
            <v>0</v>
          </cell>
          <cell r="U2224">
            <v>0</v>
          </cell>
          <cell r="V2224">
            <v>0</v>
          </cell>
          <cell r="W2224">
            <v>0</v>
          </cell>
          <cell r="X2224">
            <v>0</v>
          </cell>
          <cell r="Y2224">
            <v>0</v>
          </cell>
          <cell r="Z2224">
            <v>0</v>
          </cell>
          <cell r="AA2224">
            <v>-116469.41</v>
          </cell>
          <cell r="AD2224">
            <v>-1088.6770833333333</v>
          </cell>
          <cell r="AE2224">
            <v>-1088.67625</v>
          </cell>
          <cell r="AF2224">
            <v>-1088.6754166666667</v>
          </cell>
          <cell r="AG2224">
            <v>-1088.6745833333332</v>
          </cell>
          <cell r="AH2224">
            <v>-1088.6737499999999</v>
          </cell>
          <cell r="AI2224">
            <v>-1088.6729166666667</v>
          </cell>
          <cell r="AJ2224">
            <v>-1088.6720833333334</v>
          </cell>
          <cell r="AK2224">
            <v>-1088.6712500000001</v>
          </cell>
          <cell r="AL2224">
            <v>-1088.6704166666666</v>
          </cell>
          <cell r="AM2224">
            <v>-1088.6695833333333</v>
          </cell>
          <cell r="AN2224">
            <v>-5397.2270833333341</v>
          </cell>
          <cell r="AP2224">
            <v>-9705.7841666666664</v>
          </cell>
        </row>
        <row r="2225">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D2225">
            <v>0</v>
          </cell>
          <cell r="AE2225">
            <v>0</v>
          </cell>
          <cell r="AF2225">
            <v>0</v>
          </cell>
          <cell r="AG2225">
            <v>0</v>
          </cell>
          <cell r="AH2225">
            <v>0</v>
          </cell>
          <cell r="AI2225">
            <v>0</v>
          </cell>
          <cell r="AJ2225">
            <v>0</v>
          </cell>
          <cell r="AK2225">
            <v>0</v>
          </cell>
          <cell r="AL2225">
            <v>0</v>
          </cell>
          <cell r="AM2225">
            <v>0</v>
          </cell>
          <cell r="AN2225">
            <v>0</v>
          </cell>
          <cell r="AP2225">
            <v>0</v>
          </cell>
        </row>
        <row r="2226">
          <cell r="J2226">
            <v>-48643.17</v>
          </cell>
          <cell r="K2226">
            <v>-47497.34</v>
          </cell>
          <cell r="L2226">
            <v>-46351.51</v>
          </cell>
          <cell r="M2226">
            <v>-45205.68</v>
          </cell>
          <cell r="N2226">
            <v>-44059.85</v>
          </cell>
          <cell r="O2226">
            <v>-42914.02</v>
          </cell>
          <cell r="P2226">
            <v>-41768.19</v>
          </cell>
          <cell r="Q2226">
            <v>-40622.36</v>
          </cell>
          <cell r="R2226">
            <v>-39476.53</v>
          </cell>
          <cell r="S2226">
            <v>-38330.699999999997</v>
          </cell>
          <cell r="T2226">
            <v>-37184.870000000003</v>
          </cell>
          <cell r="U2226">
            <v>-36039.040000000001</v>
          </cell>
          <cell r="V2226">
            <v>-34893.21</v>
          </cell>
          <cell r="W2226">
            <v>-33747.379999999997</v>
          </cell>
          <cell r="X2226">
            <v>-32601.55</v>
          </cell>
          <cell r="Y2226">
            <v>-31455.72</v>
          </cell>
          <cell r="Z2226">
            <v>-30309.89</v>
          </cell>
          <cell r="AA2226">
            <v>-29164.06</v>
          </cell>
          <cell r="AD2226">
            <v>-47497.34</v>
          </cell>
          <cell r="AE2226">
            <v>-46351.509999999987</v>
          </cell>
          <cell r="AF2226">
            <v>-45205.68</v>
          </cell>
          <cell r="AG2226">
            <v>-44059.850000000006</v>
          </cell>
          <cell r="AH2226">
            <v>-42914.020000000004</v>
          </cell>
          <cell r="AI2226">
            <v>-41768.189999999995</v>
          </cell>
          <cell r="AJ2226">
            <v>-40622.36</v>
          </cell>
          <cell r="AK2226">
            <v>-39476.53</v>
          </cell>
          <cell r="AL2226">
            <v>-38330.699999999997</v>
          </cell>
          <cell r="AM2226">
            <v>-37184.869999999995</v>
          </cell>
          <cell r="AN2226">
            <v>-36039.040000000001</v>
          </cell>
          <cell r="AP2226">
            <v>-33747.379999999997</v>
          </cell>
        </row>
        <row r="2227">
          <cell r="J2227">
            <v>-2794875.48</v>
          </cell>
          <cell r="K2227">
            <v>-2706078</v>
          </cell>
          <cell r="L2227">
            <v>-2706078</v>
          </cell>
          <cell r="M2227">
            <v>-2706078</v>
          </cell>
          <cell r="N2227">
            <v>-2664901.7799999998</v>
          </cell>
          <cell r="O2227">
            <v>-2664901.7799999998</v>
          </cell>
          <cell r="P2227">
            <v>-2664901.7799999998</v>
          </cell>
          <cell r="Q2227">
            <v>-2481898.29</v>
          </cell>
          <cell r="R2227">
            <v>-2481898.29</v>
          </cell>
          <cell r="S2227">
            <v>-2481898.29</v>
          </cell>
          <cell r="T2227">
            <v>-2480520.87</v>
          </cell>
          <cell r="U2227">
            <v>-2480520.87</v>
          </cell>
          <cell r="V2227">
            <v>-2480520.87</v>
          </cell>
          <cell r="W2227">
            <v>-2460776.06</v>
          </cell>
          <cell r="X2227">
            <v>-2460776.06</v>
          </cell>
          <cell r="Y2227">
            <v>-2460776.06</v>
          </cell>
          <cell r="Z2227">
            <v>-2534487.27</v>
          </cell>
          <cell r="AA2227">
            <v>-2534487.27</v>
          </cell>
          <cell r="AD2227">
            <v>-2807523.8854166674</v>
          </cell>
          <cell r="AE2227">
            <v>-2749289.6862500003</v>
          </cell>
          <cell r="AF2227">
            <v>-2691055.4870833331</v>
          </cell>
          <cell r="AG2227">
            <v>-2648840.2787500001</v>
          </cell>
          <cell r="AH2227">
            <v>-2622644.0612499998</v>
          </cell>
          <cell r="AI2227">
            <v>-2596447.84375</v>
          </cell>
          <cell r="AJ2227">
            <v>-2573128.8208333333</v>
          </cell>
          <cell r="AK2227">
            <v>-2552686.9925000002</v>
          </cell>
          <cell r="AL2227">
            <v>-2532245.1641666666</v>
          </cell>
          <cell r="AM2227">
            <v>-2516590.3120833333</v>
          </cell>
          <cell r="AN2227">
            <v>-2505722.4362499998</v>
          </cell>
          <cell r="AP2227">
            <v>-2483213.5254166666</v>
          </cell>
        </row>
        <row r="2228">
          <cell r="J2228">
            <v>-5555597.0999999996</v>
          </cell>
          <cell r="K2228">
            <v>-5450776.4000000004</v>
          </cell>
          <cell r="L2228">
            <v>-5345955.7</v>
          </cell>
          <cell r="M2228">
            <v>-5241135</v>
          </cell>
          <cell r="N2228">
            <v>-5136314.3</v>
          </cell>
          <cell r="O2228">
            <v>-5031493.5999999996</v>
          </cell>
          <cell r="P2228">
            <v>-4926672.9000000004</v>
          </cell>
          <cell r="Q2228">
            <v>-4821852.2</v>
          </cell>
          <cell r="R2228">
            <v>-4717031.5</v>
          </cell>
          <cell r="S2228">
            <v>-4612210.8</v>
          </cell>
          <cell r="T2228">
            <v>-4507390.0999999996</v>
          </cell>
          <cell r="U2228">
            <v>-4402569.4000000004</v>
          </cell>
          <cell r="V2228">
            <v>-4297748.7</v>
          </cell>
          <cell r="W2228">
            <v>-4192928</v>
          </cell>
          <cell r="X2228">
            <v>-4088107.3</v>
          </cell>
          <cell r="Y2228">
            <v>-3983286.6</v>
          </cell>
          <cell r="Z2228">
            <v>-3878465.9</v>
          </cell>
          <cell r="AA2228">
            <v>-3773645.2</v>
          </cell>
          <cell r="AD2228">
            <v>-5450776.3999999994</v>
          </cell>
          <cell r="AE2228">
            <v>-5345955.7</v>
          </cell>
          <cell r="AF2228">
            <v>-5241135</v>
          </cell>
          <cell r="AG2228">
            <v>-5136314.3</v>
          </cell>
          <cell r="AH2228">
            <v>-5031493.6000000006</v>
          </cell>
          <cell r="AI2228">
            <v>-4926672.8999999994</v>
          </cell>
          <cell r="AJ2228">
            <v>-4821852.2</v>
          </cell>
          <cell r="AK2228">
            <v>-4717031.5</v>
          </cell>
          <cell r="AL2228">
            <v>-4612210.8</v>
          </cell>
          <cell r="AM2228">
            <v>-4507390.1000000006</v>
          </cell>
          <cell r="AN2228">
            <v>-4402569.3999999994</v>
          </cell>
          <cell r="AP2228">
            <v>-4192928</v>
          </cell>
        </row>
        <row r="2229">
          <cell r="J2229">
            <v>-1408487.04</v>
          </cell>
          <cell r="K2229">
            <v>-1354314.45</v>
          </cell>
          <cell r="L2229">
            <v>-1300141.8600000001</v>
          </cell>
          <cell r="M2229">
            <v>-1245969.27</v>
          </cell>
          <cell r="N2229">
            <v>-1191796.68</v>
          </cell>
          <cell r="O2229">
            <v>-1137624.0900000001</v>
          </cell>
          <cell r="P2229">
            <v>-1083451.5</v>
          </cell>
          <cell r="Q2229">
            <v>-1029278.91</v>
          </cell>
          <cell r="R2229">
            <v>-975106.32</v>
          </cell>
          <cell r="S2229">
            <v>-920933.73</v>
          </cell>
          <cell r="T2229">
            <v>-866761.14</v>
          </cell>
          <cell r="U2229">
            <v>-812588.55</v>
          </cell>
          <cell r="V2229">
            <v>-758415.96</v>
          </cell>
          <cell r="W2229">
            <v>-704243.37</v>
          </cell>
          <cell r="X2229">
            <v>-650070.78</v>
          </cell>
          <cell r="Y2229">
            <v>-595898.18999999994</v>
          </cell>
          <cell r="Z2229">
            <v>-541725.6</v>
          </cell>
          <cell r="AA2229">
            <v>-487553.01</v>
          </cell>
          <cell r="AD2229">
            <v>-1354314.4499999997</v>
          </cell>
          <cell r="AE2229">
            <v>-1300141.8599999999</v>
          </cell>
          <cell r="AF2229">
            <v>-1245969.27</v>
          </cell>
          <cell r="AG2229">
            <v>-1191796.68</v>
          </cell>
          <cell r="AH2229">
            <v>-1137624.0900000001</v>
          </cell>
          <cell r="AI2229">
            <v>-1083451.5000000002</v>
          </cell>
          <cell r="AJ2229">
            <v>-1029278.9100000001</v>
          </cell>
          <cell r="AK2229">
            <v>-975106.32000000018</v>
          </cell>
          <cell r="AL2229">
            <v>-920933.72999999986</v>
          </cell>
          <cell r="AM2229">
            <v>-866761.14</v>
          </cell>
          <cell r="AN2229">
            <v>-812588.54999999993</v>
          </cell>
          <cell r="AP2229">
            <v>-704243.37</v>
          </cell>
        </row>
        <row r="2230">
          <cell r="J2230">
            <v>-1402396.64</v>
          </cell>
          <cell r="K2230">
            <v>0</v>
          </cell>
          <cell r="L2230">
            <v>0</v>
          </cell>
          <cell r="M2230">
            <v>0</v>
          </cell>
          <cell r="N2230">
            <v>0</v>
          </cell>
          <cell r="O2230">
            <v>0</v>
          </cell>
          <cell r="P2230">
            <v>0</v>
          </cell>
          <cell r="Q2230">
            <v>0</v>
          </cell>
          <cell r="R2230">
            <v>-7849963.2999999998</v>
          </cell>
          <cell r="S2230">
            <v>-9736561.6699999999</v>
          </cell>
          <cell r="T2230">
            <v>-9736561.6699999999</v>
          </cell>
          <cell r="U2230">
            <v>-9736561.6699999999</v>
          </cell>
          <cell r="V2230">
            <v>-9736561.6699999999</v>
          </cell>
          <cell r="W2230">
            <v>-5910919.0499999998</v>
          </cell>
          <cell r="X2230">
            <v>0</v>
          </cell>
          <cell r="Y2230">
            <v>0</v>
          </cell>
          <cell r="Z2230">
            <v>0</v>
          </cell>
          <cell r="AA2230">
            <v>0</v>
          </cell>
          <cell r="AD2230">
            <v>-584331.93333333323</v>
          </cell>
          <cell r="AE2230">
            <v>-852980.54416666657</v>
          </cell>
          <cell r="AF2230">
            <v>-1468886.03125</v>
          </cell>
          <cell r="AG2230">
            <v>-2163399.7837499999</v>
          </cell>
          <cell r="AH2230">
            <v>-2857913.5362500004</v>
          </cell>
          <cell r="AI2230">
            <v>-3552427.2887500003</v>
          </cell>
          <cell r="AJ2230">
            <v>-4145972.4587500002</v>
          </cell>
          <cell r="AK2230">
            <v>-4392260.7525000004</v>
          </cell>
          <cell r="AL2230">
            <v>-4392260.7525000004</v>
          </cell>
          <cell r="AM2230">
            <v>-4392260.7525000004</v>
          </cell>
          <cell r="AN2230">
            <v>-4392260.7525000004</v>
          </cell>
          <cell r="AP2230">
            <v>-4392260.7525000004</v>
          </cell>
        </row>
        <row r="2231">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D2231">
            <v>0</v>
          </cell>
          <cell r="AE2231">
            <v>0</v>
          </cell>
          <cell r="AF2231">
            <v>0</v>
          </cell>
          <cell r="AG2231">
            <v>0</v>
          </cell>
          <cell r="AH2231">
            <v>0</v>
          </cell>
          <cell r="AI2231">
            <v>0</v>
          </cell>
          <cell r="AJ2231">
            <v>0</v>
          </cell>
          <cell r="AK2231">
            <v>0</v>
          </cell>
          <cell r="AL2231">
            <v>0</v>
          </cell>
          <cell r="AM2231">
            <v>0</v>
          </cell>
          <cell r="AN2231">
            <v>0</v>
          </cell>
          <cell r="AP2231">
            <v>0</v>
          </cell>
        </row>
        <row r="2232">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D2232">
            <v>0</v>
          </cell>
          <cell r="AE2232">
            <v>0</v>
          </cell>
          <cell r="AF2232">
            <v>0</v>
          </cell>
          <cell r="AG2232">
            <v>0</v>
          </cell>
          <cell r="AH2232">
            <v>0</v>
          </cell>
          <cell r="AI2232">
            <v>0</v>
          </cell>
          <cell r="AJ2232">
            <v>0</v>
          </cell>
          <cell r="AK2232">
            <v>0</v>
          </cell>
          <cell r="AL2232">
            <v>0</v>
          </cell>
          <cell r="AM2232">
            <v>0</v>
          </cell>
          <cell r="AN2232">
            <v>0</v>
          </cell>
          <cell r="AP2232">
            <v>0</v>
          </cell>
        </row>
        <row r="2233">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D2233">
            <v>0</v>
          </cell>
          <cell r="AE2233">
            <v>0</v>
          </cell>
          <cell r="AF2233">
            <v>0</v>
          </cell>
          <cell r="AG2233">
            <v>0</v>
          </cell>
          <cell r="AH2233">
            <v>0</v>
          </cell>
          <cell r="AI2233">
            <v>0</v>
          </cell>
          <cell r="AJ2233">
            <v>0</v>
          </cell>
          <cell r="AK2233">
            <v>0</v>
          </cell>
          <cell r="AL2233">
            <v>0</v>
          </cell>
          <cell r="AM2233">
            <v>0</v>
          </cell>
          <cell r="AN2233">
            <v>0</v>
          </cell>
          <cell r="AP2233">
            <v>0</v>
          </cell>
        </row>
        <row r="2234">
          <cell r="J2234">
            <v>-526866.5</v>
          </cell>
          <cell r="K2234">
            <v>-506602.4</v>
          </cell>
          <cell r="L2234">
            <v>-486338.3</v>
          </cell>
          <cell r="M2234">
            <v>-466074.2</v>
          </cell>
          <cell r="N2234">
            <v>-445810.1</v>
          </cell>
          <cell r="O2234">
            <v>-425546</v>
          </cell>
          <cell r="P2234">
            <v>-405281.9</v>
          </cell>
          <cell r="Q2234">
            <v>-385017.8</v>
          </cell>
          <cell r="R2234">
            <v>-364753.7</v>
          </cell>
          <cell r="S2234">
            <v>-344489.6</v>
          </cell>
          <cell r="T2234">
            <v>-324225.5</v>
          </cell>
          <cell r="U2234">
            <v>-303961.40000000002</v>
          </cell>
          <cell r="V2234">
            <v>-283697.3</v>
          </cell>
          <cell r="W2234">
            <v>-263433.2</v>
          </cell>
          <cell r="X2234">
            <v>-243169.1</v>
          </cell>
          <cell r="Y2234">
            <v>-222905</v>
          </cell>
          <cell r="Z2234">
            <v>-202640.9</v>
          </cell>
          <cell r="AA2234">
            <v>-182376.8</v>
          </cell>
          <cell r="AD2234">
            <v>-506602.39999999997</v>
          </cell>
          <cell r="AE2234">
            <v>-486338.3</v>
          </cell>
          <cell r="AF2234">
            <v>-466074.2</v>
          </cell>
          <cell r="AG2234">
            <v>-445810.09999999992</v>
          </cell>
          <cell r="AH2234">
            <v>-425546</v>
          </cell>
          <cell r="AI2234">
            <v>-405281.90000000008</v>
          </cell>
          <cell r="AJ2234">
            <v>-385017.8</v>
          </cell>
          <cell r="AK2234">
            <v>-364753.7</v>
          </cell>
          <cell r="AL2234">
            <v>-344489.60000000003</v>
          </cell>
          <cell r="AM2234">
            <v>-324225.5</v>
          </cell>
          <cell r="AN2234">
            <v>-303961.39999999997</v>
          </cell>
          <cell r="AP2234">
            <v>-263433.2</v>
          </cell>
        </row>
        <row r="2235">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D2235">
            <v>0</v>
          </cell>
          <cell r="AE2235">
            <v>0</v>
          </cell>
          <cell r="AF2235">
            <v>0</v>
          </cell>
          <cell r="AG2235">
            <v>0</v>
          </cell>
          <cell r="AH2235">
            <v>0</v>
          </cell>
          <cell r="AI2235">
            <v>0</v>
          </cell>
          <cell r="AJ2235">
            <v>0</v>
          </cell>
          <cell r="AK2235">
            <v>0</v>
          </cell>
          <cell r="AL2235">
            <v>0</v>
          </cell>
          <cell r="AM2235">
            <v>0</v>
          </cell>
          <cell r="AN2235">
            <v>0</v>
          </cell>
          <cell r="AP2235">
            <v>0</v>
          </cell>
        </row>
        <row r="2236">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D2236">
            <v>0</v>
          </cell>
          <cell r="AE2236">
            <v>0</v>
          </cell>
          <cell r="AF2236">
            <v>0</v>
          </cell>
          <cell r="AG2236">
            <v>0</v>
          </cell>
          <cell r="AH2236">
            <v>0</v>
          </cell>
          <cell r="AI2236">
            <v>0</v>
          </cell>
          <cell r="AJ2236">
            <v>0</v>
          </cell>
          <cell r="AK2236">
            <v>0</v>
          </cell>
          <cell r="AL2236">
            <v>0</v>
          </cell>
          <cell r="AM2236">
            <v>0</v>
          </cell>
          <cell r="AN2236">
            <v>0</v>
          </cell>
          <cell r="AP2236">
            <v>0</v>
          </cell>
        </row>
        <row r="2237">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D2237">
            <v>0</v>
          </cell>
          <cell r="AE2237">
            <v>0</v>
          </cell>
          <cell r="AF2237">
            <v>0</v>
          </cell>
          <cell r="AG2237">
            <v>0</v>
          </cell>
          <cell r="AH2237">
            <v>0</v>
          </cell>
          <cell r="AI2237">
            <v>0</v>
          </cell>
          <cell r="AJ2237">
            <v>0</v>
          </cell>
          <cell r="AK2237">
            <v>0</v>
          </cell>
          <cell r="AL2237">
            <v>0</v>
          </cell>
          <cell r="AM2237">
            <v>0</v>
          </cell>
          <cell r="AN2237">
            <v>0</v>
          </cell>
          <cell r="AP2237">
            <v>0</v>
          </cell>
        </row>
        <row r="2238">
          <cell r="J2238">
            <v>-700157.32</v>
          </cell>
          <cell r="K2238">
            <v>-688679.34</v>
          </cell>
          <cell r="L2238">
            <v>-677201.36</v>
          </cell>
          <cell r="M2238">
            <v>-665723.38</v>
          </cell>
          <cell r="N2238">
            <v>-654245.4</v>
          </cell>
          <cell r="O2238">
            <v>-642767.42000000004</v>
          </cell>
          <cell r="P2238">
            <v>-631289.43999999994</v>
          </cell>
          <cell r="Q2238">
            <v>-619811.46</v>
          </cell>
          <cell r="R2238">
            <v>-608333.48</v>
          </cell>
          <cell r="S2238">
            <v>-596855.5</v>
          </cell>
          <cell r="T2238">
            <v>-585377.52</v>
          </cell>
          <cell r="U2238">
            <v>-573899.54</v>
          </cell>
          <cell r="V2238">
            <v>-562421.56000000006</v>
          </cell>
          <cell r="W2238">
            <v>-550943.57999999996</v>
          </cell>
          <cell r="X2238">
            <v>-539465.6</v>
          </cell>
          <cell r="Y2238">
            <v>-527987.62</v>
          </cell>
          <cell r="Z2238">
            <v>-516509.64</v>
          </cell>
          <cell r="AA2238">
            <v>-505031.66</v>
          </cell>
          <cell r="AD2238">
            <v>-688679.34</v>
          </cell>
          <cell r="AE2238">
            <v>-677201.36</v>
          </cell>
          <cell r="AF2238">
            <v>-665723.38</v>
          </cell>
          <cell r="AG2238">
            <v>-654245.39999999991</v>
          </cell>
          <cell r="AH2238">
            <v>-642767.41999999993</v>
          </cell>
          <cell r="AI2238">
            <v>-631289.43999999994</v>
          </cell>
          <cell r="AJ2238">
            <v>-619811.45999999985</v>
          </cell>
          <cell r="AK2238">
            <v>-608333.48</v>
          </cell>
          <cell r="AL2238">
            <v>-596855.5</v>
          </cell>
          <cell r="AM2238">
            <v>-585377.52</v>
          </cell>
          <cell r="AN2238">
            <v>-573899.53999999992</v>
          </cell>
          <cell r="AP2238">
            <v>-550943.57999999996</v>
          </cell>
        </row>
        <row r="2239">
          <cell r="J2239">
            <v>-1915.18</v>
          </cell>
          <cell r="K2239">
            <v>-1915.18</v>
          </cell>
          <cell r="L2239">
            <v>-1915.18</v>
          </cell>
          <cell r="M2239">
            <v>-1915.18</v>
          </cell>
          <cell r="N2239">
            <v>-148305.53</v>
          </cell>
          <cell r="O2239">
            <v>-487899.37</v>
          </cell>
          <cell r="P2239">
            <v>-8204.66</v>
          </cell>
          <cell r="Q2239">
            <v>-9451.14</v>
          </cell>
          <cell r="R2239">
            <v>-9451.14</v>
          </cell>
          <cell r="S2239">
            <v>-9451.14</v>
          </cell>
          <cell r="T2239">
            <v>-9451.14</v>
          </cell>
          <cell r="U2239">
            <v>-3214.45</v>
          </cell>
          <cell r="V2239">
            <v>-3214.45</v>
          </cell>
          <cell r="W2239">
            <v>-3214.45</v>
          </cell>
          <cell r="X2239">
            <v>-3214.45</v>
          </cell>
          <cell r="Y2239">
            <v>-3214.45</v>
          </cell>
          <cell r="Z2239">
            <v>-3214.45</v>
          </cell>
          <cell r="AA2239">
            <v>-474624.05</v>
          </cell>
          <cell r="AD2239">
            <v>-55451.18</v>
          </cell>
          <cell r="AE2239">
            <v>-56079.176666666674</v>
          </cell>
          <cell r="AF2239">
            <v>-56707.17333333334</v>
          </cell>
          <cell r="AG2239">
            <v>-57335.170000000013</v>
          </cell>
          <cell r="AH2239">
            <v>-57703.304583333338</v>
          </cell>
          <cell r="AI2239">
            <v>-57811.57708333333</v>
          </cell>
          <cell r="AJ2239">
            <v>-57919.849583333329</v>
          </cell>
          <cell r="AK2239">
            <v>-58028.122083333321</v>
          </cell>
          <cell r="AL2239">
            <v>-58136.39458333332</v>
          </cell>
          <cell r="AM2239">
            <v>-52145.069166666646</v>
          </cell>
          <cell r="AN2239">
            <v>-45546.469166666655</v>
          </cell>
          <cell r="AP2239">
            <v>-43966.559999999998</v>
          </cell>
        </row>
        <row r="2240">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D2240">
            <v>0</v>
          </cell>
          <cell r="AE2240">
            <v>0</v>
          </cell>
          <cell r="AF2240">
            <v>0</v>
          </cell>
          <cell r="AG2240">
            <v>0</v>
          </cell>
          <cell r="AH2240">
            <v>0</v>
          </cell>
          <cell r="AI2240">
            <v>0</v>
          </cell>
          <cell r="AJ2240">
            <v>0</v>
          </cell>
          <cell r="AK2240">
            <v>0</v>
          </cell>
          <cell r="AL2240">
            <v>0</v>
          </cell>
          <cell r="AM2240">
            <v>0</v>
          </cell>
          <cell r="AN2240">
            <v>0</v>
          </cell>
          <cell r="AP2240">
            <v>0</v>
          </cell>
        </row>
        <row r="2241">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D2241">
            <v>0</v>
          </cell>
          <cell r="AE2241">
            <v>0</v>
          </cell>
          <cell r="AF2241">
            <v>0</v>
          </cell>
          <cell r="AG2241">
            <v>0</v>
          </cell>
          <cell r="AH2241">
            <v>0</v>
          </cell>
          <cell r="AI2241">
            <v>0</v>
          </cell>
          <cell r="AJ2241">
            <v>0</v>
          </cell>
          <cell r="AK2241">
            <v>0</v>
          </cell>
          <cell r="AL2241">
            <v>0</v>
          </cell>
          <cell r="AM2241">
            <v>0</v>
          </cell>
          <cell r="AN2241">
            <v>0</v>
          </cell>
          <cell r="AP2241">
            <v>-5.1074999999999999</v>
          </cell>
        </row>
        <row r="2242">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D2242">
            <v>0</v>
          </cell>
          <cell r="AE2242">
            <v>0</v>
          </cell>
          <cell r="AF2242">
            <v>0</v>
          </cell>
          <cell r="AG2242">
            <v>0</v>
          </cell>
          <cell r="AH2242">
            <v>0</v>
          </cell>
          <cell r="AI2242">
            <v>0</v>
          </cell>
          <cell r="AJ2242">
            <v>0</v>
          </cell>
          <cell r="AK2242">
            <v>0</v>
          </cell>
          <cell r="AL2242">
            <v>0</v>
          </cell>
          <cell r="AM2242">
            <v>0</v>
          </cell>
          <cell r="AN2242">
            <v>0</v>
          </cell>
          <cell r="AP2242">
            <v>0</v>
          </cell>
        </row>
        <row r="2243">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D2243">
            <v>0</v>
          </cell>
          <cell r="AE2243">
            <v>0</v>
          </cell>
          <cell r="AF2243">
            <v>0</v>
          </cell>
          <cell r="AG2243">
            <v>0</v>
          </cell>
          <cell r="AH2243">
            <v>0</v>
          </cell>
          <cell r="AI2243">
            <v>0</v>
          </cell>
          <cell r="AJ2243">
            <v>0</v>
          </cell>
          <cell r="AK2243">
            <v>0</v>
          </cell>
          <cell r="AL2243">
            <v>0</v>
          </cell>
          <cell r="AM2243">
            <v>0</v>
          </cell>
          <cell r="AN2243">
            <v>0</v>
          </cell>
          <cell r="AP2243">
            <v>0</v>
          </cell>
        </row>
        <row r="2244">
          <cell r="J2244">
            <v>-9589801.2300000004</v>
          </cell>
          <cell r="K2244">
            <v>-9904485.5999999996</v>
          </cell>
          <cell r="L2244">
            <v>-9810039.3699999992</v>
          </cell>
          <cell r="M2244">
            <v>-9850693.5999999996</v>
          </cell>
          <cell r="N2244">
            <v>-7611087.1900000004</v>
          </cell>
          <cell r="O2244">
            <v>-6534182.4100000001</v>
          </cell>
          <cell r="P2244">
            <v>-6168277.1699999999</v>
          </cell>
          <cell r="Q2244">
            <v>-4542436.4800000004</v>
          </cell>
          <cell r="R2244">
            <v>-3705668.22</v>
          </cell>
          <cell r="S2244">
            <v>-4313730.6500000004</v>
          </cell>
          <cell r="T2244">
            <v>-3696912.76</v>
          </cell>
          <cell r="U2244">
            <v>-3945535.64</v>
          </cell>
          <cell r="V2244">
            <v>-4060140.65</v>
          </cell>
          <cell r="W2244">
            <v>-3941043.19</v>
          </cell>
          <cell r="X2244">
            <v>-3655609.87</v>
          </cell>
          <cell r="Y2244">
            <v>-3207351.6</v>
          </cell>
          <cell r="Z2244">
            <v>-2978724.15</v>
          </cell>
          <cell r="AA2244">
            <v>-1916637.54</v>
          </cell>
          <cell r="AD2244">
            <v>-7897339.7029166659</v>
          </cell>
          <cell r="AE2244">
            <v>-7765634.0612500003</v>
          </cell>
          <cell r="AF2244">
            <v>-7548972.833333333</v>
          </cell>
          <cell r="AG2244">
            <v>-7250294.3237500004</v>
          </cell>
          <cell r="AH2244">
            <v>-6856974.529583334</v>
          </cell>
          <cell r="AI2244">
            <v>-6409001.6691666665</v>
          </cell>
          <cell r="AJ2244">
            <v>-5930122.3779166667</v>
          </cell>
          <cell r="AK2244">
            <v>-5425211.0483333319</v>
          </cell>
          <cell r="AL2244">
            <v>-4891970.5691666668</v>
          </cell>
          <cell r="AM2244">
            <v>-4422149.5258333329</v>
          </cell>
          <cell r="AN2244">
            <v>-4036736.6962499996</v>
          </cell>
          <cell r="AP2244">
            <v>-3155797.1695833337</v>
          </cell>
        </row>
        <row r="2245">
          <cell r="J2245">
            <v>0</v>
          </cell>
          <cell r="K2245">
            <v>0</v>
          </cell>
          <cell r="L2245">
            <v>0</v>
          </cell>
          <cell r="M2245">
            <v>0</v>
          </cell>
          <cell r="N2245">
            <v>0</v>
          </cell>
          <cell r="O2245">
            <v>-2000</v>
          </cell>
          <cell r="P2245">
            <v>0</v>
          </cell>
          <cell r="Q2245">
            <v>0</v>
          </cell>
          <cell r="R2245">
            <v>0</v>
          </cell>
          <cell r="S2245">
            <v>0</v>
          </cell>
          <cell r="T2245">
            <v>0</v>
          </cell>
          <cell r="U2245">
            <v>0</v>
          </cell>
          <cell r="V2245">
            <v>0</v>
          </cell>
          <cell r="W2245">
            <v>0</v>
          </cell>
          <cell r="X2245">
            <v>0</v>
          </cell>
          <cell r="Y2245">
            <v>0</v>
          </cell>
          <cell r="Z2245">
            <v>0</v>
          </cell>
          <cell r="AA2245">
            <v>0</v>
          </cell>
          <cell r="AD2245">
            <v>-166.66666666666666</v>
          </cell>
          <cell r="AE2245">
            <v>-166.66666666666666</v>
          </cell>
          <cell r="AF2245">
            <v>-166.66666666666666</v>
          </cell>
          <cell r="AG2245">
            <v>-166.66666666666666</v>
          </cell>
          <cell r="AH2245">
            <v>-166.66666666666666</v>
          </cell>
          <cell r="AI2245">
            <v>-166.66666666666666</v>
          </cell>
          <cell r="AJ2245">
            <v>-166.66666666666666</v>
          </cell>
          <cell r="AK2245">
            <v>-166.66666666666666</v>
          </cell>
          <cell r="AL2245">
            <v>-166.66666666666666</v>
          </cell>
          <cell r="AM2245">
            <v>-166.66666666666666</v>
          </cell>
          <cell r="AN2245">
            <v>-83.333333333333329</v>
          </cell>
          <cell r="AP2245">
            <v>0</v>
          </cell>
        </row>
        <row r="2246">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D2246">
            <v>0</v>
          </cell>
          <cell r="AE2246">
            <v>0</v>
          </cell>
          <cell r="AF2246">
            <v>0</v>
          </cell>
          <cell r="AG2246">
            <v>0</v>
          </cell>
          <cell r="AH2246">
            <v>0</v>
          </cell>
          <cell r="AI2246">
            <v>0</v>
          </cell>
          <cell r="AJ2246">
            <v>0</v>
          </cell>
          <cell r="AK2246">
            <v>0</v>
          </cell>
          <cell r="AL2246">
            <v>0</v>
          </cell>
          <cell r="AM2246">
            <v>0</v>
          </cell>
          <cell r="AN2246">
            <v>0</v>
          </cell>
          <cell r="AP2246">
            <v>0</v>
          </cell>
        </row>
        <row r="2247">
          <cell r="J2247">
            <v>-3513.77</v>
          </cell>
          <cell r="K2247">
            <v>-3513.77</v>
          </cell>
          <cell r="L2247">
            <v>-3513.77</v>
          </cell>
          <cell r="M2247">
            <v>-3513.77</v>
          </cell>
          <cell r="N2247">
            <v>-3375.06</v>
          </cell>
          <cell r="O2247">
            <v>-3375.06</v>
          </cell>
          <cell r="P2247">
            <v>-3248.63</v>
          </cell>
          <cell r="Q2247">
            <v>-3248.63</v>
          </cell>
          <cell r="R2247">
            <v>-3248.63</v>
          </cell>
          <cell r="S2247">
            <v>-3248.63</v>
          </cell>
          <cell r="T2247">
            <v>-3248.63</v>
          </cell>
          <cell r="U2247">
            <v>-6236.69</v>
          </cell>
          <cell r="V2247">
            <v>-5987.44</v>
          </cell>
          <cell r="W2247">
            <v>0</v>
          </cell>
          <cell r="X2247">
            <v>0</v>
          </cell>
          <cell r="Y2247">
            <v>0</v>
          </cell>
          <cell r="Z2247">
            <v>0</v>
          </cell>
          <cell r="AA2247">
            <v>-7941.4</v>
          </cell>
          <cell r="AD2247">
            <v>-3457.5091666666663</v>
          </cell>
          <cell r="AE2247">
            <v>-3435.414166666666</v>
          </cell>
          <cell r="AF2247">
            <v>-3413.3191666666662</v>
          </cell>
          <cell r="AG2247">
            <v>-3391.2241666666664</v>
          </cell>
          <cell r="AH2247">
            <v>-3493.6316666666667</v>
          </cell>
          <cell r="AI2247">
            <v>-3710.15625</v>
          </cell>
          <cell r="AJ2247">
            <v>-3666.8187500000008</v>
          </cell>
          <cell r="AK2247">
            <v>-3374.0045833333338</v>
          </cell>
          <cell r="AL2247">
            <v>-3081.1904166666668</v>
          </cell>
          <cell r="AM2247">
            <v>-2794.1558333333337</v>
          </cell>
          <cell r="AN2247">
            <v>-2843.7924999999996</v>
          </cell>
          <cell r="AP2247">
            <v>-3620.6529166666664</v>
          </cell>
        </row>
        <row r="2248">
          <cell r="J2248">
            <v>-7989232</v>
          </cell>
          <cell r="K2248">
            <v>-7998721</v>
          </cell>
          <cell r="L2248">
            <v>-7998721</v>
          </cell>
          <cell r="M2248">
            <v>-7998721</v>
          </cell>
          <cell r="N2248">
            <v>-8008370</v>
          </cell>
          <cell r="O2248">
            <v>-8008370</v>
          </cell>
          <cell r="P2248">
            <v>-8008370</v>
          </cell>
          <cell r="Q2248">
            <v>-8018182</v>
          </cell>
          <cell r="R2248">
            <v>-8018182</v>
          </cell>
          <cell r="S2248">
            <v>-8018182</v>
          </cell>
          <cell r="T2248">
            <v>-8032859</v>
          </cell>
          <cell r="U2248">
            <v>-8032859</v>
          </cell>
          <cell r="V2248">
            <v>-8032859</v>
          </cell>
          <cell r="W2248">
            <v>-8047782</v>
          </cell>
          <cell r="X2248">
            <v>-8047782</v>
          </cell>
          <cell r="Y2248">
            <v>-8047782</v>
          </cell>
          <cell r="Z2248">
            <v>-8062957</v>
          </cell>
          <cell r="AA2248">
            <v>-8062957</v>
          </cell>
          <cell r="AD2248">
            <v>-7995650.625</v>
          </cell>
          <cell r="AE2248">
            <v>-7998840.875</v>
          </cell>
          <cell r="AF2248">
            <v>-8002031.125</v>
          </cell>
          <cell r="AG2248">
            <v>-8005444.041666667</v>
          </cell>
          <cell r="AH2248">
            <v>-8009079.625</v>
          </cell>
          <cell r="AI2248">
            <v>-8012715.208333333</v>
          </cell>
          <cell r="AJ2248">
            <v>-8016577.208333333</v>
          </cell>
          <cell r="AK2248">
            <v>-8020665.625</v>
          </cell>
          <cell r="AL2248">
            <v>-8024754.041666667</v>
          </cell>
          <cell r="AM2248">
            <v>-8029072.708333333</v>
          </cell>
          <cell r="AN2248">
            <v>-8033621.625</v>
          </cell>
          <cell r="AP2248">
            <v>-8012238.875</v>
          </cell>
        </row>
        <row r="2249">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D2249">
            <v>0</v>
          </cell>
          <cell r="AE2249">
            <v>0</v>
          </cell>
          <cell r="AF2249">
            <v>0</v>
          </cell>
          <cell r="AG2249">
            <v>0</v>
          </cell>
          <cell r="AH2249">
            <v>0</v>
          </cell>
          <cell r="AI2249">
            <v>0</v>
          </cell>
          <cell r="AJ2249">
            <v>0</v>
          </cell>
          <cell r="AK2249">
            <v>0</v>
          </cell>
          <cell r="AL2249">
            <v>0</v>
          </cell>
          <cell r="AM2249">
            <v>0</v>
          </cell>
          <cell r="AN2249">
            <v>0</v>
          </cell>
          <cell r="AP2249">
            <v>0</v>
          </cell>
        </row>
        <row r="2250">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D2250">
            <v>0</v>
          </cell>
          <cell r="AE2250">
            <v>0</v>
          </cell>
          <cell r="AF2250">
            <v>0</v>
          </cell>
          <cell r="AG2250">
            <v>0</v>
          </cell>
          <cell r="AH2250">
            <v>0</v>
          </cell>
          <cell r="AI2250">
            <v>0</v>
          </cell>
          <cell r="AJ2250">
            <v>0</v>
          </cell>
          <cell r="AK2250">
            <v>0</v>
          </cell>
          <cell r="AL2250">
            <v>0</v>
          </cell>
          <cell r="AM2250">
            <v>0</v>
          </cell>
          <cell r="AN2250">
            <v>0</v>
          </cell>
          <cell r="AP2250">
            <v>0</v>
          </cell>
        </row>
        <row r="2251">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D2251">
            <v>0</v>
          </cell>
          <cell r="AE2251">
            <v>0</v>
          </cell>
          <cell r="AF2251">
            <v>0</v>
          </cell>
          <cell r="AG2251">
            <v>0</v>
          </cell>
          <cell r="AH2251">
            <v>0</v>
          </cell>
          <cell r="AI2251">
            <v>0</v>
          </cell>
          <cell r="AJ2251">
            <v>0</v>
          </cell>
          <cell r="AK2251">
            <v>0</v>
          </cell>
          <cell r="AL2251">
            <v>0</v>
          </cell>
          <cell r="AM2251">
            <v>0</v>
          </cell>
          <cell r="AN2251">
            <v>0</v>
          </cell>
          <cell r="AP2251">
            <v>0</v>
          </cell>
        </row>
        <row r="2252">
          <cell r="J2252">
            <v>-5174706.6399999997</v>
          </cell>
          <cell r="K2252">
            <v>-5174706.6399999997</v>
          </cell>
          <cell r="L2252">
            <v>-5174706.6399999997</v>
          </cell>
          <cell r="M2252">
            <v>-5174706.6399999997</v>
          </cell>
          <cell r="N2252">
            <v>-5174706.6399999997</v>
          </cell>
          <cell r="O2252">
            <v>-5788525.9400000004</v>
          </cell>
          <cell r="P2252">
            <v>-5816651.3600000003</v>
          </cell>
          <cell r="Q2252">
            <v>-5816651.3600000003</v>
          </cell>
          <cell r="R2252">
            <v>-5816651.3600000003</v>
          </cell>
          <cell r="S2252">
            <v>-5816651.3600000003</v>
          </cell>
          <cell r="T2252">
            <v>-5816651.3600000003</v>
          </cell>
          <cell r="U2252">
            <v>-5816651.3600000003</v>
          </cell>
          <cell r="V2252">
            <v>-5816651.3600000003</v>
          </cell>
          <cell r="W2252">
            <v>-5816651.3600000003</v>
          </cell>
          <cell r="X2252">
            <v>-5816651.3600000003</v>
          </cell>
          <cell r="Y2252">
            <v>-5816651.3600000003</v>
          </cell>
          <cell r="Z2252">
            <v>-5816651.3600000003</v>
          </cell>
          <cell r="AA2252">
            <v>-6395007.2699999996</v>
          </cell>
          <cell r="AD2252">
            <v>-5306101.3383333329</v>
          </cell>
          <cell r="AE2252">
            <v>-5359596.7316666665</v>
          </cell>
          <cell r="AF2252">
            <v>-5413092.1249999991</v>
          </cell>
          <cell r="AG2252">
            <v>-5466587.5183333335</v>
          </cell>
          <cell r="AH2252">
            <v>-5520082.9116666662</v>
          </cell>
          <cell r="AI2252">
            <v>-5573578.3049999997</v>
          </cell>
          <cell r="AJ2252">
            <v>-5627073.6983333332</v>
          </cell>
          <cell r="AK2252">
            <v>-5680569.0916666659</v>
          </cell>
          <cell r="AL2252">
            <v>-5734064.4849999994</v>
          </cell>
          <cell r="AM2252">
            <v>-5787559.8783333329</v>
          </cell>
          <cell r="AN2252">
            <v>-5839577.6304166662</v>
          </cell>
          <cell r="AP2252">
            <v>-5941499.1420833329</v>
          </cell>
        </row>
        <row r="2253">
          <cell r="J2253">
            <v>-2209620.63</v>
          </cell>
          <cell r="K2253">
            <v>-2209620.63</v>
          </cell>
          <cell r="L2253">
            <v>-2209620.63</v>
          </cell>
          <cell r="M2253">
            <v>-2209620.63</v>
          </cell>
          <cell r="N2253">
            <v>-2209620.63</v>
          </cell>
          <cell r="O2253">
            <v>-2493066.79</v>
          </cell>
          <cell r="P2253">
            <v>-2506054.4</v>
          </cell>
          <cell r="Q2253">
            <v>-2506054.4</v>
          </cell>
          <cell r="R2253">
            <v>-2506054.4</v>
          </cell>
          <cell r="S2253">
            <v>-2506054.4</v>
          </cell>
          <cell r="T2253">
            <v>-2506054.4</v>
          </cell>
          <cell r="U2253">
            <v>-2506054.4</v>
          </cell>
          <cell r="V2253">
            <v>-2506054.4</v>
          </cell>
          <cell r="W2253">
            <v>-2506054.4</v>
          </cell>
          <cell r="X2253">
            <v>-2506054.4</v>
          </cell>
          <cell r="Y2253">
            <v>-2506054.4</v>
          </cell>
          <cell r="Z2253">
            <v>-2506054.4</v>
          </cell>
          <cell r="AA2253">
            <v>-2793889.76</v>
          </cell>
          <cell r="AD2253">
            <v>-2270295.3645833326</v>
          </cell>
          <cell r="AE2253">
            <v>-2294998.1787499995</v>
          </cell>
          <cell r="AF2253">
            <v>-2319700.992916666</v>
          </cell>
          <cell r="AG2253">
            <v>-2344403.8070833324</v>
          </cell>
          <cell r="AH2253">
            <v>-2369106.6212499994</v>
          </cell>
          <cell r="AI2253">
            <v>-2393809.4354166663</v>
          </cell>
          <cell r="AJ2253">
            <v>-2418512.2495833333</v>
          </cell>
          <cell r="AK2253">
            <v>-2443215.0637499993</v>
          </cell>
          <cell r="AL2253">
            <v>-2467917.8779166662</v>
          </cell>
          <cell r="AM2253">
            <v>-2492620.6920833332</v>
          </cell>
          <cell r="AN2253">
            <v>-2517506.3895833329</v>
          </cell>
          <cell r="AP2253">
            <v>-2568188.46875</v>
          </cell>
        </row>
        <row r="2254">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D2254">
            <v>0</v>
          </cell>
          <cell r="AE2254">
            <v>0</v>
          </cell>
          <cell r="AF2254">
            <v>0</v>
          </cell>
          <cell r="AG2254">
            <v>0</v>
          </cell>
          <cell r="AH2254">
            <v>0</v>
          </cell>
          <cell r="AI2254">
            <v>0</v>
          </cell>
          <cell r="AJ2254">
            <v>0</v>
          </cell>
          <cell r="AK2254">
            <v>0</v>
          </cell>
          <cell r="AL2254">
            <v>0</v>
          </cell>
          <cell r="AM2254">
            <v>0</v>
          </cell>
          <cell r="AN2254">
            <v>0</v>
          </cell>
          <cell r="AP2254">
            <v>0</v>
          </cell>
        </row>
        <row r="2255">
          <cell r="J2255">
            <v>5174706.6399999997</v>
          </cell>
          <cell r="K2255">
            <v>5174706.6399999997</v>
          </cell>
          <cell r="L2255">
            <v>5174706.6399999997</v>
          </cell>
          <cell r="M2255">
            <v>5174706.6399999997</v>
          </cell>
          <cell r="N2255">
            <v>5174706.6399999997</v>
          </cell>
          <cell r="O2255">
            <v>5788525.9400000004</v>
          </cell>
          <cell r="P2255">
            <v>5816651.3600000003</v>
          </cell>
          <cell r="Q2255">
            <v>5816651.3600000003</v>
          </cell>
          <cell r="R2255">
            <v>5816651.3600000003</v>
          </cell>
          <cell r="S2255">
            <v>5816651.3600000003</v>
          </cell>
          <cell r="T2255">
            <v>5816651.3600000003</v>
          </cell>
          <cell r="U2255">
            <v>5816651.3600000003</v>
          </cell>
          <cell r="V2255">
            <v>5816651.3600000003</v>
          </cell>
          <cell r="W2255">
            <v>5816651.3600000003</v>
          </cell>
          <cell r="X2255">
            <v>5816651.3600000003</v>
          </cell>
          <cell r="Y2255">
            <v>5816651.3600000003</v>
          </cell>
          <cell r="Z2255">
            <v>5816651.3600000003</v>
          </cell>
          <cell r="AA2255">
            <v>6395007.2699999996</v>
          </cell>
          <cell r="AD2255">
            <v>5306101.3383333329</v>
          </cell>
          <cell r="AE2255">
            <v>5359596.7316666665</v>
          </cell>
          <cell r="AF2255">
            <v>5413092.1249999991</v>
          </cell>
          <cell r="AG2255">
            <v>5466587.5183333335</v>
          </cell>
          <cell r="AH2255">
            <v>5520082.9116666662</v>
          </cell>
          <cell r="AI2255">
            <v>5573578.3049999997</v>
          </cell>
          <cell r="AJ2255">
            <v>5627073.6983333332</v>
          </cell>
          <cell r="AK2255">
            <v>5680569.0916666659</v>
          </cell>
          <cell r="AL2255">
            <v>5734064.4849999994</v>
          </cell>
          <cell r="AM2255">
            <v>5787559.8783333329</v>
          </cell>
          <cell r="AN2255">
            <v>5839577.6304166662</v>
          </cell>
          <cell r="AP2255">
            <v>5941499.1420833329</v>
          </cell>
        </row>
        <row r="2256">
          <cell r="J2256">
            <v>2209620.63</v>
          </cell>
          <cell r="K2256">
            <v>2209620.63</v>
          </cell>
          <cell r="L2256">
            <v>2209620.63</v>
          </cell>
          <cell r="M2256">
            <v>2209620.63</v>
          </cell>
          <cell r="N2256">
            <v>2209620.63</v>
          </cell>
          <cell r="O2256">
            <v>2493066.79</v>
          </cell>
          <cell r="P2256">
            <v>2506054.4</v>
          </cell>
          <cell r="Q2256">
            <v>2506054.4</v>
          </cell>
          <cell r="R2256">
            <v>2506054.4</v>
          </cell>
          <cell r="S2256">
            <v>2506054.4</v>
          </cell>
          <cell r="T2256">
            <v>2506054.4</v>
          </cell>
          <cell r="U2256">
            <v>2506054.4</v>
          </cell>
          <cell r="V2256">
            <v>2506054.4</v>
          </cell>
          <cell r="W2256">
            <v>2506054.4</v>
          </cell>
          <cell r="X2256">
            <v>2506054.4</v>
          </cell>
          <cell r="Y2256">
            <v>2506054.4</v>
          </cell>
          <cell r="Z2256">
            <v>2506054.4</v>
          </cell>
          <cell r="AA2256">
            <v>2793889.76</v>
          </cell>
          <cell r="AD2256">
            <v>2270295.3645833326</v>
          </cell>
          <cell r="AE2256">
            <v>2294998.1787499995</v>
          </cell>
          <cell r="AF2256">
            <v>2319700.992916666</v>
          </cell>
          <cell r="AG2256">
            <v>2344403.8070833324</v>
          </cell>
          <cell r="AH2256">
            <v>2369106.6212499994</v>
          </cell>
          <cell r="AI2256">
            <v>2393809.4354166663</v>
          </cell>
          <cell r="AJ2256">
            <v>2418512.2495833333</v>
          </cell>
          <cell r="AK2256">
            <v>2443215.0637499993</v>
          </cell>
          <cell r="AL2256">
            <v>2467917.8779166662</v>
          </cell>
          <cell r="AM2256">
            <v>2492620.6920833332</v>
          </cell>
          <cell r="AN2256">
            <v>2517506.3895833329</v>
          </cell>
          <cell r="AP2256">
            <v>2568188.46875</v>
          </cell>
        </row>
        <row r="2257">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D2257">
            <v>0</v>
          </cell>
          <cell r="AE2257">
            <v>0</v>
          </cell>
          <cell r="AF2257">
            <v>0</v>
          </cell>
          <cell r="AG2257">
            <v>0</v>
          </cell>
          <cell r="AH2257">
            <v>0</v>
          </cell>
          <cell r="AI2257">
            <v>0</v>
          </cell>
          <cell r="AJ2257">
            <v>0</v>
          </cell>
          <cell r="AK2257">
            <v>0</v>
          </cell>
          <cell r="AL2257">
            <v>0</v>
          </cell>
          <cell r="AM2257">
            <v>0</v>
          </cell>
          <cell r="AN2257">
            <v>0</v>
          </cell>
          <cell r="AP2257">
            <v>0</v>
          </cell>
        </row>
        <row r="2258">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D2258">
            <v>0</v>
          </cell>
          <cell r="AE2258">
            <v>0</v>
          </cell>
          <cell r="AF2258">
            <v>0</v>
          </cell>
          <cell r="AG2258">
            <v>0</v>
          </cell>
          <cell r="AH2258">
            <v>0</v>
          </cell>
          <cell r="AI2258">
            <v>0</v>
          </cell>
          <cell r="AJ2258">
            <v>0</v>
          </cell>
          <cell r="AK2258">
            <v>0</v>
          </cell>
          <cell r="AL2258">
            <v>0</v>
          </cell>
          <cell r="AM2258">
            <v>0</v>
          </cell>
          <cell r="AN2258">
            <v>0</v>
          </cell>
          <cell r="AP2258">
            <v>0</v>
          </cell>
        </row>
        <row r="2259">
          <cell r="J2259">
            <v>0</v>
          </cell>
          <cell r="K2259">
            <v>0</v>
          </cell>
          <cell r="L2259">
            <v>0</v>
          </cell>
          <cell r="M2259">
            <v>0</v>
          </cell>
          <cell r="N2259">
            <v>0</v>
          </cell>
          <cell r="O2259">
            <v>0</v>
          </cell>
          <cell r="P2259">
            <v>0</v>
          </cell>
          <cell r="Q2259">
            <v>-7517481.7000000002</v>
          </cell>
          <cell r="R2259">
            <v>0</v>
          </cell>
          <cell r="S2259">
            <v>0</v>
          </cell>
          <cell r="T2259">
            <v>0</v>
          </cell>
          <cell r="U2259">
            <v>0</v>
          </cell>
          <cell r="V2259">
            <v>0</v>
          </cell>
          <cell r="W2259">
            <v>0</v>
          </cell>
          <cell r="X2259">
            <v>0</v>
          </cell>
          <cell r="Y2259">
            <v>0</v>
          </cell>
          <cell r="Z2259">
            <v>0</v>
          </cell>
          <cell r="AA2259">
            <v>0</v>
          </cell>
          <cell r="AD2259">
            <v>-313228.40416666667</v>
          </cell>
          <cell r="AE2259">
            <v>-626456.80833333335</v>
          </cell>
          <cell r="AF2259">
            <v>-626456.80833333335</v>
          </cell>
          <cell r="AG2259">
            <v>-626456.80833333335</v>
          </cell>
          <cell r="AH2259">
            <v>-626456.80833333335</v>
          </cell>
          <cell r="AI2259">
            <v>-626456.80833333335</v>
          </cell>
          <cell r="AJ2259">
            <v>-626456.80833333335</v>
          </cell>
          <cell r="AK2259">
            <v>-626456.80833333335</v>
          </cell>
          <cell r="AL2259">
            <v>-626456.80833333335</v>
          </cell>
          <cell r="AM2259">
            <v>-626456.80833333335</v>
          </cell>
          <cell r="AN2259">
            <v>-626456.80833333335</v>
          </cell>
          <cell r="AP2259">
            <v>-313228.40416666667</v>
          </cell>
        </row>
        <row r="2260">
          <cell r="J2260">
            <v>-62260372.530000001</v>
          </cell>
          <cell r="K2260">
            <v>-62246365.829999998</v>
          </cell>
          <cell r="L2260">
            <v>-62246365.829999998</v>
          </cell>
          <cell r="M2260">
            <v>-62246365.829999998</v>
          </cell>
          <cell r="N2260">
            <v>-62946100.609999999</v>
          </cell>
          <cell r="O2260">
            <v>-62946100.609999999</v>
          </cell>
          <cell r="P2260">
            <v>-62946100.609999999</v>
          </cell>
          <cell r="Q2260">
            <v>-61453331.560000002</v>
          </cell>
          <cell r="R2260">
            <v>-61453331.560000002</v>
          </cell>
          <cell r="S2260">
            <v>-61453331.560000002</v>
          </cell>
          <cell r="T2260">
            <v>-61036700.759999998</v>
          </cell>
          <cell r="U2260">
            <v>-61036700.759999998</v>
          </cell>
          <cell r="V2260">
            <v>-61036700.759999998</v>
          </cell>
          <cell r="W2260">
            <v>-60980358.170000002</v>
          </cell>
          <cell r="X2260">
            <v>-60980358.170000002</v>
          </cell>
          <cell r="Y2260">
            <v>-60980358.170000002</v>
          </cell>
          <cell r="Z2260">
            <v>-61657705.950000003</v>
          </cell>
          <cell r="AA2260">
            <v>-61657705.950000003</v>
          </cell>
          <cell r="AD2260">
            <v>-62630746.226249993</v>
          </cell>
          <cell r="AE2260">
            <v>-62469064.788749993</v>
          </cell>
          <cell r="AF2260">
            <v>-62307383.351249993</v>
          </cell>
          <cell r="AG2260">
            <v>-62175556.308749996</v>
          </cell>
          <cell r="AH2260">
            <v>-62073583.661249995</v>
          </cell>
          <cell r="AI2260">
            <v>-61971611.013749994</v>
          </cell>
          <cell r="AJ2260">
            <v>-61867874.370833337</v>
          </cell>
          <cell r="AK2260">
            <v>-61762373.732499994</v>
          </cell>
          <cell r="AL2260">
            <v>-61656873.094166659</v>
          </cell>
          <cell r="AM2260">
            <v>-61550439.664166652</v>
          </cell>
          <cell r="AN2260">
            <v>-61443073.442499995</v>
          </cell>
          <cell r="AP2260">
            <v>-61005530.601666681</v>
          </cell>
        </row>
        <row r="2261">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D2261">
            <v>0</v>
          </cell>
          <cell r="AE2261">
            <v>0</v>
          </cell>
          <cell r="AF2261">
            <v>0</v>
          </cell>
          <cell r="AG2261">
            <v>0</v>
          </cell>
          <cell r="AH2261">
            <v>0</v>
          </cell>
          <cell r="AI2261">
            <v>0</v>
          </cell>
          <cell r="AJ2261">
            <v>0</v>
          </cell>
          <cell r="AK2261">
            <v>0</v>
          </cell>
          <cell r="AL2261">
            <v>0</v>
          </cell>
          <cell r="AM2261">
            <v>0</v>
          </cell>
          <cell r="AN2261">
            <v>0</v>
          </cell>
          <cell r="AP2261">
            <v>0</v>
          </cell>
        </row>
        <row r="2262">
          <cell r="J2262">
            <v>-7832248.7199999997</v>
          </cell>
          <cell r="K2262">
            <v>-7758521.7599999998</v>
          </cell>
          <cell r="L2262">
            <v>-7684794.7999999998</v>
          </cell>
          <cell r="M2262">
            <v>-7611067.8399999999</v>
          </cell>
          <cell r="N2262">
            <v>-7537340.8799999999</v>
          </cell>
          <cell r="O2262">
            <v>-7463613.9199999999</v>
          </cell>
          <cell r="P2262">
            <v>-7389886.96</v>
          </cell>
          <cell r="Q2262">
            <v>-7316160</v>
          </cell>
          <cell r="R2262">
            <v>-7242433.04</v>
          </cell>
          <cell r="S2262">
            <v>-7168706.0800000001</v>
          </cell>
          <cell r="T2262">
            <v>-7094979.1200000001</v>
          </cell>
          <cell r="U2262">
            <v>-7021252.1600000001</v>
          </cell>
          <cell r="V2262">
            <v>-6947525.2000000002</v>
          </cell>
          <cell r="W2262">
            <v>-6873798.2400000002</v>
          </cell>
          <cell r="X2262">
            <v>-6800071.2800000003</v>
          </cell>
          <cell r="Y2262">
            <v>-6726344.3200000003</v>
          </cell>
          <cell r="Z2262">
            <v>-6652617.3600000003</v>
          </cell>
          <cell r="AA2262">
            <v>-6578890.4000000004</v>
          </cell>
          <cell r="AD2262">
            <v>-7758521.7599999988</v>
          </cell>
          <cell r="AE2262">
            <v>-7684794.799999998</v>
          </cell>
          <cell r="AF2262">
            <v>-7611067.8400000008</v>
          </cell>
          <cell r="AG2262">
            <v>-7537340.8799999999</v>
          </cell>
          <cell r="AH2262">
            <v>-7463613.9200000009</v>
          </cell>
          <cell r="AI2262">
            <v>-7389886.96</v>
          </cell>
          <cell r="AJ2262">
            <v>-7316160</v>
          </cell>
          <cell r="AK2262">
            <v>-7242433.04</v>
          </cell>
          <cell r="AL2262">
            <v>-7168706.0799999991</v>
          </cell>
          <cell r="AM2262">
            <v>-7094979.1200000001</v>
          </cell>
          <cell r="AN2262">
            <v>-7021252.1600000001</v>
          </cell>
          <cell r="AP2262">
            <v>-6873798.2399999993</v>
          </cell>
        </row>
        <row r="2263">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D2263">
            <v>0</v>
          </cell>
          <cell r="AE2263">
            <v>0</v>
          </cell>
          <cell r="AF2263">
            <v>0</v>
          </cell>
          <cell r="AG2263">
            <v>0</v>
          </cell>
          <cell r="AH2263">
            <v>0</v>
          </cell>
          <cell r="AI2263">
            <v>0</v>
          </cell>
          <cell r="AJ2263">
            <v>0</v>
          </cell>
          <cell r="AK2263">
            <v>0</v>
          </cell>
          <cell r="AL2263">
            <v>0</v>
          </cell>
          <cell r="AM2263">
            <v>0</v>
          </cell>
          <cell r="AN2263">
            <v>0</v>
          </cell>
          <cell r="AP2263">
            <v>0</v>
          </cell>
        </row>
        <row r="2264">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D2264">
            <v>0</v>
          </cell>
          <cell r="AE2264">
            <v>0</v>
          </cell>
          <cell r="AF2264">
            <v>0</v>
          </cell>
          <cell r="AG2264">
            <v>0</v>
          </cell>
          <cell r="AH2264">
            <v>0</v>
          </cell>
          <cell r="AI2264">
            <v>0</v>
          </cell>
          <cell r="AJ2264">
            <v>0</v>
          </cell>
          <cell r="AK2264">
            <v>0</v>
          </cell>
          <cell r="AL2264">
            <v>0</v>
          </cell>
          <cell r="AM2264">
            <v>0</v>
          </cell>
          <cell r="AN2264">
            <v>0</v>
          </cell>
          <cell r="AP2264">
            <v>0</v>
          </cell>
        </row>
        <row r="2265">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D2265">
            <v>-26362.523333333331</v>
          </cell>
          <cell r="AE2265">
            <v>-12544.189166666669</v>
          </cell>
          <cell r="AF2265">
            <v>-3402.0333333333333</v>
          </cell>
          <cell r="AG2265">
            <v>0</v>
          </cell>
          <cell r="AH2265">
            <v>0</v>
          </cell>
          <cell r="AI2265">
            <v>0</v>
          </cell>
          <cell r="AJ2265">
            <v>0</v>
          </cell>
          <cell r="AK2265">
            <v>0</v>
          </cell>
          <cell r="AL2265">
            <v>0</v>
          </cell>
          <cell r="AM2265">
            <v>0</v>
          </cell>
          <cell r="AN2265">
            <v>0</v>
          </cell>
          <cell r="AP2265">
            <v>0</v>
          </cell>
        </row>
        <row r="2266">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D2266">
            <v>-9762.4858333333341</v>
          </cell>
          <cell r="AE2266">
            <v>-3511.375</v>
          </cell>
          <cell r="AF2266">
            <v>-611.85916666666674</v>
          </cell>
          <cell r="AG2266">
            <v>0</v>
          </cell>
          <cell r="AH2266">
            <v>0</v>
          </cell>
          <cell r="AI2266">
            <v>0</v>
          </cell>
          <cell r="AJ2266">
            <v>0</v>
          </cell>
          <cell r="AK2266">
            <v>0</v>
          </cell>
          <cell r="AL2266">
            <v>0</v>
          </cell>
          <cell r="AM2266">
            <v>0</v>
          </cell>
          <cell r="AN2266">
            <v>0</v>
          </cell>
          <cell r="AP2266">
            <v>0</v>
          </cell>
        </row>
        <row r="2267">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D2267">
            <v>0</v>
          </cell>
          <cell r="AE2267">
            <v>0</v>
          </cell>
          <cell r="AF2267">
            <v>0</v>
          </cell>
          <cell r="AG2267">
            <v>0</v>
          </cell>
          <cell r="AH2267">
            <v>0</v>
          </cell>
          <cell r="AI2267">
            <v>0</v>
          </cell>
          <cell r="AJ2267">
            <v>0</v>
          </cell>
          <cell r="AK2267">
            <v>0</v>
          </cell>
          <cell r="AL2267">
            <v>0</v>
          </cell>
          <cell r="AM2267">
            <v>0</v>
          </cell>
          <cell r="AN2267">
            <v>0</v>
          </cell>
          <cell r="AP2267">
            <v>0</v>
          </cell>
        </row>
        <row r="2268">
          <cell r="J2268">
            <v>-66327.199999999997</v>
          </cell>
          <cell r="K2268">
            <v>-62642.36</v>
          </cell>
          <cell r="L2268">
            <v>-58957.52</v>
          </cell>
          <cell r="M2268">
            <v>-55272.68</v>
          </cell>
          <cell r="N2268">
            <v>-51587.839999999997</v>
          </cell>
          <cell r="O2268">
            <v>-47903</v>
          </cell>
          <cell r="P2268">
            <v>-44218.16</v>
          </cell>
          <cell r="Q2268">
            <v>-40533.32</v>
          </cell>
          <cell r="R2268">
            <v>-36848.480000000003</v>
          </cell>
          <cell r="S2268">
            <v>-33163.64</v>
          </cell>
          <cell r="T2268">
            <v>-29478.799999999999</v>
          </cell>
          <cell r="U2268">
            <v>-25793.96</v>
          </cell>
          <cell r="V2268">
            <v>-22109.119999999999</v>
          </cell>
          <cell r="W2268">
            <v>-18424.28</v>
          </cell>
          <cell r="X2268">
            <v>-14739.44</v>
          </cell>
          <cell r="Y2268">
            <v>-11054.6</v>
          </cell>
          <cell r="Z2268">
            <v>-7369.76</v>
          </cell>
          <cell r="AA2268">
            <v>-3684.92</v>
          </cell>
          <cell r="AD2268">
            <v>-62642.360000000008</v>
          </cell>
          <cell r="AE2268">
            <v>-58957.52</v>
          </cell>
          <cell r="AF2268">
            <v>-55272.68</v>
          </cell>
          <cell r="AG2268">
            <v>-51587.840000000004</v>
          </cell>
          <cell r="AH2268">
            <v>-47903</v>
          </cell>
          <cell r="AI2268">
            <v>-44218.16</v>
          </cell>
          <cell r="AJ2268">
            <v>-40533.32</v>
          </cell>
          <cell r="AK2268">
            <v>-36848.480000000003</v>
          </cell>
          <cell r="AL2268">
            <v>-33163.64</v>
          </cell>
          <cell r="AM2268">
            <v>-29478.799999999999</v>
          </cell>
          <cell r="AN2268">
            <v>-25793.960000000003</v>
          </cell>
          <cell r="AP2268">
            <v>-18577.805000000004</v>
          </cell>
        </row>
        <row r="2269">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D2269">
            <v>0</v>
          </cell>
          <cell r="AE2269">
            <v>0</v>
          </cell>
          <cell r="AF2269">
            <v>0</v>
          </cell>
          <cell r="AG2269">
            <v>0</v>
          </cell>
          <cell r="AH2269">
            <v>0</v>
          </cell>
          <cell r="AI2269">
            <v>0</v>
          </cell>
          <cell r="AJ2269">
            <v>0</v>
          </cell>
          <cell r="AK2269">
            <v>0</v>
          </cell>
          <cell r="AL2269">
            <v>0</v>
          </cell>
          <cell r="AM2269">
            <v>0</v>
          </cell>
          <cell r="AN2269">
            <v>0</v>
          </cell>
          <cell r="AP2269">
            <v>0</v>
          </cell>
        </row>
        <row r="2270">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D2270">
            <v>0</v>
          </cell>
          <cell r="AE2270">
            <v>0</v>
          </cell>
          <cell r="AF2270">
            <v>0</v>
          </cell>
          <cell r="AG2270">
            <v>0</v>
          </cell>
          <cell r="AH2270">
            <v>0</v>
          </cell>
          <cell r="AI2270">
            <v>0</v>
          </cell>
          <cell r="AJ2270">
            <v>0</v>
          </cell>
          <cell r="AK2270">
            <v>0</v>
          </cell>
          <cell r="AL2270">
            <v>0</v>
          </cell>
          <cell r="AM2270">
            <v>0</v>
          </cell>
          <cell r="AN2270">
            <v>0</v>
          </cell>
          <cell r="AP2270">
            <v>0</v>
          </cell>
        </row>
        <row r="2271">
          <cell r="J2271">
            <v>-15154.75</v>
          </cell>
          <cell r="K2271">
            <v>-15154.75</v>
          </cell>
          <cell r="L2271">
            <v>-15154.75</v>
          </cell>
          <cell r="M2271">
            <v>-15154.75</v>
          </cell>
          <cell r="N2271">
            <v>-15154.75</v>
          </cell>
          <cell r="O2271">
            <v>-15154.75</v>
          </cell>
          <cell r="P2271">
            <v>-15154.75</v>
          </cell>
          <cell r="Q2271">
            <v>-15154.75</v>
          </cell>
          <cell r="R2271">
            <v>-15154.75</v>
          </cell>
          <cell r="S2271">
            <v>-15154.75</v>
          </cell>
          <cell r="T2271">
            <v>-15154.75</v>
          </cell>
          <cell r="U2271">
            <v>-15154.75</v>
          </cell>
          <cell r="V2271">
            <v>-15154.75</v>
          </cell>
          <cell r="W2271">
            <v>-15154.75</v>
          </cell>
          <cell r="X2271">
            <v>-15154.75</v>
          </cell>
          <cell r="Y2271">
            <v>-15154.75</v>
          </cell>
          <cell r="Z2271">
            <v>-15154.75</v>
          </cell>
          <cell r="AA2271">
            <v>-15154.75</v>
          </cell>
          <cell r="AD2271">
            <v>-15154.75</v>
          </cell>
          <cell r="AE2271">
            <v>-15154.75</v>
          </cell>
          <cell r="AF2271">
            <v>-15154.75</v>
          </cell>
          <cell r="AG2271">
            <v>-15154.75</v>
          </cell>
          <cell r="AH2271">
            <v>-15154.75</v>
          </cell>
          <cell r="AI2271">
            <v>-15154.75</v>
          </cell>
          <cell r="AJ2271">
            <v>-15154.75</v>
          </cell>
          <cell r="AK2271">
            <v>-15154.75</v>
          </cell>
          <cell r="AL2271">
            <v>-15154.75</v>
          </cell>
          <cell r="AM2271">
            <v>-15154.75</v>
          </cell>
          <cell r="AN2271">
            <v>-15154.75</v>
          </cell>
          <cell r="AP2271">
            <v>-15154.75</v>
          </cell>
        </row>
        <row r="2272">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D2272">
            <v>0</v>
          </cell>
          <cell r="AE2272">
            <v>0</v>
          </cell>
          <cell r="AF2272">
            <v>0</v>
          </cell>
          <cell r="AG2272">
            <v>0</v>
          </cell>
          <cell r="AH2272">
            <v>0</v>
          </cell>
          <cell r="AI2272">
            <v>0</v>
          </cell>
          <cell r="AJ2272">
            <v>0</v>
          </cell>
          <cell r="AK2272">
            <v>0</v>
          </cell>
          <cell r="AL2272">
            <v>0</v>
          </cell>
          <cell r="AM2272">
            <v>0</v>
          </cell>
          <cell r="AN2272">
            <v>0</v>
          </cell>
          <cell r="AP2272">
            <v>0</v>
          </cell>
        </row>
        <row r="2273">
          <cell r="J2273">
            <v>-50468.17</v>
          </cell>
          <cell r="K2273">
            <v>-50468.17</v>
          </cell>
          <cell r="L2273">
            <v>-50468.17</v>
          </cell>
          <cell r="M2273">
            <v>-50468.17</v>
          </cell>
          <cell r="N2273">
            <v>-50468.17</v>
          </cell>
          <cell r="O2273">
            <v>-50468.17</v>
          </cell>
          <cell r="P2273">
            <v>-50468.17</v>
          </cell>
          <cell r="Q2273">
            <v>-50468.17</v>
          </cell>
          <cell r="R2273">
            <v>-50468.17</v>
          </cell>
          <cell r="S2273">
            <v>-50468.17</v>
          </cell>
          <cell r="T2273">
            <v>-50468.17</v>
          </cell>
          <cell r="U2273">
            <v>-50468.17</v>
          </cell>
          <cell r="V2273">
            <v>-50468.17</v>
          </cell>
          <cell r="W2273">
            <v>-50468.17</v>
          </cell>
          <cell r="X2273">
            <v>-50468.17</v>
          </cell>
          <cell r="Y2273">
            <v>-50468.17</v>
          </cell>
          <cell r="Z2273">
            <v>-50468.17</v>
          </cell>
          <cell r="AA2273">
            <v>-50468.17</v>
          </cell>
          <cell r="AD2273">
            <v>-50468.169999999991</v>
          </cell>
          <cell r="AE2273">
            <v>-50468.169999999991</v>
          </cell>
          <cell r="AF2273">
            <v>-50468.169999999991</v>
          </cell>
          <cell r="AG2273">
            <v>-50468.169999999991</v>
          </cell>
          <cell r="AH2273">
            <v>-50468.169999999991</v>
          </cell>
          <cell r="AI2273">
            <v>-50468.169999999991</v>
          </cell>
          <cell r="AJ2273">
            <v>-50468.169999999991</v>
          </cell>
          <cell r="AK2273">
            <v>-50468.169999999991</v>
          </cell>
          <cell r="AL2273">
            <v>-50468.169999999991</v>
          </cell>
          <cell r="AM2273">
            <v>-50468.169999999991</v>
          </cell>
          <cell r="AN2273">
            <v>-50468.169999999991</v>
          </cell>
          <cell r="AP2273">
            <v>-50468.169999999991</v>
          </cell>
        </row>
        <row r="2274">
          <cell r="J2274">
            <v>-51042</v>
          </cell>
          <cell r="K2274">
            <v>-751584.99</v>
          </cell>
          <cell r="L2274">
            <v>-821697.73</v>
          </cell>
          <cell r="M2274">
            <v>-972162</v>
          </cell>
          <cell r="N2274">
            <v>-368806</v>
          </cell>
          <cell r="O2274">
            <v>-740055</v>
          </cell>
          <cell r="P2274">
            <v>-1418405</v>
          </cell>
          <cell r="Q2274">
            <v>-1257407</v>
          </cell>
          <cell r="R2274">
            <v>-1257407</v>
          </cell>
          <cell r="S2274">
            <v>-1257407</v>
          </cell>
          <cell r="T2274">
            <v>0</v>
          </cell>
          <cell r="U2274">
            <v>0</v>
          </cell>
          <cell r="V2274">
            <v>0</v>
          </cell>
          <cell r="W2274">
            <v>0</v>
          </cell>
          <cell r="X2274">
            <v>0</v>
          </cell>
          <cell r="Y2274">
            <v>0</v>
          </cell>
          <cell r="Z2274">
            <v>0</v>
          </cell>
          <cell r="AA2274">
            <v>0</v>
          </cell>
          <cell r="AD2274">
            <v>-479371.35166666663</v>
          </cell>
          <cell r="AE2274">
            <v>-584155.26833333331</v>
          </cell>
          <cell r="AF2274">
            <v>-688939.18499999994</v>
          </cell>
          <cell r="AG2274">
            <v>-741331.1433333332</v>
          </cell>
          <cell r="AH2274">
            <v>-741331.1433333332</v>
          </cell>
          <cell r="AI2274">
            <v>-739204.3933333332</v>
          </cell>
          <cell r="AJ2274">
            <v>-705761.6020833333</v>
          </cell>
          <cell r="AK2274">
            <v>-640208.15541666665</v>
          </cell>
          <cell r="AL2274">
            <v>-565464</v>
          </cell>
          <cell r="AM2274">
            <v>-509590.33333333331</v>
          </cell>
          <cell r="AN2274">
            <v>-463387.79166666669</v>
          </cell>
          <cell r="AP2274">
            <v>-261959.79166666666</v>
          </cell>
        </row>
        <row r="2275">
          <cell r="J2275">
            <v>-9068170</v>
          </cell>
          <cell r="K2275">
            <v>-10562901.4</v>
          </cell>
          <cell r="L2275">
            <v>-11185871.85</v>
          </cell>
          <cell r="M2275">
            <v>-11943114</v>
          </cell>
          <cell r="N2275">
            <v>-13260885</v>
          </cell>
          <cell r="O2275">
            <v>-14725142</v>
          </cell>
          <cell r="P2275">
            <v>-20322308</v>
          </cell>
          <cell r="Q2275">
            <v>-19589757</v>
          </cell>
          <cell r="R2275">
            <v>-19589757</v>
          </cell>
          <cell r="S2275">
            <v>-19589757</v>
          </cell>
          <cell r="T2275">
            <v>0</v>
          </cell>
          <cell r="U2275">
            <v>0</v>
          </cell>
          <cell r="V2275">
            <v>0</v>
          </cell>
          <cell r="W2275">
            <v>0</v>
          </cell>
          <cell r="X2275">
            <v>0</v>
          </cell>
          <cell r="Y2275">
            <v>0</v>
          </cell>
          <cell r="Z2275">
            <v>0</v>
          </cell>
          <cell r="AA2275">
            <v>0</v>
          </cell>
          <cell r="AD2275">
            <v>-12147708.0625</v>
          </cell>
          <cell r="AE2275">
            <v>-12948535.479166666</v>
          </cell>
          <cell r="AF2275">
            <v>-13749362.895833334</v>
          </cell>
          <cell r="AG2275">
            <v>-13733950.4375</v>
          </cell>
          <cell r="AH2275">
            <v>-12902298.104166666</v>
          </cell>
          <cell r="AI2275">
            <v>-12108631.520833334</v>
          </cell>
          <cell r="AJ2275">
            <v>-11290670.212499999</v>
          </cell>
          <cell r="AK2275">
            <v>-10384471.327083332</v>
          </cell>
          <cell r="AL2275">
            <v>-9420763.583333334</v>
          </cell>
          <cell r="AM2275">
            <v>-8370596.958333333</v>
          </cell>
          <cell r="AN2275">
            <v>-7204512.5</v>
          </cell>
          <cell r="AP2275">
            <v>-4101345.7833333332</v>
          </cell>
        </row>
        <row r="2276">
          <cell r="J2276">
            <v>-171817.53</v>
          </cell>
          <cell r="K2276">
            <v>-169571.09</v>
          </cell>
          <cell r="L2276">
            <v>-167324.65</v>
          </cell>
          <cell r="M2276">
            <v>-165078.21</v>
          </cell>
          <cell r="N2276">
            <v>-162831.76999999999</v>
          </cell>
          <cell r="O2276">
            <v>-160585.32999999999</v>
          </cell>
          <cell r="P2276">
            <v>-158338.89000000001</v>
          </cell>
          <cell r="Q2276">
            <v>-156092.45000000001</v>
          </cell>
          <cell r="R2276">
            <v>-153846.01</v>
          </cell>
          <cell r="S2276">
            <v>-151599.57</v>
          </cell>
          <cell r="T2276">
            <v>-149353.13</v>
          </cell>
          <cell r="U2276">
            <v>-147106.69</v>
          </cell>
          <cell r="V2276">
            <v>-144860.25</v>
          </cell>
          <cell r="W2276">
            <v>-142613.81</v>
          </cell>
          <cell r="X2276">
            <v>-140367.37</v>
          </cell>
          <cell r="Y2276">
            <v>-138120.93</v>
          </cell>
          <cell r="Z2276">
            <v>-135874.49</v>
          </cell>
          <cell r="AA2276">
            <v>-133628.04999999999</v>
          </cell>
          <cell r="AD2276">
            <v>-169571.09000000003</v>
          </cell>
          <cell r="AE2276">
            <v>-167324.65000000002</v>
          </cell>
          <cell r="AF2276">
            <v>-165078.21</v>
          </cell>
          <cell r="AG2276">
            <v>-162831.76999999999</v>
          </cell>
          <cell r="AH2276">
            <v>-160585.32999999999</v>
          </cell>
          <cell r="AI2276">
            <v>-158338.89000000001</v>
          </cell>
          <cell r="AJ2276">
            <v>-156092.45000000001</v>
          </cell>
          <cell r="AK2276">
            <v>-153846.00999999998</v>
          </cell>
          <cell r="AL2276">
            <v>-151599.57</v>
          </cell>
          <cell r="AM2276">
            <v>-149353.13</v>
          </cell>
          <cell r="AN2276">
            <v>-147106.68999999997</v>
          </cell>
          <cell r="AP2276">
            <v>-142613.81000000003</v>
          </cell>
        </row>
        <row r="2277">
          <cell r="J2277">
            <v>-5563914.6500000004</v>
          </cell>
          <cell r="K2277">
            <v>-5782581.9000000004</v>
          </cell>
          <cell r="L2277">
            <v>-5882297.4800000004</v>
          </cell>
          <cell r="M2277">
            <v>-6060449.5099999998</v>
          </cell>
          <cell r="N2277">
            <v>-6298853.25</v>
          </cell>
          <cell r="O2277">
            <v>-6395065.6200000001</v>
          </cell>
          <cell r="P2277">
            <v>-6475210.4900000002</v>
          </cell>
          <cell r="Q2277">
            <v>-6040806.1600000001</v>
          </cell>
          <cell r="R2277">
            <v>-5949003.04</v>
          </cell>
          <cell r="S2277">
            <v>-6066083.9000000004</v>
          </cell>
          <cell r="T2277">
            <v>-6290199.9000000004</v>
          </cell>
          <cell r="U2277">
            <v>-6532213.2999999998</v>
          </cell>
          <cell r="V2277">
            <v>-6534913.5899999999</v>
          </cell>
          <cell r="W2277">
            <v>-6675741.9699999997</v>
          </cell>
          <cell r="X2277">
            <v>-6678660.3300000001</v>
          </cell>
          <cell r="Y2277">
            <v>-6775663.4299999997</v>
          </cell>
          <cell r="Z2277">
            <v>-7095498.2300000004</v>
          </cell>
          <cell r="AA2277">
            <v>-7179379.6399999997</v>
          </cell>
          <cell r="AD2277">
            <v>-5633944.2816666663</v>
          </cell>
          <cell r="AE2277">
            <v>-5759632.5470833331</v>
          </cell>
          <cell r="AF2277">
            <v>-5873744.9454166666</v>
          </cell>
          <cell r="AG2277">
            <v>-5968659.6966666663</v>
          </cell>
          <cell r="AH2277">
            <v>-6062988.8591666669</v>
          </cell>
          <cell r="AI2277">
            <v>-6151848.2225000001</v>
          </cell>
          <cell r="AJ2277">
            <v>-6229521.5145833334</v>
          </cell>
          <cell r="AK2277">
            <v>-6299918.3029166656</v>
          </cell>
          <cell r="AL2277">
            <v>-6362900.668333333</v>
          </cell>
          <cell r="AM2277">
            <v>-6425894.7891666656</v>
          </cell>
          <cell r="AN2277">
            <v>-6491768.0808333317</v>
          </cell>
          <cell r="AP2277">
            <v>-6583328.4787500007</v>
          </cell>
        </row>
        <row r="2278">
          <cell r="J2278">
            <v>16894.34</v>
          </cell>
          <cell r="K2278">
            <v>0</v>
          </cell>
          <cell r="L2278">
            <v>-6202.69</v>
          </cell>
          <cell r="M2278">
            <v>-10865.42</v>
          </cell>
          <cell r="N2278">
            <v>0</v>
          </cell>
          <cell r="O2278">
            <v>-4307.6499999999996</v>
          </cell>
          <cell r="P2278">
            <v>-9091.81</v>
          </cell>
          <cell r="Q2278">
            <v>0</v>
          </cell>
          <cell r="R2278">
            <v>35209.96</v>
          </cell>
          <cell r="S2278">
            <v>28571.69</v>
          </cell>
          <cell r="T2278">
            <v>0</v>
          </cell>
          <cell r="U2278">
            <v>-8880.9500000000007</v>
          </cell>
          <cell r="V2278">
            <v>-15929.99</v>
          </cell>
          <cell r="W2278">
            <v>0</v>
          </cell>
          <cell r="X2278">
            <v>-7065.36</v>
          </cell>
          <cell r="Y2278">
            <v>-14169.37</v>
          </cell>
          <cell r="Z2278">
            <v>0</v>
          </cell>
          <cell r="AA2278">
            <v>-7154.9</v>
          </cell>
          <cell r="AD2278">
            <v>-491.55083333333323</v>
          </cell>
          <cell r="AE2278">
            <v>975.53083333333336</v>
          </cell>
          <cell r="AF2278">
            <v>3633.0995833333332</v>
          </cell>
          <cell r="AG2278">
            <v>4823.5866666666661</v>
          </cell>
          <cell r="AH2278">
            <v>4133.7712499999998</v>
          </cell>
          <cell r="AI2278">
            <v>2076.2754166666668</v>
          </cell>
          <cell r="AJ2278">
            <v>708.59500000000014</v>
          </cell>
          <cell r="AK2278">
            <v>672.65041666666696</v>
          </cell>
          <cell r="AL2278">
            <v>499.0412500000005</v>
          </cell>
          <cell r="AM2278">
            <v>361.37666666666718</v>
          </cell>
          <cell r="AN2278">
            <v>242.74125000000004</v>
          </cell>
          <cell r="AP2278">
            <v>3035.2316666666666</v>
          </cell>
        </row>
        <row r="2279">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D2279">
            <v>0</v>
          </cell>
          <cell r="AE2279">
            <v>0</v>
          </cell>
          <cell r="AF2279">
            <v>0</v>
          </cell>
          <cell r="AG2279">
            <v>0</v>
          </cell>
          <cell r="AH2279">
            <v>0</v>
          </cell>
          <cell r="AI2279">
            <v>0</v>
          </cell>
          <cell r="AJ2279">
            <v>0</v>
          </cell>
          <cell r="AK2279">
            <v>0</v>
          </cell>
          <cell r="AL2279">
            <v>0</v>
          </cell>
          <cell r="AM2279">
            <v>0</v>
          </cell>
          <cell r="AN2279">
            <v>0</v>
          </cell>
          <cell r="AP2279">
            <v>0</v>
          </cell>
        </row>
        <row r="2280">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D2280">
            <v>0</v>
          </cell>
          <cell r="AE2280">
            <v>0</v>
          </cell>
          <cell r="AF2280">
            <v>0</v>
          </cell>
          <cell r="AG2280">
            <v>0</v>
          </cell>
          <cell r="AH2280">
            <v>0</v>
          </cell>
          <cell r="AI2280">
            <v>0</v>
          </cell>
          <cell r="AJ2280">
            <v>0</v>
          </cell>
          <cell r="AK2280">
            <v>0</v>
          </cell>
          <cell r="AL2280">
            <v>0</v>
          </cell>
          <cell r="AM2280">
            <v>0</v>
          </cell>
          <cell r="AN2280">
            <v>0</v>
          </cell>
          <cell r="AP2280">
            <v>0</v>
          </cell>
        </row>
        <row r="2281">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D2281">
            <v>0</v>
          </cell>
          <cell r="AE2281">
            <v>0</v>
          </cell>
          <cell r="AF2281">
            <v>0</v>
          </cell>
          <cell r="AG2281">
            <v>0</v>
          </cell>
          <cell r="AH2281">
            <v>0</v>
          </cell>
          <cell r="AI2281">
            <v>0</v>
          </cell>
          <cell r="AJ2281">
            <v>0</v>
          </cell>
          <cell r="AK2281">
            <v>0</v>
          </cell>
          <cell r="AL2281">
            <v>0</v>
          </cell>
          <cell r="AM2281">
            <v>0</v>
          </cell>
          <cell r="AN2281">
            <v>0</v>
          </cell>
          <cell r="AP2281">
            <v>0</v>
          </cell>
        </row>
        <row r="2282">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D2282">
            <v>0</v>
          </cell>
          <cell r="AE2282">
            <v>0</v>
          </cell>
          <cell r="AF2282">
            <v>0</v>
          </cell>
          <cell r="AG2282">
            <v>0</v>
          </cell>
          <cell r="AH2282">
            <v>0</v>
          </cell>
          <cell r="AI2282">
            <v>0</v>
          </cell>
          <cell r="AJ2282">
            <v>0</v>
          </cell>
          <cell r="AK2282">
            <v>0</v>
          </cell>
          <cell r="AL2282">
            <v>0</v>
          </cell>
          <cell r="AM2282">
            <v>0</v>
          </cell>
          <cell r="AN2282">
            <v>0</v>
          </cell>
          <cell r="AP2282">
            <v>0</v>
          </cell>
        </row>
        <row r="2283">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D2283">
            <v>0</v>
          </cell>
          <cell r="AE2283">
            <v>0</v>
          </cell>
          <cell r="AF2283">
            <v>0</v>
          </cell>
          <cell r="AG2283">
            <v>0</v>
          </cell>
          <cell r="AH2283">
            <v>0</v>
          </cell>
          <cell r="AI2283">
            <v>0</v>
          </cell>
          <cell r="AJ2283">
            <v>0</v>
          </cell>
          <cell r="AK2283">
            <v>0</v>
          </cell>
          <cell r="AL2283">
            <v>0</v>
          </cell>
          <cell r="AM2283">
            <v>0</v>
          </cell>
          <cell r="AN2283">
            <v>0</v>
          </cell>
          <cell r="AP2283">
            <v>0</v>
          </cell>
        </row>
        <row r="2284">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D2284">
            <v>0</v>
          </cell>
          <cell r="AE2284">
            <v>0</v>
          </cell>
          <cell r="AF2284">
            <v>0</v>
          </cell>
          <cell r="AG2284">
            <v>0</v>
          </cell>
          <cell r="AH2284">
            <v>0</v>
          </cell>
          <cell r="AI2284">
            <v>0</v>
          </cell>
          <cell r="AJ2284">
            <v>0</v>
          </cell>
          <cell r="AK2284">
            <v>0</v>
          </cell>
          <cell r="AL2284">
            <v>0</v>
          </cell>
          <cell r="AM2284">
            <v>0</v>
          </cell>
          <cell r="AN2284">
            <v>0</v>
          </cell>
          <cell r="AP2284">
            <v>0</v>
          </cell>
        </row>
        <row r="2285">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D2285">
            <v>0</v>
          </cell>
          <cell r="AE2285">
            <v>0</v>
          </cell>
          <cell r="AF2285">
            <v>0</v>
          </cell>
          <cell r="AG2285">
            <v>0</v>
          </cell>
          <cell r="AH2285">
            <v>0</v>
          </cell>
          <cell r="AI2285">
            <v>0</v>
          </cell>
          <cell r="AJ2285">
            <v>0</v>
          </cell>
          <cell r="AK2285">
            <v>0</v>
          </cell>
          <cell r="AL2285">
            <v>0</v>
          </cell>
          <cell r="AM2285">
            <v>0</v>
          </cell>
          <cell r="AN2285">
            <v>0</v>
          </cell>
          <cell r="AP2285">
            <v>0</v>
          </cell>
        </row>
        <row r="2286">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D2286">
            <v>0</v>
          </cell>
          <cell r="AE2286">
            <v>0</v>
          </cell>
          <cell r="AF2286">
            <v>0</v>
          </cell>
          <cell r="AG2286">
            <v>0</v>
          </cell>
          <cell r="AH2286">
            <v>0</v>
          </cell>
          <cell r="AI2286">
            <v>0</v>
          </cell>
          <cell r="AJ2286">
            <v>0</v>
          </cell>
          <cell r="AK2286">
            <v>0</v>
          </cell>
          <cell r="AL2286">
            <v>0</v>
          </cell>
          <cell r="AM2286">
            <v>0</v>
          </cell>
          <cell r="AN2286">
            <v>0</v>
          </cell>
          <cell r="AP2286">
            <v>0</v>
          </cell>
        </row>
        <row r="2287">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D2287">
            <v>0</v>
          </cell>
          <cell r="AE2287">
            <v>0</v>
          </cell>
          <cell r="AF2287">
            <v>0</v>
          </cell>
          <cell r="AG2287">
            <v>0</v>
          </cell>
          <cell r="AH2287">
            <v>0</v>
          </cell>
          <cell r="AI2287">
            <v>0</v>
          </cell>
          <cell r="AJ2287">
            <v>0</v>
          </cell>
          <cell r="AK2287">
            <v>0</v>
          </cell>
          <cell r="AL2287">
            <v>0</v>
          </cell>
          <cell r="AM2287">
            <v>0</v>
          </cell>
          <cell r="AN2287">
            <v>0</v>
          </cell>
          <cell r="AP2287">
            <v>0</v>
          </cell>
        </row>
        <row r="2288">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-481100.2</v>
          </cell>
          <cell r="Y2288">
            <v>-329910.14</v>
          </cell>
          <cell r="Z2288">
            <v>-162446.39000000001</v>
          </cell>
          <cell r="AA2288">
            <v>-103001.27</v>
          </cell>
          <cell r="AD2288">
            <v>0</v>
          </cell>
          <cell r="AE2288">
            <v>0</v>
          </cell>
          <cell r="AF2288">
            <v>0</v>
          </cell>
          <cell r="AG2288">
            <v>0</v>
          </cell>
          <cell r="AH2288">
            <v>0</v>
          </cell>
          <cell r="AI2288">
            <v>0</v>
          </cell>
          <cell r="AJ2288">
            <v>0</v>
          </cell>
          <cell r="AK2288">
            <v>-20045.841666666667</v>
          </cell>
          <cell r="AL2288">
            <v>-53837.939166666671</v>
          </cell>
          <cell r="AM2288">
            <v>-74352.794583333351</v>
          </cell>
          <cell r="AN2288">
            <v>-85413.113750000004</v>
          </cell>
          <cell r="AP2288">
            <v>-93240.726666666669</v>
          </cell>
        </row>
        <row r="2289">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D2289">
            <v>0</v>
          </cell>
          <cell r="AE2289">
            <v>0</v>
          </cell>
          <cell r="AF2289">
            <v>0</v>
          </cell>
          <cell r="AG2289">
            <v>0</v>
          </cell>
          <cell r="AH2289">
            <v>0</v>
          </cell>
          <cell r="AI2289">
            <v>0</v>
          </cell>
          <cell r="AJ2289">
            <v>0</v>
          </cell>
          <cell r="AK2289">
            <v>0</v>
          </cell>
          <cell r="AL2289">
            <v>0</v>
          </cell>
          <cell r="AM2289">
            <v>0</v>
          </cell>
          <cell r="AN2289">
            <v>0</v>
          </cell>
          <cell r="AP2289">
            <v>0</v>
          </cell>
        </row>
        <row r="2290">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D2290">
            <v>0</v>
          </cell>
          <cell r="AE2290">
            <v>0</v>
          </cell>
          <cell r="AF2290">
            <v>0</v>
          </cell>
          <cell r="AG2290">
            <v>0</v>
          </cell>
          <cell r="AH2290">
            <v>0</v>
          </cell>
          <cell r="AI2290">
            <v>0</v>
          </cell>
          <cell r="AJ2290">
            <v>0</v>
          </cell>
          <cell r="AK2290">
            <v>0</v>
          </cell>
          <cell r="AL2290">
            <v>0</v>
          </cell>
          <cell r="AM2290">
            <v>0</v>
          </cell>
          <cell r="AN2290">
            <v>0</v>
          </cell>
          <cell r="AP2290">
            <v>0</v>
          </cell>
        </row>
        <row r="2291">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D2291">
            <v>0</v>
          </cell>
          <cell r="AE2291">
            <v>0</v>
          </cell>
          <cell r="AF2291">
            <v>0</v>
          </cell>
          <cell r="AG2291">
            <v>0</v>
          </cell>
          <cell r="AH2291">
            <v>0</v>
          </cell>
          <cell r="AI2291">
            <v>0</v>
          </cell>
          <cell r="AJ2291">
            <v>0</v>
          </cell>
          <cell r="AK2291">
            <v>0</v>
          </cell>
          <cell r="AL2291">
            <v>0</v>
          </cell>
          <cell r="AM2291">
            <v>0</v>
          </cell>
          <cell r="AN2291">
            <v>0</v>
          </cell>
          <cell r="AP2291">
            <v>0</v>
          </cell>
        </row>
        <row r="2292">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D2292">
            <v>0</v>
          </cell>
          <cell r="AE2292">
            <v>0</v>
          </cell>
          <cell r="AF2292">
            <v>0</v>
          </cell>
          <cell r="AG2292">
            <v>0</v>
          </cell>
          <cell r="AH2292">
            <v>0</v>
          </cell>
          <cell r="AI2292">
            <v>0</v>
          </cell>
          <cell r="AJ2292">
            <v>0</v>
          </cell>
          <cell r="AK2292">
            <v>0</v>
          </cell>
          <cell r="AL2292">
            <v>0</v>
          </cell>
          <cell r="AM2292">
            <v>0</v>
          </cell>
          <cell r="AN2292">
            <v>0</v>
          </cell>
          <cell r="AP2292">
            <v>0</v>
          </cell>
        </row>
        <row r="2293">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D2293">
            <v>0</v>
          </cell>
          <cell r="AE2293">
            <v>0</v>
          </cell>
          <cell r="AF2293">
            <v>0</v>
          </cell>
          <cell r="AG2293">
            <v>0</v>
          </cell>
          <cell r="AH2293">
            <v>0</v>
          </cell>
          <cell r="AI2293">
            <v>0</v>
          </cell>
          <cell r="AJ2293">
            <v>0</v>
          </cell>
          <cell r="AK2293">
            <v>0</v>
          </cell>
          <cell r="AL2293">
            <v>0</v>
          </cell>
          <cell r="AM2293">
            <v>0</v>
          </cell>
          <cell r="AN2293">
            <v>0</v>
          </cell>
          <cell r="AP2293">
            <v>0</v>
          </cell>
        </row>
        <row r="2294">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D2294">
            <v>0</v>
          </cell>
          <cell r="AE2294">
            <v>0</v>
          </cell>
          <cell r="AF2294">
            <v>0</v>
          </cell>
          <cell r="AG2294">
            <v>0</v>
          </cell>
          <cell r="AH2294">
            <v>0</v>
          </cell>
          <cell r="AI2294">
            <v>0</v>
          </cell>
          <cell r="AJ2294">
            <v>0</v>
          </cell>
          <cell r="AK2294">
            <v>0</v>
          </cell>
          <cell r="AL2294">
            <v>0</v>
          </cell>
          <cell r="AM2294">
            <v>0</v>
          </cell>
          <cell r="AN2294">
            <v>0</v>
          </cell>
          <cell r="AP2294">
            <v>0</v>
          </cell>
        </row>
        <row r="2295">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D2295">
            <v>0</v>
          </cell>
          <cell r="AE2295">
            <v>0</v>
          </cell>
          <cell r="AF2295">
            <v>0</v>
          </cell>
          <cell r="AG2295">
            <v>0</v>
          </cell>
          <cell r="AH2295">
            <v>0</v>
          </cell>
          <cell r="AI2295">
            <v>0</v>
          </cell>
          <cell r="AJ2295">
            <v>0</v>
          </cell>
          <cell r="AK2295">
            <v>0</v>
          </cell>
          <cell r="AL2295">
            <v>0</v>
          </cell>
          <cell r="AM2295">
            <v>0</v>
          </cell>
          <cell r="AN2295">
            <v>0</v>
          </cell>
          <cell r="AP2295">
            <v>0</v>
          </cell>
        </row>
        <row r="2296">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D2296">
            <v>0</v>
          </cell>
          <cell r="AE2296">
            <v>0</v>
          </cell>
          <cell r="AF2296">
            <v>0</v>
          </cell>
          <cell r="AG2296">
            <v>0</v>
          </cell>
          <cell r="AH2296">
            <v>0</v>
          </cell>
          <cell r="AI2296">
            <v>0</v>
          </cell>
          <cell r="AJ2296">
            <v>0</v>
          </cell>
          <cell r="AK2296">
            <v>0</v>
          </cell>
          <cell r="AL2296">
            <v>0</v>
          </cell>
          <cell r="AM2296">
            <v>0</v>
          </cell>
          <cell r="AN2296">
            <v>0</v>
          </cell>
          <cell r="AP2296">
            <v>0</v>
          </cell>
        </row>
        <row r="2297">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D2297">
            <v>0</v>
          </cell>
          <cell r="AE2297">
            <v>0</v>
          </cell>
          <cell r="AF2297">
            <v>0</v>
          </cell>
          <cell r="AG2297">
            <v>0</v>
          </cell>
          <cell r="AH2297">
            <v>0</v>
          </cell>
          <cell r="AI2297">
            <v>0</v>
          </cell>
          <cell r="AJ2297">
            <v>0</v>
          </cell>
          <cell r="AK2297">
            <v>0</v>
          </cell>
          <cell r="AL2297">
            <v>0</v>
          </cell>
          <cell r="AM2297">
            <v>0</v>
          </cell>
          <cell r="AN2297">
            <v>0</v>
          </cell>
          <cell r="AP2297">
            <v>0</v>
          </cell>
        </row>
        <row r="2298">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D2298">
            <v>0</v>
          </cell>
          <cell r="AE2298">
            <v>0</v>
          </cell>
          <cell r="AF2298">
            <v>0</v>
          </cell>
          <cell r="AG2298">
            <v>0</v>
          </cell>
          <cell r="AH2298">
            <v>0</v>
          </cell>
          <cell r="AI2298">
            <v>0</v>
          </cell>
          <cell r="AJ2298">
            <v>0</v>
          </cell>
          <cell r="AK2298">
            <v>0</v>
          </cell>
          <cell r="AL2298">
            <v>0</v>
          </cell>
          <cell r="AM2298">
            <v>0</v>
          </cell>
          <cell r="AN2298">
            <v>0</v>
          </cell>
          <cell r="AP2298">
            <v>0</v>
          </cell>
        </row>
        <row r="2299">
          <cell r="J2299">
            <v>-780.54</v>
          </cell>
          <cell r="K2299">
            <v>-977.54</v>
          </cell>
          <cell r="L2299">
            <v>-924.48</v>
          </cell>
          <cell r="M2299">
            <v>-1074.48</v>
          </cell>
          <cell r="N2299">
            <v>-1184.48</v>
          </cell>
          <cell r="O2299">
            <v>-1206.48</v>
          </cell>
          <cell r="P2299">
            <v>-1306.48</v>
          </cell>
          <cell r="Q2299">
            <v>0</v>
          </cell>
          <cell r="R2299">
            <v>-123.33</v>
          </cell>
          <cell r="S2299">
            <v>-224.33</v>
          </cell>
          <cell r="T2299">
            <v>-314.33</v>
          </cell>
          <cell r="U2299">
            <v>-319.33</v>
          </cell>
          <cell r="V2299">
            <v>-518.21</v>
          </cell>
          <cell r="W2299">
            <v>-711.51</v>
          </cell>
          <cell r="X2299">
            <v>-531.51</v>
          </cell>
          <cell r="Y2299">
            <v>-7807.83</v>
          </cell>
          <cell r="Z2299">
            <v>-557.51</v>
          </cell>
          <cell r="AA2299">
            <v>-752.51</v>
          </cell>
          <cell r="AD2299">
            <v>-717.25166666666655</v>
          </cell>
          <cell r="AE2299">
            <v>-717.01541666666662</v>
          </cell>
          <cell r="AF2299">
            <v>-720.16791666666666</v>
          </cell>
          <cell r="AG2299">
            <v>-728.32041666666646</v>
          </cell>
          <cell r="AH2299">
            <v>-718.03374999999994</v>
          </cell>
          <cell r="AI2299">
            <v>-692.05291666666653</v>
          </cell>
          <cell r="AJ2299">
            <v>-670.03791666666655</v>
          </cell>
          <cell r="AK2299">
            <v>-642.57958333333329</v>
          </cell>
          <cell r="AL2299">
            <v>-906.76208333333341</v>
          </cell>
          <cell r="AM2299">
            <v>-1161.1945833333334</v>
          </cell>
          <cell r="AN2299">
            <v>-1116.1554166666667</v>
          </cell>
          <cell r="AP2299">
            <v>-1080.28</v>
          </cell>
        </row>
        <row r="2300">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D2300">
            <v>0</v>
          </cell>
          <cell r="AE2300">
            <v>0</v>
          </cell>
          <cell r="AF2300">
            <v>0</v>
          </cell>
          <cell r="AG2300">
            <v>0</v>
          </cell>
          <cell r="AH2300">
            <v>0</v>
          </cell>
          <cell r="AI2300">
            <v>0</v>
          </cell>
          <cell r="AJ2300">
            <v>0</v>
          </cell>
          <cell r="AK2300">
            <v>0</v>
          </cell>
          <cell r="AL2300">
            <v>0</v>
          </cell>
          <cell r="AM2300">
            <v>0</v>
          </cell>
          <cell r="AN2300">
            <v>0</v>
          </cell>
          <cell r="AP2300">
            <v>0</v>
          </cell>
        </row>
        <row r="2301">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D2301">
            <v>0</v>
          </cell>
          <cell r="AE2301">
            <v>0</v>
          </cell>
          <cell r="AF2301">
            <v>0</v>
          </cell>
          <cell r="AG2301">
            <v>0</v>
          </cell>
          <cell r="AH2301">
            <v>0</v>
          </cell>
          <cell r="AI2301">
            <v>0</v>
          </cell>
          <cell r="AJ2301">
            <v>0</v>
          </cell>
          <cell r="AK2301">
            <v>0</v>
          </cell>
          <cell r="AL2301">
            <v>0</v>
          </cell>
          <cell r="AM2301">
            <v>0</v>
          </cell>
          <cell r="AN2301">
            <v>0</v>
          </cell>
          <cell r="AP2301">
            <v>0</v>
          </cell>
        </row>
        <row r="2302">
          <cell r="J2302">
            <v>-1849453.48</v>
          </cell>
          <cell r="K2302">
            <v>-1804344.85</v>
          </cell>
          <cell r="L2302">
            <v>-1759236.22</v>
          </cell>
          <cell r="M2302">
            <v>-1714127.59</v>
          </cell>
          <cell r="N2302">
            <v>-1669018.96</v>
          </cell>
          <cell r="O2302">
            <v>-1623910.33</v>
          </cell>
          <cell r="P2302">
            <v>-1578801.7</v>
          </cell>
          <cell r="Q2302">
            <v>-1533693.07</v>
          </cell>
          <cell r="R2302">
            <v>-1488584.44</v>
          </cell>
          <cell r="S2302">
            <v>-1443475.81</v>
          </cell>
          <cell r="T2302">
            <v>-1398367.18</v>
          </cell>
          <cell r="U2302">
            <v>-1353258.55</v>
          </cell>
          <cell r="V2302">
            <v>-1308149.92</v>
          </cell>
          <cell r="W2302">
            <v>-1263041.29</v>
          </cell>
          <cell r="X2302">
            <v>-1217932.6599999999</v>
          </cell>
          <cell r="Y2302">
            <v>-1172824.03</v>
          </cell>
          <cell r="Z2302">
            <v>-1127715.3999999999</v>
          </cell>
          <cell r="AA2302">
            <v>-1082606.77</v>
          </cell>
          <cell r="AD2302">
            <v>-1804344.8499999999</v>
          </cell>
          <cell r="AE2302">
            <v>-1759236.22</v>
          </cell>
          <cell r="AF2302">
            <v>-1714127.5899999999</v>
          </cell>
          <cell r="AG2302">
            <v>-1669018.96</v>
          </cell>
          <cell r="AH2302">
            <v>-1623910.33</v>
          </cell>
          <cell r="AI2302">
            <v>-1578801.7</v>
          </cell>
          <cell r="AJ2302">
            <v>-1533693.07</v>
          </cell>
          <cell r="AK2302">
            <v>-1488584.4400000002</v>
          </cell>
          <cell r="AL2302">
            <v>-1443475.8099999998</v>
          </cell>
          <cell r="AM2302">
            <v>-1398367.1800000004</v>
          </cell>
          <cell r="AN2302">
            <v>-1353258.55</v>
          </cell>
          <cell r="AP2302">
            <v>-1263041.29</v>
          </cell>
        </row>
        <row r="2303">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D2303">
            <v>0</v>
          </cell>
          <cell r="AE2303">
            <v>0</v>
          </cell>
          <cell r="AF2303">
            <v>0</v>
          </cell>
          <cell r="AG2303">
            <v>0</v>
          </cell>
          <cell r="AH2303">
            <v>0</v>
          </cell>
          <cell r="AI2303">
            <v>0</v>
          </cell>
          <cell r="AJ2303">
            <v>0</v>
          </cell>
          <cell r="AK2303">
            <v>0</v>
          </cell>
          <cell r="AL2303">
            <v>0</v>
          </cell>
          <cell r="AM2303">
            <v>0</v>
          </cell>
          <cell r="AN2303">
            <v>0</v>
          </cell>
          <cell r="AP2303">
            <v>0</v>
          </cell>
        </row>
        <row r="2304">
          <cell r="J2304">
            <v>-138345.34</v>
          </cell>
          <cell r="K2304">
            <v>-130659.51</v>
          </cell>
          <cell r="L2304">
            <v>-122973.68</v>
          </cell>
          <cell r="M2304">
            <v>-115287.85</v>
          </cell>
          <cell r="N2304">
            <v>-107602.02</v>
          </cell>
          <cell r="O2304">
            <v>-99916.19</v>
          </cell>
          <cell r="P2304">
            <v>-92230.36</v>
          </cell>
          <cell r="Q2304">
            <v>-84544.53</v>
          </cell>
          <cell r="R2304">
            <v>-76858.7</v>
          </cell>
          <cell r="S2304">
            <v>-69172.87</v>
          </cell>
          <cell r="T2304">
            <v>-61487.040000000001</v>
          </cell>
          <cell r="U2304">
            <v>-53801.21</v>
          </cell>
          <cell r="V2304">
            <v>-46115.38</v>
          </cell>
          <cell r="W2304">
            <v>-38429.550000000003</v>
          </cell>
          <cell r="X2304">
            <v>-30743.72</v>
          </cell>
          <cell r="Y2304">
            <v>-23057.89</v>
          </cell>
          <cell r="Z2304">
            <v>-15372.06</v>
          </cell>
          <cell r="AA2304">
            <v>-7686.23</v>
          </cell>
          <cell r="AD2304">
            <v>-130659.51000000001</v>
          </cell>
          <cell r="AE2304">
            <v>-122973.68</v>
          </cell>
          <cell r="AF2304">
            <v>-115287.85000000002</v>
          </cell>
          <cell r="AG2304">
            <v>-107602.02000000002</v>
          </cell>
          <cell r="AH2304">
            <v>-99916.19</v>
          </cell>
          <cell r="AI2304">
            <v>-92230.36</v>
          </cell>
          <cell r="AJ2304">
            <v>-84544.53</v>
          </cell>
          <cell r="AK2304">
            <v>-76858.7</v>
          </cell>
          <cell r="AL2304">
            <v>-69172.87</v>
          </cell>
          <cell r="AM2304">
            <v>-61487.040000000001</v>
          </cell>
          <cell r="AN2304">
            <v>-53801.21</v>
          </cell>
          <cell r="AP2304">
            <v>-38749.742916666662</v>
          </cell>
        </row>
        <row r="2305">
          <cell r="J2305">
            <v>-675825</v>
          </cell>
          <cell r="K2305">
            <v>-675825</v>
          </cell>
          <cell r="L2305">
            <v>-675825</v>
          </cell>
          <cell r="M2305">
            <v>-675825</v>
          </cell>
          <cell r="N2305">
            <v>-675825</v>
          </cell>
          <cell r="O2305">
            <v>-675825</v>
          </cell>
          <cell r="P2305">
            <v>-675825</v>
          </cell>
          <cell r="Q2305">
            <v>-675825</v>
          </cell>
          <cell r="R2305">
            <v>-675825</v>
          </cell>
          <cell r="S2305">
            <v>-675825</v>
          </cell>
          <cell r="T2305">
            <v>-675825</v>
          </cell>
          <cell r="U2305">
            <v>-675825</v>
          </cell>
          <cell r="V2305">
            <v>-675825</v>
          </cell>
          <cell r="W2305">
            <v>-675825</v>
          </cell>
          <cell r="X2305">
            <v>-675825</v>
          </cell>
          <cell r="Y2305">
            <v>-675825</v>
          </cell>
          <cell r="Z2305">
            <v>-675825</v>
          </cell>
          <cell r="AA2305">
            <v>-675825</v>
          </cell>
          <cell r="AD2305">
            <v>-675825</v>
          </cell>
          <cell r="AE2305">
            <v>-675825</v>
          </cell>
          <cell r="AF2305">
            <v>-675825</v>
          </cell>
          <cell r="AG2305">
            <v>-675825</v>
          </cell>
          <cell r="AH2305">
            <v>-675825</v>
          </cell>
          <cell r="AI2305">
            <v>-675825</v>
          </cell>
          <cell r="AJ2305">
            <v>-675825</v>
          </cell>
          <cell r="AK2305">
            <v>-675825</v>
          </cell>
          <cell r="AL2305">
            <v>-675825</v>
          </cell>
          <cell r="AM2305">
            <v>-675825</v>
          </cell>
          <cell r="AN2305">
            <v>-675825</v>
          </cell>
          <cell r="AP2305">
            <v>-675825</v>
          </cell>
        </row>
        <row r="2306">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D2306">
            <v>0</v>
          </cell>
          <cell r="AE2306">
            <v>0</v>
          </cell>
          <cell r="AF2306">
            <v>0</v>
          </cell>
          <cell r="AG2306">
            <v>0</v>
          </cell>
          <cell r="AH2306">
            <v>0</v>
          </cell>
          <cell r="AI2306">
            <v>0</v>
          </cell>
          <cell r="AJ2306">
            <v>0</v>
          </cell>
          <cell r="AK2306">
            <v>0</v>
          </cell>
          <cell r="AL2306">
            <v>0</v>
          </cell>
          <cell r="AM2306">
            <v>0</v>
          </cell>
          <cell r="AN2306">
            <v>0</v>
          </cell>
          <cell r="AP2306">
            <v>0</v>
          </cell>
        </row>
        <row r="2307">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D2307">
            <v>0</v>
          </cell>
          <cell r="AE2307">
            <v>0</v>
          </cell>
          <cell r="AF2307">
            <v>0</v>
          </cell>
          <cell r="AG2307">
            <v>0</v>
          </cell>
          <cell r="AH2307">
            <v>0</v>
          </cell>
          <cell r="AI2307">
            <v>0</v>
          </cell>
          <cell r="AJ2307">
            <v>0</v>
          </cell>
          <cell r="AK2307">
            <v>0</v>
          </cell>
          <cell r="AL2307">
            <v>0</v>
          </cell>
          <cell r="AM2307">
            <v>0</v>
          </cell>
          <cell r="AN2307">
            <v>0</v>
          </cell>
          <cell r="AP2307">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D2308">
            <v>0</v>
          </cell>
          <cell r="AE2308">
            <v>0</v>
          </cell>
          <cell r="AF2308">
            <v>0</v>
          </cell>
          <cell r="AG2308">
            <v>0</v>
          </cell>
          <cell r="AH2308">
            <v>0</v>
          </cell>
          <cell r="AI2308">
            <v>0</v>
          </cell>
          <cell r="AJ2308">
            <v>0</v>
          </cell>
          <cell r="AK2308">
            <v>0</v>
          </cell>
          <cell r="AL2308">
            <v>0</v>
          </cell>
          <cell r="AM2308">
            <v>0</v>
          </cell>
          <cell r="AN2308">
            <v>0</v>
          </cell>
          <cell r="AP2308">
            <v>0</v>
          </cell>
        </row>
        <row r="2309">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D2309">
            <v>0</v>
          </cell>
          <cell r="AE2309">
            <v>0</v>
          </cell>
          <cell r="AF2309">
            <v>0</v>
          </cell>
          <cell r="AG2309">
            <v>0</v>
          </cell>
          <cell r="AH2309">
            <v>0</v>
          </cell>
          <cell r="AI2309">
            <v>0</v>
          </cell>
          <cell r="AJ2309">
            <v>0</v>
          </cell>
          <cell r="AK2309">
            <v>0</v>
          </cell>
          <cell r="AL2309">
            <v>0</v>
          </cell>
          <cell r="AM2309">
            <v>0</v>
          </cell>
          <cell r="AN2309">
            <v>0</v>
          </cell>
          <cell r="AP2309">
            <v>0</v>
          </cell>
        </row>
        <row r="2310">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D2310">
            <v>0</v>
          </cell>
          <cell r="AE2310">
            <v>0</v>
          </cell>
          <cell r="AF2310">
            <v>0</v>
          </cell>
          <cell r="AG2310">
            <v>0</v>
          </cell>
          <cell r="AH2310">
            <v>0</v>
          </cell>
          <cell r="AI2310">
            <v>0</v>
          </cell>
          <cell r="AJ2310">
            <v>0</v>
          </cell>
          <cell r="AK2310">
            <v>0</v>
          </cell>
          <cell r="AL2310">
            <v>0</v>
          </cell>
          <cell r="AM2310">
            <v>0</v>
          </cell>
          <cell r="AN2310">
            <v>0</v>
          </cell>
          <cell r="AP2310">
            <v>0</v>
          </cell>
        </row>
        <row r="2311">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D2311">
            <v>0</v>
          </cell>
          <cell r="AE2311">
            <v>0</v>
          </cell>
          <cell r="AF2311">
            <v>0</v>
          </cell>
          <cell r="AG2311">
            <v>0</v>
          </cell>
          <cell r="AH2311">
            <v>0</v>
          </cell>
          <cell r="AI2311">
            <v>0</v>
          </cell>
          <cell r="AJ2311">
            <v>0</v>
          </cell>
          <cell r="AK2311">
            <v>0</v>
          </cell>
          <cell r="AL2311">
            <v>0</v>
          </cell>
          <cell r="AM2311">
            <v>0</v>
          </cell>
          <cell r="AN2311">
            <v>0</v>
          </cell>
          <cell r="AP2311">
            <v>0</v>
          </cell>
        </row>
        <row r="2312">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D2312">
            <v>0</v>
          </cell>
          <cell r="AE2312">
            <v>0</v>
          </cell>
          <cell r="AF2312">
            <v>0</v>
          </cell>
          <cell r="AG2312">
            <v>0</v>
          </cell>
          <cell r="AH2312">
            <v>0</v>
          </cell>
          <cell r="AI2312">
            <v>0</v>
          </cell>
          <cell r="AJ2312">
            <v>0</v>
          </cell>
          <cell r="AK2312">
            <v>0</v>
          </cell>
          <cell r="AL2312">
            <v>0</v>
          </cell>
          <cell r="AM2312">
            <v>0</v>
          </cell>
          <cell r="AN2312">
            <v>0</v>
          </cell>
          <cell r="AP2312">
            <v>0</v>
          </cell>
        </row>
        <row r="2313">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D2313">
            <v>0</v>
          </cell>
          <cell r="AE2313">
            <v>0</v>
          </cell>
          <cell r="AF2313">
            <v>0</v>
          </cell>
          <cell r="AG2313">
            <v>0</v>
          </cell>
          <cell r="AH2313">
            <v>0</v>
          </cell>
          <cell r="AI2313">
            <v>0</v>
          </cell>
          <cell r="AJ2313">
            <v>0</v>
          </cell>
          <cell r="AK2313">
            <v>0</v>
          </cell>
          <cell r="AL2313">
            <v>0</v>
          </cell>
          <cell r="AM2313">
            <v>0</v>
          </cell>
          <cell r="AN2313">
            <v>0</v>
          </cell>
          <cell r="AP2313">
            <v>0</v>
          </cell>
        </row>
        <row r="2314">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D2314">
            <v>0</v>
          </cell>
          <cell r="AE2314">
            <v>0</v>
          </cell>
          <cell r="AF2314">
            <v>0</v>
          </cell>
          <cell r="AG2314">
            <v>0</v>
          </cell>
          <cell r="AH2314">
            <v>0</v>
          </cell>
          <cell r="AI2314">
            <v>0</v>
          </cell>
          <cell r="AJ2314">
            <v>0</v>
          </cell>
          <cell r="AK2314">
            <v>0</v>
          </cell>
          <cell r="AL2314">
            <v>0</v>
          </cell>
          <cell r="AM2314">
            <v>0</v>
          </cell>
          <cell r="AN2314">
            <v>0</v>
          </cell>
          <cell r="AP2314">
            <v>0</v>
          </cell>
        </row>
        <row r="2315">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D2315">
            <v>0</v>
          </cell>
          <cell r="AE2315">
            <v>0</v>
          </cell>
          <cell r="AF2315">
            <v>0</v>
          </cell>
          <cell r="AG2315">
            <v>0</v>
          </cell>
          <cell r="AH2315">
            <v>0</v>
          </cell>
          <cell r="AI2315">
            <v>0</v>
          </cell>
          <cell r="AJ2315">
            <v>0</v>
          </cell>
          <cell r="AK2315">
            <v>0</v>
          </cell>
          <cell r="AL2315">
            <v>0</v>
          </cell>
          <cell r="AM2315">
            <v>0</v>
          </cell>
          <cell r="AN2315">
            <v>0</v>
          </cell>
          <cell r="AP2315">
            <v>0</v>
          </cell>
        </row>
        <row r="2316">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D2316">
            <v>0</v>
          </cell>
          <cell r="AE2316">
            <v>0</v>
          </cell>
          <cell r="AF2316">
            <v>0</v>
          </cell>
          <cell r="AG2316">
            <v>0</v>
          </cell>
          <cell r="AH2316">
            <v>0</v>
          </cell>
          <cell r="AI2316">
            <v>0</v>
          </cell>
          <cell r="AJ2316">
            <v>0</v>
          </cell>
          <cell r="AK2316">
            <v>0</v>
          </cell>
          <cell r="AL2316">
            <v>0</v>
          </cell>
          <cell r="AM2316">
            <v>0</v>
          </cell>
          <cell r="AN2316">
            <v>0</v>
          </cell>
          <cell r="AP2316">
            <v>0</v>
          </cell>
        </row>
        <row r="2317">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D2317">
            <v>0</v>
          </cell>
          <cell r="AE2317">
            <v>0</v>
          </cell>
          <cell r="AF2317">
            <v>0</v>
          </cell>
          <cell r="AG2317">
            <v>0</v>
          </cell>
          <cell r="AH2317">
            <v>0</v>
          </cell>
          <cell r="AI2317">
            <v>0</v>
          </cell>
          <cell r="AJ2317">
            <v>0</v>
          </cell>
          <cell r="AK2317">
            <v>0</v>
          </cell>
          <cell r="AL2317">
            <v>0</v>
          </cell>
          <cell r="AM2317">
            <v>0</v>
          </cell>
          <cell r="AN2317">
            <v>0</v>
          </cell>
          <cell r="AP2317">
            <v>0</v>
          </cell>
        </row>
        <row r="2318">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D2318">
            <v>0</v>
          </cell>
          <cell r="AE2318">
            <v>0</v>
          </cell>
          <cell r="AF2318">
            <v>0</v>
          </cell>
          <cell r="AG2318">
            <v>0</v>
          </cell>
          <cell r="AH2318">
            <v>0</v>
          </cell>
          <cell r="AI2318">
            <v>0</v>
          </cell>
          <cell r="AJ2318">
            <v>0</v>
          </cell>
          <cell r="AK2318">
            <v>0</v>
          </cell>
          <cell r="AL2318">
            <v>0</v>
          </cell>
          <cell r="AM2318">
            <v>0</v>
          </cell>
          <cell r="AN2318">
            <v>0</v>
          </cell>
          <cell r="AP2318">
            <v>0</v>
          </cell>
        </row>
        <row r="2319">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D2319">
            <v>0</v>
          </cell>
          <cell r="AE2319">
            <v>0</v>
          </cell>
          <cell r="AF2319">
            <v>0</v>
          </cell>
          <cell r="AG2319">
            <v>0</v>
          </cell>
          <cell r="AH2319">
            <v>0</v>
          </cell>
          <cell r="AI2319">
            <v>0</v>
          </cell>
          <cell r="AJ2319">
            <v>0</v>
          </cell>
          <cell r="AK2319">
            <v>0</v>
          </cell>
          <cell r="AL2319">
            <v>0</v>
          </cell>
          <cell r="AM2319">
            <v>0</v>
          </cell>
          <cell r="AN2319">
            <v>0</v>
          </cell>
          <cell r="AP2319">
            <v>0</v>
          </cell>
        </row>
        <row r="2320">
          <cell r="J2320">
            <v>-3737354.88</v>
          </cell>
          <cell r="K2320">
            <v>-3161967.49</v>
          </cell>
          <cell r="L2320">
            <v>-3127470.21</v>
          </cell>
          <cell r="M2320">
            <v>-3413863.62</v>
          </cell>
          <cell r="N2320">
            <v>-3195173.19</v>
          </cell>
          <cell r="O2320">
            <v>-3968264.71</v>
          </cell>
          <cell r="P2320">
            <v>-3621315.5</v>
          </cell>
          <cell r="Q2320">
            <v>-3802700.45</v>
          </cell>
          <cell r="R2320">
            <v>-4481309.25</v>
          </cell>
          <cell r="S2320">
            <v>-4556745.7300000004</v>
          </cell>
          <cell r="T2320">
            <v>-5415866.0599999996</v>
          </cell>
          <cell r="U2320">
            <v>-4383616.51</v>
          </cell>
          <cell r="V2320">
            <v>-2836866.37</v>
          </cell>
          <cell r="W2320">
            <v>-2640567.7799999998</v>
          </cell>
          <cell r="X2320">
            <v>-2017163.43</v>
          </cell>
          <cell r="Y2320">
            <v>-1979814.16</v>
          </cell>
          <cell r="Z2320">
            <v>-2407886.62</v>
          </cell>
          <cell r="AA2320">
            <v>-3033107.3</v>
          </cell>
          <cell r="AD2320">
            <v>-3433172.05125</v>
          </cell>
          <cell r="AE2320">
            <v>-3545860.7183333337</v>
          </cell>
          <cell r="AF2320">
            <v>-3664689.987916667</v>
          </cell>
          <cell r="AG2320">
            <v>-3788559.5175000001</v>
          </cell>
          <cell r="AH2320">
            <v>-3877449.7441666671</v>
          </cell>
          <cell r="AI2320">
            <v>-3867950.2787500001</v>
          </cell>
          <cell r="AJ2320">
            <v>-3808704.9362499993</v>
          </cell>
          <cell r="AK2320">
            <v>-3740717.165833333</v>
          </cell>
          <cell r="AL2320">
            <v>-3634702.3224999998</v>
          </cell>
          <cell r="AM2320">
            <v>-3542146.6545833331</v>
          </cell>
          <cell r="AN2320">
            <v>-3470378.155416667</v>
          </cell>
          <cell r="AP2320">
            <v>-3310173.3175000004</v>
          </cell>
        </row>
        <row r="2321">
          <cell r="J2321">
            <v>-6391780.2000000002</v>
          </cell>
          <cell r="K2321">
            <v>-6253910.5199999996</v>
          </cell>
          <cell r="L2321">
            <v>-6222819.1100000003</v>
          </cell>
          <cell r="M2321">
            <v>-6291851.5099999998</v>
          </cell>
          <cell r="N2321">
            <v>-6345283.5700000003</v>
          </cell>
          <cell r="O2321">
            <v>-6699349.9100000001</v>
          </cell>
          <cell r="P2321">
            <v>-6808384.9699999997</v>
          </cell>
          <cell r="Q2321">
            <v>-7474754.0700000003</v>
          </cell>
          <cell r="R2321">
            <v>-8320814.79</v>
          </cell>
          <cell r="S2321">
            <v>-8965410.9100000001</v>
          </cell>
          <cell r="T2321">
            <v>-9676943.4900000002</v>
          </cell>
          <cell r="U2321">
            <v>-9708088.1999999993</v>
          </cell>
          <cell r="V2321">
            <v>-9650746.1500000004</v>
          </cell>
          <cell r="W2321">
            <v>-9718790.1500000004</v>
          </cell>
          <cell r="X2321">
            <v>-9489909.8399999999</v>
          </cell>
          <cell r="Y2321">
            <v>-9449894.3699999992</v>
          </cell>
          <cell r="Z2321">
            <v>-9554817.4600000009</v>
          </cell>
          <cell r="AA2321">
            <v>-9830840.2699999996</v>
          </cell>
          <cell r="AD2321">
            <v>-6219003.2316666665</v>
          </cell>
          <cell r="AE2321">
            <v>-6456913.4170833342</v>
          </cell>
          <cell r="AF2321">
            <v>-6713931.1245833337</v>
          </cell>
          <cell r="AG2321">
            <v>-6992153.9354166659</v>
          </cell>
          <cell r="AH2321">
            <v>-7283764.4370833309</v>
          </cell>
          <cell r="AI2321">
            <v>-7565739.5187499998</v>
          </cell>
          <cell r="AJ2321">
            <v>-7845899.7512499997</v>
          </cell>
          <cell r="AK2321">
            <v>-8126398.5162500003</v>
          </cell>
          <cell r="AL2321">
            <v>-8394112.4158333335</v>
          </cell>
          <cell r="AM2321">
            <v>-8659428.1137500014</v>
          </cell>
          <cell r="AN2321">
            <v>-8923637.4575000014</v>
          </cell>
          <cell r="AP2321">
            <v>-9452719.7687500026</v>
          </cell>
        </row>
        <row r="2322">
          <cell r="J2322">
            <v>-7642404</v>
          </cell>
          <cell r="K2322">
            <v>-7726826</v>
          </cell>
          <cell r="L2322">
            <v>-7726826</v>
          </cell>
          <cell r="M2322">
            <v>-7726826</v>
          </cell>
          <cell r="N2322">
            <v>-7772522</v>
          </cell>
          <cell r="O2322">
            <v>-7772522</v>
          </cell>
          <cell r="P2322">
            <v>-7772522</v>
          </cell>
          <cell r="Q2322">
            <v>-7734211</v>
          </cell>
          <cell r="R2322">
            <v>-7734211</v>
          </cell>
          <cell r="S2322">
            <v>-7734211</v>
          </cell>
          <cell r="T2322">
            <v>-7667812</v>
          </cell>
          <cell r="U2322">
            <v>-7667812</v>
          </cell>
          <cell r="V2322">
            <v>-7667812</v>
          </cell>
          <cell r="W2322">
            <v>-7599685</v>
          </cell>
          <cell r="X2322">
            <v>-7599685</v>
          </cell>
          <cell r="Y2322">
            <v>-7599685</v>
          </cell>
          <cell r="Z2322">
            <v>-7508396</v>
          </cell>
          <cell r="AA2322">
            <v>-7508396</v>
          </cell>
          <cell r="AD2322">
            <v>-7629549.75</v>
          </cell>
          <cell r="AE2322">
            <v>-7681521.083333333</v>
          </cell>
          <cell r="AF2322">
            <v>-7704351.166666667</v>
          </cell>
          <cell r="AG2322">
            <v>-7717546.583333333</v>
          </cell>
          <cell r="AH2322">
            <v>-7722166.75</v>
          </cell>
          <cell r="AI2322">
            <v>-7724284.083333333</v>
          </cell>
          <cell r="AJ2322">
            <v>-7720045.208333333</v>
          </cell>
          <cell r="AK2322">
            <v>-7709450.125</v>
          </cell>
          <cell r="AL2322">
            <v>-7698855.041666667</v>
          </cell>
          <cell r="AM2322">
            <v>-7682552.25</v>
          </cell>
          <cell r="AN2322">
            <v>-7660541.75</v>
          </cell>
          <cell r="AP2322">
            <v>-7612707.25</v>
          </cell>
        </row>
        <row r="2323">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D2323">
            <v>0</v>
          </cell>
          <cell r="AE2323">
            <v>0</v>
          </cell>
          <cell r="AF2323">
            <v>0</v>
          </cell>
          <cell r="AG2323">
            <v>0</v>
          </cell>
          <cell r="AH2323">
            <v>0</v>
          </cell>
          <cell r="AI2323">
            <v>0</v>
          </cell>
          <cell r="AJ2323">
            <v>0</v>
          </cell>
          <cell r="AK2323">
            <v>0</v>
          </cell>
          <cell r="AL2323">
            <v>0</v>
          </cell>
          <cell r="AM2323">
            <v>0</v>
          </cell>
          <cell r="AN2323">
            <v>0</v>
          </cell>
          <cell r="AP2323">
            <v>0</v>
          </cell>
        </row>
        <row r="2324">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D2324">
            <v>0</v>
          </cell>
          <cell r="AE2324">
            <v>0</v>
          </cell>
          <cell r="AF2324">
            <v>0</v>
          </cell>
          <cell r="AG2324">
            <v>0</v>
          </cell>
          <cell r="AH2324">
            <v>0</v>
          </cell>
          <cell r="AI2324">
            <v>0</v>
          </cell>
          <cell r="AJ2324">
            <v>0</v>
          </cell>
          <cell r="AK2324">
            <v>0</v>
          </cell>
          <cell r="AL2324">
            <v>0</v>
          </cell>
          <cell r="AM2324">
            <v>0</v>
          </cell>
          <cell r="AN2324">
            <v>0</v>
          </cell>
          <cell r="AP2324">
            <v>0</v>
          </cell>
        </row>
        <row r="2325">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D2325">
            <v>0</v>
          </cell>
          <cell r="AE2325">
            <v>0</v>
          </cell>
          <cell r="AF2325">
            <v>0</v>
          </cell>
          <cell r="AG2325">
            <v>0</v>
          </cell>
          <cell r="AH2325">
            <v>0</v>
          </cell>
          <cell r="AI2325">
            <v>0</v>
          </cell>
          <cell r="AJ2325">
            <v>0</v>
          </cell>
          <cell r="AK2325">
            <v>0</v>
          </cell>
          <cell r="AL2325">
            <v>0</v>
          </cell>
          <cell r="AM2325">
            <v>0</v>
          </cell>
          <cell r="AN2325">
            <v>0</v>
          </cell>
          <cell r="AP2325">
            <v>88452.207916666681</v>
          </cell>
        </row>
        <row r="2326">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D2326">
            <v>0</v>
          </cell>
          <cell r="AE2326">
            <v>0</v>
          </cell>
          <cell r="AF2326">
            <v>0</v>
          </cell>
          <cell r="AG2326">
            <v>0</v>
          </cell>
          <cell r="AH2326">
            <v>0</v>
          </cell>
          <cell r="AI2326">
            <v>0</v>
          </cell>
          <cell r="AJ2326">
            <v>0</v>
          </cell>
          <cell r="AK2326">
            <v>0</v>
          </cell>
          <cell r="AL2326">
            <v>0</v>
          </cell>
          <cell r="AM2326">
            <v>0</v>
          </cell>
          <cell r="AN2326">
            <v>0</v>
          </cell>
          <cell r="AP2326">
            <v>0</v>
          </cell>
        </row>
        <row r="2327">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D2327">
            <v>0</v>
          </cell>
          <cell r="AE2327">
            <v>0</v>
          </cell>
          <cell r="AF2327">
            <v>0</v>
          </cell>
          <cell r="AG2327">
            <v>0</v>
          </cell>
          <cell r="AH2327">
            <v>0</v>
          </cell>
          <cell r="AI2327">
            <v>0</v>
          </cell>
          <cell r="AJ2327">
            <v>0</v>
          </cell>
          <cell r="AK2327">
            <v>0</v>
          </cell>
          <cell r="AL2327">
            <v>0</v>
          </cell>
          <cell r="AM2327">
            <v>0</v>
          </cell>
          <cell r="AN2327">
            <v>0</v>
          </cell>
          <cell r="AP2327">
            <v>-88452.207916666681</v>
          </cell>
        </row>
        <row r="2328">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D2328">
            <v>0</v>
          </cell>
          <cell r="AE2328">
            <v>0</v>
          </cell>
          <cell r="AF2328">
            <v>0</v>
          </cell>
          <cell r="AG2328">
            <v>0</v>
          </cell>
          <cell r="AH2328">
            <v>0</v>
          </cell>
          <cell r="AI2328">
            <v>0</v>
          </cell>
          <cell r="AJ2328">
            <v>0</v>
          </cell>
          <cell r="AK2328">
            <v>0</v>
          </cell>
          <cell r="AL2328">
            <v>0</v>
          </cell>
          <cell r="AM2328">
            <v>0</v>
          </cell>
          <cell r="AN2328">
            <v>0</v>
          </cell>
          <cell r="AP2328">
            <v>-88452.207916666681</v>
          </cell>
        </row>
        <row r="2329">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D2329">
            <v>0</v>
          </cell>
          <cell r="AE2329">
            <v>0</v>
          </cell>
          <cell r="AF2329">
            <v>0</v>
          </cell>
          <cell r="AG2329">
            <v>0</v>
          </cell>
          <cell r="AH2329">
            <v>0</v>
          </cell>
          <cell r="AI2329">
            <v>0</v>
          </cell>
          <cell r="AJ2329">
            <v>0</v>
          </cell>
          <cell r="AK2329">
            <v>0</v>
          </cell>
          <cell r="AL2329">
            <v>0</v>
          </cell>
          <cell r="AM2329">
            <v>0</v>
          </cell>
          <cell r="AN2329">
            <v>0</v>
          </cell>
          <cell r="AP2329">
            <v>0</v>
          </cell>
        </row>
        <row r="2330">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D2330">
            <v>0</v>
          </cell>
          <cell r="AE2330">
            <v>0</v>
          </cell>
          <cell r="AF2330">
            <v>0</v>
          </cell>
          <cell r="AG2330">
            <v>0</v>
          </cell>
          <cell r="AH2330">
            <v>0</v>
          </cell>
          <cell r="AI2330">
            <v>0</v>
          </cell>
          <cell r="AJ2330">
            <v>0</v>
          </cell>
          <cell r="AK2330">
            <v>0</v>
          </cell>
          <cell r="AL2330">
            <v>0</v>
          </cell>
          <cell r="AM2330">
            <v>0</v>
          </cell>
          <cell r="AN2330">
            <v>0</v>
          </cell>
          <cell r="AP2330">
            <v>0</v>
          </cell>
        </row>
        <row r="2331">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D2331">
            <v>0</v>
          </cell>
          <cell r="AE2331">
            <v>0</v>
          </cell>
          <cell r="AF2331">
            <v>0</v>
          </cell>
          <cell r="AG2331">
            <v>0</v>
          </cell>
          <cell r="AH2331">
            <v>0</v>
          </cell>
          <cell r="AI2331">
            <v>0</v>
          </cell>
          <cell r="AJ2331">
            <v>0</v>
          </cell>
          <cell r="AK2331">
            <v>0</v>
          </cell>
          <cell r="AL2331">
            <v>0</v>
          </cell>
          <cell r="AM2331">
            <v>0</v>
          </cell>
          <cell r="AN2331">
            <v>0</v>
          </cell>
          <cell r="AP2331">
            <v>-12619301.371250002</v>
          </cell>
        </row>
        <row r="2332">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D2332">
            <v>0</v>
          </cell>
          <cell r="AE2332">
            <v>0</v>
          </cell>
          <cell r="AF2332">
            <v>0</v>
          </cell>
          <cell r="AG2332">
            <v>0</v>
          </cell>
          <cell r="AH2332">
            <v>0</v>
          </cell>
          <cell r="AI2332">
            <v>0</v>
          </cell>
          <cell r="AJ2332">
            <v>0</v>
          </cell>
          <cell r="AK2332">
            <v>0</v>
          </cell>
          <cell r="AL2332">
            <v>0</v>
          </cell>
          <cell r="AM2332">
            <v>0</v>
          </cell>
          <cell r="AN2332">
            <v>0</v>
          </cell>
          <cell r="AP2332">
            <v>0</v>
          </cell>
        </row>
        <row r="2333">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D2333">
            <v>0</v>
          </cell>
          <cell r="AE2333">
            <v>0</v>
          </cell>
          <cell r="AF2333">
            <v>0</v>
          </cell>
          <cell r="AG2333">
            <v>0</v>
          </cell>
          <cell r="AH2333">
            <v>0</v>
          </cell>
          <cell r="AI2333">
            <v>0</v>
          </cell>
          <cell r="AJ2333">
            <v>0</v>
          </cell>
          <cell r="AK2333">
            <v>0</v>
          </cell>
          <cell r="AL2333">
            <v>0</v>
          </cell>
          <cell r="AM2333">
            <v>0</v>
          </cell>
          <cell r="AN2333">
            <v>0</v>
          </cell>
          <cell r="AP2333">
            <v>-2002350.5425000002</v>
          </cell>
        </row>
        <row r="2334">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D2334">
            <v>0</v>
          </cell>
          <cell r="AE2334">
            <v>0</v>
          </cell>
          <cell r="AF2334">
            <v>0</v>
          </cell>
          <cell r="AG2334">
            <v>0</v>
          </cell>
          <cell r="AH2334">
            <v>0</v>
          </cell>
          <cell r="AI2334">
            <v>0</v>
          </cell>
          <cell r="AJ2334">
            <v>0</v>
          </cell>
          <cell r="AK2334">
            <v>0</v>
          </cell>
          <cell r="AL2334">
            <v>0</v>
          </cell>
          <cell r="AM2334">
            <v>0</v>
          </cell>
          <cell r="AN2334">
            <v>0</v>
          </cell>
          <cell r="AP2334">
            <v>0</v>
          </cell>
        </row>
        <row r="2335">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D2335">
            <v>0</v>
          </cell>
          <cell r="AE2335">
            <v>0</v>
          </cell>
          <cell r="AF2335">
            <v>0</v>
          </cell>
          <cell r="AG2335">
            <v>0</v>
          </cell>
          <cell r="AH2335">
            <v>0</v>
          </cell>
          <cell r="AI2335">
            <v>0</v>
          </cell>
          <cell r="AJ2335">
            <v>0</v>
          </cell>
          <cell r="AK2335">
            <v>0</v>
          </cell>
          <cell r="AL2335">
            <v>0</v>
          </cell>
          <cell r="AM2335">
            <v>0</v>
          </cell>
          <cell r="AN2335">
            <v>0</v>
          </cell>
          <cell r="AP2335">
            <v>0</v>
          </cell>
        </row>
        <row r="2336">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D2336">
            <v>0</v>
          </cell>
          <cell r="AE2336">
            <v>0</v>
          </cell>
          <cell r="AF2336">
            <v>0</v>
          </cell>
          <cell r="AG2336">
            <v>0</v>
          </cell>
          <cell r="AH2336">
            <v>0</v>
          </cell>
          <cell r="AI2336">
            <v>0</v>
          </cell>
          <cell r="AJ2336">
            <v>0</v>
          </cell>
          <cell r="AK2336">
            <v>0</v>
          </cell>
          <cell r="AL2336">
            <v>0</v>
          </cell>
          <cell r="AM2336">
            <v>0</v>
          </cell>
          <cell r="AN2336">
            <v>0</v>
          </cell>
          <cell r="AP2336">
            <v>0</v>
          </cell>
        </row>
        <row r="2337">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D2337">
            <v>0</v>
          </cell>
          <cell r="AE2337">
            <v>0</v>
          </cell>
          <cell r="AF2337">
            <v>0</v>
          </cell>
          <cell r="AG2337">
            <v>0</v>
          </cell>
          <cell r="AH2337">
            <v>0</v>
          </cell>
          <cell r="AI2337">
            <v>0</v>
          </cell>
          <cell r="AJ2337">
            <v>0</v>
          </cell>
          <cell r="AK2337">
            <v>0</v>
          </cell>
          <cell r="AL2337">
            <v>0</v>
          </cell>
          <cell r="AM2337">
            <v>0</v>
          </cell>
          <cell r="AN2337">
            <v>0</v>
          </cell>
          <cell r="AP2337">
            <v>0</v>
          </cell>
        </row>
        <row r="2338">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D2338">
            <v>0</v>
          </cell>
          <cell r="AE2338">
            <v>0</v>
          </cell>
          <cell r="AF2338">
            <v>0</v>
          </cell>
          <cell r="AG2338">
            <v>0</v>
          </cell>
          <cell r="AH2338">
            <v>0</v>
          </cell>
          <cell r="AI2338">
            <v>0</v>
          </cell>
          <cell r="AJ2338">
            <v>0</v>
          </cell>
          <cell r="AK2338">
            <v>0</v>
          </cell>
          <cell r="AL2338">
            <v>0</v>
          </cell>
          <cell r="AM2338">
            <v>0</v>
          </cell>
          <cell r="AN2338">
            <v>0</v>
          </cell>
          <cell r="AP2338">
            <v>0</v>
          </cell>
        </row>
        <row r="2339">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D2339">
            <v>0</v>
          </cell>
          <cell r="AE2339">
            <v>0</v>
          </cell>
          <cell r="AF2339">
            <v>0</v>
          </cell>
          <cell r="AG2339">
            <v>0</v>
          </cell>
          <cell r="AH2339">
            <v>0</v>
          </cell>
          <cell r="AI2339">
            <v>0</v>
          </cell>
          <cell r="AJ2339">
            <v>0</v>
          </cell>
          <cell r="AK2339">
            <v>0</v>
          </cell>
          <cell r="AL2339">
            <v>0</v>
          </cell>
          <cell r="AM2339">
            <v>0</v>
          </cell>
          <cell r="AN2339">
            <v>0</v>
          </cell>
          <cell r="AP2339">
            <v>0</v>
          </cell>
        </row>
        <row r="2340">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D2340">
            <v>0</v>
          </cell>
          <cell r="AE2340">
            <v>0</v>
          </cell>
          <cell r="AF2340">
            <v>0</v>
          </cell>
          <cell r="AG2340">
            <v>0</v>
          </cell>
          <cell r="AH2340">
            <v>0</v>
          </cell>
          <cell r="AI2340">
            <v>0</v>
          </cell>
          <cell r="AJ2340">
            <v>0</v>
          </cell>
          <cell r="AK2340">
            <v>0</v>
          </cell>
          <cell r="AL2340">
            <v>0</v>
          </cell>
          <cell r="AM2340">
            <v>0</v>
          </cell>
          <cell r="AN2340">
            <v>0</v>
          </cell>
          <cell r="AP2340">
            <v>0</v>
          </cell>
        </row>
        <row r="2341">
          <cell r="J2341">
            <v>-22804.52</v>
          </cell>
          <cell r="K2341">
            <v>-21666.6</v>
          </cell>
          <cell r="L2341">
            <v>-20528.68</v>
          </cell>
          <cell r="M2341">
            <v>-19390.759999999998</v>
          </cell>
          <cell r="N2341">
            <v>-18252.84</v>
          </cell>
          <cell r="O2341">
            <v>-17114.919999999998</v>
          </cell>
          <cell r="P2341">
            <v>-15977</v>
          </cell>
          <cell r="Q2341">
            <v>-14839.08</v>
          </cell>
          <cell r="R2341">
            <v>-13701.16</v>
          </cell>
          <cell r="S2341">
            <v>-12563.24</v>
          </cell>
          <cell r="T2341">
            <v>-11425.32</v>
          </cell>
          <cell r="U2341">
            <v>-10287.4</v>
          </cell>
          <cell r="V2341">
            <v>-9149.48</v>
          </cell>
          <cell r="W2341">
            <v>-8011.56</v>
          </cell>
          <cell r="X2341">
            <v>-7439.29</v>
          </cell>
          <cell r="Y2341">
            <v>-6867.02</v>
          </cell>
          <cell r="Z2341">
            <v>-6294.75</v>
          </cell>
          <cell r="AA2341">
            <v>-5722.48</v>
          </cell>
          <cell r="AD2341">
            <v>-22736.731250000001</v>
          </cell>
          <cell r="AE2341">
            <v>-21213.543333333335</v>
          </cell>
          <cell r="AF2341">
            <v>-19775.977916666667</v>
          </cell>
          <cell r="AG2341">
            <v>-18424.035</v>
          </cell>
          <cell r="AH2341">
            <v>-17157.714583333331</v>
          </cell>
          <cell r="AI2341">
            <v>-15976.999999999998</v>
          </cell>
          <cell r="AJ2341">
            <v>-14839.08</v>
          </cell>
          <cell r="AK2341">
            <v>-13724.72875</v>
          </cell>
          <cell r="AL2341">
            <v>-12657.514999999999</v>
          </cell>
          <cell r="AM2341">
            <v>-11637.438749999999</v>
          </cell>
          <cell r="AN2341">
            <v>-10664.499999999998</v>
          </cell>
          <cell r="AP2341">
            <v>-8860.0349999999999</v>
          </cell>
        </row>
        <row r="2342">
          <cell r="J2342">
            <v>-5108.3500000000004</v>
          </cell>
          <cell r="K2342">
            <v>-4853.47</v>
          </cell>
          <cell r="L2342">
            <v>-4598.59</v>
          </cell>
          <cell r="M2342">
            <v>-4343.71</v>
          </cell>
          <cell r="N2342">
            <v>-4088.83</v>
          </cell>
          <cell r="O2342">
            <v>-3833.95</v>
          </cell>
          <cell r="P2342">
            <v>-3579.07</v>
          </cell>
          <cell r="Q2342">
            <v>-3324.19</v>
          </cell>
          <cell r="R2342">
            <v>-3069.31</v>
          </cell>
          <cell r="S2342">
            <v>-2814.43</v>
          </cell>
          <cell r="T2342">
            <v>-2560.13</v>
          </cell>
          <cell r="U2342">
            <v>-2305.25</v>
          </cell>
          <cell r="V2342">
            <v>-2050.37</v>
          </cell>
          <cell r="W2342">
            <v>-1795.49</v>
          </cell>
          <cell r="X2342">
            <v>-1667.31</v>
          </cell>
          <cell r="Y2342">
            <v>-1539.13</v>
          </cell>
          <cell r="Z2342">
            <v>-1410.95</v>
          </cell>
          <cell r="AA2342">
            <v>-1282.77</v>
          </cell>
          <cell r="AD2342">
            <v>-5093.0158333333338</v>
          </cell>
          <cell r="AE2342">
            <v>-4751.8683333333338</v>
          </cell>
          <cell r="AF2342">
            <v>-4429.9024999999992</v>
          </cell>
          <cell r="AG2342">
            <v>-4127.1425000000008</v>
          </cell>
          <cell r="AH2342">
            <v>-3843.5883333333327</v>
          </cell>
          <cell r="AI2342">
            <v>-3579.1908333333326</v>
          </cell>
          <cell r="AJ2342">
            <v>-3324.3591666666671</v>
          </cell>
          <cell r="AK2342">
            <v>-3074.8066666666668</v>
          </cell>
          <cell r="AL2342">
            <v>-2835.8125000000005</v>
          </cell>
          <cell r="AM2342">
            <v>-2607.376666666667</v>
          </cell>
          <cell r="AN2342">
            <v>-2389.499166666667</v>
          </cell>
          <cell r="AP2342">
            <v>-1985.4191666666666</v>
          </cell>
        </row>
        <row r="2343">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D2343">
            <v>0</v>
          </cell>
          <cell r="AE2343">
            <v>0</v>
          </cell>
          <cell r="AF2343">
            <v>0</v>
          </cell>
          <cell r="AG2343">
            <v>0</v>
          </cell>
          <cell r="AH2343">
            <v>0</v>
          </cell>
          <cell r="AI2343">
            <v>0</v>
          </cell>
          <cell r="AJ2343">
            <v>0</v>
          </cell>
          <cell r="AK2343">
            <v>0</v>
          </cell>
          <cell r="AL2343">
            <v>0</v>
          </cell>
          <cell r="AM2343">
            <v>0</v>
          </cell>
          <cell r="AN2343">
            <v>0</v>
          </cell>
          <cell r="AP2343">
            <v>0</v>
          </cell>
        </row>
        <row r="2344">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D2344">
            <v>0</v>
          </cell>
          <cell r="AE2344">
            <v>0</v>
          </cell>
          <cell r="AF2344">
            <v>0</v>
          </cell>
          <cell r="AG2344">
            <v>0</v>
          </cell>
          <cell r="AH2344">
            <v>0</v>
          </cell>
          <cell r="AI2344">
            <v>0</v>
          </cell>
          <cell r="AJ2344">
            <v>0</v>
          </cell>
          <cell r="AK2344">
            <v>0</v>
          </cell>
          <cell r="AL2344">
            <v>0</v>
          </cell>
          <cell r="AM2344">
            <v>0</v>
          </cell>
          <cell r="AN2344">
            <v>0</v>
          </cell>
          <cell r="AP2344">
            <v>0</v>
          </cell>
        </row>
        <row r="2345">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D2345">
            <v>0</v>
          </cell>
          <cell r="AE2345">
            <v>0</v>
          </cell>
          <cell r="AF2345">
            <v>0</v>
          </cell>
          <cell r="AG2345">
            <v>0</v>
          </cell>
          <cell r="AH2345">
            <v>0</v>
          </cell>
          <cell r="AI2345">
            <v>0</v>
          </cell>
          <cell r="AJ2345">
            <v>0</v>
          </cell>
          <cell r="AK2345">
            <v>0</v>
          </cell>
          <cell r="AL2345">
            <v>0</v>
          </cell>
          <cell r="AM2345">
            <v>0</v>
          </cell>
          <cell r="AN2345">
            <v>0</v>
          </cell>
          <cell r="AP2345">
            <v>0</v>
          </cell>
        </row>
        <row r="2346">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D2346">
            <v>0</v>
          </cell>
          <cell r="AE2346">
            <v>0</v>
          </cell>
          <cell r="AF2346">
            <v>0</v>
          </cell>
          <cell r="AG2346">
            <v>0</v>
          </cell>
          <cell r="AH2346">
            <v>0</v>
          </cell>
          <cell r="AI2346">
            <v>0</v>
          </cell>
          <cell r="AJ2346">
            <v>0</v>
          </cell>
          <cell r="AK2346">
            <v>0</v>
          </cell>
          <cell r="AL2346">
            <v>0</v>
          </cell>
          <cell r="AM2346">
            <v>0</v>
          </cell>
          <cell r="AN2346">
            <v>0</v>
          </cell>
          <cell r="AP2346">
            <v>0</v>
          </cell>
        </row>
        <row r="2347">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D2347">
            <v>0</v>
          </cell>
          <cell r="AE2347">
            <v>0</v>
          </cell>
          <cell r="AF2347">
            <v>0</v>
          </cell>
          <cell r="AG2347">
            <v>0</v>
          </cell>
          <cell r="AH2347">
            <v>0</v>
          </cell>
          <cell r="AI2347">
            <v>0</v>
          </cell>
          <cell r="AJ2347">
            <v>0</v>
          </cell>
          <cell r="AK2347">
            <v>0</v>
          </cell>
          <cell r="AL2347">
            <v>0</v>
          </cell>
          <cell r="AM2347">
            <v>0</v>
          </cell>
          <cell r="AN2347">
            <v>0</v>
          </cell>
          <cell r="AP2347">
            <v>0</v>
          </cell>
        </row>
        <row r="2348">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D2348">
            <v>0</v>
          </cell>
          <cell r="AE2348">
            <v>0</v>
          </cell>
          <cell r="AF2348">
            <v>0</v>
          </cell>
          <cell r="AG2348">
            <v>0</v>
          </cell>
          <cell r="AH2348">
            <v>0</v>
          </cell>
          <cell r="AI2348">
            <v>0</v>
          </cell>
          <cell r="AJ2348">
            <v>0</v>
          </cell>
          <cell r="AK2348">
            <v>0</v>
          </cell>
          <cell r="AL2348">
            <v>0</v>
          </cell>
          <cell r="AM2348">
            <v>0</v>
          </cell>
          <cell r="AN2348">
            <v>0</v>
          </cell>
          <cell r="AP2348">
            <v>0</v>
          </cell>
        </row>
        <row r="2349">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D2349">
            <v>0</v>
          </cell>
          <cell r="AE2349">
            <v>0</v>
          </cell>
          <cell r="AF2349">
            <v>0</v>
          </cell>
          <cell r="AG2349">
            <v>0</v>
          </cell>
          <cell r="AH2349">
            <v>0</v>
          </cell>
          <cell r="AI2349">
            <v>0</v>
          </cell>
          <cell r="AJ2349">
            <v>0</v>
          </cell>
          <cell r="AK2349">
            <v>0</v>
          </cell>
          <cell r="AL2349">
            <v>0</v>
          </cell>
          <cell r="AM2349">
            <v>0</v>
          </cell>
          <cell r="AN2349">
            <v>0</v>
          </cell>
          <cell r="AP2349">
            <v>0</v>
          </cell>
        </row>
        <row r="2350">
          <cell r="J2350">
            <v>-4532031</v>
          </cell>
          <cell r="K2350">
            <v>-4446522</v>
          </cell>
          <cell r="L2350">
            <v>-4361013</v>
          </cell>
          <cell r="M2350">
            <v>-4275504</v>
          </cell>
          <cell r="N2350">
            <v>-4189995</v>
          </cell>
          <cell r="O2350">
            <v>-4104486</v>
          </cell>
          <cell r="P2350">
            <v>-4018977</v>
          </cell>
          <cell r="Q2350">
            <v>-3933468</v>
          </cell>
          <cell r="R2350">
            <v>-3847959</v>
          </cell>
          <cell r="S2350">
            <v>-3762450</v>
          </cell>
          <cell r="T2350">
            <v>-3676941</v>
          </cell>
          <cell r="U2350">
            <v>-3591432</v>
          </cell>
          <cell r="V2350">
            <v>-3505923</v>
          </cell>
          <cell r="W2350">
            <v>-3420414</v>
          </cell>
          <cell r="X2350">
            <v>-3334905</v>
          </cell>
          <cell r="Y2350">
            <v>-3249396</v>
          </cell>
          <cell r="Z2350">
            <v>-3163887</v>
          </cell>
          <cell r="AA2350">
            <v>-3078378</v>
          </cell>
          <cell r="AD2350">
            <v>-4446522</v>
          </cell>
          <cell r="AE2350">
            <v>-4361013</v>
          </cell>
          <cell r="AF2350">
            <v>-4275504</v>
          </cell>
          <cell r="AG2350">
            <v>-4189995</v>
          </cell>
          <cell r="AH2350">
            <v>-4104486</v>
          </cell>
          <cell r="AI2350">
            <v>-4018977</v>
          </cell>
          <cell r="AJ2350">
            <v>-3933468</v>
          </cell>
          <cell r="AK2350">
            <v>-3847959</v>
          </cell>
          <cell r="AL2350">
            <v>-3762450</v>
          </cell>
          <cell r="AM2350">
            <v>-3676941</v>
          </cell>
          <cell r="AN2350">
            <v>-3591432</v>
          </cell>
          <cell r="AP2350">
            <v>-3420414</v>
          </cell>
        </row>
        <row r="2351">
          <cell r="J2351">
            <v>-2424219</v>
          </cell>
          <cell r="K2351">
            <v>-2378478</v>
          </cell>
          <cell r="L2351">
            <v>-2332737</v>
          </cell>
          <cell r="M2351">
            <v>-2286996</v>
          </cell>
          <cell r="N2351">
            <v>-2241255</v>
          </cell>
          <cell r="O2351">
            <v>-2195514</v>
          </cell>
          <cell r="P2351">
            <v>-2149773</v>
          </cell>
          <cell r="Q2351">
            <v>-2104032</v>
          </cell>
          <cell r="R2351">
            <v>-2058291</v>
          </cell>
          <cell r="S2351">
            <v>-2012550</v>
          </cell>
          <cell r="T2351">
            <v>-1966809</v>
          </cell>
          <cell r="U2351">
            <v>-1921068</v>
          </cell>
          <cell r="V2351">
            <v>-1875327</v>
          </cell>
          <cell r="W2351">
            <v>-1829586</v>
          </cell>
          <cell r="X2351">
            <v>-1783845</v>
          </cell>
          <cell r="Y2351">
            <v>-1738104</v>
          </cell>
          <cell r="Z2351">
            <v>-1692363</v>
          </cell>
          <cell r="AA2351">
            <v>-1646622</v>
          </cell>
          <cell r="AD2351">
            <v>-2378478</v>
          </cell>
          <cell r="AE2351">
            <v>-2332737</v>
          </cell>
          <cell r="AF2351">
            <v>-2286996</v>
          </cell>
          <cell r="AG2351">
            <v>-2241255</v>
          </cell>
          <cell r="AH2351">
            <v>-2195514</v>
          </cell>
          <cell r="AI2351">
            <v>-2149773</v>
          </cell>
          <cell r="AJ2351">
            <v>-2104032</v>
          </cell>
          <cell r="AK2351">
            <v>-2058291</v>
          </cell>
          <cell r="AL2351">
            <v>-2012550</v>
          </cell>
          <cell r="AM2351">
            <v>-1966809</v>
          </cell>
          <cell r="AN2351">
            <v>-1921068</v>
          </cell>
          <cell r="AP2351">
            <v>-1829586</v>
          </cell>
        </row>
        <row r="2352">
          <cell r="J2352">
            <v>-1299263.68</v>
          </cell>
          <cell r="K2352">
            <v>-1254461.5</v>
          </cell>
          <cell r="L2352">
            <v>-1209659.32</v>
          </cell>
          <cell r="M2352">
            <v>-1164857.1399999999</v>
          </cell>
          <cell r="N2352">
            <v>-1120054.96</v>
          </cell>
          <cell r="O2352">
            <v>-1075252.78</v>
          </cell>
          <cell r="P2352">
            <v>-1030450.6</v>
          </cell>
          <cell r="Q2352">
            <v>-985648.42</v>
          </cell>
          <cell r="R2352">
            <v>-940846.24</v>
          </cell>
          <cell r="S2352">
            <v>-896044.06</v>
          </cell>
          <cell r="T2352">
            <v>-851241.88</v>
          </cell>
          <cell r="U2352">
            <v>-806439.7</v>
          </cell>
          <cell r="V2352">
            <v>-761637.52</v>
          </cell>
          <cell r="W2352">
            <v>-716835.34</v>
          </cell>
          <cell r="X2352">
            <v>-672033.16</v>
          </cell>
          <cell r="Y2352">
            <v>-627230.98</v>
          </cell>
          <cell r="Z2352">
            <v>-582428.80000000005</v>
          </cell>
          <cell r="AA2352">
            <v>-537626.62</v>
          </cell>
          <cell r="AD2352">
            <v>-1254461.5</v>
          </cell>
          <cell r="AE2352">
            <v>-1209659.3199999998</v>
          </cell>
          <cell r="AF2352">
            <v>-1164857.1399999999</v>
          </cell>
          <cell r="AG2352">
            <v>-1120054.96</v>
          </cell>
          <cell r="AH2352">
            <v>-1075252.78</v>
          </cell>
          <cell r="AI2352">
            <v>-1030450.6</v>
          </cell>
          <cell r="AJ2352">
            <v>-985648.41999999993</v>
          </cell>
          <cell r="AK2352">
            <v>-940846.23999999987</v>
          </cell>
          <cell r="AL2352">
            <v>-896044.06</v>
          </cell>
          <cell r="AM2352">
            <v>-851241.88</v>
          </cell>
          <cell r="AN2352">
            <v>-806439.70000000007</v>
          </cell>
          <cell r="AP2352">
            <v>-716835.3400000002</v>
          </cell>
        </row>
        <row r="2353">
          <cell r="J2353">
            <v>-947743.69</v>
          </cell>
          <cell r="K2353">
            <v>-915062.88</v>
          </cell>
          <cell r="L2353">
            <v>-882382.07</v>
          </cell>
          <cell r="M2353">
            <v>-849701.26</v>
          </cell>
          <cell r="N2353">
            <v>-817020.45</v>
          </cell>
          <cell r="O2353">
            <v>-784339.64</v>
          </cell>
          <cell r="P2353">
            <v>-751658.83</v>
          </cell>
          <cell r="Q2353">
            <v>-718978.02</v>
          </cell>
          <cell r="R2353">
            <v>-686297.21</v>
          </cell>
          <cell r="S2353">
            <v>-653616.4</v>
          </cell>
          <cell r="T2353">
            <v>-620935.59</v>
          </cell>
          <cell r="U2353">
            <v>-588254.78</v>
          </cell>
          <cell r="V2353">
            <v>-555573.97</v>
          </cell>
          <cell r="W2353">
            <v>-522893.16</v>
          </cell>
          <cell r="X2353">
            <v>-490212.35</v>
          </cell>
          <cell r="Y2353">
            <v>-457531.54</v>
          </cell>
          <cell r="Z2353">
            <v>-424850.73</v>
          </cell>
          <cell r="AA2353">
            <v>-392169.92</v>
          </cell>
          <cell r="AD2353">
            <v>-915062.88</v>
          </cell>
          <cell r="AE2353">
            <v>-882382.07</v>
          </cell>
          <cell r="AF2353">
            <v>-849701.25999999989</v>
          </cell>
          <cell r="AG2353">
            <v>-817020.44999999984</v>
          </cell>
          <cell r="AH2353">
            <v>-784339.64000000013</v>
          </cell>
          <cell r="AI2353">
            <v>-751658.83000000007</v>
          </cell>
          <cell r="AJ2353">
            <v>-718978.02</v>
          </cell>
          <cell r="AK2353">
            <v>-686297.21000000008</v>
          </cell>
          <cell r="AL2353">
            <v>-653616.4</v>
          </cell>
          <cell r="AM2353">
            <v>-620935.59</v>
          </cell>
          <cell r="AN2353">
            <v>-588254.78</v>
          </cell>
          <cell r="AP2353">
            <v>-522893.15999999992</v>
          </cell>
        </row>
        <row r="2354">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D2354">
            <v>0</v>
          </cell>
          <cell r="AE2354">
            <v>0</v>
          </cell>
          <cell r="AF2354">
            <v>0</v>
          </cell>
          <cell r="AG2354">
            <v>0</v>
          </cell>
          <cell r="AH2354">
            <v>0</v>
          </cell>
          <cell r="AI2354">
            <v>0</v>
          </cell>
          <cell r="AJ2354">
            <v>0</v>
          </cell>
          <cell r="AK2354">
            <v>0</v>
          </cell>
          <cell r="AL2354">
            <v>0</v>
          </cell>
          <cell r="AM2354">
            <v>0</v>
          </cell>
          <cell r="AN2354">
            <v>0</v>
          </cell>
          <cell r="AP2354">
            <v>0</v>
          </cell>
        </row>
        <row r="2355">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D2355">
            <v>0</v>
          </cell>
          <cell r="AE2355">
            <v>0</v>
          </cell>
          <cell r="AF2355">
            <v>0</v>
          </cell>
          <cell r="AG2355">
            <v>0</v>
          </cell>
          <cell r="AH2355">
            <v>0</v>
          </cell>
          <cell r="AI2355">
            <v>0</v>
          </cell>
          <cell r="AJ2355">
            <v>0</v>
          </cell>
          <cell r="AK2355">
            <v>0</v>
          </cell>
          <cell r="AL2355">
            <v>0</v>
          </cell>
          <cell r="AM2355">
            <v>0</v>
          </cell>
          <cell r="AN2355">
            <v>0</v>
          </cell>
          <cell r="AP2355">
            <v>0</v>
          </cell>
        </row>
        <row r="2356">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D2356">
            <v>0</v>
          </cell>
          <cell r="AE2356">
            <v>0</v>
          </cell>
          <cell r="AF2356">
            <v>0</v>
          </cell>
          <cell r="AG2356">
            <v>0</v>
          </cell>
          <cell r="AH2356">
            <v>0</v>
          </cell>
          <cell r="AI2356">
            <v>0</v>
          </cell>
          <cell r="AJ2356">
            <v>0</v>
          </cell>
          <cell r="AK2356">
            <v>0</v>
          </cell>
          <cell r="AL2356">
            <v>0</v>
          </cell>
          <cell r="AM2356">
            <v>0</v>
          </cell>
          <cell r="AN2356">
            <v>0</v>
          </cell>
          <cell r="AP2356">
            <v>0</v>
          </cell>
        </row>
        <row r="2357">
          <cell r="J2357">
            <v>-68683.009999999995</v>
          </cell>
          <cell r="K2357">
            <v>-55782.96</v>
          </cell>
          <cell r="L2357">
            <v>-54689</v>
          </cell>
          <cell r="M2357">
            <v>-53898.21</v>
          </cell>
          <cell r="N2357">
            <v>-52965.279999999999</v>
          </cell>
          <cell r="O2357">
            <v>-52026.84</v>
          </cell>
          <cell r="P2357">
            <v>-39122.33</v>
          </cell>
          <cell r="Q2357">
            <v>-38517.519999999997</v>
          </cell>
          <cell r="R2357">
            <v>-37533.769999999997</v>
          </cell>
          <cell r="S2357">
            <v>-126027.55</v>
          </cell>
          <cell r="T2357">
            <v>-587056.28</v>
          </cell>
          <cell r="U2357">
            <v>-583906.71</v>
          </cell>
          <cell r="V2357">
            <v>-578180.35</v>
          </cell>
          <cell r="W2357">
            <v>-575191.76</v>
          </cell>
          <cell r="X2357">
            <v>-574146.43999999994</v>
          </cell>
          <cell r="Y2357">
            <v>-573024.56999999995</v>
          </cell>
          <cell r="Z2357">
            <v>-572528.17000000004</v>
          </cell>
          <cell r="AA2357">
            <v>-571754.31999999995</v>
          </cell>
          <cell r="AD2357">
            <v>-88245.789166666669</v>
          </cell>
          <cell r="AE2357">
            <v>-55614.324166666665</v>
          </cell>
          <cell r="AF2357">
            <v>-57560.999583333345</v>
          </cell>
          <cell r="AG2357">
            <v>-81748.324999999997</v>
          </cell>
          <cell r="AH2357">
            <v>-124491.29791666666</v>
          </cell>
          <cell r="AI2357">
            <v>-167079.84416666665</v>
          </cell>
          <cell r="AJ2357">
            <v>-209950.93333333332</v>
          </cell>
          <cell r="AK2357">
            <v>-253237.02666666661</v>
          </cell>
          <cell r="AL2357">
            <v>-296511.35166666663</v>
          </cell>
          <cell r="AM2357">
            <v>-339790.07041666668</v>
          </cell>
          <cell r="AN2357">
            <v>-383093.83583333326</v>
          </cell>
          <cell r="AP2357">
            <v>-538977.52374999993</v>
          </cell>
        </row>
        <row r="2358">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D2358">
            <v>0</v>
          </cell>
          <cell r="AE2358">
            <v>0</v>
          </cell>
          <cell r="AF2358">
            <v>0</v>
          </cell>
          <cell r="AG2358">
            <v>0</v>
          </cell>
          <cell r="AH2358">
            <v>0</v>
          </cell>
          <cell r="AI2358">
            <v>0</v>
          </cell>
          <cell r="AJ2358">
            <v>0</v>
          </cell>
          <cell r="AK2358">
            <v>0</v>
          </cell>
          <cell r="AL2358">
            <v>0</v>
          </cell>
          <cell r="AM2358">
            <v>0</v>
          </cell>
          <cell r="AN2358">
            <v>0</v>
          </cell>
          <cell r="AP2358">
            <v>0</v>
          </cell>
        </row>
        <row r="2359">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D2359">
            <v>0</v>
          </cell>
          <cell r="AE2359">
            <v>0</v>
          </cell>
          <cell r="AF2359">
            <v>0</v>
          </cell>
          <cell r="AG2359">
            <v>0</v>
          </cell>
          <cell r="AH2359">
            <v>0</v>
          </cell>
          <cell r="AI2359">
            <v>0</v>
          </cell>
          <cell r="AJ2359">
            <v>0</v>
          </cell>
          <cell r="AK2359">
            <v>0</v>
          </cell>
          <cell r="AL2359">
            <v>0</v>
          </cell>
          <cell r="AM2359">
            <v>0</v>
          </cell>
          <cell r="AN2359">
            <v>0</v>
          </cell>
          <cell r="AP2359">
            <v>0</v>
          </cell>
        </row>
        <row r="2360">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D2360">
            <v>0</v>
          </cell>
          <cell r="AE2360">
            <v>0</v>
          </cell>
          <cell r="AF2360">
            <v>0</v>
          </cell>
          <cell r="AG2360">
            <v>0</v>
          </cell>
          <cell r="AH2360">
            <v>0</v>
          </cell>
          <cell r="AI2360">
            <v>0</v>
          </cell>
          <cell r="AJ2360">
            <v>0</v>
          </cell>
          <cell r="AK2360">
            <v>0</v>
          </cell>
          <cell r="AL2360">
            <v>0</v>
          </cell>
          <cell r="AM2360">
            <v>0</v>
          </cell>
          <cell r="AN2360">
            <v>0</v>
          </cell>
          <cell r="AP2360">
            <v>0</v>
          </cell>
        </row>
        <row r="2361">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D2361">
            <v>0</v>
          </cell>
          <cell r="AE2361">
            <v>0</v>
          </cell>
          <cell r="AF2361">
            <v>0</v>
          </cell>
          <cell r="AG2361">
            <v>0</v>
          </cell>
          <cell r="AH2361">
            <v>0</v>
          </cell>
          <cell r="AI2361">
            <v>0</v>
          </cell>
          <cell r="AJ2361">
            <v>0</v>
          </cell>
          <cell r="AK2361">
            <v>0</v>
          </cell>
          <cell r="AL2361">
            <v>0</v>
          </cell>
          <cell r="AM2361">
            <v>0</v>
          </cell>
          <cell r="AN2361">
            <v>0</v>
          </cell>
          <cell r="AP2361">
            <v>0</v>
          </cell>
        </row>
        <row r="2362">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D2362">
            <v>0</v>
          </cell>
          <cell r="AE2362">
            <v>0</v>
          </cell>
          <cell r="AF2362">
            <v>0</v>
          </cell>
          <cell r="AG2362">
            <v>0</v>
          </cell>
          <cell r="AH2362">
            <v>0</v>
          </cell>
          <cell r="AI2362">
            <v>0</v>
          </cell>
          <cell r="AJ2362">
            <v>0</v>
          </cell>
          <cell r="AK2362">
            <v>0</v>
          </cell>
          <cell r="AL2362">
            <v>0</v>
          </cell>
          <cell r="AM2362">
            <v>0</v>
          </cell>
          <cell r="AN2362">
            <v>0</v>
          </cell>
          <cell r="AP2362">
            <v>0</v>
          </cell>
        </row>
        <row r="2363">
          <cell r="J2363">
            <v>-93615823</v>
          </cell>
          <cell r="K2363">
            <v>-93615823</v>
          </cell>
          <cell r="L2363">
            <v>-93615823</v>
          </cell>
          <cell r="M2363">
            <v>-93615823</v>
          </cell>
          <cell r="N2363">
            <v>-93615823</v>
          </cell>
          <cell r="O2363">
            <v>-93615823</v>
          </cell>
          <cell r="P2363">
            <v>-93615823</v>
          </cell>
          <cell r="Q2363">
            <v>-93615823</v>
          </cell>
          <cell r="R2363">
            <v>-93615823</v>
          </cell>
          <cell r="S2363">
            <v>-93615823</v>
          </cell>
          <cell r="T2363">
            <v>-93615823</v>
          </cell>
          <cell r="U2363">
            <v>-93615823</v>
          </cell>
          <cell r="V2363">
            <v>-93615823</v>
          </cell>
          <cell r="W2363">
            <v>-93615823</v>
          </cell>
          <cell r="X2363">
            <v>-93615823</v>
          </cell>
          <cell r="Y2363">
            <v>-93615823</v>
          </cell>
          <cell r="Z2363">
            <v>-93615823</v>
          </cell>
          <cell r="AA2363">
            <v>-93615823</v>
          </cell>
          <cell r="AD2363">
            <v>-93615823</v>
          </cell>
          <cell r="AE2363">
            <v>-93615823</v>
          </cell>
          <cell r="AF2363">
            <v>-93615823</v>
          </cell>
          <cell r="AG2363">
            <v>-93615823</v>
          </cell>
          <cell r="AH2363">
            <v>-93615823</v>
          </cell>
          <cell r="AI2363">
            <v>-93615823</v>
          </cell>
          <cell r="AJ2363">
            <v>-93615823</v>
          </cell>
          <cell r="AK2363">
            <v>-93615823</v>
          </cell>
          <cell r="AL2363">
            <v>-93615823</v>
          </cell>
          <cell r="AM2363">
            <v>-93615823</v>
          </cell>
          <cell r="AN2363">
            <v>-93615823</v>
          </cell>
          <cell r="AP2363">
            <v>-93615823</v>
          </cell>
        </row>
        <row r="2364">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D2364">
            <v>0</v>
          </cell>
          <cell r="AE2364">
            <v>0</v>
          </cell>
          <cell r="AF2364">
            <v>0</v>
          </cell>
          <cell r="AG2364">
            <v>0</v>
          </cell>
          <cell r="AH2364">
            <v>0</v>
          </cell>
          <cell r="AI2364">
            <v>0</v>
          </cell>
          <cell r="AJ2364">
            <v>0</v>
          </cell>
          <cell r="AK2364">
            <v>0</v>
          </cell>
          <cell r="AL2364">
            <v>0</v>
          </cell>
          <cell r="AM2364">
            <v>0</v>
          </cell>
          <cell r="AN2364">
            <v>0</v>
          </cell>
          <cell r="AP2364">
            <v>0</v>
          </cell>
        </row>
        <row r="2365">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D2365">
            <v>0</v>
          </cell>
          <cell r="AE2365">
            <v>0</v>
          </cell>
          <cell r="AF2365">
            <v>0</v>
          </cell>
          <cell r="AG2365">
            <v>0</v>
          </cell>
          <cell r="AH2365">
            <v>0</v>
          </cell>
          <cell r="AI2365">
            <v>0</v>
          </cell>
          <cell r="AJ2365">
            <v>0</v>
          </cell>
          <cell r="AK2365">
            <v>0</v>
          </cell>
          <cell r="AL2365">
            <v>0</v>
          </cell>
          <cell r="AM2365">
            <v>0</v>
          </cell>
          <cell r="AN2365">
            <v>0</v>
          </cell>
          <cell r="AP2365">
            <v>0</v>
          </cell>
        </row>
        <row r="2366">
          <cell r="J2366">
            <v>-538103.55000000005</v>
          </cell>
          <cell r="K2366">
            <v>-473486.25</v>
          </cell>
          <cell r="L2366">
            <v>-404638.46</v>
          </cell>
          <cell r="M2366">
            <v>-335503.07</v>
          </cell>
          <cell r="N2366">
            <v>-271173.87</v>
          </cell>
          <cell r="O2366">
            <v>-197581.64</v>
          </cell>
          <cell r="P2366">
            <v>-122441.97</v>
          </cell>
          <cell r="Q2366">
            <v>-16676.3</v>
          </cell>
          <cell r="R2366">
            <v>-19422.13</v>
          </cell>
          <cell r="S2366">
            <v>-15905.03</v>
          </cell>
          <cell r="T2366">
            <v>-15806.53</v>
          </cell>
          <cell r="U2366">
            <v>-15778.65</v>
          </cell>
          <cell r="V2366">
            <v>-15794.23</v>
          </cell>
          <cell r="W2366">
            <v>-15551.14</v>
          </cell>
          <cell r="X2366">
            <v>-15530.8</v>
          </cell>
          <cell r="Y2366">
            <v>-15004.94</v>
          </cell>
          <cell r="Z2366">
            <v>-15003.63</v>
          </cell>
          <cell r="AA2366">
            <v>-14971.68</v>
          </cell>
          <cell r="AD2366">
            <v>-440512.19999999995</v>
          </cell>
          <cell r="AE2366">
            <v>-401257.1570833333</v>
          </cell>
          <cell r="AF2366">
            <v>-336517.21124999999</v>
          </cell>
          <cell r="AG2366">
            <v>-278557.48</v>
          </cell>
          <cell r="AH2366">
            <v>-226734.79041666666</v>
          </cell>
          <cell r="AI2366">
            <v>-180446.89916666667</v>
          </cell>
          <cell r="AJ2366">
            <v>-139603.38125000001</v>
          </cell>
          <cell r="AK2366">
            <v>-104309.9325</v>
          </cell>
          <cell r="AL2366">
            <v>-74743.024583333347</v>
          </cell>
          <cell r="AM2366">
            <v>-50715.175833333342</v>
          </cell>
          <cell r="AN2366">
            <v>-32432.6675</v>
          </cell>
          <cell r="AP2366">
            <v>-12046.888749999998</v>
          </cell>
        </row>
        <row r="2367">
          <cell r="J2367">
            <v>-21033.54</v>
          </cell>
          <cell r="K2367">
            <v>-19575.14</v>
          </cell>
          <cell r="L2367">
            <v>-17481.47</v>
          </cell>
          <cell r="M2367">
            <v>-14985.28</v>
          </cell>
          <cell r="N2367">
            <v>-12416.12</v>
          </cell>
          <cell r="O2367">
            <v>-8886.1200000000008</v>
          </cell>
          <cell r="P2367">
            <v>-4845.2299999999996</v>
          </cell>
          <cell r="Q2367">
            <v>1605.6</v>
          </cell>
          <cell r="R2367">
            <v>1606.86</v>
          </cell>
          <cell r="S2367">
            <v>2015.28</v>
          </cell>
          <cell r="T2367">
            <v>2221.06</v>
          </cell>
          <cell r="U2367">
            <v>2422.79</v>
          </cell>
          <cell r="V2367">
            <v>2621.86</v>
          </cell>
          <cell r="W2367">
            <v>2837.66</v>
          </cell>
          <cell r="X2367">
            <v>3040.34</v>
          </cell>
          <cell r="Y2367">
            <v>2870.13</v>
          </cell>
          <cell r="Z2367">
            <v>2665.81</v>
          </cell>
          <cell r="AA2367">
            <v>3686.95</v>
          </cell>
          <cell r="AD2367">
            <v>-15254.687083333332</v>
          </cell>
          <cell r="AE2367">
            <v>-14894.712916666669</v>
          </cell>
          <cell r="AF2367">
            <v>-12693.548750000002</v>
          </cell>
          <cell r="AG2367">
            <v>-10554.366249999997</v>
          </cell>
          <cell r="AH2367">
            <v>-8473.151249999999</v>
          </cell>
          <cell r="AI2367">
            <v>-6460.3008333333337</v>
          </cell>
          <cell r="AJ2367">
            <v>-4540.7925000000005</v>
          </cell>
          <cell r="AK2367">
            <v>-2751.8504166666667</v>
          </cell>
          <cell r="AL2367">
            <v>-1152.7995833333334</v>
          </cell>
          <cell r="AM2367">
            <v>219.58958333333331</v>
          </cell>
          <cell r="AN2367">
            <v>1371.8812500000004</v>
          </cell>
          <cell r="AP2367">
            <v>-1382.0450000000001</v>
          </cell>
        </row>
        <row r="2368">
          <cell r="J2368">
            <v>-3885.01</v>
          </cell>
          <cell r="K2368">
            <v>-4231.96</v>
          </cell>
          <cell r="L2368">
            <v>-4539.8999999999996</v>
          </cell>
          <cell r="M2368">
            <v>-4842.59</v>
          </cell>
          <cell r="N2368">
            <v>-5140.47</v>
          </cell>
          <cell r="O2368">
            <v>-5433.14</v>
          </cell>
          <cell r="P2368">
            <v>-5687.22</v>
          </cell>
          <cell r="Q2368">
            <v>-5903.64</v>
          </cell>
          <cell r="R2368">
            <v>-6115.63</v>
          </cell>
          <cell r="S2368">
            <v>-6571.56</v>
          </cell>
          <cell r="T2368">
            <v>-8559.2800000000007</v>
          </cell>
          <cell r="U2368">
            <v>-11823.34</v>
          </cell>
          <cell r="V2368">
            <v>-15062.66</v>
          </cell>
          <cell r="W2368">
            <v>-18277.68</v>
          </cell>
          <cell r="X2368">
            <v>-21481.46</v>
          </cell>
          <cell r="Y2368">
            <v>-24679.200000000001</v>
          </cell>
          <cell r="Z2368">
            <v>-27872.43</v>
          </cell>
          <cell r="AA2368">
            <v>-31062.12</v>
          </cell>
          <cell r="AD2368">
            <v>-5821.4925000000003</v>
          </cell>
          <cell r="AE2368">
            <v>-4435.432083333334</v>
          </cell>
          <cell r="AF2368">
            <v>-4750.907916666667</v>
          </cell>
          <cell r="AG2368">
            <v>-5139.2325000000001</v>
          </cell>
          <cell r="AH2368">
            <v>-5714.1254166666658</v>
          </cell>
          <cell r="AI2368">
            <v>-6526.8804166666669</v>
          </cell>
          <cell r="AJ2368">
            <v>-7577.854166666667</v>
          </cell>
          <cell r="AK2368">
            <v>-8868.9908333333315</v>
          </cell>
          <cell r="AL2368">
            <v>-10401.414583333333</v>
          </cell>
          <cell r="AM2368">
            <v>-12175.104999999998</v>
          </cell>
          <cell r="AN2368">
            <v>-14190.144166666667</v>
          </cell>
          <cell r="AP2368">
            <v>-19256.593333333334</v>
          </cell>
        </row>
        <row r="2369">
          <cell r="J2369">
            <v>-133875.76</v>
          </cell>
          <cell r="K2369">
            <v>-139864.56</v>
          </cell>
          <cell r="L2369">
            <v>-138438.72</v>
          </cell>
          <cell r="M2369">
            <v>-134431.5</v>
          </cell>
          <cell r="N2369">
            <v>-135027.54999999999</v>
          </cell>
          <cell r="O2369">
            <v>-121615.84</v>
          </cell>
          <cell r="P2369">
            <v>-103523.66</v>
          </cell>
          <cell r="Q2369">
            <v>-44005.74</v>
          </cell>
          <cell r="R2369">
            <v>-56239.49</v>
          </cell>
          <cell r="S2369">
            <v>-58735.67</v>
          </cell>
          <cell r="T2369">
            <v>-51550.97</v>
          </cell>
          <cell r="U2369">
            <v>-57800.46</v>
          </cell>
          <cell r="V2369">
            <v>-66739.97</v>
          </cell>
          <cell r="W2369">
            <v>-76804.25</v>
          </cell>
          <cell r="X2369">
            <v>-82284.429999999993</v>
          </cell>
          <cell r="Y2369">
            <v>-82572.31</v>
          </cell>
          <cell r="Z2369">
            <v>-86820.14</v>
          </cell>
          <cell r="AA2369">
            <v>-81019.34</v>
          </cell>
          <cell r="AD2369">
            <v>-126779.27458333333</v>
          </cell>
          <cell r="AE2369">
            <v>-118873.5625</v>
          </cell>
          <cell r="AF2369">
            <v>-112491.20083333335</v>
          </cell>
          <cell r="AG2369">
            <v>-106662.50833333332</v>
          </cell>
          <cell r="AH2369">
            <v>-100856.80875000001</v>
          </cell>
          <cell r="AI2369">
            <v>-95128.50208333334</v>
          </cell>
          <cell r="AJ2369">
            <v>-89703.664583333317</v>
          </cell>
          <cell r="AK2369">
            <v>-84736.389583333323</v>
          </cell>
          <cell r="AL2369">
            <v>-80235.827916666647</v>
          </cell>
          <cell r="AM2369">
            <v>-76066.386249999996</v>
          </cell>
          <cell r="AN2369">
            <v>-72366.223333333342</v>
          </cell>
          <cell r="AP2369">
            <v>-67044.80041666668</v>
          </cell>
        </row>
        <row r="2370">
          <cell r="J2370">
            <v>-1319509.32</v>
          </cell>
          <cell r="K2370">
            <v>-1409804.79</v>
          </cell>
          <cell r="L2370">
            <v>-1415722.34</v>
          </cell>
          <cell r="M2370">
            <v>-1399730.2</v>
          </cell>
          <cell r="N2370">
            <v>-1453751.45</v>
          </cell>
          <cell r="O2370">
            <v>-1339065.9099999999</v>
          </cell>
          <cell r="P2370">
            <v>-1176379.8700000001</v>
          </cell>
          <cell r="Q2370">
            <v>-496288.48</v>
          </cell>
          <cell r="R2370">
            <v>1280121.3700000001</v>
          </cell>
          <cell r="S2370">
            <v>2052557.32</v>
          </cell>
          <cell r="T2370">
            <v>3027716.62</v>
          </cell>
          <cell r="U2370">
            <v>3602398.22</v>
          </cell>
          <cell r="V2370">
            <v>-505254</v>
          </cell>
          <cell r="W2370">
            <v>-664037.05000000005</v>
          </cell>
          <cell r="X2370">
            <v>-767031.36</v>
          </cell>
          <cell r="Y2370">
            <v>-805735.59</v>
          </cell>
          <cell r="Z2370">
            <v>-919622.22</v>
          </cell>
          <cell r="AA2370">
            <v>-895034.21</v>
          </cell>
          <cell r="AD2370">
            <v>-1312477.4545833333</v>
          </cell>
          <cell r="AE2370">
            <v>-1147954.1320833333</v>
          </cell>
          <cell r="AF2370">
            <v>-895484.10416666663</v>
          </cell>
          <cell r="AG2370">
            <v>-581974.14666666649</v>
          </cell>
          <cell r="AH2370">
            <v>-205853.5091666668</v>
          </cell>
          <cell r="AI2370">
            <v>29972.402499999978</v>
          </cell>
          <cell r="AJ2370">
            <v>94973.3633333334</v>
          </cell>
          <cell r="AK2370">
            <v>153075.81000000003</v>
          </cell>
          <cell r="AL2370">
            <v>204854.37625000006</v>
          </cell>
          <cell r="AM2370">
            <v>251859.53624999998</v>
          </cell>
          <cell r="AN2370">
            <v>292616.24166666664</v>
          </cell>
          <cell r="AP2370">
            <v>353965.98458333337</v>
          </cell>
        </row>
        <row r="2371">
          <cell r="J2371">
            <v>0</v>
          </cell>
          <cell r="K2371">
            <v>0</v>
          </cell>
          <cell r="L2371">
            <v>-786417.32</v>
          </cell>
          <cell r="M2371">
            <v>-1762292.4</v>
          </cell>
          <cell r="N2371">
            <v>-1762292.4</v>
          </cell>
          <cell r="O2371">
            <v>-5782990.5800000001</v>
          </cell>
          <cell r="P2371">
            <v>-5782990.5800000001</v>
          </cell>
          <cell r="Q2371">
            <v>-11335549.890000001</v>
          </cell>
          <cell r="R2371">
            <v>-13422458.300000001</v>
          </cell>
          <cell r="S2371">
            <v>-13422458.300000001</v>
          </cell>
          <cell r="T2371">
            <v>-13422458.300000001</v>
          </cell>
          <cell r="U2371">
            <v>-13422458.300000001</v>
          </cell>
          <cell r="V2371">
            <v>0</v>
          </cell>
          <cell r="W2371">
            <v>0</v>
          </cell>
          <cell r="X2371">
            <v>0</v>
          </cell>
          <cell r="Y2371">
            <v>0</v>
          </cell>
          <cell r="Z2371">
            <v>0</v>
          </cell>
          <cell r="AA2371">
            <v>0</v>
          </cell>
          <cell r="AD2371">
            <v>-1795396.51875</v>
          </cell>
          <cell r="AE2371">
            <v>-2826980.1933333334</v>
          </cell>
          <cell r="AF2371">
            <v>-3945518.3849999998</v>
          </cell>
          <cell r="AG2371">
            <v>-5064056.5766666662</v>
          </cell>
          <cell r="AH2371">
            <v>-6182594.7683333335</v>
          </cell>
          <cell r="AI2371">
            <v>-6741863.8641666658</v>
          </cell>
          <cell r="AJ2371">
            <v>-6741863.8641666658</v>
          </cell>
          <cell r="AK2371">
            <v>-6709096.4758333331</v>
          </cell>
          <cell r="AL2371">
            <v>-6602900.2374999998</v>
          </cell>
          <cell r="AM2371">
            <v>-6456042.5375000006</v>
          </cell>
          <cell r="AN2371">
            <v>-6141655.7466666671</v>
          </cell>
          <cell r="AP2371">
            <v>-5402388.2154166671</v>
          </cell>
        </row>
        <row r="2372">
          <cell r="J2372">
            <v>0</v>
          </cell>
          <cell r="K2372">
            <v>0</v>
          </cell>
          <cell r="L2372">
            <v>0</v>
          </cell>
          <cell r="M2372">
            <v>0</v>
          </cell>
          <cell r="N2372">
            <v>0</v>
          </cell>
          <cell r="O2372">
            <v>0</v>
          </cell>
          <cell r="P2372">
            <v>0</v>
          </cell>
          <cell r="Q2372">
            <v>-2898559.57</v>
          </cell>
          <cell r="R2372">
            <v>-8804008.6999999993</v>
          </cell>
          <cell r="S2372">
            <v>-8804008.6999999993</v>
          </cell>
          <cell r="T2372">
            <v>-8804008.6999999993</v>
          </cell>
          <cell r="U2372">
            <v>-8804008.6999999993</v>
          </cell>
          <cell r="V2372">
            <v>0</v>
          </cell>
          <cell r="W2372">
            <v>0</v>
          </cell>
          <cell r="X2372">
            <v>0</v>
          </cell>
          <cell r="Y2372">
            <v>0</v>
          </cell>
          <cell r="Z2372">
            <v>0</v>
          </cell>
          <cell r="AA2372">
            <v>0</v>
          </cell>
          <cell r="AD2372">
            <v>-120773.31541666666</v>
          </cell>
          <cell r="AE2372">
            <v>-608380.32666666666</v>
          </cell>
          <cell r="AF2372">
            <v>-1342047.7183333333</v>
          </cell>
          <cell r="AG2372">
            <v>-2075715.11</v>
          </cell>
          <cell r="AH2372">
            <v>-2809382.5016666665</v>
          </cell>
          <cell r="AI2372">
            <v>-3176216.1974999998</v>
          </cell>
          <cell r="AJ2372">
            <v>-3176216.1974999998</v>
          </cell>
          <cell r="AK2372">
            <v>-3176216.1974999998</v>
          </cell>
          <cell r="AL2372">
            <v>-3176216.1974999998</v>
          </cell>
          <cell r="AM2372">
            <v>-3176216.1974999998</v>
          </cell>
          <cell r="AN2372">
            <v>-3176216.1974999998</v>
          </cell>
          <cell r="AP2372">
            <v>-3055442.8820833326</v>
          </cell>
        </row>
        <row r="2373">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D2373">
            <v>0</v>
          </cell>
          <cell r="AE2373">
            <v>0</v>
          </cell>
          <cell r="AF2373">
            <v>0</v>
          </cell>
          <cell r="AG2373">
            <v>0</v>
          </cell>
          <cell r="AH2373">
            <v>0</v>
          </cell>
          <cell r="AI2373">
            <v>0</v>
          </cell>
          <cell r="AJ2373">
            <v>0</v>
          </cell>
          <cell r="AK2373">
            <v>0</v>
          </cell>
          <cell r="AL2373">
            <v>0</v>
          </cell>
          <cell r="AM2373">
            <v>0</v>
          </cell>
          <cell r="AN2373">
            <v>0</v>
          </cell>
          <cell r="AP2373">
            <v>0</v>
          </cell>
        </row>
        <row r="2374">
          <cell r="J2374">
            <v>0</v>
          </cell>
          <cell r="K2374">
            <v>0</v>
          </cell>
          <cell r="L2374">
            <v>0</v>
          </cell>
          <cell r="M2374">
            <v>0</v>
          </cell>
          <cell r="N2374">
            <v>-34198.32</v>
          </cell>
          <cell r="O2374">
            <v>-34198.32</v>
          </cell>
          <cell r="P2374">
            <v>-34198.32</v>
          </cell>
          <cell r="Q2374">
            <v>-34198.32</v>
          </cell>
          <cell r="R2374">
            <v>-1680839.97</v>
          </cell>
          <cell r="S2374">
            <v>-1680839.97</v>
          </cell>
          <cell r="T2374">
            <v>-1847920.86</v>
          </cell>
          <cell r="U2374">
            <v>-1847920.86</v>
          </cell>
          <cell r="V2374">
            <v>-1348958.04</v>
          </cell>
          <cell r="W2374">
            <v>-1179963.4099999999</v>
          </cell>
          <cell r="X2374">
            <v>-1050217.01</v>
          </cell>
          <cell r="Y2374">
            <v>-791591.89</v>
          </cell>
          <cell r="Z2374">
            <v>-520855.06</v>
          </cell>
          <cell r="AA2374">
            <v>-341875.22</v>
          </cell>
          <cell r="AD2374">
            <v>-9974.51</v>
          </cell>
          <cell r="AE2374">
            <v>-81434.438750000001</v>
          </cell>
          <cell r="AF2374">
            <v>-221504.43625</v>
          </cell>
          <cell r="AG2374">
            <v>-368536.13749999995</v>
          </cell>
          <cell r="AH2374">
            <v>-522529.54249999998</v>
          </cell>
          <cell r="AI2374">
            <v>-655732.83000000007</v>
          </cell>
          <cell r="AJ2374">
            <v>-761104.55708333338</v>
          </cell>
          <cell r="AK2374">
            <v>-854028.74125000008</v>
          </cell>
          <cell r="AL2374">
            <v>-930770.77875000006</v>
          </cell>
          <cell r="AM2374">
            <v>-984031.13833333331</v>
          </cell>
          <cell r="AN2374">
            <v>-1017128.3733333334</v>
          </cell>
          <cell r="AP2374">
            <v>-1025673.4541666667</v>
          </cell>
        </row>
        <row r="2375">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D2375">
            <v>0</v>
          </cell>
          <cell r="AE2375">
            <v>0</v>
          </cell>
          <cell r="AF2375">
            <v>0</v>
          </cell>
          <cell r="AG2375">
            <v>0</v>
          </cell>
          <cell r="AH2375">
            <v>0</v>
          </cell>
          <cell r="AI2375">
            <v>0</v>
          </cell>
          <cell r="AJ2375">
            <v>0</v>
          </cell>
          <cell r="AK2375">
            <v>0</v>
          </cell>
          <cell r="AL2375">
            <v>0</v>
          </cell>
          <cell r="AM2375">
            <v>0</v>
          </cell>
          <cell r="AN2375">
            <v>0</v>
          </cell>
          <cell r="AP2375">
            <v>0</v>
          </cell>
        </row>
        <row r="2376">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D2376">
            <v>0</v>
          </cell>
          <cell r="AE2376">
            <v>0</v>
          </cell>
          <cell r="AF2376">
            <v>0</v>
          </cell>
          <cell r="AG2376">
            <v>0</v>
          </cell>
          <cell r="AH2376">
            <v>0</v>
          </cell>
          <cell r="AI2376">
            <v>0</v>
          </cell>
          <cell r="AJ2376">
            <v>0</v>
          </cell>
          <cell r="AK2376">
            <v>0</v>
          </cell>
          <cell r="AL2376">
            <v>0</v>
          </cell>
          <cell r="AM2376">
            <v>0</v>
          </cell>
          <cell r="AN2376">
            <v>0</v>
          </cell>
          <cell r="AP2376">
            <v>0</v>
          </cell>
        </row>
        <row r="2377">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D2377">
            <v>0</v>
          </cell>
          <cell r="AE2377">
            <v>0</v>
          </cell>
          <cell r="AF2377">
            <v>0</v>
          </cell>
          <cell r="AG2377">
            <v>0</v>
          </cell>
          <cell r="AH2377">
            <v>0</v>
          </cell>
          <cell r="AI2377">
            <v>0</v>
          </cell>
          <cell r="AJ2377">
            <v>0</v>
          </cell>
          <cell r="AK2377">
            <v>0</v>
          </cell>
          <cell r="AL2377">
            <v>0</v>
          </cell>
          <cell r="AM2377">
            <v>0</v>
          </cell>
          <cell r="AN2377">
            <v>0</v>
          </cell>
          <cell r="AP2377">
            <v>0</v>
          </cell>
        </row>
        <row r="2378">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D2378">
            <v>0</v>
          </cell>
          <cell r="AE2378">
            <v>0</v>
          </cell>
          <cell r="AF2378">
            <v>0</v>
          </cell>
          <cell r="AG2378">
            <v>0</v>
          </cell>
          <cell r="AH2378">
            <v>0</v>
          </cell>
          <cell r="AI2378">
            <v>0</v>
          </cell>
          <cell r="AJ2378">
            <v>0</v>
          </cell>
          <cell r="AK2378">
            <v>0</v>
          </cell>
          <cell r="AL2378">
            <v>0</v>
          </cell>
          <cell r="AM2378">
            <v>0</v>
          </cell>
          <cell r="AN2378">
            <v>0</v>
          </cell>
          <cell r="AP2378">
            <v>0</v>
          </cell>
        </row>
        <row r="2379">
          <cell r="J2379">
            <v>0</v>
          </cell>
          <cell r="K2379">
            <v>-263465.25</v>
          </cell>
          <cell r="L2379">
            <v>-577535.24</v>
          </cell>
          <cell r="M2379">
            <v>-847706.3</v>
          </cell>
          <cell r="N2379">
            <v>-1211073.43</v>
          </cell>
          <cell r="O2379">
            <v>-1211073.43</v>
          </cell>
          <cell r="P2379">
            <v>-1217803.1299999999</v>
          </cell>
          <cell r="Q2379">
            <v>-1259438.0900000001</v>
          </cell>
          <cell r="R2379">
            <v>-1259438.0900000001</v>
          </cell>
          <cell r="S2379">
            <v>-1259438.0900000001</v>
          </cell>
          <cell r="T2379">
            <v>-1259438.0900000001</v>
          </cell>
          <cell r="U2379">
            <v>-1331749.07</v>
          </cell>
          <cell r="V2379">
            <v>0</v>
          </cell>
          <cell r="W2379">
            <v>-146873.96</v>
          </cell>
          <cell r="X2379">
            <v>-261024.99</v>
          </cell>
          <cell r="Y2379">
            <v>-470482.29</v>
          </cell>
          <cell r="Z2379">
            <v>-589444.43000000005</v>
          </cell>
          <cell r="AA2379">
            <v>-388344.28</v>
          </cell>
          <cell r="AD2379">
            <v>-496531.31874999992</v>
          </cell>
          <cell r="AE2379">
            <v>-601484.49291666655</v>
          </cell>
          <cell r="AF2379">
            <v>-706437.66708333325</v>
          </cell>
          <cell r="AG2379">
            <v>-811390.84124999994</v>
          </cell>
          <cell r="AH2379">
            <v>-919356.97291666653</v>
          </cell>
          <cell r="AI2379">
            <v>-974846.51749999996</v>
          </cell>
          <cell r="AJ2379">
            <v>-969988.54708333325</v>
          </cell>
          <cell r="AK2379">
            <v>-951942.64958333352</v>
          </cell>
          <cell r="AL2379">
            <v>-923037.05541666679</v>
          </cell>
          <cell r="AM2379">
            <v>-881418.17999999982</v>
          </cell>
          <cell r="AN2379">
            <v>-821236.59041666659</v>
          </cell>
          <cell r="AP2379">
            <v>-642218.18541666667</v>
          </cell>
        </row>
        <row r="2380">
          <cell r="J2380">
            <v>0</v>
          </cell>
          <cell r="K2380">
            <v>-179653.08</v>
          </cell>
          <cell r="L2380">
            <v>-179653.08</v>
          </cell>
          <cell r="M2380">
            <v>-813122.55</v>
          </cell>
          <cell r="N2380">
            <v>-920232.24</v>
          </cell>
          <cell r="O2380">
            <v>-920232.24</v>
          </cell>
          <cell r="P2380">
            <v>-920232.24</v>
          </cell>
          <cell r="Q2380">
            <v>-920232.24</v>
          </cell>
          <cell r="R2380">
            <v>-920232.24</v>
          </cell>
          <cell r="S2380">
            <v>-1000606.06</v>
          </cell>
          <cell r="T2380">
            <v>-1000606.06</v>
          </cell>
          <cell r="U2380">
            <v>-1109891.8999999999</v>
          </cell>
          <cell r="V2380">
            <v>0</v>
          </cell>
          <cell r="W2380">
            <v>-194666.99</v>
          </cell>
          <cell r="X2380">
            <v>-127414.99</v>
          </cell>
          <cell r="Y2380">
            <v>-362179.34</v>
          </cell>
          <cell r="Z2380">
            <v>-371978.77</v>
          </cell>
          <cell r="AA2380">
            <v>-317682.21000000002</v>
          </cell>
          <cell r="AD2380">
            <v>-366103.46249999997</v>
          </cell>
          <cell r="AE2380">
            <v>-442789.48249999998</v>
          </cell>
          <cell r="AF2380">
            <v>-522824.41166666668</v>
          </cell>
          <cell r="AG2380">
            <v>-606208.25000000012</v>
          </cell>
          <cell r="AH2380">
            <v>-694145.66500000015</v>
          </cell>
          <cell r="AI2380">
            <v>-740391.1608333335</v>
          </cell>
          <cell r="AJ2380">
            <v>-741016.74041666684</v>
          </cell>
          <cell r="AK2380">
            <v>-739465.73291666678</v>
          </cell>
          <cell r="AL2380">
            <v>-718499.84541666682</v>
          </cell>
          <cell r="AM2380">
            <v>-676866.65041666676</v>
          </cell>
          <cell r="AN2380">
            <v>-628916.50458333327</v>
          </cell>
          <cell r="AP2380">
            <v>-493525.29749999993</v>
          </cell>
        </row>
        <row r="2381">
          <cell r="J2381">
            <v>-8662087.2300000004</v>
          </cell>
          <cell r="K2381">
            <v>-5200000</v>
          </cell>
          <cell r="L2381">
            <v>-5200000</v>
          </cell>
          <cell r="M2381">
            <v>-5200000</v>
          </cell>
          <cell r="N2381">
            <v>-3700000</v>
          </cell>
          <cell r="O2381">
            <v>-3700000</v>
          </cell>
          <cell r="P2381">
            <v>-3700000</v>
          </cell>
          <cell r="Q2381">
            <v>-2100000</v>
          </cell>
          <cell r="R2381">
            <v>-2100000</v>
          </cell>
          <cell r="S2381">
            <v>-2100000</v>
          </cell>
          <cell r="T2381">
            <v>-2700000</v>
          </cell>
          <cell r="U2381">
            <v>-2788074</v>
          </cell>
          <cell r="V2381">
            <v>-600000.01</v>
          </cell>
          <cell r="W2381">
            <v>-5800000</v>
          </cell>
          <cell r="X2381">
            <v>-5800000</v>
          </cell>
          <cell r="Y2381">
            <v>-5800000</v>
          </cell>
          <cell r="Z2381">
            <v>-10100000</v>
          </cell>
          <cell r="AA2381">
            <v>-10100000</v>
          </cell>
          <cell r="AD2381">
            <v>-7276912.435833334</v>
          </cell>
          <cell r="AE2381">
            <v>-6683192.769166667</v>
          </cell>
          <cell r="AF2381">
            <v>-6089473.1025</v>
          </cell>
          <cell r="AG2381">
            <v>-5324920.1025</v>
          </cell>
          <cell r="AH2381">
            <v>-4393203.519166667</v>
          </cell>
          <cell r="AI2381">
            <v>-3593259.8016666663</v>
          </cell>
          <cell r="AJ2381">
            <v>-3282339.500833333</v>
          </cell>
          <cell r="AK2381">
            <v>-3332339.5008333339</v>
          </cell>
          <cell r="AL2381">
            <v>-3382339.5008333339</v>
          </cell>
          <cell r="AM2381">
            <v>-3674006.1675000004</v>
          </cell>
          <cell r="AN2381">
            <v>-4207339.5008333335</v>
          </cell>
          <cell r="AP2381">
            <v>-5257339.5008333335</v>
          </cell>
        </row>
        <row r="2382">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D2382">
            <v>-528.33416666666665</v>
          </cell>
          <cell r="AE2382">
            <v>-528.33416666666665</v>
          </cell>
          <cell r="AF2382">
            <v>-528.33416666666665</v>
          </cell>
          <cell r="AG2382">
            <v>-528.33416666666665</v>
          </cell>
          <cell r="AH2382">
            <v>-264.16708333333332</v>
          </cell>
          <cell r="AI2382">
            <v>0</v>
          </cell>
          <cell r="AJ2382">
            <v>0</v>
          </cell>
          <cell r="AK2382">
            <v>0</v>
          </cell>
          <cell r="AL2382">
            <v>0</v>
          </cell>
          <cell r="AM2382">
            <v>0</v>
          </cell>
          <cell r="AN2382">
            <v>0</v>
          </cell>
          <cell r="AP2382">
            <v>0</v>
          </cell>
        </row>
        <row r="2383">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D2383">
            <v>0</v>
          </cell>
          <cell r="AE2383">
            <v>0</v>
          </cell>
          <cell r="AF2383">
            <v>0</v>
          </cell>
          <cell r="AG2383">
            <v>0</v>
          </cell>
          <cell r="AH2383">
            <v>0</v>
          </cell>
          <cell r="AI2383">
            <v>0</v>
          </cell>
          <cell r="AJ2383">
            <v>0</v>
          </cell>
          <cell r="AK2383">
            <v>0</v>
          </cell>
          <cell r="AL2383">
            <v>0</v>
          </cell>
          <cell r="AM2383">
            <v>0</v>
          </cell>
          <cell r="AN2383">
            <v>0</v>
          </cell>
          <cell r="AP2383">
            <v>0</v>
          </cell>
        </row>
        <row r="2384">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D2384">
            <v>0</v>
          </cell>
          <cell r="AE2384">
            <v>0</v>
          </cell>
          <cell r="AF2384">
            <v>0</v>
          </cell>
          <cell r="AG2384">
            <v>0</v>
          </cell>
          <cell r="AH2384">
            <v>0</v>
          </cell>
          <cell r="AI2384">
            <v>0</v>
          </cell>
          <cell r="AJ2384">
            <v>0</v>
          </cell>
          <cell r="AK2384">
            <v>0</v>
          </cell>
          <cell r="AL2384">
            <v>0</v>
          </cell>
          <cell r="AM2384">
            <v>0</v>
          </cell>
          <cell r="AN2384">
            <v>0</v>
          </cell>
          <cell r="AP2384">
            <v>0</v>
          </cell>
        </row>
        <row r="2385">
          <cell r="J2385">
            <v>-287180.09999999998</v>
          </cell>
          <cell r="K2385">
            <v>-248003.31</v>
          </cell>
          <cell r="L2385">
            <v>-206261.6</v>
          </cell>
          <cell r="M2385">
            <v>-164345.53</v>
          </cell>
          <cell r="N2385">
            <v>-125343.41</v>
          </cell>
          <cell r="O2385">
            <v>-80725.19</v>
          </cell>
          <cell r="P2385">
            <v>-35168.79</v>
          </cell>
          <cell r="Q2385">
            <v>28955.84</v>
          </cell>
          <cell r="R2385">
            <v>27291.07</v>
          </cell>
          <cell r="S2385">
            <v>29423.45</v>
          </cell>
          <cell r="T2385">
            <v>29483.17</v>
          </cell>
          <cell r="U2385">
            <v>29500.07</v>
          </cell>
          <cell r="V2385">
            <v>29490.62</v>
          </cell>
          <cell r="W2385">
            <v>29638</v>
          </cell>
          <cell r="X2385">
            <v>29650.33</v>
          </cell>
          <cell r="Y2385">
            <v>29969.15</v>
          </cell>
          <cell r="Z2385">
            <v>29969.95</v>
          </cell>
          <cell r="AA2385">
            <v>29989.32</v>
          </cell>
          <cell r="AD2385">
            <v>-249189.88666666669</v>
          </cell>
          <cell r="AE2385">
            <v>-204211.55333333334</v>
          </cell>
          <cell r="AF2385">
            <v>-164960.39374999996</v>
          </cell>
          <cell r="AG2385">
            <v>-129820.00874999999</v>
          </cell>
          <cell r="AH2385">
            <v>-98400.449166666644</v>
          </cell>
          <cell r="AI2385">
            <v>-70336.580833333355</v>
          </cell>
          <cell r="AJ2385">
            <v>-45573.579583333347</v>
          </cell>
          <cell r="AK2385">
            <v>-24175.527916666662</v>
          </cell>
          <cell r="AL2385">
            <v>-6249.4191666666675</v>
          </cell>
          <cell r="AM2385">
            <v>8318.4158333333326</v>
          </cell>
          <cell r="AN2385">
            <v>19402.910416666669</v>
          </cell>
          <cell r="AP2385">
            <v>25740.254166666666</v>
          </cell>
        </row>
        <row r="2386">
          <cell r="J2386">
            <v>2640.05</v>
          </cell>
          <cell r="K2386">
            <v>-2778.04</v>
          </cell>
          <cell r="L2386">
            <v>-8227.16</v>
          </cell>
          <cell r="M2386">
            <v>-13460.76</v>
          </cell>
          <cell r="N2386">
            <v>-18177.34</v>
          </cell>
          <cell r="O2386">
            <v>-23222.73</v>
          </cell>
          <cell r="P2386">
            <v>-28111.14</v>
          </cell>
          <cell r="Q2386">
            <v>-34554.36</v>
          </cell>
          <cell r="R2386">
            <v>-34387.53</v>
          </cell>
          <cell r="S2386">
            <v>-34601.230000000003</v>
          </cell>
          <cell r="T2386">
            <v>-34128.21</v>
          </cell>
          <cell r="U2386">
            <v>-33965.9</v>
          </cell>
          <cell r="V2386">
            <v>-33800.949999999997</v>
          </cell>
          <cell r="W2386">
            <v>-33980.720000000001</v>
          </cell>
          <cell r="X2386">
            <v>-33484.480000000003</v>
          </cell>
          <cell r="Y2386">
            <v>-33350.43</v>
          </cell>
          <cell r="Z2386">
            <v>-33183.51</v>
          </cell>
          <cell r="AA2386">
            <v>-33018.449999999997</v>
          </cell>
          <cell r="AD2386">
            <v>6033.6604166666684</v>
          </cell>
          <cell r="AE2386">
            <v>-2601.708333333333</v>
          </cell>
          <cell r="AF2386">
            <v>-10389.599166666665</v>
          </cell>
          <cell r="AG2386">
            <v>-16365.26</v>
          </cell>
          <cell r="AH2386">
            <v>-20150.122500000001</v>
          </cell>
          <cell r="AI2386">
            <v>-23432.904166666671</v>
          </cell>
          <cell r="AJ2386">
            <v>-26251.390833333335</v>
          </cell>
          <cell r="AK2386">
            <v>-28603.890833333335</v>
          </cell>
          <cell r="AL2386">
            <v>-30485.015416666662</v>
          </cell>
          <cell r="AM2386">
            <v>-31939.008749999997</v>
          </cell>
          <cell r="AN2386">
            <v>-32972.420833333337</v>
          </cell>
          <cell r="AP2386">
            <v>-29598.215833333335</v>
          </cell>
        </row>
        <row r="2387">
          <cell r="J2387">
            <v>0</v>
          </cell>
          <cell r="K2387">
            <v>0</v>
          </cell>
          <cell r="L2387">
            <v>0</v>
          </cell>
          <cell r="M2387">
            <v>0</v>
          </cell>
          <cell r="N2387">
            <v>0</v>
          </cell>
          <cell r="O2387">
            <v>0</v>
          </cell>
          <cell r="P2387">
            <v>0</v>
          </cell>
          <cell r="Q2387">
            <v>0</v>
          </cell>
          <cell r="R2387">
            <v>0</v>
          </cell>
          <cell r="S2387">
            <v>0</v>
          </cell>
          <cell r="T2387">
            <v>0</v>
          </cell>
          <cell r="U2387">
            <v>0</v>
          </cell>
          <cell r="V2387">
            <v>-14959.15</v>
          </cell>
          <cell r="W2387">
            <v>-17159.560000000001</v>
          </cell>
          <cell r="X2387">
            <v>-19622.27</v>
          </cell>
          <cell r="Y2387">
            <v>-22728.83</v>
          </cell>
          <cell r="Z2387">
            <v>-25984.54</v>
          </cell>
          <cell r="AA2387">
            <v>-29064.880000000001</v>
          </cell>
          <cell r="AD2387">
            <v>0</v>
          </cell>
          <cell r="AE2387">
            <v>0</v>
          </cell>
          <cell r="AF2387">
            <v>0</v>
          </cell>
          <cell r="AG2387">
            <v>0</v>
          </cell>
          <cell r="AH2387">
            <v>0</v>
          </cell>
          <cell r="AI2387">
            <v>-623.29791666666665</v>
          </cell>
          <cell r="AJ2387">
            <v>-1961.5775000000001</v>
          </cell>
          <cell r="AK2387">
            <v>-3494.1537499999999</v>
          </cell>
          <cell r="AL2387">
            <v>-5258.7829166666661</v>
          </cell>
          <cell r="AM2387">
            <v>-7288.5066666666671</v>
          </cell>
          <cell r="AN2387">
            <v>-9582.2325000000001</v>
          </cell>
          <cell r="AP2387">
            <v>-14701.337500000001</v>
          </cell>
        </row>
        <row r="2388">
          <cell r="J2388">
            <v>0</v>
          </cell>
          <cell r="K2388">
            <v>0</v>
          </cell>
          <cell r="L2388">
            <v>0</v>
          </cell>
          <cell r="M2388">
            <v>0</v>
          </cell>
          <cell r="N2388">
            <v>0</v>
          </cell>
          <cell r="O2388">
            <v>0</v>
          </cell>
          <cell r="P2388">
            <v>0</v>
          </cell>
          <cell r="Q2388">
            <v>0</v>
          </cell>
          <cell r="R2388">
            <v>0</v>
          </cell>
          <cell r="S2388">
            <v>0</v>
          </cell>
          <cell r="T2388">
            <v>0</v>
          </cell>
          <cell r="U2388">
            <v>0</v>
          </cell>
          <cell r="V2388">
            <v>-3352.52</v>
          </cell>
          <cell r="W2388">
            <v>-4541.24</v>
          </cell>
          <cell r="X2388">
            <v>-5784.61</v>
          </cell>
          <cell r="Y2388">
            <v>-7558.35</v>
          </cell>
          <cell r="Z2388">
            <v>-9594.92</v>
          </cell>
          <cell r="AA2388">
            <v>-11627.24</v>
          </cell>
          <cell r="AD2388">
            <v>0</v>
          </cell>
          <cell r="AE2388">
            <v>0</v>
          </cell>
          <cell r="AF2388">
            <v>0</v>
          </cell>
          <cell r="AG2388">
            <v>0</v>
          </cell>
          <cell r="AH2388">
            <v>0</v>
          </cell>
          <cell r="AI2388">
            <v>-139.68833333333333</v>
          </cell>
          <cell r="AJ2388">
            <v>-468.59499999999997</v>
          </cell>
          <cell r="AK2388">
            <v>-898.83875</v>
          </cell>
          <cell r="AL2388">
            <v>-1454.7954166666666</v>
          </cell>
          <cell r="AM2388">
            <v>-2169.5149999999999</v>
          </cell>
          <cell r="AN2388">
            <v>-3053.771666666667</v>
          </cell>
          <cell r="AP2388">
            <v>-5186.0570833333331</v>
          </cell>
        </row>
        <row r="2389">
          <cell r="J2389">
            <v>0</v>
          </cell>
          <cell r="K2389">
            <v>-3151.43</v>
          </cell>
          <cell r="L2389">
            <v>-10978.56</v>
          </cell>
          <cell r="M2389">
            <v>-18716.34</v>
          </cell>
          <cell r="N2389">
            <v>-27032.61</v>
          </cell>
          <cell r="O2389">
            <v>-34630.26</v>
          </cell>
          <cell r="P2389">
            <v>-34630.26</v>
          </cell>
          <cell r="Q2389">
            <v>-48866.33</v>
          </cell>
          <cell r="R2389">
            <v>-56057.760000000002</v>
          </cell>
          <cell r="S2389">
            <v>-63305.54</v>
          </cell>
          <cell r="T2389">
            <v>-70539.960000000006</v>
          </cell>
          <cell r="U2389">
            <v>-77454.710000000006</v>
          </cell>
          <cell r="V2389">
            <v>-698139.12</v>
          </cell>
          <cell r="W2389">
            <v>-636374.73</v>
          </cell>
          <cell r="X2389">
            <v>-573333.77</v>
          </cell>
          <cell r="Y2389">
            <v>-507751.44</v>
          </cell>
          <cell r="Z2389">
            <v>-441936.58</v>
          </cell>
          <cell r="AA2389">
            <v>-378690.51</v>
          </cell>
          <cell r="AD2389">
            <v>-12797.718750000002</v>
          </cell>
          <cell r="AE2389">
            <v>-17169.555833333336</v>
          </cell>
          <cell r="AF2389">
            <v>-22143.026666666672</v>
          </cell>
          <cell r="AG2389">
            <v>-27719.922500000001</v>
          </cell>
          <cell r="AH2389">
            <v>-33886.367083333338</v>
          </cell>
          <cell r="AI2389">
            <v>-66202.776666666672</v>
          </cell>
          <cell r="AJ2389">
            <v>-121676.21083333333</v>
          </cell>
          <cell r="AK2389">
            <v>-171491.98208333334</v>
          </cell>
          <cell r="AL2389">
            <v>-215299.91166666665</v>
          </cell>
          <cell r="AM2389">
            <v>-252964.03958333333</v>
          </cell>
          <cell r="AN2389">
            <v>-284587.54875000002</v>
          </cell>
          <cell r="AP2389">
            <v>-331196.58</v>
          </cell>
        </row>
        <row r="2390">
          <cell r="J2390">
            <v>0</v>
          </cell>
          <cell r="K2390">
            <v>0</v>
          </cell>
          <cell r="L2390">
            <v>0</v>
          </cell>
          <cell r="M2390">
            <v>0</v>
          </cell>
          <cell r="N2390">
            <v>0</v>
          </cell>
          <cell r="O2390">
            <v>0</v>
          </cell>
          <cell r="P2390">
            <v>0</v>
          </cell>
          <cell r="Q2390">
            <v>0</v>
          </cell>
          <cell r="R2390">
            <v>0</v>
          </cell>
          <cell r="S2390">
            <v>0</v>
          </cell>
          <cell r="T2390">
            <v>0</v>
          </cell>
          <cell r="U2390">
            <v>0</v>
          </cell>
          <cell r="V2390">
            <v>-206875.5</v>
          </cell>
          <cell r="W2390">
            <v>-199367.54</v>
          </cell>
          <cell r="X2390">
            <v>-189360.97</v>
          </cell>
          <cell r="Y2390">
            <v>-177854.87</v>
          </cell>
          <cell r="Z2390">
            <v>-167227.97</v>
          </cell>
          <cell r="AA2390">
            <v>-156218.48000000001</v>
          </cell>
          <cell r="AD2390">
            <v>402.85500000000002</v>
          </cell>
          <cell r="AE2390">
            <v>313.33166666666665</v>
          </cell>
          <cell r="AF2390">
            <v>223.80833333333331</v>
          </cell>
          <cell r="AG2390">
            <v>134.285</v>
          </cell>
          <cell r="AH2390">
            <v>44.761666666666663</v>
          </cell>
          <cell r="AI2390">
            <v>-8619.8125</v>
          </cell>
          <cell r="AJ2390">
            <v>-25546.605833333335</v>
          </cell>
          <cell r="AK2390">
            <v>-41743.627083333333</v>
          </cell>
          <cell r="AL2390">
            <v>-57044.287083333336</v>
          </cell>
          <cell r="AM2390">
            <v>-71422.738750000004</v>
          </cell>
          <cell r="AN2390">
            <v>-84899.674166666664</v>
          </cell>
          <cell r="AP2390">
            <v>-109271.35833333334</v>
          </cell>
        </row>
        <row r="2391">
          <cell r="J2391">
            <v>-4007371</v>
          </cell>
          <cell r="K2391">
            <v>-3869186</v>
          </cell>
          <cell r="L2391">
            <v>-3731001</v>
          </cell>
          <cell r="M2391">
            <v>-3592816</v>
          </cell>
          <cell r="N2391">
            <v>-3454631</v>
          </cell>
          <cell r="O2391">
            <v>-3316446</v>
          </cell>
          <cell r="P2391">
            <v>-3178261</v>
          </cell>
          <cell r="Q2391">
            <v>-3040076</v>
          </cell>
          <cell r="R2391">
            <v>-2901891</v>
          </cell>
          <cell r="S2391">
            <v>-2763706</v>
          </cell>
          <cell r="T2391">
            <v>-2625521</v>
          </cell>
          <cell r="U2391">
            <v>-2487336</v>
          </cell>
          <cell r="V2391">
            <v>-2349151</v>
          </cell>
          <cell r="W2391">
            <v>-2210966</v>
          </cell>
          <cell r="X2391">
            <v>-2072781</v>
          </cell>
          <cell r="Y2391">
            <v>-1934596</v>
          </cell>
          <cell r="Z2391">
            <v>-1796411</v>
          </cell>
          <cell r="AA2391">
            <v>-1658226</v>
          </cell>
          <cell r="AD2391">
            <v>-3869186</v>
          </cell>
          <cell r="AE2391">
            <v>-3731001</v>
          </cell>
          <cell r="AF2391">
            <v>-3592816</v>
          </cell>
          <cell r="AG2391">
            <v>-3454631</v>
          </cell>
          <cell r="AH2391">
            <v>-3316446</v>
          </cell>
          <cell r="AI2391">
            <v>-3178261</v>
          </cell>
          <cell r="AJ2391">
            <v>-3040076</v>
          </cell>
          <cell r="AK2391">
            <v>-2901891</v>
          </cell>
          <cell r="AL2391">
            <v>-2763706</v>
          </cell>
          <cell r="AM2391">
            <v>-2625521</v>
          </cell>
          <cell r="AN2391">
            <v>-2487336</v>
          </cell>
          <cell r="AP2391">
            <v>-2210966</v>
          </cell>
        </row>
        <row r="2392">
          <cell r="J2392">
            <v>-1160067</v>
          </cell>
          <cell r="K2392">
            <v>-1120065</v>
          </cell>
          <cell r="L2392">
            <v>-1080063</v>
          </cell>
          <cell r="M2392">
            <v>-1040061</v>
          </cell>
          <cell r="N2392">
            <v>-1000059</v>
          </cell>
          <cell r="O2392">
            <v>-960057</v>
          </cell>
          <cell r="P2392">
            <v>-920055</v>
          </cell>
          <cell r="Q2392">
            <v>-880053</v>
          </cell>
          <cell r="R2392">
            <v>-840051</v>
          </cell>
          <cell r="S2392">
            <v>-800049</v>
          </cell>
          <cell r="T2392">
            <v>-760047</v>
          </cell>
          <cell r="U2392">
            <v>-720045</v>
          </cell>
          <cell r="V2392">
            <v>-680043</v>
          </cell>
          <cell r="W2392">
            <v>-640041</v>
          </cell>
          <cell r="X2392">
            <v>-600039</v>
          </cell>
          <cell r="Y2392">
            <v>-560037</v>
          </cell>
          <cell r="Z2392">
            <v>-520035</v>
          </cell>
          <cell r="AA2392">
            <v>-480033</v>
          </cell>
          <cell r="AD2392">
            <v>-1120065</v>
          </cell>
          <cell r="AE2392">
            <v>-1080063</v>
          </cell>
          <cell r="AF2392">
            <v>-1040061</v>
          </cell>
          <cell r="AG2392">
            <v>-1000059</v>
          </cell>
          <cell r="AH2392">
            <v>-960057</v>
          </cell>
          <cell r="AI2392">
            <v>-920055</v>
          </cell>
          <cell r="AJ2392">
            <v>-880053</v>
          </cell>
          <cell r="AK2392">
            <v>-840051</v>
          </cell>
          <cell r="AL2392">
            <v>-800049</v>
          </cell>
          <cell r="AM2392">
            <v>-760047</v>
          </cell>
          <cell r="AN2392">
            <v>-720045</v>
          </cell>
          <cell r="AP2392">
            <v>-640041</v>
          </cell>
        </row>
        <row r="2393">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D2393">
            <v>0</v>
          </cell>
          <cell r="AE2393">
            <v>0</v>
          </cell>
          <cell r="AF2393">
            <v>0</v>
          </cell>
          <cell r="AG2393">
            <v>0</v>
          </cell>
          <cell r="AH2393">
            <v>0</v>
          </cell>
          <cell r="AI2393">
            <v>0</v>
          </cell>
          <cell r="AJ2393">
            <v>0</v>
          </cell>
          <cell r="AK2393">
            <v>0</v>
          </cell>
          <cell r="AL2393">
            <v>0</v>
          </cell>
          <cell r="AM2393">
            <v>0</v>
          </cell>
          <cell r="AN2393">
            <v>0</v>
          </cell>
          <cell r="AP2393">
            <v>0</v>
          </cell>
        </row>
        <row r="2394">
          <cell r="J2394">
            <v>-8175064.9699999997</v>
          </cell>
          <cell r="K2394">
            <v>0</v>
          </cell>
          <cell r="L2394">
            <v>0</v>
          </cell>
          <cell r="M2394">
            <v>0</v>
          </cell>
          <cell r="N2394">
            <v>-9300000</v>
          </cell>
          <cell r="O2394">
            <v>-9300000</v>
          </cell>
          <cell r="P2394">
            <v>-9300000</v>
          </cell>
          <cell r="Q2394">
            <v>-11200000</v>
          </cell>
          <cell r="R2394">
            <v>-11200000</v>
          </cell>
          <cell r="S2394">
            <v>-11200000</v>
          </cell>
          <cell r="T2394">
            <v>-11200000</v>
          </cell>
          <cell r="U2394">
            <v>-11945200</v>
          </cell>
          <cell r="V2394">
            <v>0</v>
          </cell>
          <cell r="W2394">
            <v>0</v>
          </cell>
          <cell r="X2394">
            <v>0</v>
          </cell>
          <cell r="Y2394">
            <v>0</v>
          </cell>
          <cell r="Z2394">
            <v>0</v>
          </cell>
          <cell r="AA2394">
            <v>0</v>
          </cell>
          <cell r="AD2394">
            <v>-10120121.705833333</v>
          </cell>
          <cell r="AE2394">
            <v>-9698521.7891666666</v>
          </cell>
          <cell r="AF2394">
            <v>-9276921.8725000005</v>
          </cell>
          <cell r="AG2394">
            <v>-8717821.9558333326</v>
          </cell>
          <cell r="AH2394">
            <v>-8052272.0391666666</v>
          </cell>
          <cell r="AI2394">
            <v>-7394394.3737500003</v>
          </cell>
          <cell r="AJ2394">
            <v>-7053766.666666667</v>
          </cell>
          <cell r="AK2394">
            <v>-7053766.666666667</v>
          </cell>
          <cell r="AL2394">
            <v>-7053766.666666667</v>
          </cell>
          <cell r="AM2394">
            <v>-6666266.666666667</v>
          </cell>
          <cell r="AN2394">
            <v>-5891266.666666667</v>
          </cell>
          <cell r="AP2394">
            <v>-4691266.666666667</v>
          </cell>
        </row>
        <row r="2395">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D2395">
            <v>0</v>
          </cell>
          <cell r="AE2395">
            <v>0</v>
          </cell>
          <cell r="AF2395">
            <v>0</v>
          </cell>
          <cell r="AG2395">
            <v>0</v>
          </cell>
          <cell r="AH2395">
            <v>0</v>
          </cell>
          <cell r="AI2395">
            <v>0</v>
          </cell>
          <cell r="AJ2395">
            <v>0</v>
          </cell>
          <cell r="AK2395">
            <v>0</v>
          </cell>
          <cell r="AL2395">
            <v>0</v>
          </cell>
          <cell r="AM2395">
            <v>0</v>
          </cell>
          <cell r="AN2395">
            <v>0</v>
          </cell>
          <cell r="AP2395">
            <v>-6352.6170833333335</v>
          </cell>
        </row>
        <row r="2396">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D2396">
            <v>0</v>
          </cell>
          <cell r="AE2396">
            <v>0</v>
          </cell>
          <cell r="AF2396">
            <v>0</v>
          </cell>
          <cell r="AG2396">
            <v>0</v>
          </cell>
          <cell r="AH2396">
            <v>0</v>
          </cell>
          <cell r="AI2396">
            <v>0</v>
          </cell>
          <cell r="AJ2396">
            <v>0</v>
          </cell>
          <cell r="AK2396">
            <v>0</v>
          </cell>
          <cell r="AL2396">
            <v>0</v>
          </cell>
          <cell r="AM2396">
            <v>0</v>
          </cell>
          <cell r="AN2396">
            <v>0</v>
          </cell>
          <cell r="AP2396">
            <v>-57223.083749999998</v>
          </cell>
        </row>
        <row r="2397">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D2397">
            <v>0</v>
          </cell>
          <cell r="AE2397">
            <v>0</v>
          </cell>
          <cell r="AF2397">
            <v>0</v>
          </cell>
          <cell r="AG2397">
            <v>0</v>
          </cell>
          <cell r="AH2397">
            <v>0</v>
          </cell>
          <cell r="AI2397">
            <v>0</v>
          </cell>
          <cell r="AJ2397">
            <v>0</v>
          </cell>
          <cell r="AK2397">
            <v>0</v>
          </cell>
          <cell r="AL2397">
            <v>0</v>
          </cell>
          <cell r="AM2397">
            <v>0</v>
          </cell>
          <cell r="AN2397">
            <v>0</v>
          </cell>
          <cell r="AP2397">
            <v>-1497.405</v>
          </cell>
        </row>
        <row r="2398">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D2398">
            <v>0</v>
          </cell>
          <cell r="AE2398">
            <v>0</v>
          </cell>
          <cell r="AF2398">
            <v>0</v>
          </cell>
          <cell r="AG2398">
            <v>0</v>
          </cell>
          <cell r="AH2398">
            <v>0</v>
          </cell>
          <cell r="AI2398">
            <v>0</v>
          </cell>
          <cell r="AJ2398">
            <v>0</v>
          </cell>
          <cell r="AK2398">
            <v>0</v>
          </cell>
          <cell r="AL2398">
            <v>0</v>
          </cell>
          <cell r="AM2398">
            <v>0</v>
          </cell>
          <cell r="AN2398">
            <v>0</v>
          </cell>
          <cell r="AP2398">
            <v>-8864.7558333333345</v>
          </cell>
        </row>
        <row r="2399">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D2399">
            <v>0</v>
          </cell>
          <cell r="AE2399">
            <v>0</v>
          </cell>
          <cell r="AF2399">
            <v>0</v>
          </cell>
          <cell r="AG2399">
            <v>0</v>
          </cell>
          <cell r="AH2399">
            <v>0</v>
          </cell>
          <cell r="AI2399">
            <v>0</v>
          </cell>
          <cell r="AJ2399">
            <v>0</v>
          </cell>
          <cell r="AK2399">
            <v>0</v>
          </cell>
          <cell r="AL2399">
            <v>0</v>
          </cell>
          <cell r="AM2399">
            <v>0</v>
          </cell>
          <cell r="AN2399">
            <v>0</v>
          </cell>
          <cell r="AP2399">
            <v>-3599.7479166666667</v>
          </cell>
        </row>
        <row r="2400">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D2400">
            <v>0</v>
          </cell>
          <cell r="AE2400">
            <v>0</v>
          </cell>
          <cell r="AF2400">
            <v>0</v>
          </cell>
          <cell r="AG2400">
            <v>0</v>
          </cell>
          <cell r="AH2400">
            <v>0</v>
          </cell>
          <cell r="AI2400">
            <v>0</v>
          </cell>
          <cell r="AJ2400">
            <v>0</v>
          </cell>
          <cell r="AK2400">
            <v>0</v>
          </cell>
          <cell r="AL2400">
            <v>0</v>
          </cell>
          <cell r="AM2400">
            <v>0</v>
          </cell>
          <cell r="AN2400">
            <v>0</v>
          </cell>
          <cell r="AP2400">
            <v>-1.6741666666666666</v>
          </cell>
        </row>
        <row r="2401">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D2401">
            <v>0</v>
          </cell>
          <cell r="AE2401">
            <v>0</v>
          </cell>
          <cell r="AF2401">
            <v>0</v>
          </cell>
          <cell r="AG2401">
            <v>0</v>
          </cell>
          <cell r="AH2401">
            <v>0</v>
          </cell>
          <cell r="AI2401">
            <v>0</v>
          </cell>
          <cell r="AJ2401">
            <v>0</v>
          </cell>
          <cell r="AK2401">
            <v>0</v>
          </cell>
          <cell r="AL2401">
            <v>0</v>
          </cell>
          <cell r="AM2401">
            <v>0</v>
          </cell>
          <cell r="AN2401">
            <v>0</v>
          </cell>
          <cell r="AP2401">
            <v>-908.23</v>
          </cell>
        </row>
        <row r="2402">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D2402">
            <v>0</v>
          </cell>
          <cell r="AE2402">
            <v>0</v>
          </cell>
          <cell r="AF2402">
            <v>0</v>
          </cell>
          <cell r="AG2402">
            <v>0</v>
          </cell>
          <cell r="AH2402">
            <v>0</v>
          </cell>
          <cell r="AI2402">
            <v>0</v>
          </cell>
          <cell r="AJ2402">
            <v>0</v>
          </cell>
          <cell r="AK2402">
            <v>0</v>
          </cell>
          <cell r="AL2402">
            <v>0</v>
          </cell>
          <cell r="AM2402">
            <v>0</v>
          </cell>
          <cell r="AN2402">
            <v>0</v>
          </cell>
          <cell r="AP2402">
            <v>22339.22208333333</v>
          </cell>
        </row>
        <row r="2403">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D2403">
            <v>0</v>
          </cell>
          <cell r="AE2403">
            <v>0</v>
          </cell>
          <cell r="AF2403">
            <v>0</v>
          </cell>
          <cell r="AG2403">
            <v>0</v>
          </cell>
          <cell r="AH2403">
            <v>0</v>
          </cell>
          <cell r="AI2403">
            <v>0</v>
          </cell>
          <cell r="AJ2403">
            <v>0</v>
          </cell>
          <cell r="AK2403">
            <v>0</v>
          </cell>
          <cell r="AL2403">
            <v>0</v>
          </cell>
          <cell r="AM2403">
            <v>0</v>
          </cell>
          <cell r="AN2403">
            <v>0</v>
          </cell>
          <cell r="AP2403">
            <v>-21.885833333333334</v>
          </cell>
        </row>
        <row r="2404">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D2404">
            <v>0</v>
          </cell>
          <cell r="AE2404">
            <v>0</v>
          </cell>
          <cell r="AF2404">
            <v>0</v>
          </cell>
          <cell r="AG2404">
            <v>0</v>
          </cell>
          <cell r="AH2404">
            <v>0</v>
          </cell>
          <cell r="AI2404">
            <v>0</v>
          </cell>
          <cell r="AJ2404">
            <v>0</v>
          </cell>
          <cell r="AK2404">
            <v>0</v>
          </cell>
          <cell r="AL2404">
            <v>0</v>
          </cell>
          <cell r="AM2404">
            <v>0</v>
          </cell>
          <cell r="AN2404">
            <v>0</v>
          </cell>
          <cell r="AP2404">
            <v>-8.918333333333333</v>
          </cell>
        </row>
        <row r="2405">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D2405">
            <v>0</v>
          </cell>
          <cell r="AE2405">
            <v>0</v>
          </cell>
          <cell r="AF2405">
            <v>0</v>
          </cell>
          <cell r="AG2405">
            <v>0</v>
          </cell>
          <cell r="AH2405">
            <v>0</v>
          </cell>
          <cell r="AI2405">
            <v>0</v>
          </cell>
          <cell r="AJ2405">
            <v>0</v>
          </cell>
          <cell r="AK2405">
            <v>0</v>
          </cell>
          <cell r="AL2405">
            <v>0</v>
          </cell>
          <cell r="AM2405">
            <v>0</v>
          </cell>
          <cell r="AN2405">
            <v>0</v>
          </cell>
          <cell r="AP2405">
            <v>-100.37875000000001</v>
          </cell>
        </row>
        <row r="2406">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D2406">
            <v>0</v>
          </cell>
          <cell r="AE2406">
            <v>0</v>
          </cell>
          <cell r="AF2406">
            <v>0</v>
          </cell>
          <cell r="AG2406">
            <v>0</v>
          </cell>
          <cell r="AH2406">
            <v>0</v>
          </cell>
          <cell r="AI2406">
            <v>0</v>
          </cell>
          <cell r="AJ2406">
            <v>0</v>
          </cell>
          <cell r="AK2406">
            <v>0</v>
          </cell>
          <cell r="AL2406">
            <v>0</v>
          </cell>
          <cell r="AM2406">
            <v>0</v>
          </cell>
          <cell r="AN2406">
            <v>0</v>
          </cell>
          <cell r="AP2406">
            <v>-2.6266666666666665</v>
          </cell>
        </row>
        <row r="2407">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D2407">
            <v>0</v>
          </cell>
          <cell r="AE2407">
            <v>0</v>
          </cell>
          <cell r="AF2407">
            <v>0</v>
          </cell>
          <cell r="AG2407">
            <v>0</v>
          </cell>
          <cell r="AH2407">
            <v>0</v>
          </cell>
          <cell r="AI2407">
            <v>0</v>
          </cell>
          <cell r="AJ2407">
            <v>0</v>
          </cell>
          <cell r="AK2407">
            <v>0</v>
          </cell>
          <cell r="AL2407">
            <v>0</v>
          </cell>
          <cell r="AM2407">
            <v>0</v>
          </cell>
          <cell r="AN2407">
            <v>0</v>
          </cell>
          <cell r="AP2407">
            <v>-15.550416666666665</v>
          </cell>
        </row>
        <row r="2408">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D2408">
            <v>0</v>
          </cell>
          <cell r="AE2408">
            <v>0</v>
          </cell>
          <cell r="AF2408">
            <v>0</v>
          </cell>
          <cell r="AG2408">
            <v>0</v>
          </cell>
          <cell r="AH2408">
            <v>0</v>
          </cell>
          <cell r="AI2408">
            <v>0</v>
          </cell>
          <cell r="AJ2408">
            <v>0</v>
          </cell>
          <cell r="AK2408">
            <v>0</v>
          </cell>
          <cell r="AL2408">
            <v>0</v>
          </cell>
          <cell r="AM2408">
            <v>0</v>
          </cell>
          <cell r="AN2408">
            <v>0</v>
          </cell>
          <cell r="AP2408">
            <v>-6.3145833333333341</v>
          </cell>
        </row>
        <row r="2409">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D2409">
            <v>0</v>
          </cell>
          <cell r="AE2409">
            <v>0</v>
          </cell>
          <cell r="AF2409">
            <v>0</v>
          </cell>
          <cell r="AG2409">
            <v>0</v>
          </cell>
          <cell r="AH2409">
            <v>0</v>
          </cell>
          <cell r="AI2409">
            <v>0</v>
          </cell>
          <cell r="AJ2409">
            <v>0</v>
          </cell>
          <cell r="AK2409">
            <v>0</v>
          </cell>
          <cell r="AL2409">
            <v>0</v>
          </cell>
          <cell r="AM2409">
            <v>0</v>
          </cell>
          <cell r="AN2409">
            <v>0</v>
          </cell>
          <cell r="AP2409">
            <v>-27611417.388750002</v>
          </cell>
        </row>
        <row r="2410">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D2410">
            <v>0</v>
          </cell>
          <cell r="AE2410">
            <v>0</v>
          </cell>
          <cell r="AF2410">
            <v>0</v>
          </cell>
          <cell r="AG2410">
            <v>0</v>
          </cell>
          <cell r="AH2410">
            <v>0</v>
          </cell>
          <cell r="AI2410">
            <v>0</v>
          </cell>
          <cell r="AJ2410">
            <v>0</v>
          </cell>
          <cell r="AK2410">
            <v>0</v>
          </cell>
          <cell r="AL2410">
            <v>0</v>
          </cell>
          <cell r="AM2410">
            <v>0</v>
          </cell>
          <cell r="AN2410">
            <v>0</v>
          </cell>
          <cell r="AP2410">
            <v>-41.317916666666669</v>
          </cell>
        </row>
        <row r="2411">
          <cell r="J2411">
            <v>-8165809</v>
          </cell>
          <cell r="K2411">
            <v>-8165809</v>
          </cell>
          <cell r="L2411">
            <v>-8165809</v>
          </cell>
          <cell r="M2411">
            <v>-8165809</v>
          </cell>
          <cell r="N2411">
            <v>-8165809</v>
          </cell>
          <cell r="O2411">
            <v>-8165809</v>
          </cell>
          <cell r="P2411">
            <v>-8165809</v>
          </cell>
          <cell r="Q2411">
            <v>-8165809</v>
          </cell>
          <cell r="R2411">
            <v>-8165809</v>
          </cell>
          <cell r="S2411">
            <v>-8165809</v>
          </cell>
          <cell r="T2411">
            <v>-8165809</v>
          </cell>
          <cell r="U2411">
            <v>-8165809</v>
          </cell>
          <cell r="V2411">
            <v>-8165809</v>
          </cell>
          <cell r="W2411">
            <v>-8165809</v>
          </cell>
          <cell r="X2411">
            <v>-8165809</v>
          </cell>
          <cell r="Y2411">
            <v>-8165809</v>
          </cell>
          <cell r="Z2411">
            <v>-8165809</v>
          </cell>
          <cell r="AA2411">
            <v>-8165809</v>
          </cell>
          <cell r="AD2411">
            <v>-8165809</v>
          </cell>
          <cell r="AE2411">
            <v>-8165809</v>
          </cell>
          <cell r="AF2411">
            <v>-8165809</v>
          </cell>
          <cell r="AG2411">
            <v>-8165809</v>
          </cell>
          <cell r="AH2411">
            <v>-8165809</v>
          </cell>
          <cell r="AI2411">
            <v>-8165809</v>
          </cell>
          <cell r="AJ2411">
            <v>-8165809</v>
          </cell>
          <cell r="AK2411">
            <v>-8165809</v>
          </cell>
          <cell r="AL2411">
            <v>-8165809</v>
          </cell>
          <cell r="AM2411">
            <v>-8165809</v>
          </cell>
          <cell r="AN2411">
            <v>-8165809</v>
          </cell>
          <cell r="AP2411">
            <v>-8165809</v>
          </cell>
        </row>
        <row r="2412">
          <cell r="J2412">
            <v>8165809</v>
          </cell>
          <cell r="K2412">
            <v>8165809</v>
          </cell>
          <cell r="L2412">
            <v>8165809</v>
          </cell>
          <cell r="M2412">
            <v>8165809</v>
          </cell>
          <cell r="N2412">
            <v>8165809</v>
          </cell>
          <cell r="O2412">
            <v>8165809</v>
          </cell>
          <cell r="P2412">
            <v>8165809</v>
          </cell>
          <cell r="Q2412">
            <v>8165809</v>
          </cell>
          <cell r="R2412">
            <v>8165809</v>
          </cell>
          <cell r="S2412">
            <v>8165809</v>
          </cell>
          <cell r="T2412">
            <v>8165809</v>
          </cell>
          <cell r="U2412">
            <v>8165809</v>
          </cell>
          <cell r="V2412">
            <v>8165809</v>
          </cell>
          <cell r="W2412">
            <v>8165809</v>
          </cell>
          <cell r="X2412">
            <v>8165809</v>
          </cell>
          <cell r="Y2412">
            <v>8165809</v>
          </cell>
          <cell r="Z2412">
            <v>8165809</v>
          </cell>
          <cell r="AA2412">
            <v>8165809</v>
          </cell>
          <cell r="AD2412">
            <v>8165809</v>
          </cell>
          <cell r="AE2412">
            <v>8165809</v>
          </cell>
          <cell r="AF2412">
            <v>8165809</v>
          </cell>
          <cell r="AG2412">
            <v>8165809</v>
          </cell>
          <cell r="AH2412">
            <v>8165809</v>
          </cell>
          <cell r="AI2412">
            <v>8165809</v>
          </cell>
          <cell r="AJ2412">
            <v>8165809</v>
          </cell>
          <cell r="AK2412">
            <v>8165809</v>
          </cell>
          <cell r="AL2412">
            <v>8165809</v>
          </cell>
          <cell r="AM2412">
            <v>8165809</v>
          </cell>
          <cell r="AN2412">
            <v>8165809</v>
          </cell>
          <cell r="AP2412">
            <v>8165809</v>
          </cell>
        </row>
        <row r="2413">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D2413">
            <v>0</v>
          </cell>
          <cell r="AE2413">
            <v>0</v>
          </cell>
          <cell r="AF2413">
            <v>0</v>
          </cell>
          <cell r="AG2413">
            <v>0</v>
          </cell>
          <cell r="AH2413">
            <v>0</v>
          </cell>
          <cell r="AI2413">
            <v>0</v>
          </cell>
          <cell r="AJ2413">
            <v>0</v>
          </cell>
          <cell r="AK2413">
            <v>0</v>
          </cell>
          <cell r="AL2413">
            <v>0</v>
          </cell>
          <cell r="AM2413">
            <v>0</v>
          </cell>
          <cell r="AN2413">
            <v>0</v>
          </cell>
          <cell r="AP2413">
            <v>0</v>
          </cell>
        </row>
        <row r="2414">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D2414">
            <v>0</v>
          </cell>
          <cell r="AE2414">
            <v>0</v>
          </cell>
          <cell r="AF2414">
            <v>0</v>
          </cell>
          <cell r="AG2414">
            <v>0</v>
          </cell>
          <cell r="AH2414">
            <v>0</v>
          </cell>
          <cell r="AI2414">
            <v>0</v>
          </cell>
          <cell r="AJ2414">
            <v>0</v>
          </cell>
          <cell r="AK2414">
            <v>0</v>
          </cell>
          <cell r="AL2414">
            <v>0</v>
          </cell>
          <cell r="AM2414">
            <v>0</v>
          </cell>
          <cell r="AN2414">
            <v>0</v>
          </cell>
          <cell r="AP2414">
            <v>0</v>
          </cell>
        </row>
        <row r="2415">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D2415">
            <v>0</v>
          </cell>
          <cell r="AE2415">
            <v>0</v>
          </cell>
          <cell r="AF2415">
            <v>0</v>
          </cell>
          <cell r="AG2415">
            <v>0</v>
          </cell>
          <cell r="AH2415">
            <v>0</v>
          </cell>
          <cell r="AI2415">
            <v>0</v>
          </cell>
          <cell r="AJ2415">
            <v>0</v>
          </cell>
          <cell r="AK2415">
            <v>0</v>
          </cell>
          <cell r="AL2415">
            <v>0</v>
          </cell>
          <cell r="AM2415">
            <v>0</v>
          </cell>
          <cell r="AN2415">
            <v>0</v>
          </cell>
          <cell r="AP2415">
            <v>0</v>
          </cell>
        </row>
        <row r="2416">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D2416">
            <v>0</v>
          </cell>
          <cell r="AE2416">
            <v>0</v>
          </cell>
          <cell r="AF2416">
            <v>0</v>
          </cell>
          <cell r="AG2416">
            <v>0</v>
          </cell>
          <cell r="AH2416">
            <v>0</v>
          </cell>
          <cell r="AI2416">
            <v>0</v>
          </cell>
          <cell r="AJ2416">
            <v>0</v>
          </cell>
          <cell r="AK2416">
            <v>0</v>
          </cell>
          <cell r="AL2416">
            <v>0</v>
          </cell>
          <cell r="AM2416">
            <v>0</v>
          </cell>
          <cell r="AN2416">
            <v>0</v>
          </cell>
          <cell r="AP2416">
            <v>0</v>
          </cell>
        </row>
        <row r="2417">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D2417">
            <v>0</v>
          </cell>
          <cell r="AE2417">
            <v>0</v>
          </cell>
          <cell r="AF2417">
            <v>0</v>
          </cell>
          <cell r="AG2417">
            <v>0</v>
          </cell>
          <cell r="AH2417">
            <v>0</v>
          </cell>
          <cell r="AI2417">
            <v>0</v>
          </cell>
          <cell r="AJ2417">
            <v>0</v>
          </cell>
          <cell r="AK2417">
            <v>0</v>
          </cell>
          <cell r="AL2417">
            <v>0</v>
          </cell>
          <cell r="AM2417">
            <v>0</v>
          </cell>
          <cell r="AN2417">
            <v>0</v>
          </cell>
          <cell r="AP2417">
            <v>0</v>
          </cell>
        </row>
        <row r="2418">
          <cell r="J2418">
            <v>-82626.36</v>
          </cell>
          <cell r="K2418">
            <v>-82626.36</v>
          </cell>
          <cell r="L2418">
            <v>-82626.36</v>
          </cell>
          <cell r="M2418">
            <v>-92024.8</v>
          </cell>
          <cell r="N2418">
            <v>-92024.8</v>
          </cell>
          <cell r="O2418">
            <v>-92024.8</v>
          </cell>
          <cell r="P2418">
            <v>-92024.8</v>
          </cell>
          <cell r="Q2418">
            <v>-92024.8</v>
          </cell>
          <cell r="R2418">
            <v>-92024.8</v>
          </cell>
          <cell r="S2418">
            <v>-92024.8</v>
          </cell>
          <cell r="T2418">
            <v>-92024.8</v>
          </cell>
          <cell r="U2418">
            <v>-92024.8</v>
          </cell>
          <cell r="V2418">
            <v>-92024.8</v>
          </cell>
          <cell r="W2418">
            <v>-92024.8</v>
          </cell>
          <cell r="X2418">
            <v>-92024.8</v>
          </cell>
          <cell r="Y2418">
            <v>-92024.8</v>
          </cell>
          <cell r="Z2418">
            <v>-92024.8</v>
          </cell>
          <cell r="AA2418">
            <v>-92024.8</v>
          </cell>
          <cell r="AD2418">
            <v>-86150.775000000009</v>
          </cell>
          <cell r="AE2418">
            <v>-86933.978333333347</v>
          </cell>
          <cell r="AF2418">
            <v>-87717.181666666685</v>
          </cell>
          <cell r="AG2418">
            <v>-88500.385000000009</v>
          </cell>
          <cell r="AH2418">
            <v>-89283.588333333362</v>
          </cell>
          <cell r="AI2418">
            <v>-90066.791666666686</v>
          </cell>
          <cell r="AJ2418">
            <v>-90849.99500000001</v>
          </cell>
          <cell r="AK2418">
            <v>-91633.198333333363</v>
          </cell>
          <cell r="AL2418">
            <v>-92024.800000000032</v>
          </cell>
          <cell r="AM2418">
            <v>-92024.800000000032</v>
          </cell>
          <cell r="AN2418">
            <v>-92024.800000000032</v>
          </cell>
          <cell r="AP2418">
            <v>-88190.433333333349</v>
          </cell>
        </row>
        <row r="2419">
          <cell r="J2419">
            <v>-3997046.22</v>
          </cell>
          <cell r="K2419">
            <v>-3997046.22</v>
          </cell>
          <cell r="L2419">
            <v>-3997046.22</v>
          </cell>
          <cell r="M2419">
            <v>-4002173.96</v>
          </cell>
          <cell r="N2419">
            <v>-4002173.96</v>
          </cell>
          <cell r="O2419">
            <v>-4001954.5</v>
          </cell>
          <cell r="P2419">
            <v>-4001866.78</v>
          </cell>
          <cell r="Q2419">
            <v>-4001866.78</v>
          </cell>
          <cell r="R2419">
            <v>-4012834.06</v>
          </cell>
          <cell r="S2419">
            <v>-4065352.92</v>
          </cell>
          <cell r="T2419">
            <v>-4065605.42</v>
          </cell>
          <cell r="U2419">
            <v>-4065605.42</v>
          </cell>
          <cell r="V2419">
            <v>-4065866.37</v>
          </cell>
          <cell r="W2419">
            <v>-4065866.37</v>
          </cell>
          <cell r="X2419">
            <v>-4065866.37</v>
          </cell>
          <cell r="Y2419">
            <v>-4065866.37</v>
          </cell>
          <cell r="Z2419">
            <v>-4084022.31</v>
          </cell>
          <cell r="AA2419">
            <v>-4083865.95</v>
          </cell>
          <cell r="AD2419">
            <v>-3970034.1320833336</v>
          </cell>
          <cell r="AE2419">
            <v>-3980461.5991666671</v>
          </cell>
          <cell r="AF2419">
            <v>-3991103.7887500003</v>
          </cell>
          <cell r="AG2419">
            <v>-4003835.2637500004</v>
          </cell>
          <cell r="AH2419">
            <v>-4013876.9833333339</v>
          </cell>
          <cell r="AI2419">
            <v>-4020415.2112500002</v>
          </cell>
          <cell r="AJ2419">
            <v>-4026150.2237500004</v>
          </cell>
          <cell r="AK2419">
            <v>-4031885.2362500001</v>
          </cell>
          <cell r="AL2419">
            <v>-4037406.5929166661</v>
          </cell>
          <cell r="AM2419">
            <v>-4043470.7912499998</v>
          </cell>
          <cell r="AN2419">
            <v>-4050294.1162500004</v>
          </cell>
          <cell r="AP2419">
            <v>-3897131.216250001</v>
          </cell>
        </row>
        <row r="2420">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D2420">
            <v>0</v>
          </cell>
          <cell r="AE2420">
            <v>0</v>
          </cell>
          <cell r="AF2420">
            <v>0</v>
          </cell>
          <cell r="AG2420">
            <v>0</v>
          </cell>
          <cell r="AH2420">
            <v>0</v>
          </cell>
          <cell r="AI2420">
            <v>0</v>
          </cell>
          <cell r="AJ2420">
            <v>0</v>
          </cell>
          <cell r="AK2420">
            <v>0</v>
          </cell>
          <cell r="AL2420">
            <v>0</v>
          </cell>
          <cell r="AM2420">
            <v>0</v>
          </cell>
          <cell r="AN2420">
            <v>0</v>
          </cell>
          <cell r="AP2420">
            <v>0</v>
          </cell>
        </row>
        <row r="2421">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D2421">
            <v>0</v>
          </cell>
          <cell r="AE2421">
            <v>0</v>
          </cell>
          <cell r="AF2421">
            <v>0</v>
          </cell>
          <cell r="AG2421">
            <v>0</v>
          </cell>
          <cell r="AH2421">
            <v>0</v>
          </cell>
          <cell r="AI2421">
            <v>0</v>
          </cell>
          <cell r="AJ2421">
            <v>0</v>
          </cell>
          <cell r="AK2421">
            <v>0</v>
          </cell>
          <cell r="AL2421">
            <v>0</v>
          </cell>
          <cell r="AM2421">
            <v>0</v>
          </cell>
          <cell r="AN2421">
            <v>0</v>
          </cell>
          <cell r="AP2421">
            <v>0</v>
          </cell>
        </row>
        <row r="2422">
          <cell r="J2422">
            <v>72052.23</v>
          </cell>
          <cell r="K2422">
            <v>77206.320000000007</v>
          </cell>
          <cell r="L2422">
            <v>82360.41</v>
          </cell>
          <cell r="M2422">
            <v>87514.5</v>
          </cell>
          <cell r="N2422">
            <v>92668.59</v>
          </cell>
          <cell r="O2422">
            <v>97822.68</v>
          </cell>
          <cell r="P2422">
            <v>102976.77</v>
          </cell>
          <cell r="Q2422">
            <v>108130.86</v>
          </cell>
          <cell r="R2422">
            <v>113284.95</v>
          </cell>
          <cell r="S2422">
            <v>118439.03999999999</v>
          </cell>
          <cell r="T2422">
            <v>123593.13</v>
          </cell>
          <cell r="U2422">
            <v>128747.22</v>
          </cell>
          <cell r="V2422">
            <v>133901.31</v>
          </cell>
          <cell r="W2422">
            <v>139055.4</v>
          </cell>
          <cell r="X2422">
            <v>144209.49</v>
          </cell>
          <cell r="Y2422">
            <v>149363.57999999999</v>
          </cell>
          <cell r="Z2422">
            <v>154517.67000000001</v>
          </cell>
          <cell r="AA2422">
            <v>159671.76</v>
          </cell>
          <cell r="AD2422">
            <v>77206.320000000007</v>
          </cell>
          <cell r="AE2422">
            <v>82360.409999999989</v>
          </cell>
          <cell r="AF2422">
            <v>87514.5</v>
          </cell>
          <cell r="AG2422">
            <v>92668.589999999982</v>
          </cell>
          <cell r="AH2422">
            <v>97822.68</v>
          </cell>
          <cell r="AI2422">
            <v>102976.77</v>
          </cell>
          <cell r="AJ2422">
            <v>108130.86000000003</v>
          </cell>
          <cell r="AK2422">
            <v>113284.95</v>
          </cell>
          <cell r="AL2422">
            <v>118439.03999999999</v>
          </cell>
          <cell r="AM2422">
            <v>123593.13</v>
          </cell>
          <cell r="AN2422">
            <v>128747.21999999999</v>
          </cell>
          <cell r="AP2422">
            <v>131972.9025</v>
          </cell>
        </row>
        <row r="2423">
          <cell r="J2423">
            <v>733744.95</v>
          </cell>
          <cell r="K2423">
            <v>786495.59</v>
          </cell>
          <cell r="L2423">
            <v>839246.23</v>
          </cell>
          <cell r="M2423">
            <v>891996.87</v>
          </cell>
          <cell r="N2423">
            <v>944747.51</v>
          </cell>
          <cell r="O2423">
            <v>997498.15</v>
          </cell>
          <cell r="P2423">
            <v>1050248.79</v>
          </cell>
          <cell r="Q2423">
            <v>1102999.43</v>
          </cell>
          <cell r="R2423">
            <v>1155750.07</v>
          </cell>
          <cell r="S2423">
            <v>1208500.71</v>
          </cell>
          <cell r="T2423">
            <v>1261251.3500000001</v>
          </cell>
          <cell r="U2423">
            <v>1314001.99</v>
          </cell>
          <cell r="V2423">
            <v>1366752.63</v>
          </cell>
          <cell r="W2423">
            <v>1419503.27</v>
          </cell>
          <cell r="X2423">
            <v>1472253.91</v>
          </cell>
          <cell r="Y2423">
            <v>1525004.55</v>
          </cell>
          <cell r="Z2423">
            <v>1577755.19</v>
          </cell>
          <cell r="AA2423">
            <v>1630505.83</v>
          </cell>
          <cell r="AD2423">
            <v>786495.59</v>
          </cell>
          <cell r="AE2423">
            <v>839246.23</v>
          </cell>
          <cell r="AF2423">
            <v>891996.87</v>
          </cell>
          <cell r="AG2423">
            <v>944747.50999999989</v>
          </cell>
          <cell r="AH2423">
            <v>997498.15</v>
          </cell>
          <cell r="AI2423">
            <v>1050248.79</v>
          </cell>
          <cell r="AJ2423">
            <v>1102999.43</v>
          </cell>
          <cell r="AK2423">
            <v>1155750.07</v>
          </cell>
          <cell r="AL2423">
            <v>1208500.71</v>
          </cell>
          <cell r="AM2423">
            <v>1261251.3500000001</v>
          </cell>
          <cell r="AN2423">
            <v>1314001.99</v>
          </cell>
          <cell r="AP2423">
            <v>1347169.6404166666</v>
          </cell>
        </row>
        <row r="2424">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D2424">
            <v>0</v>
          </cell>
          <cell r="AE2424">
            <v>0</v>
          </cell>
          <cell r="AF2424">
            <v>0</v>
          </cell>
          <cell r="AG2424">
            <v>0</v>
          </cell>
          <cell r="AH2424">
            <v>0</v>
          </cell>
          <cell r="AI2424">
            <v>0</v>
          </cell>
          <cell r="AJ2424">
            <v>0</v>
          </cell>
          <cell r="AK2424">
            <v>0</v>
          </cell>
          <cell r="AL2424">
            <v>0</v>
          </cell>
          <cell r="AM2424">
            <v>0</v>
          </cell>
          <cell r="AN2424">
            <v>0</v>
          </cell>
          <cell r="AP2424">
            <v>-94245.42041666666</v>
          </cell>
        </row>
        <row r="2425">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D2425">
            <v>0</v>
          </cell>
          <cell r="AE2425">
            <v>0</v>
          </cell>
          <cell r="AF2425">
            <v>0</v>
          </cell>
          <cell r="AG2425">
            <v>0</v>
          </cell>
          <cell r="AH2425">
            <v>0</v>
          </cell>
          <cell r="AI2425">
            <v>0</v>
          </cell>
          <cell r="AJ2425">
            <v>0</v>
          </cell>
          <cell r="AK2425">
            <v>0</v>
          </cell>
          <cell r="AL2425">
            <v>0</v>
          </cell>
          <cell r="AM2425">
            <v>0</v>
          </cell>
          <cell r="AN2425">
            <v>0</v>
          </cell>
          <cell r="AP2425">
            <v>3120.2362499999999</v>
          </cell>
        </row>
        <row r="2426">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D2426">
            <v>0</v>
          </cell>
          <cell r="AE2426">
            <v>0</v>
          </cell>
          <cell r="AF2426">
            <v>0</v>
          </cell>
          <cell r="AG2426">
            <v>0</v>
          </cell>
          <cell r="AH2426">
            <v>0</v>
          </cell>
          <cell r="AI2426">
            <v>0</v>
          </cell>
          <cell r="AJ2426">
            <v>0</v>
          </cell>
          <cell r="AK2426">
            <v>0</v>
          </cell>
          <cell r="AL2426">
            <v>0</v>
          </cell>
          <cell r="AM2426">
            <v>0</v>
          </cell>
          <cell r="AN2426">
            <v>0</v>
          </cell>
          <cell r="AP2426">
            <v>0</v>
          </cell>
        </row>
        <row r="2427">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D2427">
            <v>0</v>
          </cell>
          <cell r="AE2427">
            <v>0</v>
          </cell>
          <cell r="AF2427">
            <v>0</v>
          </cell>
          <cell r="AG2427">
            <v>0</v>
          </cell>
          <cell r="AH2427">
            <v>0</v>
          </cell>
          <cell r="AI2427">
            <v>0</v>
          </cell>
          <cell r="AJ2427">
            <v>0</v>
          </cell>
          <cell r="AK2427">
            <v>0</v>
          </cell>
          <cell r="AL2427">
            <v>0</v>
          </cell>
          <cell r="AM2427">
            <v>0</v>
          </cell>
          <cell r="AN2427">
            <v>0</v>
          </cell>
          <cell r="AP2427">
            <v>0</v>
          </cell>
        </row>
        <row r="2428">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D2428">
            <v>0</v>
          </cell>
          <cell r="AE2428">
            <v>0</v>
          </cell>
          <cell r="AF2428">
            <v>0</v>
          </cell>
          <cell r="AG2428">
            <v>0</v>
          </cell>
          <cell r="AH2428">
            <v>0</v>
          </cell>
          <cell r="AI2428">
            <v>0</v>
          </cell>
          <cell r="AJ2428">
            <v>0</v>
          </cell>
          <cell r="AK2428">
            <v>0</v>
          </cell>
          <cell r="AL2428">
            <v>0</v>
          </cell>
          <cell r="AM2428">
            <v>0</v>
          </cell>
          <cell r="AN2428">
            <v>0</v>
          </cell>
          <cell r="AP2428">
            <v>0</v>
          </cell>
        </row>
        <row r="2429">
          <cell r="J2429">
            <v>0</v>
          </cell>
          <cell r="K2429">
            <v>5021.6000000000004</v>
          </cell>
          <cell r="L2429">
            <v>5021.6000000000004</v>
          </cell>
          <cell r="M2429">
            <v>5021.6000000000004</v>
          </cell>
          <cell r="N2429">
            <v>142319.78</v>
          </cell>
          <cell r="O2429">
            <v>170289.1</v>
          </cell>
          <cell r="P2429">
            <v>170289.1</v>
          </cell>
          <cell r="Q2429">
            <v>0</v>
          </cell>
          <cell r="R2429">
            <v>0</v>
          </cell>
          <cell r="S2429">
            <v>0</v>
          </cell>
          <cell r="T2429">
            <v>0</v>
          </cell>
          <cell r="U2429">
            <v>0</v>
          </cell>
          <cell r="V2429">
            <v>0</v>
          </cell>
          <cell r="W2429">
            <v>0</v>
          </cell>
          <cell r="X2429">
            <v>0</v>
          </cell>
          <cell r="Y2429">
            <v>0</v>
          </cell>
          <cell r="Z2429">
            <v>0</v>
          </cell>
          <cell r="AA2429">
            <v>0</v>
          </cell>
          <cell r="AD2429">
            <v>41496.898333333338</v>
          </cell>
          <cell r="AE2429">
            <v>41496.898333333338</v>
          </cell>
          <cell r="AF2429">
            <v>41496.898333333338</v>
          </cell>
          <cell r="AG2429">
            <v>41496.898333333338</v>
          </cell>
          <cell r="AH2429">
            <v>41496.898333333338</v>
          </cell>
          <cell r="AI2429">
            <v>41496.898333333338</v>
          </cell>
          <cell r="AJ2429">
            <v>41287.665000000001</v>
          </cell>
          <cell r="AK2429">
            <v>40869.198333333326</v>
          </cell>
          <cell r="AL2429">
            <v>40450.731666666667</v>
          </cell>
          <cell r="AM2429">
            <v>34311.5075</v>
          </cell>
          <cell r="AN2429">
            <v>21286.137500000001</v>
          </cell>
          <cell r="AP2429">
            <v>0</v>
          </cell>
        </row>
        <row r="2430">
          <cell r="J2430">
            <v>-515379007.12</v>
          </cell>
          <cell r="K2430">
            <v>-518157290.66000003</v>
          </cell>
          <cell r="L2430">
            <v>-520935574.18000001</v>
          </cell>
          <cell r="M2430">
            <v>-523756749.56</v>
          </cell>
          <cell r="N2430">
            <v>-526596618.98000002</v>
          </cell>
          <cell r="O2430">
            <v>-529381745.38999999</v>
          </cell>
          <cell r="P2430">
            <v>-532166871.80000001</v>
          </cell>
          <cell r="Q2430">
            <v>-533721068.02999997</v>
          </cell>
          <cell r="R2430">
            <v>-531079580.13999999</v>
          </cell>
          <cell r="S2430">
            <v>-539069367.80999994</v>
          </cell>
          <cell r="T2430">
            <v>-542707521.80999994</v>
          </cell>
          <cell r="U2430">
            <v>-545703006.39999998</v>
          </cell>
          <cell r="V2430">
            <v>-548698491.34000003</v>
          </cell>
          <cell r="W2430">
            <v>-551693975.94000006</v>
          </cell>
          <cell r="X2430">
            <v>-554689460.52999997</v>
          </cell>
          <cell r="Y2430">
            <v>-557684945.12</v>
          </cell>
          <cell r="Z2430">
            <v>-562652008.26999998</v>
          </cell>
          <cell r="AA2430">
            <v>-565647492.86000001</v>
          </cell>
          <cell r="AD2430">
            <v>-518163032.62416667</v>
          </cell>
          <cell r="AE2430">
            <v>-520623202.41458327</v>
          </cell>
          <cell r="AF2430">
            <v>-523064384.13166666</v>
          </cell>
          <cell r="AG2430">
            <v>-525758768.42249995</v>
          </cell>
          <cell r="AH2430">
            <v>-528508473.0045833</v>
          </cell>
          <cell r="AI2430">
            <v>-531276178.66583329</v>
          </cell>
          <cell r="AJ2430">
            <v>-534061852.39500004</v>
          </cell>
          <cell r="AK2430">
            <v>-536865626.21291655</v>
          </cell>
          <cell r="AL2430">
            <v>-539685712.95916665</v>
          </cell>
          <cell r="AM2430">
            <v>-542601695.66125</v>
          </cell>
          <cell r="AN2430">
            <v>-545615076.35958338</v>
          </cell>
          <cell r="AP2430">
            <v>-552062308.64375007</v>
          </cell>
        </row>
        <row r="2431">
          <cell r="J2431">
            <v>-45456305.289999999</v>
          </cell>
          <cell r="K2431">
            <v>-45836163.340000004</v>
          </cell>
          <cell r="L2431">
            <v>-46216021.380000003</v>
          </cell>
          <cell r="M2431">
            <v>-46357271.329999998</v>
          </cell>
          <cell r="N2431">
            <v>-46640043.740000002</v>
          </cell>
          <cell r="O2431">
            <v>-47009114.490000002</v>
          </cell>
          <cell r="P2431">
            <v>-47378185.25</v>
          </cell>
          <cell r="Q2431">
            <v>-49274358.609999999</v>
          </cell>
          <cell r="R2431">
            <v>-48778029.299999997</v>
          </cell>
          <cell r="S2431">
            <v>-50267017.229999997</v>
          </cell>
          <cell r="T2431">
            <v>-62191118.640000001</v>
          </cell>
          <cell r="U2431">
            <v>-66496709.329999998</v>
          </cell>
          <cell r="V2431">
            <v>-70802297.010000005</v>
          </cell>
          <cell r="W2431">
            <v>-75107884.700000003</v>
          </cell>
          <cell r="X2431">
            <v>-79413472.379999995</v>
          </cell>
          <cell r="Y2431">
            <v>-83719060.060000002</v>
          </cell>
          <cell r="Z2431">
            <v>-87076576.640000001</v>
          </cell>
          <cell r="AA2431">
            <v>-91517468.739999995</v>
          </cell>
          <cell r="AD2431">
            <v>-45758557.424166672</v>
          </cell>
          <cell r="AE2431">
            <v>-46207377.45791667</v>
          </cell>
          <cell r="AF2431">
            <v>-46666210.795833342</v>
          </cell>
          <cell r="AG2431">
            <v>-47643603.072083332</v>
          </cell>
          <cell r="AH2431">
            <v>-49265560.445</v>
          </cell>
          <cell r="AI2431">
            <v>-51214444.482500009</v>
          </cell>
          <cell r="AJ2431">
            <v>-53490182.527500004</v>
          </cell>
          <cell r="AK2431">
            <v>-56093064.709166668</v>
          </cell>
          <cell r="AL2431">
            <v>-59033033.031250007</v>
          </cell>
          <cell r="AM2431">
            <v>-62274629.765833341</v>
          </cell>
          <cell r="AN2431">
            <v>-65814000.063749999</v>
          </cell>
          <cell r="AP2431">
            <v>-72723932.410833344</v>
          </cell>
        </row>
        <row r="2432">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D2432">
            <v>0</v>
          </cell>
          <cell r="AE2432">
            <v>0</v>
          </cell>
          <cell r="AF2432">
            <v>0</v>
          </cell>
          <cell r="AG2432">
            <v>0</v>
          </cell>
          <cell r="AH2432">
            <v>0</v>
          </cell>
          <cell r="AI2432">
            <v>0</v>
          </cell>
          <cell r="AJ2432">
            <v>0</v>
          </cell>
          <cell r="AK2432">
            <v>0</v>
          </cell>
          <cell r="AL2432">
            <v>0</v>
          </cell>
          <cell r="AM2432">
            <v>0</v>
          </cell>
          <cell r="AN2432">
            <v>0</v>
          </cell>
          <cell r="AP2432">
            <v>0</v>
          </cell>
        </row>
        <row r="2433">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D2433">
            <v>0</v>
          </cell>
          <cell r="AE2433">
            <v>0</v>
          </cell>
          <cell r="AF2433">
            <v>0</v>
          </cell>
          <cell r="AG2433">
            <v>0</v>
          </cell>
          <cell r="AH2433">
            <v>0</v>
          </cell>
          <cell r="AI2433">
            <v>0</v>
          </cell>
          <cell r="AJ2433">
            <v>0</v>
          </cell>
          <cell r="AK2433">
            <v>0</v>
          </cell>
          <cell r="AL2433">
            <v>0</v>
          </cell>
          <cell r="AM2433">
            <v>0</v>
          </cell>
          <cell r="AN2433">
            <v>0</v>
          </cell>
          <cell r="AP2433">
            <v>0</v>
          </cell>
        </row>
        <row r="2434">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D2434">
            <v>0</v>
          </cell>
          <cell r="AE2434">
            <v>0</v>
          </cell>
          <cell r="AF2434">
            <v>0</v>
          </cell>
          <cell r="AG2434">
            <v>0</v>
          </cell>
          <cell r="AH2434">
            <v>0</v>
          </cell>
          <cell r="AI2434">
            <v>0</v>
          </cell>
          <cell r="AJ2434">
            <v>0</v>
          </cell>
          <cell r="AK2434">
            <v>0</v>
          </cell>
          <cell r="AL2434">
            <v>0</v>
          </cell>
          <cell r="AM2434">
            <v>0</v>
          </cell>
          <cell r="AN2434">
            <v>0</v>
          </cell>
          <cell r="AP2434">
            <v>0</v>
          </cell>
        </row>
        <row r="2435">
          <cell r="J2435">
            <v>-1276564955.73</v>
          </cell>
          <cell r="K2435">
            <v>-1281382527.71</v>
          </cell>
          <cell r="L2435">
            <v>-1286200099.6800001</v>
          </cell>
          <cell r="M2435">
            <v>-1291129552.5</v>
          </cell>
          <cell r="N2435">
            <v>-1302489454.8599999</v>
          </cell>
          <cell r="O2435">
            <v>-1308033952.4300001</v>
          </cell>
          <cell r="P2435">
            <v>-1313578450</v>
          </cell>
          <cell r="Q2435">
            <v>-1309412170.9400001</v>
          </cell>
          <cell r="R2435">
            <v>-1304703205.9400001</v>
          </cell>
          <cell r="S2435">
            <v>-1318881102.9400001</v>
          </cell>
          <cell r="T2435">
            <v>-1328840244.6500001</v>
          </cell>
          <cell r="U2435">
            <v>-1335316269.23</v>
          </cell>
          <cell r="V2435">
            <v>-1341792294.1600001</v>
          </cell>
          <cell r="W2435">
            <v>-1351925130.46</v>
          </cell>
          <cell r="X2435">
            <v>-1359010623.6400001</v>
          </cell>
          <cell r="Y2435">
            <v>-1366096116.8399999</v>
          </cell>
          <cell r="Z2435">
            <v>-1367255182.53</v>
          </cell>
          <cell r="AA2435">
            <v>-1372847726.5999999</v>
          </cell>
          <cell r="AD2435">
            <v>-1283074360.3116667</v>
          </cell>
          <cell r="AE2435">
            <v>-1287498673.66625</v>
          </cell>
          <cell r="AF2435">
            <v>-1291902540.6229169</v>
          </cell>
          <cell r="AG2435">
            <v>-1296833990.3908336</v>
          </cell>
          <cell r="AH2435">
            <v>-1302062295.3225</v>
          </cell>
          <cell r="AI2435">
            <v>-1307428804.6520834</v>
          </cell>
          <cell r="AJ2435">
            <v>-1313085885.5345833</v>
          </cell>
          <cell r="AK2435">
            <v>-1319058932.4808333</v>
          </cell>
          <cell r="AL2435">
            <v>-1325216311.1600001</v>
          </cell>
          <cell r="AM2435">
            <v>-1331038489.9937499</v>
          </cell>
          <cell r="AN2435">
            <v>-1336437635.9037499</v>
          </cell>
          <cell r="AP2435">
            <v>-1346151464.1133335</v>
          </cell>
        </row>
        <row r="2436">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D2436">
            <v>0</v>
          </cell>
          <cell r="AE2436">
            <v>0</v>
          </cell>
          <cell r="AF2436">
            <v>0</v>
          </cell>
          <cell r="AG2436">
            <v>0</v>
          </cell>
          <cell r="AH2436">
            <v>0</v>
          </cell>
          <cell r="AI2436">
            <v>0</v>
          </cell>
          <cell r="AJ2436">
            <v>0</v>
          </cell>
          <cell r="AK2436">
            <v>0</v>
          </cell>
          <cell r="AL2436">
            <v>0</v>
          </cell>
          <cell r="AM2436">
            <v>0</v>
          </cell>
          <cell r="AN2436">
            <v>0</v>
          </cell>
          <cell r="AP2436">
            <v>0</v>
          </cell>
        </row>
        <row r="2437">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D2437">
            <v>0</v>
          </cell>
          <cell r="AE2437">
            <v>0</v>
          </cell>
          <cell r="AF2437">
            <v>0</v>
          </cell>
          <cell r="AG2437">
            <v>0</v>
          </cell>
          <cell r="AH2437">
            <v>0</v>
          </cell>
          <cell r="AI2437">
            <v>0</v>
          </cell>
          <cell r="AJ2437">
            <v>0</v>
          </cell>
          <cell r="AK2437">
            <v>0</v>
          </cell>
          <cell r="AL2437">
            <v>0</v>
          </cell>
          <cell r="AM2437">
            <v>0</v>
          </cell>
          <cell r="AN2437">
            <v>0</v>
          </cell>
          <cell r="AP2437">
            <v>0</v>
          </cell>
        </row>
        <row r="2438">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D2438">
            <v>0</v>
          </cell>
          <cell r="AE2438">
            <v>0</v>
          </cell>
          <cell r="AF2438">
            <v>0</v>
          </cell>
          <cell r="AG2438">
            <v>0</v>
          </cell>
          <cell r="AH2438">
            <v>0</v>
          </cell>
          <cell r="AI2438">
            <v>0</v>
          </cell>
          <cell r="AJ2438">
            <v>0</v>
          </cell>
          <cell r="AK2438">
            <v>0</v>
          </cell>
          <cell r="AL2438">
            <v>0</v>
          </cell>
          <cell r="AM2438">
            <v>0</v>
          </cell>
          <cell r="AN2438">
            <v>0</v>
          </cell>
          <cell r="AP2438">
            <v>0</v>
          </cell>
        </row>
        <row r="2439">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D2439">
            <v>0</v>
          </cell>
          <cell r="AE2439">
            <v>0</v>
          </cell>
          <cell r="AF2439">
            <v>0</v>
          </cell>
          <cell r="AG2439">
            <v>0</v>
          </cell>
          <cell r="AH2439">
            <v>0</v>
          </cell>
          <cell r="AI2439">
            <v>0</v>
          </cell>
          <cell r="AJ2439">
            <v>0</v>
          </cell>
          <cell r="AK2439">
            <v>0</v>
          </cell>
          <cell r="AL2439">
            <v>0</v>
          </cell>
          <cell r="AM2439">
            <v>0</v>
          </cell>
          <cell r="AN2439">
            <v>0</v>
          </cell>
          <cell r="AP2439">
            <v>0</v>
          </cell>
        </row>
        <row r="2440">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D2440">
            <v>0</v>
          </cell>
          <cell r="AE2440">
            <v>0</v>
          </cell>
          <cell r="AF2440">
            <v>0</v>
          </cell>
          <cell r="AG2440">
            <v>0</v>
          </cell>
          <cell r="AH2440">
            <v>0</v>
          </cell>
          <cell r="AI2440">
            <v>0</v>
          </cell>
          <cell r="AJ2440">
            <v>0</v>
          </cell>
          <cell r="AK2440">
            <v>0</v>
          </cell>
          <cell r="AL2440">
            <v>0</v>
          </cell>
          <cell r="AM2440">
            <v>0</v>
          </cell>
          <cell r="AN2440">
            <v>0</v>
          </cell>
          <cell r="AP2440">
            <v>0</v>
          </cell>
        </row>
        <row r="2441">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D2441">
            <v>0</v>
          </cell>
          <cell r="AE2441">
            <v>0</v>
          </cell>
          <cell r="AF2441">
            <v>0</v>
          </cell>
          <cell r="AG2441">
            <v>0</v>
          </cell>
          <cell r="AH2441">
            <v>0</v>
          </cell>
          <cell r="AI2441">
            <v>0</v>
          </cell>
          <cell r="AJ2441">
            <v>0</v>
          </cell>
          <cell r="AK2441">
            <v>0</v>
          </cell>
          <cell r="AL2441">
            <v>0</v>
          </cell>
          <cell r="AM2441">
            <v>0</v>
          </cell>
          <cell r="AN2441">
            <v>0</v>
          </cell>
          <cell r="AP2441">
            <v>0</v>
          </cell>
        </row>
        <row r="2442">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D2442">
            <v>0</v>
          </cell>
          <cell r="AE2442">
            <v>0</v>
          </cell>
          <cell r="AF2442">
            <v>0</v>
          </cell>
          <cell r="AG2442">
            <v>0</v>
          </cell>
          <cell r="AH2442">
            <v>0</v>
          </cell>
          <cell r="AI2442">
            <v>0</v>
          </cell>
          <cell r="AJ2442">
            <v>0</v>
          </cell>
          <cell r="AK2442">
            <v>0</v>
          </cell>
          <cell r="AL2442">
            <v>0</v>
          </cell>
          <cell r="AM2442">
            <v>0</v>
          </cell>
          <cell r="AN2442">
            <v>0</v>
          </cell>
          <cell r="AP2442">
            <v>0</v>
          </cell>
        </row>
        <row r="2443">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D2443">
            <v>0</v>
          </cell>
          <cell r="AE2443">
            <v>0</v>
          </cell>
          <cell r="AF2443">
            <v>0</v>
          </cell>
          <cell r="AG2443">
            <v>0</v>
          </cell>
          <cell r="AH2443">
            <v>0</v>
          </cell>
          <cell r="AI2443">
            <v>0</v>
          </cell>
          <cell r="AJ2443">
            <v>0</v>
          </cell>
          <cell r="AK2443">
            <v>0</v>
          </cell>
          <cell r="AL2443">
            <v>0</v>
          </cell>
          <cell r="AM2443">
            <v>0</v>
          </cell>
          <cell r="AN2443">
            <v>0</v>
          </cell>
          <cell r="AP2443">
            <v>0</v>
          </cell>
        </row>
        <row r="2444">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D2444">
            <v>0</v>
          </cell>
          <cell r="AE2444">
            <v>0</v>
          </cell>
          <cell r="AF2444">
            <v>0</v>
          </cell>
          <cell r="AG2444">
            <v>0</v>
          </cell>
          <cell r="AH2444">
            <v>0</v>
          </cell>
          <cell r="AI2444">
            <v>0</v>
          </cell>
          <cell r="AJ2444">
            <v>0</v>
          </cell>
          <cell r="AK2444">
            <v>0</v>
          </cell>
          <cell r="AL2444">
            <v>0</v>
          </cell>
          <cell r="AM2444">
            <v>0</v>
          </cell>
          <cell r="AN2444">
            <v>0</v>
          </cell>
          <cell r="AP2444">
            <v>0</v>
          </cell>
        </row>
        <row r="2445">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D2445">
            <v>0</v>
          </cell>
          <cell r="AE2445">
            <v>0</v>
          </cell>
          <cell r="AF2445">
            <v>0</v>
          </cell>
          <cell r="AG2445">
            <v>0</v>
          </cell>
          <cell r="AH2445">
            <v>0</v>
          </cell>
          <cell r="AI2445">
            <v>0</v>
          </cell>
          <cell r="AJ2445">
            <v>0</v>
          </cell>
          <cell r="AK2445">
            <v>0</v>
          </cell>
          <cell r="AL2445">
            <v>0</v>
          </cell>
          <cell r="AM2445">
            <v>0</v>
          </cell>
          <cell r="AN2445">
            <v>0</v>
          </cell>
          <cell r="AP2445">
            <v>0</v>
          </cell>
        </row>
        <row r="2446">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D2446">
            <v>0</v>
          </cell>
          <cell r="AE2446">
            <v>0</v>
          </cell>
          <cell r="AF2446">
            <v>0</v>
          </cell>
          <cell r="AG2446">
            <v>0</v>
          </cell>
          <cell r="AH2446">
            <v>0</v>
          </cell>
          <cell r="AI2446">
            <v>0</v>
          </cell>
          <cell r="AJ2446">
            <v>0</v>
          </cell>
          <cell r="AK2446">
            <v>0</v>
          </cell>
          <cell r="AL2446">
            <v>0</v>
          </cell>
          <cell r="AM2446">
            <v>0</v>
          </cell>
          <cell r="AN2446">
            <v>0</v>
          </cell>
          <cell r="AP2446">
            <v>0</v>
          </cell>
        </row>
        <row r="2447">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D2447">
            <v>0</v>
          </cell>
          <cell r="AE2447">
            <v>0</v>
          </cell>
          <cell r="AF2447">
            <v>0</v>
          </cell>
          <cell r="AG2447">
            <v>0</v>
          </cell>
          <cell r="AH2447">
            <v>0</v>
          </cell>
          <cell r="AI2447">
            <v>0</v>
          </cell>
          <cell r="AJ2447">
            <v>0</v>
          </cell>
          <cell r="AK2447">
            <v>0</v>
          </cell>
          <cell r="AL2447">
            <v>0</v>
          </cell>
          <cell r="AM2447">
            <v>0</v>
          </cell>
          <cell r="AN2447">
            <v>0</v>
          </cell>
          <cell r="AP2447">
            <v>0</v>
          </cell>
        </row>
        <row r="2448">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D2448">
            <v>0</v>
          </cell>
          <cell r="AE2448">
            <v>0</v>
          </cell>
          <cell r="AF2448">
            <v>0</v>
          </cell>
          <cell r="AG2448">
            <v>0</v>
          </cell>
          <cell r="AH2448">
            <v>0</v>
          </cell>
          <cell r="AI2448">
            <v>0</v>
          </cell>
          <cell r="AJ2448">
            <v>0</v>
          </cell>
          <cell r="AK2448">
            <v>0</v>
          </cell>
          <cell r="AL2448">
            <v>0</v>
          </cell>
          <cell r="AM2448">
            <v>0</v>
          </cell>
          <cell r="AN2448">
            <v>0</v>
          </cell>
          <cell r="AP2448">
            <v>0</v>
          </cell>
        </row>
        <row r="2449">
          <cell r="J2449">
            <v>-7816525.6900000004</v>
          </cell>
          <cell r="K2449">
            <v>-8918025.7400000002</v>
          </cell>
          <cell r="L2449">
            <v>-6655604.1299999999</v>
          </cell>
          <cell r="M2449">
            <v>-4881851.87</v>
          </cell>
          <cell r="N2449">
            <v>-3238960.93</v>
          </cell>
          <cell r="O2449">
            <v>-3365494.21</v>
          </cell>
          <cell r="P2449">
            <v>-5383630.2699999996</v>
          </cell>
          <cell r="Q2449">
            <v>-10708723.4</v>
          </cell>
          <cell r="R2449">
            <v>-3616112.54</v>
          </cell>
          <cell r="S2449">
            <v>-6643523.4800000004</v>
          </cell>
          <cell r="T2449">
            <v>-5652601.6100000003</v>
          </cell>
          <cell r="U2449">
            <v>-5092836.92</v>
          </cell>
          <cell r="V2449">
            <v>-3689820.96</v>
          </cell>
          <cell r="W2449">
            <v>-3237799.41</v>
          </cell>
          <cell r="X2449">
            <v>-3773284.04</v>
          </cell>
          <cell r="Y2449">
            <v>-3126797.82</v>
          </cell>
          <cell r="Z2449">
            <v>-3476553.69</v>
          </cell>
          <cell r="AA2449">
            <v>-3570251.16</v>
          </cell>
          <cell r="AD2449">
            <v>-7629892.5674999999</v>
          </cell>
          <cell r="AE2449">
            <v>-7606483.6950000003</v>
          </cell>
          <cell r="AF2449">
            <v>-7098736.7841666676</v>
          </cell>
          <cell r="AG2449">
            <v>-6534991.5187500007</v>
          </cell>
          <cell r="AH2449">
            <v>-6142519.2125000013</v>
          </cell>
          <cell r="AI2449">
            <v>-5825878.2020833343</v>
          </cell>
          <cell r="AJ2449">
            <v>-5417256.0745833339</v>
          </cell>
          <cell r="AK2449">
            <v>-5060483.3070833338</v>
          </cell>
          <cell r="AL2449">
            <v>-4867259.3845833335</v>
          </cell>
          <cell r="AM2449">
            <v>-4804031.8308333345</v>
          </cell>
          <cell r="AN2449">
            <v>-4822463.0687500006</v>
          </cell>
          <cell r="AP2449">
            <v>-4379498.1662499998</v>
          </cell>
        </row>
        <row r="2450">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D2450">
            <v>0</v>
          </cell>
          <cell r="AE2450">
            <v>0</v>
          </cell>
          <cell r="AF2450">
            <v>0</v>
          </cell>
          <cell r="AG2450">
            <v>0</v>
          </cell>
          <cell r="AH2450">
            <v>0</v>
          </cell>
          <cell r="AI2450">
            <v>0</v>
          </cell>
          <cell r="AJ2450">
            <v>0</v>
          </cell>
          <cell r="AK2450">
            <v>0</v>
          </cell>
          <cell r="AL2450">
            <v>0</v>
          </cell>
          <cell r="AM2450">
            <v>0</v>
          </cell>
          <cell r="AN2450">
            <v>0</v>
          </cell>
          <cell r="AP2450">
            <v>0</v>
          </cell>
        </row>
        <row r="2451">
          <cell r="J2451">
            <v>-68172454.400000006</v>
          </cell>
          <cell r="K2451">
            <v>-69474488.239999995</v>
          </cell>
          <cell r="L2451">
            <v>-70951522.069999993</v>
          </cell>
          <cell r="M2451">
            <v>-72428555.900000006</v>
          </cell>
          <cell r="N2451">
            <v>-73779078.760000005</v>
          </cell>
          <cell r="O2451">
            <v>-73492055.819999993</v>
          </cell>
          <cell r="P2451">
            <v>-73205032.879999995</v>
          </cell>
          <cell r="Q2451">
            <v>-72918009.930000007</v>
          </cell>
          <cell r="R2451">
            <v>-72665492</v>
          </cell>
          <cell r="S2451">
            <v>-72412974.069999993</v>
          </cell>
          <cell r="T2451">
            <v>-75310455.930000007</v>
          </cell>
          <cell r="U2451">
            <v>-75057937.930000007</v>
          </cell>
          <cell r="V2451">
            <v>-74805419.930000007</v>
          </cell>
          <cell r="W2451">
            <v>-77702901.930000007</v>
          </cell>
          <cell r="X2451">
            <v>-77450383.930000007</v>
          </cell>
          <cell r="Y2451">
            <v>-77197865.930000007</v>
          </cell>
          <cell r="Z2451">
            <v>-77064067.560000002</v>
          </cell>
          <cell r="AA2451">
            <v>-76824740.659999996</v>
          </cell>
          <cell r="AD2451">
            <v>-70351067.912083343</v>
          </cell>
          <cell r="AE2451">
            <v>-70764896.979166672</v>
          </cell>
          <cell r="AF2451">
            <v>-71180430.06583333</v>
          </cell>
          <cell r="AG2451">
            <v>-71663292.164166659</v>
          </cell>
          <cell r="AH2451">
            <v>-72213483.270833328</v>
          </cell>
          <cell r="AI2451">
            <v>-72765378.391250014</v>
          </cell>
          <cell r="AJ2451">
            <v>-73384602.525416687</v>
          </cell>
          <cell r="AK2451">
            <v>-73998239.006666675</v>
          </cell>
          <cell r="AL2451">
            <v>-74467746.168750003</v>
          </cell>
          <cell r="AM2451">
            <v>-74803341.953333348</v>
          </cell>
          <cell r="AN2451">
            <v>-75079078.355000004</v>
          </cell>
          <cell r="AP2451">
            <v>-74370040.393749997</v>
          </cell>
        </row>
        <row r="2452">
          <cell r="J2452">
            <v>-1874777.39</v>
          </cell>
          <cell r="K2452">
            <v>-2161953.23</v>
          </cell>
          <cell r="L2452">
            <v>-2403462.85</v>
          </cell>
          <cell r="M2452">
            <v>-1705851.52</v>
          </cell>
          <cell r="N2452">
            <v>-1474908.96</v>
          </cell>
          <cell r="O2452">
            <v>-1579123.56</v>
          </cell>
          <cell r="P2452">
            <v>-1718113.13</v>
          </cell>
          <cell r="Q2452">
            <v>-2052584.82</v>
          </cell>
          <cell r="R2452">
            <v>-1242894.6100000001</v>
          </cell>
          <cell r="S2452">
            <v>-1597019.75</v>
          </cell>
          <cell r="T2452">
            <v>-1467383.98</v>
          </cell>
          <cell r="U2452">
            <v>-1182430.6499999999</v>
          </cell>
          <cell r="V2452">
            <v>-1077447.33</v>
          </cell>
          <cell r="W2452">
            <v>-1048253.7</v>
          </cell>
          <cell r="X2452">
            <v>-662941.32999999996</v>
          </cell>
          <cell r="Y2452">
            <v>-663948.18999999994</v>
          </cell>
          <cell r="Z2452">
            <v>-602986.48</v>
          </cell>
          <cell r="AA2452">
            <v>-510233.95</v>
          </cell>
          <cell r="AD2452">
            <v>-2001176.24875</v>
          </cell>
          <cell r="AE2452">
            <v>-1995517.3283333331</v>
          </cell>
          <cell r="AF2452">
            <v>-1900643.5658333332</v>
          </cell>
          <cell r="AG2452">
            <v>-1792139.2112499999</v>
          </cell>
          <cell r="AH2452">
            <v>-1728208.9279166667</v>
          </cell>
          <cell r="AI2452">
            <v>-1671819.9516666664</v>
          </cell>
          <cell r="AJ2452">
            <v>-1592193.71875</v>
          </cell>
          <cell r="AK2452">
            <v>-1473267.8416666668</v>
          </cell>
          <cell r="AL2452">
            <v>-1357333.4729166669</v>
          </cell>
          <cell r="AM2452">
            <v>-1277590.7308333332</v>
          </cell>
          <cell r="AN2452">
            <v>-1196723.5604166668</v>
          </cell>
          <cell r="AP2452">
            <v>-966033.76166666672</v>
          </cell>
        </row>
        <row r="2453">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D2453">
            <v>0</v>
          </cell>
          <cell r="AE2453">
            <v>0</v>
          </cell>
          <cell r="AF2453">
            <v>0</v>
          </cell>
          <cell r="AG2453">
            <v>0</v>
          </cell>
          <cell r="AH2453">
            <v>0</v>
          </cell>
          <cell r="AI2453">
            <v>0</v>
          </cell>
          <cell r="AJ2453">
            <v>0</v>
          </cell>
          <cell r="AK2453">
            <v>0</v>
          </cell>
          <cell r="AL2453">
            <v>0</v>
          </cell>
          <cell r="AM2453">
            <v>0</v>
          </cell>
          <cell r="AN2453">
            <v>0</v>
          </cell>
          <cell r="AP2453">
            <v>0</v>
          </cell>
        </row>
        <row r="2454">
          <cell r="J2454">
            <v>-15312705.279999999</v>
          </cell>
          <cell r="K2454">
            <v>-15231325.949999999</v>
          </cell>
          <cell r="L2454">
            <v>-15149946.630000001</v>
          </cell>
          <cell r="M2454">
            <v>-15068567.300000001</v>
          </cell>
          <cell r="N2454">
            <v>-14987187.98</v>
          </cell>
          <cell r="O2454">
            <v>-14905808.65</v>
          </cell>
          <cell r="P2454">
            <v>-14824687.619999999</v>
          </cell>
          <cell r="Q2454">
            <v>-14743843.1</v>
          </cell>
          <cell r="R2454">
            <v>-14662998.57</v>
          </cell>
          <cell r="S2454">
            <v>-14582154.050000001</v>
          </cell>
          <cell r="T2454">
            <v>-14501309.52</v>
          </cell>
          <cell r="U2454">
            <v>-14420465</v>
          </cell>
          <cell r="V2454">
            <v>-14339620.439999999</v>
          </cell>
          <cell r="W2454">
            <v>-14264345.43</v>
          </cell>
          <cell r="X2454">
            <v>-14189070.42</v>
          </cell>
          <cell r="Y2454">
            <v>-14113795.41</v>
          </cell>
          <cell r="Z2454">
            <v>-14038520.390000001</v>
          </cell>
          <cell r="AA2454">
            <v>-14013270.07</v>
          </cell>
          <cell r="AD2454">
            <v>-15231380.524583332</v>
          </cell>
          <cell r="AE2454">
            <v>-15150089.573749999</v>
          </cell>
          <cell r="AF2454">
            <v>-15068843.189583331</v>
          </cell>
          <cell r="AG2454">
            <v>-14987641.372083336</v>
          </cell>
          <cell r="AH2454">
            <v>-14906484.121250004</v>
          </cell>
          <cell r="AI2454">
            <v>-14825371.435833335</v>
          </cell>
          <cell r="AJ2454">
            <v>-14744535.379166665</v>
          </cell>
          <cell r="AK2454">
            <v>-14664208.015416667</v>
          </cell>
          <cell r="AL2454">
            <v>-14584389.344583331</v>
          </cell>
          <cell r="AM2454">
            <v>-14505079.366249999</v>
          </cell>
          <cell r="AN2454">
            <v>-14428362.442500001</v>
          </cell>
          <cell r="AP2454">
            <v>-14280499.350833332</v>
          </cell>
        </row>
        <row r="2455">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D2455">
            <v>0</v>
          </cell>
          <cell r="AE2455">
            <v>0</v>
          </cell>
          <cell r="AF2455">
            <v>0</v>
          </cell>
          <cell r="AG2455">
            <v>0</v>
          </cell>
          <cell r="AH2455">
            <v>0</v>
          </cell>
          <cell r="AI2455">
            <v>0</v>
          </cell>
          <cell r="AJ2455">
            <v>0</v>
          </cell>
          <cell r="AK2455">
            <v>0</v>
          </cell>
          <cell r="AL2455">
            <v>0</v>
          </cell>
          <cell r="AM2455">
            <v>0</v>
          </cell>
          <cell r="AN2455">
            <v>0</v>
          </cell>
          <cell r="AP2455">
            <v>0</v>
          </cell>
        </row>
        <row r="2456">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D2456">
            <v>0</v>
          </cell>
          <cell r="AE2456">
            <v>0</v>
          </cell>
          <cell r="AF2456">
            <v>0</v>
          </cell>
          <cell r="AG2456">
            <v>0</v>
          </cell>
          <cell r="AH2456">
            <v>0</v>
          </cell>
          <cell r="AI2456">
            <v>0</v>
          </cell>
          <cell r="AJ2456">
            <v>0</v>
          </cell>
          <cell r="AK2456">
            <v>0</v>
          </cell>
          <cell r="AL2456">
            <v>0</v>
          </cell>
          <cell r="AM2456">
            <v>0</v>
          </cell>
          <cell r="AN2456">
            <v>0</v>
          </cell>
          <cell r="AP2456">
            <v>0</v>
          </cell>
        </row>
        <row r="2457">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D2457">
            <v>0</v>
          </cell>
          <cell r="AE2457">
            <v>0</v>
          </cell>
          <cell r="AF2457">
            <v>0</v>
          </cell>
          <cell r="AG2457">
            <v>0</v>
          </cell>
          <cell r="AH2457">
            <v>0</v>
          </cell>
          <cell r="AI2457">
            <v>0</v>
          </cell>
          <cell r="AJ2457">
            <v>0</v>
          </cell>
          <cell r="AK2457">
            <v>0</v>
          </cell>
          <cell r="AL2457">
            <v>0</v>
          </cell>
          <cell r="AM2457">
            <v>0</v>
          </cell>
          <cell r="AN2457">
            <v>0</v>
          </cell>
          <cell r="AP2457">
            <v>0</v>
          </cell>
        </row>
        <row r="2458">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D2458">
            <v>0</v>
          </cell>
          <cell r="AE2458">
            <v>0</v>
          </cell>
          <cell r="AF2458">
            <v>0</v>
          </cell>
          <cell r="AG2458">
            <v>0</v>
          </cell>
          <cell r="AH2458">
            <v>0</v>
          </cell>
          <cell r="AI2458">
            <v>0</v>
          </cell>
          <cell r="AJ2458">
            <v>0</v>
          </cell>
          <cell r="AK2458">
            <v>0</v>
          </cell>
          <cell r="AL2458">
            <v>0</v>
          </cell>
          <cell r="AM2458">
            <v>0</v>
          </cell>
          <cell r="AN2458">
            <v>0</v>
          </cell>
          <cell r="AP2458">
            <v>0</v>
          </cell>
        </row>
        <row r="2459">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D2459">
            <v>0</v>
          </cell>
          <cell r="AE2459">
            <v>0</v>
          </cell>
          <cell r="AF2459">
            <v>0</v>
          </cell>
          <cell r="AG2459">
            <v>0</v>
          </cell>
          <cell r="AH2459">
            <v>0</v>
          </cell>
          <cell r="AI2459">
            <v>0</v>
          </cell>
          <cell r="AJ2459">
            <v>0</v>
          </cell>
          <cell r="AK2459">
            <v>0</v>
          </cell>
          <cell r="AL2459">
            <v>0</v>
          </cell>
          <cell r="AM2459">
            <v>0</v>
          </cell>
          <cell r="AN2459">
            <v>0</v>
          </cell>
          <cell r="AP2459">
            <v>0</v>
          </cell>
        </row>
        <row r="2460">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D2460">
            <v>0</v>
          </cell>
          <cell r="AE2460">
            <v>0</v>
          </cell>
          <cell r="AF2460">
            <v>0</v>
          </cell>
          <cell r="AG2460">
            <v>0</v>
          </cell>
          <cell r="AH2460">
            <v>0</v>
          </cell>
          <cell r="AI2460">
            <v>0</v>
          </cell>
          <cell r="AJ2460">
            <v>0</v>
          </cell>
          <cell r="AK2460">
            <v>0</v>
          </cell>
          <cell r="AL2460">
            <v>0</v>
          </cell>
          <cell r="AM2460">
            <v>0</v>
          </cell>
          <cell r="AN2460">
            <v>0</v>
          </cell>
          <cell r="AP2460">
            <v>0</v>
          </cell>
        </row>
        <row r="2461">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D2461">
            <v>0</v>
          </cell>
          <cell r="AE2461">
            <v>0</v>
          </cell>
          <cell r="AF2461">
            <v>0</v>
          </cell>
          <cell r="AG2461">
            <v>0</v>
          </cell>
          <cell r="AH2461">
            <v>0</v>
          </cell>
          <cell r="AI2461">
            <v>0</v>
          </cell>
          <cell r="AJ2461">
            <v>0</v>
          </cell>
          <cell r="AK2461">
            <v>0</v>
          </cell>
          <cell r="AL2461">
            <v>0</v>
          </cell>
          <cell r="AM2461">
            <v>0</v>
          </cell>
          <cell r="AN2461">
            <v>0</v>
          </cell>
          <cell r="AP2461">
            <v>0</v>
          </cell>
        </row>
        <row r="2462">
          <cell r="J2462">
            <v>-5060236.6500000004</v>
          </cell>
          <cell r="K2462">
            <v>-5040186.9000000004</v>
          </cell>
          <cell r="L2462">
            <v>-5020137.1500000004</v>
          </cell>
          <cell r="M2462">
            <v>-5000087.4000000004</v>
          </cell>
          <cell r="N2462">
            <v>-4980037.6500000004</v>
          </cell>
          <cell r="O2462">
            <v>-4959987.9000000004</v>
          </cell>
          <cell r="P2462">
            <v>-4939938.1500000004</v>
          </cell>
          <cell r="Q2462">
            <v>-4919888.4000000004</v>
          </cell>
          <cell r="R2462">
            <v>-4899838.6500000004</v>
          </cell>
          <cell r="S2462">
            <v>-4879788.9000000004</v>
          </cell>
          <cell r="T2462">
            <v>-4859739.1500000004</v>
          </cell>
          <cell r="U2462">
            <v>-4839689.4000000004</v>
          </cell>
          <cell r="V2462">
            <v>-4819639.6500000004</v>
          </cell>
          <cell r="W2462">
            <v>-4799589.9000000004</v>
          </cell>
          <cell r="X2462">
            <v>-4779540.1500000004</v>
          </cell>
          <cell r="Y2462">
            <v>-4759490.4000000004</v>
          </cell>
          <cell r="Z2462">
            <v>-4739440.6500000004</v>
          </cell>
          <cell r="AA2462">
            <v>-4719390.9000000004</v>
          </cell>
          <cell r="AD2462">
            <v>-5040186.8999999994</v>
          </cell>
          <cell r="AE2462">
            <v>-5020137.1499999994</v>
          </cell>
          <cell r="AF2462">
            <v>-5000087.3999999994</v>
          </cell>
          <cell r="AG2462">
            <v>-4980037.6499999994</v>
          </cell>
          <cell r="AH2462">
            <v>-4959987.8999999994</v>
          </cell>
          <cell r="AI2462">
            <v>-4939938.1499999994</v>
          </cell>
          <cell r="AJ2462">
            <v>-4919888.3999999994</v>
          </cell>
          <cell r="AK2462">
            <v>-4899838.6499999994</v>
          </cell>
          <cell r="AL2462">
            <v>-4879788.8999999994</v>
          </cell>
          <cell r="AM2462">
            <v>-4859739.1499999994</v>
          </cell>
          <cell r="AN2462">
            <v>-4839689.3999999994</v>
          </cell>
          <cell r="AP2462">
            <v>-4799589.8999999994</v>
          </cell>
        </row>
        <row r="2463">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D2463">
            <v>0</v>
          </cell>
          <cell r="AE2463">
            <v>0</v>
          </cell>
          <cell r="AF2463">
            <v>0</v>
          </cell>
          <cell r="AG2463">
            <v>0</v>
          </cell>
          <cell r="AH2463">
            <v>0</v>
          </cell>
          <cell r="AI2463">
            <v>0</v>
          </cell>
          <cell r="AJ2463">
            <v>0</v>
          </cell>
          <cell r="AK2463">
            <v>0</v>
          </cell>
          <cell r="AL2463">
            <v>0</v>
          </cell>
          <cell r="AM2463">
            <v>0</v>
          </cell>
          <cell r="AN2463">
            <v>0</v>
          </cell>
          <cell r="AP2463">
            <v>0</v>
          </cell>
        </row>
        <row r="2464">
          <cell r="J2464">
            <v>-2236485.2000000002</v>
          </cell>
          <cell r="K2464">
            <v>-2159364.7999999998</v>
          </cell>
          <cell r="L2464">
            <v>-2082244.4</v>
          </cell>
          <cell r="M2464">
            <v>-2005124</v>
          </cell>
          <cell r="N2464">
            <v>-1928003.6</v>
          </cell>
          <cell r="O2464">
            <v>-1850883.2</v>
          </cell>
          <cell r="P2464">
            <v>-1773762.8</v>
          </cell>
          <cell r="Q2464">
            <v>-1696642.4</v>
          </cell>
          <cell r="R2464">
            <v>-1619522</v>
          </cell>
          <cell r="S2464">
            <v>-1542401.6</v>
          </cell>
          <cell r="T2464">
            <v>-1465281.2</v>
          </cell>
          <cell r="U2464">
            <v>-1388160.8</v>
          </cell>
          <cell r="V2464">
            <v>-1311040.3999999999</v>
          </cell>
          <cell r="W2464">
            <v>-1233920</v>
          </cell>
          <cell r="X2464">
            <v>-1156799.6000000001</v>
          </cell>
          <cell r="Y2464">
            <v>-1079679.2</v>
          </cell>
          <cell r="Z2464">
            <v>-1002558.8</v>
          </cell>
          <cell r="AA2464">
            <v>-925438.4</v>
          </cell>
          <cell r="AD2464">
            <v>-2159364.8000000003</v>
          </cell>
          <cell r="AE2464">
            <v>-2082244.3999999997</v>
          </cell>
          <cell r="AF2464">
            <v>-2005124</v>
          </cell>
          <cell r="AG2464">
            <v>-1928003.6000000003</v>
          </cell>
          <cell r="AH2464">
            <v>-1850883.2</v>
          </cell>
          <cell r="AI2464">
            <v>-1773762.8</v>
          </cell>
          <cell r="AJ2464">
            <v>-1696642.3999999997</v>
          </cell>
          <cell r="AK2464">
            <v>-1619522</v>
          </cell>
          <cell r="AL2464">
            <v>-1542401.6000000003</v>
          </cell>
          <cell r="AM2464">
            <v>-1465281.2</v>
          </cell>
          <cell r="AN2464">
            <v>-1388160.8</v>
          </cell>
          <cell r="AP2464">
            <v>-1277251.1104166666</v>
          </cell>
        </row>
        <row r="2465">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D2465">
            <v>0</v>
          </cell>
          <cell r="AE2465">
            <v>0</v>
          </cell>
          <cell r="AF2465">
            <v>0</v>
          </cell>
          <cell r="AG2465">
            <v>0</v>
          </cell>
          <cell r="AH2465">
            <v>0</v>
          </cell>
          <cell r="AI2465">
            <v>0</v>
          </cell>
          <cell r="AJ2465">
            <v>0</v>
          </cell>
          <cell r="AK2465">
            <v>0</v>
          </cell>
          <cell r="AL2465">
            <v>0</v>
          </cell>
          <cell r="AM2465">
            <v>0</v>
          </cell>
          <cell r="AN2465">
            <v>0</v>
          </cell>
          <cell r="AP2465">
            <v>0</v>
          </cell>
        </row>
        <row r="2466">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D2466">
            <v>0</v>
          </cell>
          <cell r="AE2466">
            <v>0</v>
          </cell>
          <cell r="AF2466">
            <v>0</v>
          </cell>
          <cell r="AG2466">
            <v>0</v>
          </cell>
          <cell r="AH2466">
            <v>0</v>
          </cell>
          <cell r="AI2466">
            <v>0</v>
          </cell>
          <cell r="AJ2466">
            <v>0</v>
          </cell>
          <cell r="AK2466">
            <v>0</v>
          </cell>
          <cell r="AL2466">
            <v>0</v>
          </cell>
          <cell r="AM2466">
            <v>0</v>
          </cell>
          <cell r="AN2466">
            <v>0</v>
          </cell>
          <cell r="AP2466">
            <v>-6925.3633333333337</v>
          </cell>
        </row>
        <row r="2467">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D2467">
            <v>0</v>
          </cell>
          <cell r="AE2467">
            <v>0</v>
          </cell>
          <cell r="AF2467">
            <v>0</v>
          </cell>
          <cell r="AG2467">
            <v>0</v>
          </cell>
          <cell r="AH2467">
            <v>0</v>
          </cell>
          <cell r="AI2467">
            <v>0</v>
          </cell>
          <cell r="AJ2467">
            <v>0</v>
          </cell>
          <cell r="AK2467">
            <v>0</v>
          </cell>
          <cell r="AL2467">
            <v>0</v>
          </cell>
          <cell r="AM2467">
            <v>0</v>
          </cell>
          <cell r="AN2467">
            <v>0</v>
          </cell>
          <cell r="AP2467">
            <v>0</v>
          </cell>
        </row>
        <row r="2468">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D2468">
            <v>0</v>
          </cell>
          <cell r="AE2468">
            <v>0</v>
          </cell>
          <cell r="AF2468">
            <v>0</v>
          </cell>
          <cell r="AG2468">
            <v>0</v>
          </cell>
          <cell r="AH2468">
            <v>0</v>
          </cell>
          <cell r="AI2468">
            <v>0</v>
          </cell>
          <cell r="AJ2468">
            <v>0</v>
          </cell>
          <cell r="AK2468">
            <v>0</v>
          </cell>
          <cell r="AL2468">
            <v>0</v>
          </cell>
          <cell r="AM2468">
            <v>0</v>
          </cell>
          <cell r="AN2468">
            <v>0</v>
          </cell>
          <cell r="AP2468">
            <v>0</v>
          </cell>
        </row>
        <row r="2469">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D2469">
            <v>0</v>
          </cell>
          <cell r="AE2469">
            <v>0</v>
          </cell>
          <cell r="AF2469">
            <v>0</v>
          </cell>
          <cell r="AG2469">
            <v>0</v>
          </cell>
          <cell r="AH2469">
            <v>0</v>
          </cell>
          <cell r="AI2469">
            <v>0</v>
          </cell>
          <cell r="AJ2469">
            <v>0</v>
          </cell>
          <cell r="AK2469">
            <v>0</v>
          </cell>
          <cell r="AL2469">
            <v>0</v>
          </cell>
          <cell r="AM2469">
            <v>0</v>
          </cell>
          <cell r="AN2469">
            <v>0</v>
          </cell>
          <cell r="AP2469">
            <v>0</v>
          </cell>
        </row>
        <row r="2470">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D2470">
            <v>0</v>
          </cell>
          <cell r="AE2470">
            <v>0</v>
          </cell>
          <cell r="AF2470">
            <v>0</v>
          </cell>
          <cell r="AG2470">
            <v>0</v>
          </cell>
          <cell r="AH2470">
            <v>0</v>
          </cell>
          <cell r="AI2470">
            <v>0</v>
          </cell>
          <cell r="AJ2470">
            <v>0</v>
          </cell>
          <cell r="AK2470">
            <v>0</v>
          </cell>
          <cell r="AL2470">
            <v>0</v>
          </cell>
          <cell r="AM2470">
            <v>0</v>
          </cell>
          <cell r="AN2470">
            <v>0</v>
          </cell>
          <cell r="AP2470">
            <v>0</v>
          </cell>
        </row>
        <row r="2471">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D2471">
            <v>0</v>
          </cell>
          <cell r="AE2471">
            <v>0</v>
          </cell>
          <cell r="AF2471">
            <v>0</v>
          </cell>
          <cell r="AG2471">
            <v>0</v>
          </cell>
          <cell r="AH2471">
            <v>0</v>
          </cell>
          <cell r="AI2471">
            <v>0</v>
          </cell>
          <cell r="AJ2471">
            <v>0</v>
          </cell>
          <cell r="AK2471">
            <v>0</v>
          </cell>
          <cell r="AL2471">
            <v>0</v>
          </cell>
          <cell r="AM2471">
            <v>0</v>
          </cell>
          <cell r="AN2471">
            <v>0</v>
          </cell>
          <cell r="AP2471">
            <v>0</v>
          </cell>
        </row>
        <row r="2472">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D2472">
            <v>0</v>
          </cell>
          <cell r="AE2472">
            <v>0</v>
          </cell>
          <cell r="AF2472">
            <v>0</v>
          </cell>
          <cell r="AG2472">
            <v>0</v>
          </cell>
          <cell r="AH2472">
            <v>0</v>
          </cell>
          <cell r="AI2472">
            <v>0</v>
          </cell>
          <cell r="AJ2472">
            <v>0</v>
          </cell>
          <cell r="AK2472">
            <v>0</v>
          </cell>
          <cell r="AL2472">
            <v>0</v>
          </cell>
          <cell r="AM2472">
            <v>0</v>
          </cell>
          <cell r="AN2472">
            <v>0</v>
          </cell>
          <cell r="AP2472">
            <v>0</v>
          </cell>
        </row>
        <row r="2473">
          <cell r="J2473">
            <v>-2194114.73</v>
          </cell>
          <cell r="K2473">
            <v>-3771366.89</v>
          </cell>
          <cell r="L2473">
            <v>-3296308.66</v>
          </cell>
          <cell r="M2473">
            <v>-2607812.5</v>
          </cell>
          <cell r="N2473">
            <v>-2013712.24</v>
          </cell>
          <cell r="O2473">
            <v>-1989285.83</v>
          </cell>
          <cell r="P2473">
            <v>-3909120.34</v>
          </cell>
          <cell r="Q2473">
            <v>-8310671.6699999999</v>
          </cell>
          <cell r="R2473">
            <v>-2660541.15</v>
          </cell>
          <cell r="S2473">
            <v>-2588361.09</v>
          </cell>
          <cell r="T2473">
            <v>-2572587.42</v>
          </cell>
          <cell r="U2473">
            <v>-2843239.34</v>
          </cell>
          <cell r="V2473">
            <v>-2145194.67</v>
          </cell>
          <cell r="W2473">
            <v>-2389432.7200000002</v>
          </cell>
          <cell r="X2473">
            <v>-2316584.14</v>
          </cell>
          <cell r="Y2473">
            <v>-1662969.22</v>
          </cell>
          <cell r="Z2473">
            <v>-2335230.15</v>
          </cell>
          <cell r="AA2473">
            <v>-2509596.2799999998</v>
          </cell>
          <cell r="AD2473">
            <v>-2871864.9604166667</v>
          </cell>
          <cell r="AE2473">
            <v>-3156842.67</v>
          </cell>
          <cell r="AF2473">
            <v>-3148949.1141666663</v>
          </cell>
          <cell r="AG2473">
            <v>-3137450.6529166675</v>
          </cell>
          <cell r="AH2473">
            <v>-3190289.6729166661</v>
          </cell>
          <cell r="AI2473">
            <v>-3227721.8191666664</v>
          </cell>
          <cell r="AJ2473">
            <v>-3168102.8929166663</v>
          </cell>
          <cell r="AK2473">
            <v>-3069700.4474999993</v>
          </cell>
          <cell r="AL2473">
            <v>-2989510.1225000001</v>
          </cell>
          <cell r="AM2473">
            <v>-2963538.2320833332</v>
          </cell>
          <cell r="AN2473">
            <v>-2998614.4137499998</v>
          </cell>
          <cell r="AP2473">
            <v>-2665215.3287499999</v>
          </cell>
        </row>
        <row r="2474">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D2474">
            <v>0</v>
          </cell>
          <cell r="AE2474">
            <v>0</v>
          </cell>
          <cell r="AF2474">
            <v>0</v>
          </cell>
          <cell r="AG2474">
            <v>0</v>
          </cell>
          <cell r="AH2474">
            <v>0</v>
          </cell>
          <cell r="AI2474">
            <v>0</v>
          </cell>
          <cell r="AJ2474">
            <v>0</v>
          </cell>
          <cell r="AK2474">
            <v>0</v>
          </cell>
          <cell r="AL2474">
            <v>0</v>
          </cell>
          <cell r="AM2474">
            <v>0</v>
          </cell>
          <cell r="AN2474">
            <v>0</v>
          </cell>
          <cell r="AP2474">
            <v>0</v>
          </cell>
        </row>
        <row r="2475">
          <cell r="J2475">
            <v>-632500.79</v>
          </cell>
          <cell r="K2475">
            <v>-911860.03</v>
          </cell>
          <cell r="L2475">
            <v>-899005.97</v>
          </cell>
          <cell r="M2475">
            <v>-609461.64</v>
          </cell>
          <cell r="N2475">
            <v>-418127.74</v>
          </cell>
          <cell r="O2475">
            <v>-550456.64</v>
          </cell>
          <cell r="P2475">
            <v>-600611.02</v>
          </cell>
          <cell r="Q2475">
            <v>-1005788.06</v>
          </cell>
          <cell r="R2475">
            <v>-328570.3</v>
          </cell>
          <cell r="S2475">
            <v>-445635.17</v>
          </cell>
          <cell r="T2475">
            <v>-473672.02</v>
          </cell>
          <cell r="U2475">
            <v>-580102.88</v>
          </cell>
          <cell r="V2475">
            <v>-498256.9</v>
          </cell>
          <cell r="W2475">
            <v>-528565.81000000006</v>
          </cell>
          <cell r="X2475">
            <v>-371115.48</v>
          </cell>
          <cell r="Y2475">
            <v>-495426</v>
          </cell>
          <cell r="Z2475">
            <v>-403878.2</v>
          </cell>
          <cell r="AA2475">
            <v>-410898.39</v>
          </cell>
          <cell r="AD2475">
            <v>-558442.62374999991</v>
          </cell>
          <cell r="AE2475">
            <v>-590084.0970833333</v>
          </cell>
          <cell r="AF2475">
            <v>-599982.84833333327</v>
          </cell>
          <cell r="AG2475">
            <v>-613680.9229166666</v>
          </cell>
          <cell r="AH2475">
            <v>-620342.12541666673</v>
          </cell>
          <cell r="AI2475">
            <v>-615722.52625</v>
          </cell>
          <cell r="AJ2475">
            <v>-594158.43833333335</v>
          </cell>
          <cell r="AK2475">
            <v>-556192.40874999994</v>
          </cell>
          <cell r="AL2475">
            <v>-529445.48666666681</v>
          </cell>
          <cell r="AM2475">
            <v>-524100.27083333343</v>
          </cell>
          <cell r="AN2475">
            <v>-517691.61291666672</v>
          </cell>
          <cell r="AP2475">
            <v>-465203.74583333341</v>
          </cell>
        </row>
        <row r="2476">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D2476">
            <v>0</v>
          </cell>
          <cell r="AE2476">
            <v>0</v>
          </cell>
          <cell r="AF2476">
            <v>0</v>
          </cell>
          <cell r="AG2476">
            <v>0</v>
          </cell>
          <cell r="AH2476">
            <v>0</v>
          </cell>
          <cell r="AI2476">
            <v>0</v>
          </cell>
          <cell r="AJ2476">
            <v>0</v>
          </cell>
          <cell r="AK2476">
            <v>0</v>
          </cell>
          <cell r="AL2476">
            <v>0</v>
          </cell>
          <cell r="AM2476">
            <v>0</v>
          </cell>
          <cell r="AN2476">
            <v>0</v>
          </cell>
          <cell r="AP2476">
            <v>0</v>
          </cell>
        </row>
        <row r="2477">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D2477">
            <v>0</v>
          </cell>
          <cell r="AE2477">
            <v>0</v>
          </cell>
          <cell r="AF2477">
            <v>0</v>
          </cell>
          <cell r="AG2477">
            <v>0</v>
          </cell>
          <cell r="AH2477">
            <v>0</v>
          </cell>
          <cell r="AI2477">
            <v>0</v>
          </cell>
          <cell r="AJ2477">
            <v>0</v>
          </cell>
          <cell r="AK2477">
            <v>0</v>
          </cell>
          <cell r="AL2477">
            <v>0</v>
          </cell>
          <cell r="AM2477">
            <v>0</v>
          </cell>
          <cell r="AN2477">
            <v>0</v>
          </cell>
          <cell r="AP2477">
            <v>0</v>
          </cell>
        </row>
        <row r="2478">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D2478">
            <v>0</v>
          </cell>
          <cell r="AE2478">
            <v>0</v>
          </cell>
          <cell r="AF2478">
            <v>0</v>
          </cell>
          <cell r="AG2478">
            <v>0</v>
          </cell>
          <cell r="AH2478">
            <v>0</v>
          </cell>
          <cell r="AI2478">
            <v>0</v>
          </cell>
          <cell r="AJ2478">
            <v>0</v>
          </cell>
          <cell r="AK2478">
            <v>0</v>
          </cell>
          <cell r="AL2478">
            <v>0</v>
          </cell>
          <cell r="AM2478">
            <v>0</v>
          </cell>
          <cell r="AN2478">
            <v>0</v>
          </cell>
          <cell r="AP2478">
            <v>0</v>
          </cell>
        </row>
        <row r="2479">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D2479">
            <v>0</v>
          </cell>
          <cell r="AE2479">
            <v>0</v>
          </cell>
          <cell r="AF2479">
            <v>0</v>
          </cell>
          <cell r="AG2479">
            <v>0</v>
          </cell>
          <cell r="AH2479">
            <v>0</v>
          </cell>
          <cell r="AI2479">
            <v>0</v>
          </cell>
          <cell r="AJ2479">
            <v>0</v>
          </cell>
          <cell r="AK2479">
            <v>0</v>
          </cell>
          <cell r="AL2479">
            <v>0</v>
          </cell>
          <cell r="AM2479">
            <v>0</v>
          </cell>
          <cell r="AN2479">
            <v>0</v>
          </cell>
          <cell r="AP2479">
            <v>0</v>
          </cell>
        </row>
        <row r="2480">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D2480">
            <v>0</v>
          </cell>
          <cell r="AE2480">
            <v>0</v>
          </cell>
          <cell r="AF2480">
            <v>0</v>
          </cell>
          <cell r="AG2480">
            <v>0</v>
          </cell>
          <cell r="AH2480">
            <v>0</v>
          </cell>
          <cell r="AI2480">
            <v>0</v>
          </cell>
          <cell r="AJ2480">
            <v>0</v>
          </cell>
          <cell r="AK2480">
            <v>0</v>
          </cell>
          <cell r="AL2480">
            <v>0</v>
          </cell>
          <cell r="AM2480">
            <v>0</v>
          </cell>
          <cell r="AN2480">
            <v>0</v>
          </cell>
          <cell r="AP2480">
            <v>0</v>
          </cell>
        </row>
        <row r="2481">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D2481">
            <v>0</v>
          </cell>
          <cell r="AE2481">
            <v>0</v>
          </cell>
          <cell r="AF2481">
            <v>0</v>
          </cell>
          <cell r="AG2481">
            <v>0</v>
          </cell>
          <cell r="AH2481">
            <v>0</v>
          </cell>
          <cell r="AI2481">
            <v>0</v>
          </cell>
          <cell r="AJ2481">
            <v>0</v>
          </cell>
          <cell r="AK2481">
            <v>0</v>
          </cell>
          <cell r="AL2481">
            <v>0</v>
          </cell>
          <cell r="AM2481">
            <v>0</v>
          </cell>
          <cell r="AN2481">
            <v>0</v>
          </cell>
          <cell r="AP2481">
            <v>0</v>
          </cell>
        </row>
        <row r="2482">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D2482">
            <v>0</v>
          </cell>
          <cell r="AE2482">
            <v>0</v>
          </cell>
          <cell r="AF2482">
            <v>0</v>
          </cell>
          <cell r="AG2482">
            <v>0</v>
          </cell>
          <cell r="AH2482">
            <v>0</v>
          </cell>
          <cell r="AI2482">
            <v>0</v>
          </cell>
          <cell r="AJ2482">
            <v>0</v>
          </cell>
          <cell r="AK2482">
            <v>0</v>
          </cell>
          <cell r="AL2482">
            <v>0</v>
          </cell>
          <cell r="AM2482">
            <v>0</v>
          </cell>
          <cell r="AN2482">
            <v>0</v>
          </cell>
          <cell r="AP2482">
            <v>0</v>
          </cell>
        </row>
        <row r="2483">
          <cell r="J2483">
            <v>-27623517.579999998</v>
          </cell>
          <cell r="K2483">
            <v>-27172093.530000001</v>
          </cell>
          <cell r="L2483">
            <v>-26720669.48</v>
          </cell>
          <cell r="M2483">
            <v>-26269245.43</v>
          </cell>
          <cell r="N2483">
            <v>-25817821.379999999</v>
          </cell>
          <cell r="O2483">
            <v>-25366397.329999998</v>
          </cell>
          <cell r="P2483">
            <v>-24914973.280000001</v>
          </cell>
          <cell r="Q2483">
            <v>-24463549.23</v>
          </cell>
          <cell r="R2483">
            <v>-24012125.18</v>
          </cell>
          <cell r="S2483">
            <v>-23560701.129999999</v>
          </cell>
          <cell r="T2483">
            <v>-23109277.079999998</v>
          </cell>
          <cell r="U2483">
            <v>-22657853.030000001</v>
          </cell>
          <cell r="V2483">
            <v>-22206428.98</v>
          </cell>
          <cell r="W2483">
            <v>-21755004.93</v>
          </cell>
          <cell r="X2483">
            <v>-21303580.879999999</v>
          </cell>
          <cell r="Y2483">
            <v>-20852156.829999998</v>
          </cell>
          <cell r="Z2483">
            <v>-20400732.780000001</v>
          </cell>
          <cell r="AA2483">
            <v>-19949308.73</v>
          </cell>
          <cell r="AD2483">
            <v>-27172093.52999999</v>
          </cell>
          <cell r="AE2483">
            <v>-26720669.48</v>
          </cell>
          <cell r="AF2483">
            <v>-26269245.430000003</v>
          </cell>
          <cell r="AG2483">
            <v>-25817821.379999999</v>
          </cell>
          <cell r="AH2483">
            <v>-25366397.329999998</v>
          </cell>
          <cell r="AI2483">
            <v>-24914973.280000001</v>
          </cell>
          <cell r="AJ2483">
            <v>-24463549.23</v>
          </cell>
          <cell r="AK2483">
            <v>-24012125.180000003</v>
          </cell>
          <cell r="AL2483">
            <v>-23560701.129999999</v>
          </cell>
          <cell r="AM2483">
            <v>-23109277.079999998</v>
          </cell>
          <cell r="AN2483">
            <v>-22657853.030000001</v>
          </cell>
          <cell r="AP2483">
            <v>-21757542.865416668</v>
          </cell>
        </row>
        <row r="2484">
          <cell r="J2484">
            <v>-6365020.4299999997</v>
          </cell>
          <cell r="K2484">
            <v>-6364985.4299999997</v>
          </cell>
          <cell r="L2484">
            <v>-6364985.4299999997</v>
          </cell>
          <cell r="M2484">
            <v>-6364985.4299999997</v>
          </cell>
          <cell r="N2484">
            <v>-6364985.4299999997</v>
          </cell>
          <cell r="O2484">
            <v>-6364985.4299999997</v>
          </cell>
          <cell r="P2484">
            <v>-6364985.4299999997</v>
          </cell>
          <cell r="Q2484">
            <v>-6364985.4299999997</v>
          </cell>
          <cell r="R2484">
            <v>-6364985.4299999997</v>
          </cell>
          <cell r="S2484">
            <v>-6364985.4299999997</v>
          </cell>
          <cell r="T2484">
            <v>-6364985.4299999997</v>
          </cell>
          <cell r="U2484">
            <v>-6364985.4299999997</v>
          </cell>
          <cell r="V2484">
            <v>-6364985.4299999997</v>
          </cell>
          <cell r="W2484">
            <v>-6364985.4299999997</v>
          </cell>
          <cell r="X2484">
            <v>-6364985.4299999997</v>
          </cell>
          <cell r="Y2484">
            <v>-6364985.4299999997</v>
          </cell>
          <cell r="Z2484">
            <v>-6364985.4299999997</v>
          </cell>
          <cell r="AA2484">
            <v>-6364985.4299999997</v>
          </cell>
          <cell r="AD2484">
            <v>-6365000.0133333327</v>
          </cell>
          <cell r="AE2484">
            <v>-6364998.5549999997</v>
          </cell>
          <cell r="AF2484">
            <v>-6364995.6383333327</v>
          </cell>
          <cell r="AG2484">
            <v>-6364992.7216666667</v>
          </cell>
          <cell r="AH2484">
            <v>-6364989.8049999997</v>
          </cell>
          <cell r="AI2484">
            <v>-6364986.8883333327</v>
          </cell>
          <cell r="AJ2484">
            <v>-6364985.4299999997</v>
          </cell>
          <cell r="AK2484">
            <v>-6364985.4299999997</v>
          </cell>
          <cell r="AL2484">
            <v>-6364985.4299999997</v>
          </cell>
          <cell r="AM2484">
            <v>-6364985.4299999997</v>
          </cell>
          <cell r="AN2484">
            <v>-6364985.4299999997</v>
          </cell>
          <cell r="AP2484">
            <v>-6357429.9070833325</v>
          </cell>
        </row>
        <row r="2485">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D2485">
            <v>0</v>
          </cell>
          <cell r="AE2485">
            <v>0</v>
          </cell>
          <cell r="AF2485">
            <v>0</v>
          </cell>
          <cell r="AG2485">
            <v>0</v>
          </cell>
          <cell r="AH2485">
            <v>0</v>
          </cell>
          <cell r="AI2485">
            <v>0</v>
          </cell>
          <cell r="AJ2485">
            <v>0</v>
          </cell>
          <cell r="AK2485">
            <v>0</v>
          </cell>
          <cell r="AL2485">
            <v>0</v>
          </cell>
          <cell r="AM2485">
            <v>0</v>
          </cell>
          <cell r="AN2485">
            <v>0</v>
          </cell>
          <cell r="AP2485">
            <v>0</v>
          </cell>
        </row>
        <row r="2486">
          <cell r="J2486">
            <v>-10261188.220000001</v>
          </cell>
          <cell r="K2486">
            <v>-4878884.22</v>
          </cell>
          <cell r="L2486">
            <v>-4599006.6900000004</v>
          </cell>
          <cell r="M2486">
            <v>-5614349.3300000001</v>
          </cell>
          <cell r="N2486">
            <v>-6482902.3700000001</v>
          </cell>
          <cell r="O2486">
            <v>-6347346.1600000001</v>
          </cell>
          <cell r="P2486">
            <v>-2942595.94</v>
          </cell>
          <cell r="Q2486">
            <v>-0.01</v>
          </cell>
          <cell r="R2486">
            <v>-4832524.42</v>
          </cell>
          <cell r="S2486">
            <v>-8048423.5599999996</v>
          </cell>
          <cell r="T2486">
            <v>-4051459.56</v>
          </cell>
          <cell r="U2486">
            <v>-2281628.44</v>
          </cell>
          <cell r="V2486">
            <v>-4025718.06</v>
          </cell>
          <cell r="W2486">
            <v>-4793473.68</v>
          </cell>
          <cell r="X2486">
            <v>-6534914.8700000001</v>
          </cell>
          <cell r="Y2486">
            <v>-4900370.5</v>
          </cell>
          <cell r="Z2486">
            <v>-6282494.1699999999</v>
          </cell>
          <cell r="AA2486">
            <v>-5963671.8399999999</v>
          </cell>
          <cell r="AD2486">
            <v>-10437694.233750001</v>
          </cell>
          <cell r="AE2486">
            <v>-8916078.0324999988</v>
          </cell>
          <cell r="AF2486">
            <v>-7630181.705000001</v>
          </cell>
          <cell r="AG2486">
            <v>-6445481.4670833321</v>
          </cell>
          <cell r="AH2486">
            <v>-5470695.2445833338</v>
          </cell>
          <cell r="AI2486">
            <v>-4768547.82</v>
          </cell>
          <cell r="AJ2486">
            <v>-4505177.7908333344</v>
          </cell>
          <cell r="AK2486">
            <v>-4582281.8591666678</v>
          </cell>
          <cell r="AL2486">
            <v>-4633195.5820833324</v>
          </cell>
          <cell r="AM2486">
            <v>-4595096.1224999996</v>
          </cell>
          <cell r="AN2486">
            <v>-4570759.3508333331</v>
          </cell>
          <cell r="AP2486">
            <v>-5270913.88</v>
          </cell>
        </row>
        <row r="2487">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D2487">
            <v>0</v>
          </cell>
          <cell r="AE2487">
            <v>0</v>
          </cell>
          <cell r="AF2487">
            <v>0</v>
          </cell>
          <cell r="AG2487">
            <v>0</v>
          </cell>
          <cell r="AH2487">
            <v>0</v>
          </cell>
          <cell r="AI2487">
            <v>0</v>
          </cell>
          <cell r="AJ2487">
            <v>0</v>
          </cell>
          <cell r="AK2487">
            <v>0</v>
          </cell>
          <cell r="AL2487">
            <v>0</v>
          </cell>
          <cell r="AM2487">
            <v>0</v>
          </cell>
          <cell r="AN2487">
            <v>0</v>
          </cell>
          <cell r="AP2487">
            <v>0</v>
          </cell>
        </row>
        <row r="2488">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D2488">
            <v>0</v>
          </cell>
          <cell r="AE2488">
            <v>0</v>
          </cell>
          <cell r="AF2488">
            <v>0</v>
          </cell>
          <cell r="AG2488">
            <v>0</v>
          </cell>
          <cell r="AH2488">
            <v>0</v>
          </cell>
          <cell r="AI2488">
            <v>0</v>
          </cell>
          <cell r="AJ2488">
            <v>0</v>
          </cell>
          <cell r="AK2488">
            <v>0</v>
          </cell>
          <cell r="AL2488">
            <v>0</v>
          </cell>
          <cell r="AM2488">
            <v>0</v>
          </cell>
          <cell r="AN2488">
            <v>0</v>
          </cell>
          <cell r="AP2488">
            <v>0</v>
          </cell>
        </row>
        <row r="2489">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D2489">
            <v>0</v>
          </cell>
          <cell r="AE2489">
            <v>0</v>
          </cell>
          <cell r="AF2489">
            <v>0</v>
          </cell>
          <cell r="AG2489">
            <v>0</v>
          </cell>
          <cell r="AH2489">
            <v>0</v>
          </cell>
          <cell r="AI2489">
            <v>0</v>
          </cell>
          <cell r="AJ2489">
            <v>0</v>
          </cell>
          <cell r="AK2489">
            <v>0</v>
          </cell>
          <cell r="AL2489">
            <v>0</v>
          </cell>
          <cell r="AM2489">
            <v>0</v>
          </cell>
          <cell r="AN2489">
            <v>0</v>
          </cell>
          <cell r="AP2489">
            <v>0</v>
          </cell>
        </row>
        <row r="2490">
          <cell r="J2490">
            <v>-7352879.8700000001</v>
          </cell>
          <cell r="K2490">
            <v>-7393801.7199999997</v>
          </cell>
          <cell r="L2490">
            <v>-7477883.5099999998</v>
          </cell>
          <cell r="M2490">
            <v>-7541927.9400000004</v>
          </cell>
          <cell r="N2490">
            <v>-7673665.5700000003</v>
          </cell>
          <cell r="O2490">
            <v>-7710826.6699999999</v>
          </cell>
          <cell r="P2490">
            <v>-7852329.1399999997</v>
          </cell>
          <cell r="Q2490">
            <v>-7953132.9500000002</v>
          </cell>
          <cell r="R2490">
            <v>-8008011.7800000003</v>
          </cell>
          <cell r="S2490">
            <v>-8065749.21</v>
          </cell>
          <cell r="T2490">
            <v>-8071381.1500000004</v>
          </cell>
          <cell r="U2490">
            <v>-8088133.96</v>
          </cell>
          <cell r="V2490">
            <v>-8295997.6600000001</v>
          </cell>
          <cell r="W2490">
            <v>-8381288.9000000004</v>
          </cell>
          <cell r="X2490">
            <v>-8553610.1500000004</v>
          </cell>
          <cell r="Y2490">
            <v>-8626765.9700000007</v>
          </cell>
          <cell r="Z2490">
            <v>-8662077.6500000004</v>
          </cell>
          <cell r="AA2490">
            <v>-8773206.6799999997</v>
          </cell>
          <cell r="AD2490">
            <v>-7473681.2937500002</v>
          </cell>
          <cell r="AE2490">
            <v>-7541977.6779166656</v>
          </cell>
          <cell r="AF2490">
            <v>-7608909.4466666663</v>
          </cell>
          <cell r="AG2490">
            <v>-7673551.5970833329</v>
          </cell>
          <cell r="AH2490">
            <v>-7735345.6383333346</v>
          </cell>
          <cell r="AI2490">
            <v>-7805106.8637500005</v>
          </cell>
          <cell r="AJ2490">
            <v>-7885548.7374999998</v>
          </cell>
          <cell r="AK2490">
            <v>-7971515.9800000004</v>
          </cell>
          <cell r="AL2490">
            <v>-8061539.5079166675</v>
          </cell>
          <cell r="AM2490">
            <v>-8147924.9291666672</v>
          </cell>
          <cell r="AN2490">
            <v>-8233374.5995833343</v>
          </cell>
          <cell r="AP2490">
            <v>-8394913.8866666686</v>
          </cell>
        </row>
        <row r="2491">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D2491">
            <v>0</v>
          </cell>
          <cell r="AE2491">
            <v>0</v>
          </cell>
          <cell r="AF2491">
            <v>0</v>
          </cell>
          <cell r="AG2491">
            <v>0</v>
          </cell>
          <cell r="AH2491">
            <v>0</v>
          </cell>
          <cell r="AI2491">
            <v>0</v>
          </cell>
          <cell r="AJ2491">
            <v>0</v>
          </cell>
          <cell r="AK2491">
            <v>0</v>
          </cell>
          <cell r="AL2491">
            <v>0</v>
          </cell>
          <cell r="AM2491">
            <v>0</v>
          </cell>
          <cell r="AN2491">
            <v>0</v>
          </cell>
          <cell r="AP2491">
            <v>0</v>
          </cell>
        </row>
        <row r="2492">
          <cell r="J2492">
            <v>-2473083.83</v>
          </cell>
          <cell r="K2492">
            <v>-2676902.91</v>
          </cell>
          <cell r="L2492">
            <v>-2759153.99</v>
          </cell>
          <cell r="M2492">
            <v>-2931849.99</v>
          </cell>
          <cell r="N2492">
            <v>-3067841.3</v>
          </cell>
          <cell r="O2492">
            <v>-3032241.91</v>
          </cell>
          <cell r="P2492">
            <v>-3007890.91</v>
          </cell>
          <cell r="Q2492">
            <v>-3006114.97</v>
          </cell>
          <cell r="R2492">
            <v>-2549032.23</v>
          </cell>
          <cell r="S2492">
            <v>-2140434.44</v>
          </cell>
          <cell r="T2492">
            <v>-1818594.15</v>
          </cell>
          <cell r="U2492">
            <v>-1718398.98</v>
          </cell>
          <cell r="V2492">
            <v>-1756058.18</v>
          </cell>
          <cell r="W2492">
            <v>-2049957.76</v>
          </cell>
          <cell r="X2492">
            <v>-2311254.67</v>
          </cell>
          <cell r="Y2492">
            <v>-2391257.9</v>
          </cell>
          <cell r="Z2492">
            <v>-2777313.7</v>
          </cell>
          <cell r="AA2492">
            <v>-2866176.58</v>
          </cell>
          <cell r="AD2492">
            <v>-2744607.4754166664</v>
          </cell>
          <cell r="AE2492">
            <v>-2748209.3091666666</v>
          </cell>
          <cell r="AF2492">
            <v>-2725987.8520833333</v>
          </cell>
          <cell r="AG2492">
            <v>-2683769.9612500002</v>
          </cell>
          <cell r="AH2492">
            <v>-2628944.2358333333</v>
          </cell>
          <cell r="AI2492">
            <v>-2568585.5654166667</v>
          </cell>
          <cell r="AJ2492">
            <v>-2512586.7820833335</v>
          </cell>
          <cell r="AK2492">
            <v>-2467801.5958333332</v>
          </cell>
          <cell r="AL2492">
            <v>-2426614.4537499999</v>
          </cell>
          <cell r="AM2492">
            <v>-2391984.4666666668</v>
          </cell>
          <cell r="AN2492">
            <v>-2372959.76125</v>
          </cell>
          <cell r="AP2492">
            <v>-2318296.9570833337</v>
          </cell>
        </row>
        <row r="2493">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D2493">
            <v>0</v>
          </cell>
          <cell r="AE2493">
            <v>0</v>
          </cell>
          <cell r="AF2493">
            <v>0</v>
          </cell>
          <cell r="AG2493">
            <v>0</v>
          </cell>
          <cell r="AH2493">
            <v>0</v>
          </cell>
          <cell r="AI2493">
            <v>0</v>
          </cell>
          <cell r="AJ2493">
            <v>0</v>
          </cell>
          <cell r="AK2493">
            <v>0</v>
          </cell>
          <cell r="AL2493">
            <v>0</v>
          </cell>
          <cell r="AM2493">
            <v>0</v>
          </cell>
          <cell r="AN2493">
            <v>0</v>
          </cell>
          <cell r="AP2493">
            <v>0</v>
          </cell>
        </row>
        <row r="2494">
          <cell r="J2494">
            <v>-8443703.0700000003</v>
          </cell>
          <cell r="K2494">
            <v>-8454858.3000000007</v>
          </cell>
          <cell r="L2494">
            <v>-8455514.1799999997</v>
          </cell>
          <cell r="M2494">
            <v>-8455189.1199999992</v>
          </cell>
          <cell r="N2494">
            <v>-8455218.4900000002</v>
          </cell>
          <cell r="O2494">
            <v>-8455218.4900000002</v>
          </cell>
          <cell r="P2494">
            <v>-8455227.6999999993</v>
          </cell>
          <cell r="Q2494">
            <v>-8455227.6999999993</v>
          </cell>
          <cell r="R2494">
            <v>-8455227.6999999993</v>
          </cell>
          <cell r="S2494">
            <v>-8455227.6999999993</v>
          </cell>
          <cell r="T2494">
            <v>-8455227.6999999993</v>
          </cell>
          <cell r="U2494">
            <v>-8455227.6999999993</v>
          </cell>
          <cell r="V2494">
            <v>-8455227.6999999993</v>
          </cell>
          <cell r="W2494">
            <v>-8455227.6999999993</v>
          </cell>
          <cell r="X2494">
            <v>-8455227.6999999993</v>
          </cell>
          <cell r="Y2494">
            <v>-8455227.6999999993</v>
          </cell>
          <cell r="Z2494">
            <v>-8455227.6999999993</v>
          </cell>
          <cell r="AA2494">
            <v>-8455227.6999999993</v>
          </cell>
          <cell r="AD2494">
            <v>-8356258.9308333332</v>
          </cell>
          <cell r="AE2494">
            <v>-8402520.9395833332</v>
          </cell>
          <cell r="AF2494">
            <v>-8438162.2954166681</v>
          </cell>
          <cell r="AG2494">
            <v>-8454459.0166666675</v>
          </cell>
          <cell r="AH2494">
            <v>-8453669.4879166689</v>
          </cell>
          <cell r="AI2494">
            <v>-8454735.8470833357</v>
          </cell>
          <cell r="AJ2494">
            <v>-8455231.4316666685</v>
          </cell>
          <cell r="AK2494">
            <v>-8455234.8866666686</v>
          </cell>
          <cell r="AL2494">
            <v>-8455224.557500001</v>
          </cell>
          <cell r="AM2494">
            <v>-8455226.5487500001</v>
          </cell>
          <cell r="AN2494">
            <v>-8455227.316250002</v>
          </cell>
          <cell r="AP2494">
            <v>-8455227.7000000011</v>
          </cell>
        </row>
        <row r="2495">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D2495">
            <v>0</v>
          </cell>
          <cell r="AE2495">
            <v>0</v>
          </cell>
          <cell r="AF2495">
            <v>0</v>
          </cell>
          <cell r="AG2495">
            <v>0</v>
          </cell>
          <cell r="AH2495">
            <v>0</v>
          </cell>
          <cell r="AI2495">
            <v>0</v>
          </cell>
          <cell r="AJ2495">
            <v>0</v>
          </cell>
          <cell r="AK2495">
            <v>0</v>
          </cell>
          <cell r="AL2495">
            <v>0</v>
          </cell>
          <cell r="AM2495">
            <v>0</v>
          </cell>
          <cell r="AN2495">
            <v>0</v>
          </cell>
          <cell r="AP2495">
            <v>0</v>
          </cell>
        </row>
        <row r="2496">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D2496">
            <v>0</v>
          </cell>
          <cell r="AE2496">
            <v>0</v>
          </cell>
          <cell r="AF2496">
            <v>0</v>
          </cell>
          <cell r="AG2496">
            <v>0</v>
          </cell>
          <cell r="AH2496">
            <v>0</v>
          </cell>
          <cell r="AI2496">
            <v>0</v>
          </cell>
          <cell r="AJ2496">
            <v>0</v>
          </cell>
          <cell r="AK2496">
            <v>0</v>
          </cell>
          <cell r="AL2496">
            <v>0</v>
          </cell>
          <cell r="AM2496">
            <v>0</v>
          </cell>
          <cell r="AN2496">
            <v>0</v>
          </cell>
          <cell r="AP2496">
            <v>0</v>
          </cell>
        </row>
        <row r="2497">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D2497">
            <v>0</v>
          </cell>
          <cell r="AE2497">
            <v>0</v>
          </cell>
          <cell r="AF2497">
            <v>0</v>
          </cell>
          <cell r="AG2497">
            <v>0</v>
          </cell>
          <cell r="AH2497">
            <v>0</v>
          </cell>
          <cell r="AI2497">
            <v>0</v>
          </cell>
          <cell r="AJ2497">
            <v>0</v>
          </cell>
          <cell r="AK2497">
            <v>0</v>
          </cell>
          <cell r="AL2497">
            <v>0</v>
          </cell>
          <cell r="AM2497">
            <v>0</v>
          </cell>
          <cell r="AN2497">
            <v>0</v>
          </cell>
          <cell r="AP2497">
            <v>0</v>
          </cell>
        </row>
        <row r="2498">
          <cell r="J2498">
            <v>-69852577.170000002</v>
          </cell>
          <cell r="K2498">
            <v>-69437160.579999998</v>
          </cell>
          <cell r="L2498">
            <v>-68901326.400000006</v>
          </cell>
          <cell r="M2498">
            <v>-68721470.900000006</v>
          </cell>
          <cell r="N2498">
            <v>-68624721.790000007</v>
          </cell>
          <cell r="O2498">
            <v>-68487331.909999996</v>
          </cell>
          <cell r="P2498">
            <v>-68513747.609999999</v>
          </cell>
          <cell r="Q2498">
            <v>-70264584.579999998</v>
          </cell>
          <cell r="R2498">
            <v>-85724313.950000003</v>
          </cell>
          <cell r="S2498">
            <v>-70102110.790000007</v>
          </cell>
          <cell r="T2498">
            <v>-70319854.040000007</v>
          </cell>
          <cell r="U2498">
            <v>-70181490.480000004</v>
          </cell>
          <cell r="V2498">
            <v>-69970183.629999995</v>
          </cell>
          <cell r="W2498">
            <v>-69724158.5</v>
          </cell>
          <cell r="X2498">
            <v>-69658461.980000004</v>
          </cell>
          <cell r="Y2498">
            <v>-69622842.409999996</v>
          </cell>
          <cell r="Z2498">
            <v>-69616882.730000004</v>
          </cell>
          <cell r="AA2498">
            <v>-69838979.519999996</v>
          </cell>
          <cell r="AD2498">
            <v>-69540707.404999986</v>
          </cell>
          <cell r="AE2498">
            <v>-70098377.182083324</v>
          </cell>
          <cell r="AF2498">
            <v>-70707095.885833338</v>
          </cell>
          <cell r="AG2498">
            <v>-70712562.490833342</v>
          </cell>
          <cell r="AH2498">
            <v>-70739367.392916664</v>
          </cell>
          <cell r="AI2498">
            <v>-70765791.119166657</v>
          </cell>
          <cell r="AJ2498">
            <v>-70782649.63499999</v>
          </cell>
          <cell r="AK2498">
            <v>-70826155.19749999</v>
          </cell>
          <cell r="AL2498">
            <v>-70895259.65958333</v>
          </cell>
          <cell r="AM2498">
            <v>-70974156.844999999</v>
          </cell>
          <cell r="AN2498">
            <v>-71071815.534583345</v>
          </cell>
          <cell r="AP2498">
            <v>-68363367.969166681</v>
          </cell>
        </row>
        <row r="2499">
          <cell r="J2499">
            <v>-1659064.15</v>
          </cell>
          <cell r="K2499">
            <v>-1775698.55</v>
          </cell>
          <cell r="L2499">
            <v>-1863053.43</v>
          </cell>
          <cell r="M2499">
            <v>-1557700.43</v>
          </cell>
          <cell r="N2499">
            <v>-1649183.07</v>
          </cell>
          <cell r="O2499">
            <v>-1731134.89</v>
          </cell>
          <cell r="P2499">
            <v>-1854770.55</v>
          </cell>
          <cell r="Q2499">
            <v>-1252850.99</v>
          </cell>
          <cell r="R2499">
            <v>-9923225.0299999993</v>
          </cell>
          <cell r="S2499">
            <v>-1261692.8799999999</v>
          </cell>
          <cell r="T2499">
            <v>-1281071.2</v>
          </cell>
          <cell r="U2499">
            <v>-1294834.92</v>
          </cell>
          <cell r="V2499">
            <v>-1336045.75</v>
          </cell>
          <cell r="W2499">
            <v>-1360673.36</v>
          </cell>
          <cell r="X2499">
            <v>-1397939.63</v>
          </cell>
          <cell r="Y2499">
            <v>-1417899.94</v>
          </cell>
          <cell r="Z2499">
            <v>-1439819.57</v>
          </cell>
          <cell r="AA2499">
            <v>-1457472.87</v>
          </cell>
          <cell r="AD2499">
            <v>-1567854.4437500003</v>
          </cell>
          <cell r="AE2499">
            <v>-1931685.7604166667</v>
          </cell>
          <cell r="AF2499">
            <v>-2293042.4445833336</v>
          </cell>
          <cell r="AG2499">
            <v>-2285633.5233333334</v>
          </cell>
          <cell r="AH2499">
            <v>-2268768.7537499997</v>
          </cell>
          <cell r="AI2499">
            <v>-2245230.9074999997</v>
          </cell>
          <cell r="AJ2499">
            <v>-2214479.0912500001</v>
          </cell>
          <cell r="AK2499">
            <v>-2177806.6333333333</v>
          </cell>
          <cell r="AL2499">
            <v>-2152601.8712499999</v>
          </cell>
          <cell r="AM2499">
            <v>-2138053.3716666666</v>
          </cell>
          <cell r="AN2499">
            <v>-2117927.3083333331</v>
          </cell>
          <cell r="AP2499">
            <v>-2022208.4783333335</v>
          </cell>
        </row>
        <row r="2500">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D2500">
            <v>0</v>
          </cell>
          <cell r="AE2500">
            <v>0</v>
          </cell>
          <cell r="AF2500">
            <v>0</v>
          </cell>
          <cell r="AG2500">
            <v>0</v>
          </cell>
          <cell r="AH2500">
            <v>0</v>
          </cell>
          <cell r="AI2500">
            <v>0</v>
          </cell>
          <cell r="AJ2500">
            <v>0</v>
          </cell>
          <cell r="AK2500">
            <v>0</v>
          </cell>
          <cell r="AL2500">
            <v>0</v>
          </cell>
          <cell r="AM2500">
            <v>0</v>
          </cell>
          <cell r="AN2500">
            <v>0</v>
          </cell>
          <cell r="AP2500">
            <v>0</v>
          </cell>
        </row>
        <row r="2501">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D2501">
            <v>0</v>
          </cell>
          <cell r="AE2501">
            <v>0</v>
          </cell>
          <cell r="AF2501">
            <v>0</v>
          </cell>
          <cell r="AG2501">
            <v>0</v>
          </cell>
          <cell r="AH2501">
            <v>0</v>
          </cell>
          <cell r="AI2501">
            <v>0</v>
          </cell>
          <cell r="AJ2501">
            <v>0</v>
          </cell>
          <cell r="AK2501">
            <v>0</v>
          </cell>
          <cell r="AL2501">
            <v>0</v>
          </cell>
          <cell r="AM2501">
            <v>0</v>
          </cell>
          <cell r="AN2501">
            <v>0</v>
          </cell>
          <cell r="AP2501">
            <v>0</v>
          </cell>
        </row>
        <row r="2502">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D2502">
            <v>0</v>
          </cell>
          <cell r="AE2502">
            <v>0</v>
          </cell>
          <cell r="AF2502">
            <v>0</v>
          </cell>
          <cell r="AG2502">
            <v>0</v>
          </cell>
          <cell r="AH2502">
            <v>0</v>
          </cell>
          <cell r="AI2502">
            <v>0</v>
          </cell>
          <cell r="AJ2502">
            <v>0</v>
          </cell>
          <cell r="AK2502">
            <v>0</v>
          </cell>
          <cell r="AL2502">
            <v>0</v>
          </cell>
          <cell r="AM2502">
            <v>0</v>
          </cell>
          <cell r="AN2502">
            <v>0</v>
          </cell>
          <cell r="AP2502">
            <v>0</v>
          </cell>
        </row>
        <row r="2503">
          <cell r="J2503">
            <v>-1175222.1000000001</v>
          </cell>
          <cell r="K2503">
            <v>-1072362.3500000001</v>
          </cell>
          <cell r="L2503">
            <v>-1032560.93</v>
          </cell>
          <cell r="M2503">
            <v>-938709.52</v>
          </cell>
          <cell r="N2503">
            <v>-844858.1</v>
          </cell>
          <cell r="O2503">
            <v>-751006.68</v>
          </cell>
          <cell r="P2503">
            <v>-657155.27</v>
          </cell>
          <cell r="Q2503">
            <v>-563303.85</v>
          </cell>
          <cell r="R2503">
            <v>-563303.85</v>
          </cell>
          <cell r="S2503">
            <v>-375601.02</v>
          </cell>
          <cell r="T2503">
            <v>-281749.59999999998</v>
          </cell>
          <cell r="U2503">
            <v>-187898.18</v>
          </cell>
          <cell r="V2503">
            <v>-94046.77</v>
          </cell>
          <cell r="W2503">
            <v>-195.35</v>
          </cell>
          <cell r="X2503">
            <v>93656.07</v>
          </cell>
          <cell r="Y2503">
            <v>187507.48</v>
          </cell>
          <cell r="Z2503">
            <v>281358.90000000002</v>
          </cell>
          <cell r="AA2503">
            <v>375210.32</v>
          </cell>
          <cell r="AD2503">
            <v>-1196364.2249999999</v>
          </cell>
          <cell r="AE2503">
            <v>-1102512.8083333331</v>
          </cell>
          <cell r="AF2503">
            <v>-1000840.4404166666</v>
          </cell>
          <cell r="AG2503">
            <v>-887436.6454166664</v>
          </cell>
          <cell r="AH2503">
            <v>-766211.89874999982</v>
          </cell>
          <cell r="AI2503">
            <v>-658595.31541666656</v>
          </cell>
          <cell r="AJ2503">
            <v>-568872.71833333315</v>
          </cell>
          <cell r="AK2503">
            <v>-477273.38499999995</v>
          </cell>
          <cell r="AL2503">
            <v>-383421.96833333327</v>
          </cell>
          <cell r="AM2503">
            <v>-289570.55166666675</v>
          </cell>
          <cell r="AN2503">
            <v>-195719.1350000001</v>
          </cell>
          <cell r="AP2503">
            <v>-31471.016250000001</v>
          </cell>
        </row>
        <row r="2504">
          <cell r="J2504">
            <v>-1612192.2</v>
          </cell>
          <cell r="K2504">
            <v>-1592792.23</v>
          </cell>
          <cell r="L2504">
            <v>-1594772.84</v>
          </cell>
          <cell r="M2504">
            <v>-1597908.82</v>
          </cell>
          <cell r="N2504">
            <v>-1601021.95</v>
          </cell>
          <cell r="O2504">
            <v>-1601021.95</v>
          </cell>
          <cell r="P2504">
            <v>-3572466.92</v>
          </cell>
          <cell r="Q2504">
            <v>-3664257</v>
          </cell>
          <cell r="R2504">
            <v>-3645966.55</v>
          </cell>
          <cell r="S2504">
            <v>-3651433.29</v>
          </cell>
          <cell r="T2504">
            <v>-3651494.64</v>
          </cell>
          <cell r="U2504">
            <v>-3652936.11</v>
          </cell>
          <cell r="V2504">
            <v>-3652957.07</v>
          </cell>
          <cell r="W2504">
            <v>-3652957.07</v>
          </cell>
          <cell r="X2504">
            <v>-3652957.07</v>
          </cell>
          <cell r="Y2504">
            <v>-3652957.07</v>
          </cell>
          <cell r="Z2504">
            <v>-3653111.77</v>
          </cell>
          <cell r="AA2504">
            <v>-3653111.77</v>
          </cell>
          <cell r="AD2504">
            <v>-1543657.1591666664</v>
          </cell>
          <cell r="AE2504">
            <v>-1848249.8070833329</v>
          </cell>
          <cell r="AF2504">
            <v>-2152308.1337499996</v>
          </cell>
          <cell r="AG2504">
            <v>-2375032.898333333</v>
          </cell>
          <cell r="AH2504">
            <v>-2532734.9920833334</v>
          </cell>
          <cell r="AI2504">
            <v>-2704887.2445833334</v>
          </cell>
          <cell r="AJ2504">
            <v>-2875759.3158333334</v>
          </cell>
          <cell r="AK2504">
            <v>-3047357.1937499996</v>
          </cell>
          <cell r="AL2504">
            <v>-3218741.8804166666</v>
          </cell>
          <cell r="AM2504">
            <v>-3389872.6333333333</v>
          </cell>
          <cell r="AN2504">
            <v>-3560880.1183333336</v>
          </cell>
          <cell r="AP2504">
            <v>-3652639.8804166671</v>
          </cell>
        </row>
        <row r="2505">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D2505">
            <v>0</v>
          </cell>
          <cell r="AE2505">
            <v>0</v>
          </cell>
          <cell r="AF2505">
            <v>0</v>
          </cell>
          <cell r="AG2505">
            <v>0</v>
          </cell>
          <cell r="AH2505">
            <v>0</v>
          </cell>
          <cell r="AI2505">
            <v>0</v>
          </cell>
          <cell r="AJ2505">
            <v>0</v>
          </cell>
          <cell r="AK2505">
            <v>0</v>
          </cell>
          <cell r="AL2505">
            <v>0</v>
          </cell>
          <cell r="AM2505">
            <v>0</v>
          </cell>
          <cell r="AN2505">
            <v>0</v>
          </cell>
          <cell r="AP2505">
            <v>0</v>
          </cell>
        </row>
        <row r="2506">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D2506">
            <v>0</v>
          </cell>
          <cell r="AE2506">
            <v>0</v>
          </cell>
          <cell r="AF2506">
            <v>0</v>
          </cell>
          <cell r="AG2506">
            <v>0</v>
          </cell>
          <cell r="AH2506">
            <v>0</v>
          </cell>
          <cell r="AI2506">
            <v>0</v>
          </cell>
          <cell r="AJ2506">
            <v>0</v>
          </cell>
          <cell r="AK2506">
            <v>0</v>
          </cell>
          <cell r="AL2506">
            <v>0</v>
          </cell>
          <cell r="AM2506">
            <v>0</v>
          </cell>
          <cell r="AN2506">
            <v>0</v>
          </cell>
          <cell r="AP2506">
            <v>0</v>
          </cell>
        </row>
        <row r="2507">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D2507">
            <v>0</v>
          </cell>
          <cell r="AE2507">
            <v>0</v>
          </cell>
          <cell r="AF2507">
            <v>0</v>
          </cell>
          <cell r="AG2507">
            <v>0</v>
          </cell>
          <cell r="AH2507">
            <v>0</v>
          </cell>
          <cell r="AI2507">
            <v>0</v>
          </cell>
          <cell r="AJ2507">
            <v>0</v>
          </cell>
          <cell r="AK2507">
            <v>0</v>
          </cell>
          <cell r="AL2507">
            <v>0</v>
          </cell>
          <cell r="AM2507">
            <v>0</v>
          </cell>
          <cell r="AN2507">
            <v>0</v>
          </cell>
          <cell r="AP2507">
            <v>0</v>
          </cell>
        </row>
        <row r="2508">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D2508">
            <v>0</v>
          </cell>
          <cell r="AE2508">
            <v>0</v>
          </cell>
          <cell r="AF2508">
            <v>0</v>
          </cell>
          <cell r="AG2508">
            <v>0</v>
          </cell>
          <cell r="AH2508">
            <v>0</v>
          </cell>
          <cell r="AI2508">
            <v>0</v>
          </cell>
          <cell r="AJ2508">
            <v>0</v>
          </cell>
          <cell r="AK2508">
            <v>0</v>
          </cell>
          <cell r="AL2508">
            <v>0</v>
          </cell>
          <cell r="AM2508">
            <v>0</v>
          </cell>
          <cell r="AN2508">
            <v>0</v>
          </cell>
          <cell r="AP2508">
            <v>0</v>
          </cell>
        </row>
        <row r="2509">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D2509">
            <v>0</v>
          </cell>
          <cell r="AE2509">
            <v>0</v>
          </cell>
          <cell r="AF2509">
            <v>0</v>
          </cell>
          <cell r="AG2509">
            <v>0</v>
          </cell>
          <cell r="AH2509">
            <v>0</v>
          </cell>
          <cell r="AI2509">
            <v>0</v>
          </cell>
          <cell r="AJ2509">
            <v>0</v>
          </cell>
          <cell r="AK2509">
            <v>0</v>
          </cell>
          <cell r="AL2509">
            <v>0</v>
          </cell>
          <cell r="AM2509">
            <v>0</v>
          </cell>
          <cell r="AN2509">
            <v>0</v>
          </cell>
          <cell r="AP2509">
            <v>0</v>
          </cell>
        </row>
        <row r="2510">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D2510">
            <v>0</v>
          </cell>
          <cell r="AE2510">
            <v>0</v>
          </cell>
          <cell r="AF2510">
            <v>0</v>
          </cell>
          <cell r="AG2510">
            <v>0</v>
          </cell>
          <cell r="AH2510">
            <v>0</v>
          </cell>
          <cell r="AI2510">
            <v>0</v>
          </cell>
          <cell r="AJ2510">
            <v>0</v>
          </cell>
          <cell r="AK2510">
            <v>0</v>
          </cell>
          <cell r="AL2510">
            <v>0</v>
          </cell>
          <cell r="AM2510">
            <v>0</v>
          </cell>
          <cell r="AN2510">
            <v>0</v>
          </cell>
          <cell r="AP2510">
            <v>0</v>
          </cell>
        </row>
        <row r="2511">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D2511">
            <v>0</v>
          </cell>
          <cell r="AE2511">
            <v>0</v>
          </cell>
          <cell r="AF2511">
            <v>0</v>
          </cell>
          <cell r="AG2511">
            <v>0</v>
          </cell>
          <cell r="AH2511">
            <v>0</v>
          </cell>
          <cell r="AI2511">
            <v>0</v>
          </cell>
          <cell r="AJ2511">
            <v>0</v>
          </cell>
          <cell r="AK2511">
            <v>0</v>
          </cell>
          <cell r="AL2511">
            <v>0</v>
          </cell>
          <cell r="AM2511">
            <v>0</v>
          </cell>
          <cell r="AN2511">
            <v>0</v>
          </cell>
          <cell r="AP2511">
            <v>0</v>
          </cell>
        </row>
        <row r="2512">
          <cell r="J2512">
            <v>1346825.45</v>
          </cell>
          <cell r="K2512">
            <v>1327330.8</v>
          </cell>
          <cell r="L2512">
            <v>1307836.1499999999</v>
          </cell>
          <cell r="M2512">
            <v>1288341.5</v>
          </cell>
          <cell r="N2512">
            <v>1268845.8</v>
          </cell>
          <cell r="O2512">
            <v>1249350.1000000001</v>
          </cell>
          <cell r="P2512">
            <v>1229854.3999999999</v>
          </cell>
          <cell r="Q2512">
            <v>1210360.45</v>
          </cell>
          <cell r="R2512">
            <v>1198746.3999999999</v>
          </cell>
          <cell r="S2512">
            <v>1187132.3500000001</v>
          </cell>
          <cell r="T2512">
            <v>1175518.3</v>
          </cell>
          <cell r="U2512">
            <v>1163904.25</v>
          </cell>
          <cell r="V2512">
            <v>1152290.8999999999</v>
          </cell>
          <cell r="W2512">
            <v>1140676.5</v>
          </cell>
          <cell r="X2512">
            <v>1129062.45</v>
          </cell>
          <cell r="Y2512">
            <v>1117448.75</v>
          </cell>
          <cell r="Z2512">
            <v>1105835.05</v>
          </cell>
          <cell r="AA2512">
            <v>1094221</v>
          </cell>
          <cell r="AD2512">
            <v>1327330.3041666667</v>
          </cell>
          <cell r="AE2512">
            <v>1308163.7354166666</v>
          </cell>
          <cell r="AF2512">
            <v>1289653.9125000001</v>
          </cell>
          <cell r="AG2512">
            <v>1271800.8354166667</v>
          </cell>
          <cell r="AH2512">
            <v>1254604.4895833335</v>
          </cell>
          <cell r="AI2512">
            <v>1238064.8895833334</v>
          </cell>
          <cell r="AJ2512">
            <v>1222182.0208333335</v>
          </cell>
          <cell r="AK2512">
            <v>1206955.8541666667</v>
          </cell>
          <cell r="AL2512">
            <v>1192386.41875</v>
          </cell>
          <cell r="AM2512">
            <v>1178473.7729166667</v>
          </cell>
          <cell r="AN2512">
            <v>1165217.9458333333</v>
          </cell>
          <cell r="AP2512">
            <v>1140676.5874999999</v>
          </cell>
        </row>
        <row r="2513">
          <cell r="J2513">
            <v>-4995538.49</v>
          </cell>
          <cell r="K2513">
            <v>-4974810.09</v>
          </cell>
          <cell r="L2513">
            <v>-4954081.6900000004</v>
          </cell>
          <cell r="M2513">
            <v>-4933353.29</v>
          </cell>
          <cell r="N2513">
            <v>-4912624.8899999997</v>
          </cell>
          <cell r="O2513">
            <v>-4891896.49</v>
          </cell>
          <cell r="P2513">
            <v>-4871168.09</v>
          </cell>
          <cell r="Q2513">
            <v>-4850439.6900000004</v>
          </cell>
          <cell r="R2513">
            <v>-4829711.29</v>
          </cell>
          <cell r="S2513">
            <v>-4808982.8899999997</v>
          </cell>
          <cell r="T2513">
            <v>-4788254.49</v>
          </cell>
          <cell r="U2513">
            <v>-4767526.09</v>
          </cell>
          <cell r="V2513">
            <v>-4746797.6900000004</v>
          </cell>
          <cell r="W2513">
            <v>-4726069.29</v>
          </cell>
          <cell r="X2513">
            <v>-4705340.8899999997</v>
          </cell>
          <cell r="Y2513">
            <v>-4684612.49</v>
          </cell>
          <cell r="Z2513">
            <v>-4663884.09</v>
          </cell>
          <cell r="AA2513">
            <v>-4643155.6900000004</v>
          </cell>
          <cell r="AD2513">
            <v>-4974810.0900000008</v>
          </cell>
          <cell r="AE2513">
            <v>-4954081.6900000004</v>
          </cell>
          <cell r="AF2513">
            <v>-4933353.2899999991</v>
          </cell>
          <cell r="AG2513">
            <v>-4912624.8899999997</v>
          </cell>
          <cell r="AH2513">
            <v>-4891896.49</v>
          </cell>
          <cell r="AI2513">
            <v>-4871168.0900000008</v>
          </cell>
          <cell r="AJ2513">
            <v>-4850439.6900000004</v>
          </cell>
          <cell r="AK2513">
            <v>-4829711.2899999991</v>
          </cell>
          <cell r="AL2513">
            <v>-4808982.8899999997</v>
          </cell>
          <cell r="AM2513">
            <v>-4788254.49</v>
          </cell>
          <cell r="AN2513">
            <v>-4767526.0900000008</v>
          </cell>
          <cell r="AP2513">
            <v>-4726069.2899999991</v>
          </cell>
        </row>
        <row r="2514">
          <cell r="J2514">
            <v>-1350431.6</v>
          </cell>
          <cell r="K2514">
            <v>-1350431.6</v>
          </cell>
          <cell r="L2514">
            <v>-1350431.6</v>
          </cell>
          <cell r="M2514">
            <v>-1236584.3</v>
          </cell>
          <cell r="N2514">
            <v>-1236584.3</v>
          </cell>
          <cell r="O2514">
            <v>-1236584.3</v>
          </cell>
          <cell r="P2514">
            <v>-1236584.3</v>
          </cell>
          <cell r="Q2514">
            <v>-1236584.3</v>
          </cell>
          <cell r="R2514">
            <v>-1236584.3</v>
          </cell>
          <cell r="S2514">
            <v>-1236584.3</v>
          </cell>
          <cell r="T2514">
            <v>-1236584.3</v>
          </cell>
          <cell r="U2514">
            <v>-1209020.3999999999</v>
          </cell>
          <cell r="V2514">
            <v>-1209020.3999999999</v>
          </cell>
          <cell r="W2514">
            <v>-1209020.3999999999</v>
          </cell>
          <cell r="X2514">
            <v>-1209020.3999999999</v>
          </cell>
          <cell r="Y2514">
            <v>-1209020.3999999999</v>
          </cell>
          <cell r="Z2514">
            <v>-1209020.3999999999</v>
          </cell>
          <cell r="AA2514">
            <v>-1209020.3999999999</v>
          </cell>
          <cell r="AD2514">
            <v>-1307738.8625</v>
          </cell>
          <cell r="AE2514">
            <v>-1298251.5875000004</v>
          </cell>
          <cell r="AF2514">
            <v>-1288764.3125000002</v>
          </cell>
          <cell r="AG2514">
            <v>-1279277.0375000003</v>
          </cell>
          <cell r="AH2514">
            <v>-1268641.2666666668</v>
          </cell>
          <cell r="AI2514">
            <v>-1256857.0000000002</v>
          </cell>
          <cell r="AJ2514">
            <v>-1245072.7333333336</v>
          </cell>
          <cell r="AK2514">
            <v>-1233288.4666666668</v>
          </cell>
          <cell r="AL2514">
            <v>-1226247.8375000001</v>
          </cell>
          <cell r="AM2514">
            <v>-1223950.8458333334</v>
          </cell>
          <cell r="AN2514">
            <v>-1221653.8541666667</v>
          </cell>
          <cell r="AP2514">
            <v>-1196909.5308333335</v>
          </cell>
        </row>
        <row r="2515">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D2515">
            <v>0</v>
          </cell>
          <cell r="AE2515">
            <v>0</v>
          </cell>
          <cell r="AF2515">
            <v>0</v>
          </cell>
          <cell r="AG2515">
            <v>0</v>
          </cell>
          <cell r="AH2515">
            <v>0</v>
          </cell>
          <cell r="AI2515">
            <v>0</v>
          </cell>
          <cell r="AJ2515">
            <v>0</v>
          </cell>
          <cell r="AK2515">
            <v>0</v>
          </cell>
          <cell r="AL2515">
            <v>0</v>
          </cell>
          <cell r="AM2515">
            <v>0</v>
          </cell>
          <cell r="AN2515">
            <v>0</v>
          </cell>
          <cell r="AP2515">
            <v>0</v>
          </cell>
        </row>
        <row r="2516">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D2516">
            <v>0</v>
          </cell>
          <cell r="AE2516">
            <v>0</v>
          </cell>
          <cell r="AF2516">
            <v>0</v>
          </cell>
          <cell r="AG2516">
            <v>0</v>
          </cell>
          <cell r="AH2516">
            <v>0</v>
          </cell>
          <cell r="AI2516">
            <v>0</v>
          </cell>
          <cell r="AJ2516">
            <v>0</v>
          </cell>
          <cell r="AK2516">
            <v>0</v>
          </cell>
          <cell r="AL2516">
            <v>0</v>
          </cell>
          <cell r="AM2516">
            <v>0</v>
          </cell>
          <cell r="AN2516">
            <v>0</v>
          </cell>
          <cell r="AP2516">
            <v>0</v>
          </cell>
        </row>
        <row r="2517">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D2517">
            <v>0</v>
          </cell>
          <cell r="AE2517">
            <v>0</v>
          </cell>
          <cell r="AF2517">
            <v>0</v>
          </cell>
          <cell r="AG2517">
            <v>0</v>
          </cell>
          <cell r="AH2517">
            <v>0</v>
          </cell>
          <cell r="AI2517">
            <v>0</v>
          </cell>
          <cell r="AJ2517">
            <v>0</v>
          </cell>
          <cell r="AK2517">
            <v>0</v>
          </cell>
          <cell r="AL2517">
            <v>0</v>
          </cell>
          <cell r="AM2517">
            <v>0</v>
          </cell>
          <cell r="AN2517">
            <v>0</v>
          </cell>
          <cell r="AP2517">
            <v>0</v>
          </cell>
        </row>
        <row r="2518">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D2518">
            <v>0</v>
          </cell>
          <cell r="AE2518">
            <v>0</v>
          </cell>
          <cell r="AF2518">
            <v>0</v>
          </cell>
          <cell r="AG2518">
            <v>0</v>
          </cell>
          <cell r="AH2518">
            <v>0</v>
          </cell>
          <cell r="AI2518">
            <v>0</v>
          </cell>
          <cell r="AJ2518">
            <v>0</v>
          </cell>
          <cell r="AK2518">
            <v>0</v>
          </cell>
          <cell r="AL2518">
            <v>0</v>
          </cell>
          <cell r="AM2518">
            <v>0</v>
          </cell>
          <cell r="AN2518">
            <v>0</v>
          </cell>
          <cell r="AP2518">
            <v>0</v>
          </cell>
        </row>
        <row r="2519">
          <cell r="J2519">
            <v>-14234368.439999999</v>
          </cell>
          <cell r="K2519">
            <v>-14157425.140000001</v>
          </cell>
          <cell r="L2519">
            <v>-14080481.560000001</v>
          </cell>
          <cell r="M2519">
            <v>-14003538.26</v>
          </cell>
          <cell r="N2519">
            <v>-13926594.960000001</v>
          </cell>
          <cell r="O2519">
            <v>-13849651.66</v>
          </cell>
          <cell r="P2519">
            <v>-13772708.359999999</v>
          </cell>
          <cell r="Q2519">
            <v>-13695765.060000001</v>
          </cell>
          <cell r="R2519">
            <v>-13695765.060000001</v>
          </cell>
          <cell r="S2519">
            <v>-13849651.800000001</v>
          </cell>
          <cell r="T2519">
            <v>-13926595.380000001</v>
          </cell>
          <cell r="U2519">
            <v>-13387990.74</v>
          </cell>
          <cell r="V2519">
            <v>-13311047.16</v>
          </cell>
          <cell r="W2519">
            <v>-13234103.58</v>
          </cell>
          <cell r="X2519">
            <v>-13157160</v>
          </cell>
          <cell r="Y2519">
            <v>-13080216.42</v>
          </cell>
          <cell r="Z2519">
            <v>-13003272.84</v>
          </cell>
          <cell r="AA2519">
            <v>-12926329.26</v>
          </cell>
          <cell r="AD2519">
            <v>-14157425.431666665</v>
          </cell>
          <cell r="AE2519">
            <v>-14083687.950833336</v>
          </cell>
          <cell r="AF2519">
            <v>-14022774.382499998</v>
          </cell>
          <cell r="AG2519">
            <v>-13977890.6975</v>
          </cell>
          <cell r="AH2519">
            <v>-13920183.100000001</v>
          </cell>
          <cell r="AI2519">
            <v>-13843239.648333335</v>
          </cell>
          <cell r="AJ2519">
            <v>-13766296.196666667</v>
          </cell>
          <cell r="AK2519">
            <v>-13689352.733333334</v>
          </cell>
          <cell r="AL2519">
            <v>-13612409.258333333</v>
          </cell>
          <cell r="AM2519">
            <v>-13535465.759999998</v>
          </cell>
          <cell r="AN2519">
            <v>-13458522.238333331</v>
          </cell>
          <cell r="AP2519">
            <v>-13304635.125000002</v>
          </cell>
        </row>
        <row r="2520">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D2520">
            <v>0</v>
          </cell>
          <cell r="AE2520">
            <v>0</v>
          </cell>
          <cell r="AF2520">
            <v>0</v>
          </cell>
          <cell r="AG2520">
            <v>0</v>
          </cell>
          <cell r="AH2520">
            <v>0</v>
          </cell>
          <cell r="AI2520">
            <v>0</v>
          </cell>
          <cell r="AJ2520">
            <v>0</v>
          </cell>
          <cell r="AK2520">
            <v>0</v>
          </cell>
          <cell r="AL2520">
            <v>0</v>
          </cell>
          <cell r="AM2520">
            <v>0</v>
          </cell>
          <cell r="AN2520">
            <v>0</v>
          </cell>
          <cell r="AP2520">
            <v>0</v>
          </cell>
        </row>
        <row r="2521">
          <cell r="J2521">
            <v>-7587317.2300000004</v>
          </cell>
          <cell r="K2521">
            <v>-8705097.1199999992</v>
          </cell>
          <cell r="L2521">
            <v>-9137785.0299999993</v>
          </cell>
          <cell r="M2521">
            <v>-9553306.0199999996</v>
          </cell>
          <cell r="N2521">
            <v>-9670611.7300000004</v>
          </cell>
          <cell r="O2521">
            <v>-10569421.060000001</v>
          </cell>
          <cell r="P2521">
            <v>-10670500.470000001</v>
          </cell>
          <cell r="Q2521">
            <v>-11353240.08</v>
          </cell>
          <cell r="R2521">
            <v>-9720381.8699999992</v>
          </cell>
          <cell r="S2521">
            <v>-9704404.3800000008</v>
          </cell>
          <cell r="T2521">
            <v>-8939736.6199999992</v>
          </cell>
          <cell r="U2521">
            <v>-9302543.4700000007</v>
          </cell>
          <cell r="V2521">
            <v>-8828697.8900000006</v>
          </cell>
          <cell r="W2521">
            <v>-9745719.0600000005</v>
          </cell>
          <cell r="X2521">
            <v>-10288576.609999999</v>
          </cell>
          <cell r="Y2521">
            <v>-9741050.9199999999</v>
          </cell>
          <cell r="Z2521">
            <v>-10159202.51</v>
          </cell>
          <cell r="AA2521">
            <v>-10026092</v>
          </cell>
          <cell r="AD2521">
            <v>-8682284.8483333346</v>
          </cell>
          <cell r="AE2521">
            <v>-8844484.8708333336</v>
          </cell>
          <cell r="AF2521">
            <v>-9097264.3687500004</v>
          </cell>
          <cell r="AG2521">
            <v>-9349942.2625000011</v>
          </cell>
          <cell r="AH2521">
            <v>-9498360.7324999999</v>
          </cell>
          <cell r="AI2521">
            <v>-9627919.6175000016</v>
          </cell>
          <cell r="AJ2521">
            <v>-9723003.0591666661</v>
          </cell>
          <cell r="AK2521">
            <v>-9814311.9558333326</v>
          </cell>
          <cell r="AL2521">
            <v>-9870084.3091666661</v>
          </cell>
          <cell r="AM2521">
            <v>-9898264.9625000004</v>
          </cell>
          <cell r="AN2521">
            <v>-9895984.2008333337</v>
          </cell>
          <cell r="AP2521">
            <v>-9797318.1729166675</v>
          </cell>
        </row>
        <row r="2522">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D2522">
            <v>0</v>
          </cell>
          <cell r="AE2522">
            <v>0</v>
          </cell>
          <cell r="AF2522">
            <v>0</v>
          </cell>
          <cell r="AG2522">
            <v>0</v>
          </cell>
          <cell r="AH2522">
            <v>0</v>
          </cell>
          <cell r="AI2522">
            <v>0</v>
          </cell>
          <cell r="AJ2522">
            <v>0</v>
          </cell>
          <cell r="AK2522">
            <v>0</v>
          </cell>
          <cell r="AL2522">
            <v>0</v>
          </cell>
          <cell r="AM2522">
            <v>0</v>
          </cell>
          <cell r="AN2522">
            <v>0</v>
          </cell>
          <cell r="AP2522">
            <v>0</v>
          </cell>
        </row>
        <row r="2523">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D2523">
            <v>0</v>
          </cell>
          <cell r="AE2523">
            <v>0</v>
          </cell>
          <cell r="AF2523">
            <v>0</v>
          </cell>
          <cell r="AG2523">
            <v>0</v>
          </cell>
          <cell r="AH2523">
            <v>0</v>
          </cell>
          <cell r="AI2523">
            <v>0</v>
          </cell>
          <cell r="AJ2523">
            <v>0</v>
          </cell>
          <cell r="AK2523">
            <v>0</v>
          </cell>
          <cell r="AL2523">
            <v>0</v>
          </cell>
          <cell r="AM2523">
            <v>0</v>
          </cell>
          <cell r="AN2523">
            <v>0</v>
          </cell>
          <cell r="AP2523">
            <v>0</v>
          </cell>
        </row>
        <row r="2524">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D2524">
            <v>0</v>
          </cell>
          <cell r="AE2524">
            <v>0</v>
          </cell>
          <cell r="AF2524">
            <v>0</v>
          </cell>
          <cell r="AG2524">
            <v>0</v>
          </cell>
          <cell r="AH2524">
            <v>0</v>
          </cell>
          <cell r="AI2524">
            <v>0</v>
          </cell>
          <cell r="AJ2524">
            <v>0</v>
          </cell>
          <cell r="AK2524">
            <v>0</v>
          </cell>
          <cell r="AL2524">
            <v>0</v>
          </cell>
          <cell r="AM2524">
            <v>0</v>
          </cell>
          <cell r="AN2524">
            <v>0</v>
          </cell>
          <cell r="AP2524">
            <v>0</v>
          </cell>
        </row>
        <row r="2525">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D2525">
            <v>0</v>
          </cell>
          <cell r="AE2525">
            <v>0</v>
          </cell>
          <cell r="AF2525">
            <v>0</v>
          </cell>
          <cell r="AG2525">
            <v>0</v>
          </cell>
          <cell r="AH2525">
            <v>0</v>
          </cell>
          <cell r="AI2525">
            <v>0</v>
          </cell>
          <cell r="AJ2525">
            <v>0</v>
          </cell>
          <cell r="AK2525">
            <v>0</v>
          </cell>
          <cell r="AL2525">
            <v>0</v>
          </cell>
          <cell r="AM2525">
            <v>0</v>
          </cell>
          <cell r="AN2525">
            <v>0</v>
          </cell>
          <cell r="AP2525">
            <v>0</v>
          </cell>
        </row>
        <row r="2526">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D2526">
            <v>0</v>
          </cell>
          <cell r="AE2526">
            <v>0</v>
          </cell>
          <cell r="AF2526">
            <v>0</v>
          </cell>
          <cell r="AG2526">
            <v>0</v>
          </cell>
          <cell r="AH2526">
            <v>0</v>
          </cell>
          <cell r="AI2526">
            <v>0</v>
          </cell>
          <cell r="AJ2526">
            <v>0</v>
          </cell>
          <cell r="AK2526">
            <v>0</v>
          </cell>
          <cell r="AL2526">
            <v>0</v>
          </cell>
          <cell r="AM2526">
            <v>0</v>
          </cell>
          <cell r="AN2526">
            <v>0</v>
          </cell>
          <cell r="AP2526">
            <v>0</v>
          </cell>
        </row>
        <row r="2527">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D2527">
            <v>0</v>
          </cell>
          <cell r="AE2527">
            <v>0</v>
          </cell>
          <cell r="AF2527">
            <v>0</v>
          </cell>
          <cell r="AG2527">
            <v>0</v>
          </cell>
          <cell r="AH2527">
            <v>0</v>
          </cell>
          <cell r="AI2527">
            <v>0</v>
          </cell>
          <cell r="AJ2527">
            <v>0</v>
          </cell>
          <cell r="AK2527">
            <v>0</v>
          </cell>
          <cell r="AL2527">
            <v>0</v>
          </cell>
          <cell r="AM2527">
            <v>0</v>
          </cell>
          <cell r="AN2527">
            <v>0</v>
          </cell>
          <cell r="AP2527">
            <v>0</v>
          </cell>
        </row>
        <row r="2528">
          <cell r="J2528">
            <v>-7862989.8600000003</v>
          </cell>
          <cell r="K2528">
            <v>-7820023.5499999998</v>
          </cell>
          <cell r="L2528">
            <v>-7777099.4100000001</v>
          </cell>
          <cell r="M2528">
            <v>-7735892.2300000004</v>
          </cell>
          <cell r="N2528">
            <v>-7693468.1500000004</v>
          </cell>
          <cell r="O2528">
            <v>-7653104.7400000002</v>
          </cell>
          <cell r="P2528">
            <v>-7611145.4000000004</v>
          </cell>
          <cell r="Q2528">
            <v>-7569296.6399999997</v>
          </cell>
          <cell r="R2528">
            <v>-7367963.3899999997</v>
          </cell>
          <cell r="S2528">
            <v>-7333178.3200000003</v>
          </cell>
          <cell r="T2528">
            <v>-7295923.71</v>
          </cell>
          <cell r="U2528">
            <v>-7252386.4500000002</v>
          </cell>
          <cell r="V2528">
            <v>-7208790.9699999997</v>
          </cell>
          <cell r="W2528">
            <v>-7165195.5</v>
          </cell>
          <cell r="X2528">
            <v>-7121600.0199999996</v>
          </cell>
          <cell r="Y2528">
            <v>-7078004.5499999998</v>
          </cell>
          <cell r="Z2528">
            <v>-7034409.0700000003</v>
          </cell>
          <cell r="AA2528">
            <v>-6990813.5999999996</v>
          </cell>
          <cell r="AD2528">
            <v>-7820003.1566666672</v>
          </cell>
          <cell r="AE2528">
            <v>-7771631.8058333332</v>
          </cell>
          <cell r="AF2528">
            <v>-7716810.2566666678</v>
          </cell>
          <cell r="AG2528">
            <v>-7662454.322916667</v>
          </cell>
          <cell r="AH2528">
            <v>-7608201.8708333327</v>
          </cell>
          <cell r="AI2528">
            <v>-7553781.0337500013</v>
          </cell>
          <cell r="AJ2528">
            <v>-7499238.2445833338</v>
          </cell>
          <cell r="AK2528">
            <v>-7444641.2679166673</v>
          </cell>
          <cell r="AL2528">
            <v>-7389916.8066666676</v>
          </cell>
          <cell r="AM2528">
            <v>-7335044.0249999994</v>
          </cell>
          <cell r="AN2528">
            <v>-7279987.7658333341</v>
          </cell>
          <cell r="AP2528">
            <v>-7166075.8825000003</v>
          </cell>
        </row>
        <row r="2529">
          <cell r="J2529">
            <v>-8861435.0999999996</v>
          </cell>
          <cell r="K2529">
            <v>-8777287.75</v>
          </cell>
          <cell r="L2529">
            <v>-8693140.4000000004</v>
          </cell>
          <cell r="M2529">
            <v>-8608993.0500000007</v>
          </cell>
          <cell r="N2529">
            <v>-8524845.6999999993</v>
          </cell>
          <cell r="O2529">
            <v>-8440698.3499999996</v>
          </cell>
          <cell r="P2529">
            <v>-8356551</v>
          </cell>
          <cell r="Q2529">
            <v>-8272403.6500000004</v>
          </cell>
          <cell r="R2529">
            <v>-8188256.2999999998</v>
          </cell>
          <cell r="S2529">
            <v>-8104108.9500000002</v>
          </cell>
          <cell r="T2529">
            <v>-8019961.5999999996</v>
          </cell>
          <cell r="U2529">
            <v>-7935814.25</v>
          </cell>
          <cell r="V2529">
            <v>-7851666.9000000004</v>
          </cell>
          <cell r="W2529">
            <v>-7767519.5499999998</v>
          </cell>
          <cell r="X2529">
            <v>-7683372.2000000002</v>
          </cell>
          <cell r="Y2529">
            <v>-7599224.8499999996</v>
          </cell>
          <cell r="Z2529">
            <v>-7515077.5</v>
          </cell>
          <cell r="AA2529">
            <v>-7430930.1500000004</v>
          </cell>
          <cell r="AD2529">
            <v>-8777287.75</v>
          </cell>
          <cell r="AE2529">
            <v>-8693140.4000000004</v>
          </cell>
          <cell r="AF2529">
            <v>-8608993.0499999989</v>
          </cell>
          <cell r="AG2529">
            <v>-8524845.7000000011</v>
          </cell>
          <cell r="AH2529">
            <v>-8440698.3499999996</v>
          </cell>
          <cell r="AI2529">
            <v>-8356551</v>
          </cell>
          <cell r="AJ2529">
            <v>-8272403.6499999994</v>
          </cell>
          <cell r="AK2529">
            <v>-8188256.2999999998</v>
          </cell>
          <cell r="AL2529">
            <v>-8104108.9500000002</v>
          </cell>
          <cell r="AM2529">
            <v>-8019961.5999999987</v>
          </cell>
          <cell r="AN2529">
            <v>-7935814.2499999991</v>
          </cell>
          <cell r="AP2529">
            <v>-7767519.5499999998</v>
          </cell>
        </row>
        <row r="2530">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D2530">
            <v>0</v>
          </cell>
          <cell r="AE2530">
            <v>0</v>
          </cell>
          <cell r="AF2530">
            <v>0</v>
          </cell>
          <cell r="AG2530">
            <v>0</v>
          </cell>
          <cell r="AH2530">
            <v>0</v>
          </cell>
          <cell r="AI2530">
            <v>0</v>
          </cell>
          <cell r="AJ2530">
            <v>0</v>
          </cell>
          <cell r="AK2530">
            <v>0</v>
          </cell>
          <cell r="AL2530">
            <v>0</v>
          </cell>
          <cell r="AM2530">
            <v>0</v>
          </cell>
          <cell r="AN2530">
            <v>0</v>
          </cell>
          <cell r="AP2530">
            <v>0</v>
          </cell>
        </row>
        <row r="2531">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D2531">
            <v>0</v>
          </cell>
          <cell r="AE2531">
            <v>0</v>
          </cell>
          <cell r="AF2531">
            <v>0</v>
          </cell>
          <cell r="AG2531">
            <v>0</v>
          </cell>
          <cell r="AH2531">
            <v>0</v>
          </cell>
          <cell r="AI2531">
            <v>0</v>
          </cell>
          <cell r="AJ2531">
            <v>0</v>
          </cell>
          <cell r="AK2531">
            <v>0</v>
          </cell>
          <cell r="AL2531">
            <v>0</v>
          </cell>
          <cell r="AM2531">
            <v>0</v>
          </cell>
          <cell r="AN2531">
            <v>0</v>
          </cell>
          <cell r="AP2531">
            <v>0</v>
          </cell>
        </row>
        <row r="2532">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D2532">
            <v>0</v>
          </cell>
          <cell r="AE2532">
            <v>0</v>
          </cell>
          <cell r="AF2532">
            <v>0</v>
          </cell>
          <cell r="AG2532">
            <v>0</v>
          </cell>
          <cell r="AH2532">
            <v>0</v>
          </cell>
          <cell r="AI2532">
            <v>0</v>
          </cell>
          <cell r="AJ2532">
            <v>0</v>
          </cell>
          <cell r="AK2532">
            <v>0</v>
          </cell>
          <cell r="AL2532">
            <v>0</v>
          </cell>
          <cell r="AM2532">
            <v>0</v>
          </cell>
          <cell r="AN2532">
            <v>0</v>
          </cell>
          <cell r="AP2532">
            <v>0</v>
          </cell>
        </row>
        <row r="2533">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D2533">
            <v>0</v>
          </cell>
          <cell r="AE2533">
            <v>0</v>
          </cell>
          <cell r="AF2533">
            <v>0</v>
          </cell>
          <cell r="AG2533">
            <v>0</v>
          </cell>
          <cell r="AH2533">
            <v>0</v>
          </cell>
          <cell r="AI2533">
            <v>0</v>
          </cell>
          <cell r="AJ2533">
            <v>0</v>
          </cell>
          <cell r="AK2533">
            <v>0</v>
          </cell>
          <cell r="AL2533">
            <v>0</v>
          </cell>
          <cell r="AM2533">
            <v>0</v>
          </cell>
          <cell r="AN2533">
            <v>0</v>
          </cell>
          <cell r="AP2533">
            <v>0</v>
          </cell>
        </row>
        <row r="2534">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D2534">
            <v>-87491.634999999995</v>
          </cell>
          <cell r="AE2534">
            <v>-49213.837500000001</v>
          </cell>
          <cell r="AF2534">
            <v>-21872.664999999997</v>
          </cell>
          <cell r="AG2534">
            <v>-5468.1175000000003</v>
          </cell>
          <cell r="AH2534">
            <v>0</v>
          </cell>
          <cell r="AI2534">
            <v>0</v>
          </cell>
          <cell r="AJ2534">
            <v>0</v>
          </cell>
          <cell r="AK2534">
            <v>0</v>
          </cell>
          <cell r="AL2534">
            <v>0</v>
          </cell>
          <cell r="AM2534">
            <v>0</v>
          </cell>
          <cell r="AN2534">
            <v>0</v>
          </cell>
          <cell r="AP2534">
            <v>0</v>
          </cell>
        </row>
        <row r="2535">
          <cell r="J2535">
            <v>-5405671.5199999996</v>
          </cell>
          <cell r="K2535">
            <v>-5273825.82</v>
          </cell>
          <cell r="L2535">
            <v>-5141980.12</v>
          </cell>
          <cell r="M2535">
            <v>-5010134.42</v>
          </cell>
          <cell r="N2535">
            <v>-4878288.72</v>
          </cell>
          <cell r="O2535">
            <v>-4746443.0199999996</v>
          </cell>
          <cell r="P2535">
            <v>-4614597.32</v>
          </cell>
          <cell r="Q2535">
            <v>-4482751.62</v>
          </cell>
          <cell r="R2535">
            <v>-4350905.92</v>
          </cell>
          <cell r="S2535">
            <v>-4219060.22</v>
          </cell>
          <cell r="T2535">
            <v>-4087214.52</v>
          </cell>
          <cell r="U2535">
            <v>-3955368.82</v>
          </cell>
          <cell r="V2535">
            <v>-3823523.12</v>
          </cell>
          <cell r="W2535">
            <v>-3691677.42</v>
          </cell>
          <cell r="X2535">
            <v>-3559831.72</v>
          </cell>
          <cell r="Y2535">
            <v>-3427986.02</v>
          </cell>
          <cell r="Z2535">
            <v>-3296140.32</v>
          </cell>
          <cell r="AA2535">
            <v>-3164294.62</v>
          </cell>
          <cell r="AD2535">
            <v>-5273825.82</v>
          </cell>
          <cell r="AE2535">
            <v>-5141980.1199999992</v>
          </cell>
          <cell r="AF2535">
            <v>-5010134.4200000009</v>
          </cell>
          <cell r="AG2535">
            <v>-4878288.72</v>
          </cell>
          <cell r="AH2535">
            <v>-4746443.0199999996</v>
          </cell>
          <cell r="AI2535">
            <v>-4614597.32</v>
          </cell>
          <cell r="AJ2535">
            <v>-4482751.62</v>
          </cell>
          <cell r="AK2535">
            <v>-4350905.9200000009</v>
          </cell>
          <cell r="AL2535">
            <v>-4219060.22</v>
          </cell>
          <cell r="AM2535">
            <v>-4087214.5200000009</v>
          </cell>
          <cell r="AN2535">
            <v>-3955368.8200000003</v>
          </cell>
          <cell r="AP2535">
            <v>-3691677.42</v>
          </cell>
        </row>
        <row r="2536">
          <cell r="J2536">
            <v>-569540.97</v>
          </cell>
          <cell r="K2536">
            <v>-549901.42000000004</v>
          </cell>
          <cell r="L2536">
            <v>-530261.87</v>
          </cell>
          <cell r="M2536">
            <v>-510622.32</v>
          </cell>
          <cell r="N2536">
            <v>-490982.77</v>
          </cell>
          <cell r="O2536">
            <v>-471343.22</v>
          </cell>
          <cell r="P2536">
            <v>-451703.67</v>
          </cell>
          <cell r="Q2536">
            <v>-432064.12</v>
          </cell>
          <cell r="R2536">
            <v>-412424.57</v>
          </cell>
          <cell r="S2536">
            <v>-392785.02</v>
          </cell>
          <cell r="T2536">
            <v>-373145.47</v>
          </cell>
          <cell r="U2536">
            <v>-353505.92</v>
          </cell>
          <cell r="V2536">
            <v>-333866.37</v>
          </cell>
          <cell r="W2536">
            <v>-314226.82</v>
          </cell>
          <cell r="X2536">
            <v>-294587.27</v>
          </cell>
          <cell r="Y2536">
            <v>-274947.71999999997</v>
          </cell>
          <cell r="Z2536">
            <v>-255308.17</v>
          </cell>
          <cell r="AA2536">
            <v>-235668.62</v>
          </cell>
          <cell r="AD2536">
            <v>-549901.42000000004</v>
          </cell>
          <cell r="AE2536">
            <v>-530261.87</v>
          </cell>
          <cell r="AF2536">
            <v>-510622.32000000007</v>
          </cell>
          <cell r="AG2536">
            <v>-490982.77</v>
          </cell>
          <cell r="AH2536">
            <v>-471343.22000000003</v>
          </cell>
          <cell r="AI2536">
            <v>-451703.67</v>
          </cell>
          <cell r="AJ2536">
            <v>-432064.12000000005</v>
          </cell>
          <cell r="AK2536">
            <v>-412424.57000000007</v>
          </cell>
          <cell r="AL2536">
            <v>-392785.02</v>
          </cell>
          <cell r="AM2536">
            <v>-373145.46999999991</v>
          </cell>
          <cell r="AN2536">
            <v>-353505.92</v>
          </cell>
          <cell r="AP2536">
            <v>-314226.82</v>
          </cell>
        </row>
        <row r="2537">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D2537">
            <v>0</v>
          </cell>
          <cell r="AE2537">
            <v>0</v>
          </cell>
          <cell r="AF2537">
            <v>0</v>
          </cell>
          <cell r="AG2537">
            <v>0</v>
          </cell>
          <cell r="AH2537">
            <v>0</v>
          </cell>
          <cell r="AI2537">
            <v>0</v>
          </cell>
          <cell r="AJ2537">
            <v>0</v>
          </cell>
          <cell r="AK2537">
            <v>0</v>
          </cell>
          <cell r="AL2537">
            <v>0</v>
          </cell>
          <cell r="AM2537">
            <v>0</v>
          </cell>
          <cell r="AN2537">
            <v>0</v>
          </cell>
          <cell r="AP2537">
            <v>0</v>
          </cell>
        </row>
        <row r="2538">
          <cell r="J2538">
            <v>-2674841.4</v>
          </cell>
          <cell r="K2538">
            <v>-2704389.1</v>
          </cell>
          <cell r="L2538">
            <v>-2704389.1</v>
          </cell>
          <cell r="M2538">
            <v>-2704389.1</v>
          </cell>
          <cell r="N2538">
            <v>-2720382.7</v>
          </cell>
          <cell r="O2538">
            <v>-2720382.7</v>
          </cell>
          <cell r="P2538">
            <v>-2720382.7</v>
          </cell>
          <cell r="Q2538">
            <v>-2706973.85</v>
          </cell>
          <cell r="R2538">
            <v>-2706973.85</v>
          </cell>
          <cell r="S2538">
            <v>-2706973.85</v>
          </cell>
          <cell r="T2538">
            <v>-2683734.2000000002</v>
          </cell>
          <cell r="U2538">
            <v>-2683734.2000000002</v>
          </cell>
          <cell r="V2538">
            <v>-2683734.2000000002</v>
          </cell>
          <cell r="W2538">
            <v>-2659889.75</v>
          </cell>
          <cell r="X2538">
            <v>-2659889.75</v>
          </cell>
          <cell r="Y2538">
            <v>-2659889.75</v>
          </cell>
          <cell r="Z2538">
            <v>-2627938.6</v>
          </cell>
          <cell r="AA2538">
            <v>-2627938.6</v>
          </cell>
          <cell r="AD2538">
            <v>-2670342.4125000001</v>
          </cell>
          <cell r="AE2538">
            <v>-2688532.3791666669</v>
          </cell>
          <cell r="AF2538">
            <v>-2696522.9083333332</v>
          </cell>
          <cell r="AG2538">
            <v>-2701141.3041666672</v>
          </cell>
          <cell r="AH2538">
            <v>-2702758.3625000003</v>
          </cell>
          <cell r="AI2538">
            <v>-2703499.4291666667</v>
          </cell>
          <cell r="AJ2538">
            <v>-2702015.8229166665</v>
          </cell>
          <cell r="AK2538">
            <v>-2698307.5437499997</v>
          </cell>
          <cell r="AL2538">
            <v>-2694599.2645833334</v>
          </cell>
          <cell r="AM2538">
            <v>-2688893.2874999996</v>
          </cell>
          <cell r="AN2538">
            <v>-2681189.6125000003</v>
          </cell>
          <cell r="AP2538">
            <v>-2621405.9316666671</v>
          </cell>
        </row>
        <row r="2539">
          <cell r="J2539">
            <v>-11298422.960000001</v>
          </cell>
          <cell r="K2539">
            <v>-12095246.99</v>
          </cell>
          <cell r="L2539">
            <v>-11645988.84</v>
          </cell>
          <cell r="M2539">
            <v>-11130138.9</v>
          </cell>
          <cell r="N2539">
            <v>-11547767.4</v>
          </cell>
          <cell r="O2539">
            <v>-9920902.9499999993</v>
          </cell>
          <cell r="P2539">
            <v>-10227737.52</v>
          </cell>
          <cell r="Q2539">
            <v>-7896216.6100000003</v>
          </cell>
          <cell r="R2539">
            <v>-6778605.3899999997</v>
          </cell>
          <cell r="S2539">
            <v>-7850109.1500000004</v>
          </cell>
          <cell r="T2539">
            <v>-8347447.6699999999</v>
          </cell>
          <cell r="U2539">
            <v>-9732744.5800000001</v>
          </cell>
          <cell r="V2539">
            <v>-7209701.4800000004</v>
          </cell>
          <cell r="W2539">
            <v>-7051664.4900000002</v>
          </cell>
          <cell r="X2539">
            <v>-6767082.6900000004</v>
          </cell>
          <cell r="Y2539">
            <v>-5552101.8499999996</v>
          </cell>
          <cell r="Z2539">
            <v>-5064395.2300000004</v>
          </cell>
          <cell r="AA2539">
            <v>-2914667.85</v>
          </cell>
          <cell r="AD2539">
            <v>-10462152.432083335</v>
          </cell>
          <cell r="AE2539">
            <v>-10500414.728750002</v>
          </cell>
          <cell r="AF2539">
            <v>-10423953.358333334</v>
          </cell>
          <cell r="AG2539">
            <v>-10261947.5425</v>
          </cell>
          <cell r="AH2539">
            <v>-10017663.124583334</v>
          </cell>
          <cell r="AI2539">
            <v>-9702247.3516666666</v>
          </cell>
          <cell r="AJ2539">
            <v>-9321734.6858333331</v>
          </cell>
          <cell r="AK2539">
            <v>-8908297.6587499995</v>
          </cell>
          <cell r="AL2539">
            <v>-8472591.6920833346</v>
          </cell>
          <cell r="AM2539">
            <v>-7970032.9745833315</v>
          </cell>
          <cell r="AN2539">
            <v>-7407966.0050000018</v>
          </cell>
          <cell r="AP2539">
            <v>-6029274.7316666665</v>
          </cell>
        </row>
        <row r="2540">
          <cell r="J2540">
            <v>-27011594.370000001</v>
          </cell>
          <cell r="K2540">
            <v>-27418685.93</v>
          </cell>
          <cell r="L2540">
            <v>-27599853.34</v>
          </cell>
          <cell r="M2540">
            <v>-27913578.59</v>
          </cell>
          <cell r="N2540">
            <v>-28174889.32</v>
          </cell>
          <cell r="O2540">
            <v>-28761313.370000001</v>
          </cell>
          <cell r="P2540">
            <v>-31253329.280000001</v>
          </cell>
          <cell r="Q2540">
            <v>-29002797.48</v>
          </cell>
          <cell r="R2540">
            <v>-25575874.640000001</v>
          </cell>
          <cell r="S2540">
            <v>-24818236.210000001</v>
          </cell>
          <cell r="T2540">
            <v>-24044486.359999999</v>
          </cell>
          <cell r="U2540">
            <v>-23944665.079999998</v>
          </cell>
          <cell r="V2540">
            <v>-23144691.969999999</v>
          </cell>
          <cell r="W2540">
            <v>-23224488.18</v>
          </cell>
          <cell r="X2540">
            <v>-23622833.760000002</v>
          </cell>
          <cell r="Y2540">
            <v>-23900395.43</v>
          </cell>
          <cell r="Z2540">
            <v>-24332861.859999999</v>
          </cell>
          <cell r="AA2540">
            <v>-23788022.039999999</v>
          </cell>
          <cell r="AD2540">
            <v>-26685310.420416668</v>
          </cell>
          <cell r="AE2540">
            <v>-27209998.61375</v>
          </cell>
          <cell r="AF2540">
            <v>-27441018.375</v>
          </cell>
          <cell r="AG2540">
            <v>-27453119.303333331</v>
          </cell>
          <cell r="AH2540">
            <v>-27272115.625833333</v>
          </cell>
          <cell r="AI2540">
            <v>-26965487.730833333</v>
          </cell>
          <cell r="AJ2540">
            <v>-26629608.557916667</v>
          </cell>
          <cell r="AK2540">
            <v>-26289141.169166666</v>
          </cell>
          <cell r="AL2540">
            <v>-25956216.055000003</v>
          </cell>
          <cell r="AM2540">
            <v>-25628915.612499997</v>
          </cell>
          <cell r="AN2540">
            <v>-25261610.662916664</v>
          </cell>
          <cell r="AP2540">
            <v>-23736282.198333334</v>
          </cell>
        </row>
        <row r="2541">
          <cell r="J2541">
            <v>-3584342.21</v>
          </cell>
          <cell r="K2541">
            <v>-3822824.39</v>
          </cell>
          <cell r="L2541">
            <v>-3798380.68</v>
          </cell>
          <cell r="M2541">
            <v>-3859340.79</v>
          </cell>
          <cell r="N2541">
            <v>-4135310.84</v>
          </cell>
          <cell r="O2541">
            <v>-4418976.51</v>
          </cell>
          <cell r="P2541">
            <v>-5005788.16</v>
          </cell>
          <cell r="Q2541">
            <v>-4942317.41</v>
          </cell>
          <cell r="R2541">
            <v>-5043301.3</v>
          </cell>
          <cell r="S2541">
            <v>-5674817.79</v>
          </cell>
          <cell r="T2541">
            <v>-6174801.6600000001</v>
          </cell>
          <cell r="U2541">
            <v>-6821865.0300000003</v>
          </cell>
          <cell r="V2541">
            <v>-5553229.2300000004</v>
          </cell>
          <cell r="W2541">
            <v>-5430668.7999999998</v>
          </cell>
          <cell r="X2541">
            <v>-5392144.4900000002</v>
          </cell>
          <cell r="Y2541">
            <v>-5093890.0599999996</v>
          </cell>
          <cell r="Z2541">
            <v>-5431238.8099999996</v>
          </cell>
          <cell r="AA2541">
            <v>-5402826.4699999997</v>
          </cell>
          <cell r="AD2541">
            <v>-3989036.8529166658</v>
          </cell>
          <cell r="AE2541">
            <v>-4147265.5833333335</v>
          </cell>
          <cell r="AF2541">
            <v>-4322479.0216666665</v>
          </cell>
          <cell r="AG2541">
            <v>-4508485.8924999991</v>
          </cell>
          <cell r="AH2541">
            <v>-4686626.7241666662</v>
          </cell>
          <cell r="AI2541">
            <v>-4855542.5233333334</v>
          </cell>
          <cell r="AJ2541">
            <v>-5004572.9995833337</v>
          </cell>
          <cell r="AK2541">
            <v>-5137973.3420833331</v>
          </cell>
          <cell r="AL2541">
            <v>-5255819.7204166669</v>
          </cell>
          <cell r="AM2541">
            <v>-5361256.2720833337</v>
          </cell>
          <cell r="AN2541">
            <v>-5456247.019166667</v>
          </cell>
          <cell r="AP2541">
            <v>-5478677.5879166676</v>
          </cell>
        </row>
        <row r="2542">
          <cell r="J2542">
            <v>-6480221.3399999999</v>
          </cell>
          <cell r="K2542">
            <v>-6450270.4800000004</v>
          </cell>
          <cell r="L2542">
            <v>-6403128.7699999996</v>
          </cell>
          <cell r="M2542">
            <v>-6479790.3399999999</v>
          </cell>
          <cell r="N2542">
            <v>-6349302.1699999999</v>
          </cell>
          <cell r="O2542">
            <v>-6546987.6500000004</v>
          </cell>
          <cell r="P2542">
            <v>-7232177.0899999999</v>
          </cell>
          <cell r="Q2542">
            <v>-6860005.9500000002</v>
          </cell>
          <cell r="R2542">
            <v>-5818333.0700000003</v>
          </cell>
          <cell r="S2542">
            <v>-5554250.4500000002</v>
          </cell>
          <cell r="T2542">
            <v>-5156444.03</v>
          </cell>
          <cell r="U2542">
            <v>-5000872.93</v>
          </cell>
          <cell r="V2542">
            <v>-4538010.17</v>
          </cell>
          <cell r="W2542">
            <v>-4406058.66</v>
          </cell>
          <cell r="X2542">
            <v>-4312881.63</v>
          </cell>
          <cell r="Y2542">
            <v>-4262102.24</v>
          </cell>
          <cell r="Z2542">
            <v>-4198032.9400000004</v>
          </cell>
          <cell r="AA2542">
            <v>-4007627.18</v>
          </cell>
          <cell r="AD2542">
            <v>-6303592.4379166663</v>
          </cell>
          <cell r="AE2542">
            <v>-6412071.6875000009</v>
          </cell>
          <cell r="AF2542">
            <v>-6421511.8287500003</v>
          </cell>
          <cell r="AG2542">
            <v>-6368216.9279166656</v>
          </cell>
          <cell r="AH2542">
            <v>-6262732.5029166667</v>
          </cell>
          <cell r="AI2542">
            <v>-6113389.8904166669</v>
          </cell>
          <cell r="AJ2542">
            <v>-5947288.9325000001</v>
          </cell>
          <cell r="AK2542">
            <v>-5775019.8091666671</v>
          </cell>
          <cell r="AL2542">
            <v>-5595522.5075000003</v>
          </cell>
          <cell r="AM2542">
            <v>-5413482.6187500004</v>
          </cell>
          <cell r="AN2542">
            <v>-5218039.7145833327</v>
          </cell>
          <cell r="AP2542">
            <v>-4627713.4904166665</v>
          </cell>
        </row>
        <row r="2543">
          <cell r="J2543">
            <v>-12612463.93</v>
          </cell>
          <cell r="K2543">
            <v>-11573608.98</v>
          </cell>
          <cell r="L2543">
            <v>-11744868.880000001</v>
          </cell>
          <cell r="M2543">
            <v>-11265621.93</v>
          </cell>
          <cell r="N2543">
            <v>-11463316.98</v>
          </cell>
          <cell r="O2543">
            <v>-11444673.18</v>
          </cell>
          <cell r="P2543">
            <v>-11372492.33</v>
          </cell>
          <cell r="Q2543">
            <v>-698204.58</v>
          </cell>
          <cell r="R2543">
            <v>-99134.78</v>
          </cell>
          <cell r="S2543">
            <v>17165.669999999998</v>
          </cell>
          <cell r="T2543">
            <v>33396.65</v>
          </cell>
          <cell r="U2543">
            <v>-195555.15</v>
          </cell>
          <cell r="V2543">
            <v>-480941.3</v>
          </cell>
          <cell r="W2543">
            <v>-885722.95</v>
          </cell>
          <cell r="X2543">
            <v>-1204589.05</v>
          </cell>
          <cell r="Y2543">
            <v>-672310.45</v>
          </cell>
          <cell r="Z2543">
            <v>-818053.25</v>
          </cell>
          <cell r="AA2543">
            <v>-893511.15</v>
          </cell>
          <cell r="AD2543">
            <v>-10966050.925833331</v>
          </cell>
          <cell r="AE2543">
            <v>-10127355.379999997</v>
          </cell>
          <cell r="AF2543">
            <v>-9250551.4841666687</v>
          </cell>
          <cell r="AG2543">
            <v>-8329937.0329166679</v>
          </cell>
          <cell r="AH2543">
            <v>-7361151.9741666652</v>
          </cell>
          <cell r="AI2543">
            <v>-6362801.4237499991</v>
          </cell>
          <cell r="AJ2543">
            <v>-5411992.7295833332</v>
          </cell>
          <cell r="AK2543">
            <v>-4527485.8187500006</v>
          </cell>
          <cell r="AL2543">
            <v>-3646919.5141666662</v>
          </cell>
          <cell r="AM2543">
            <v>-2761978.8804166666</v>
          </cell>
          <cell r="AN2543">
            <v>-1878794.4737499999</v>
          </cell>
          <cell r="AP2543">
            <v>-506946.25833333336</v>
          </cell>
        </row>
        <row r="2544">
          <cell r="J2544">
            <v>-3804827.35</v>
          </cell>
          <cell r="K2544">
            <v>-3986156.75</v>
          </cell>
          <cell r="L2544">
            <v>-4323923.2</v>
          </cell>
          <cell r="M2544">
            <v>-4587812.7</v>
          </cell>
          <cell r="N2544">
            <v>-4888014</v>
          </cell>
          <cell r="O2544">
            <v>-4961211.5999999996</v>
          </cell>
          <cell r="P2544">
            <v>-4846383.25</v>
          </cell>
          <cell r="Q2544">
            <v>-399078.15</v>
          </cell>
          <cell r="R2544">
            <v>461188.6</v>
          </cell>
          <cell r="S2544">
            <v>932013.5</v>
          </cell>
          <cell r="T2544">
            <v>1517011.22</v>
          </cell>
          <cell r="U2544">
            <v>1688015.27</v>
          </cell>
          <cell r="V2544">
            <v>1523857.57</v>
          </cell>
          <cell r="W2544">
            <v>1193300.77</v>
          </cell>
          <cell r="X2544">
            <v>810815.52</v>
          </cell>
          <cell r="Y2544">
            <v>560880.17000000004</v>
          </cell>
          <cell r="Z2544">
            <v>167328.26999999999</v>
          </cell>
          <cell r="AA2544">
            <v>161563.07</v>
          </cell>
          <cell r="AD2544">
            <v>-3888767.7833333337</v>
          </cell>
          <cell r="AE2544">
            <v>-3596108.1262500002</v>
          </cell>
          <cell r="AF2544">
            <v>-3270050.3024999998</v>
          </cell>
          <cell r="AG2544">
            <v>-2900348.5554166664</v>
          </cell>
          <cell r="AH2544">
            <v>-2483404.6808333332</v>
          </cell>
          <cell r="AI2544">
            <v>-2044569.6624999999</v>
          </cell>
          <cell r="AJ2544">
            <v>-1606730.3941666663</v>
          </cell>
          <cell r="AK2544">
            <v>-1176972.2174999996</v>
          </cell>
          <cell r="AL2544">
            <v>-748495.90125000011</v>
          </cell>
          <cell r="AM2544">
            <v>-323327.7704166667</v>
          </cell>
          <cell r="AN2544">
            <v>100760.4354166666</v>
          </cell>
          <cell r="AP2544">
            <v>822722.6908333333</v>
          </cell>
        </row>
        <row r="2545">
          <cell r="J2545">
            <v>-536942.6</v>
          </cell>
          <cell r="K2545">
            <v>-380565.1</v>
          </cell>
          <cell r="L2545">
            <v>-674291.02</v>
          </cell>
          <cell r="M2545">
            <v>-304131.76</v>
          </cell>
          <cell r="N2545">
            <v>-94629.3</v>
          </cell>
          <cell r="O2545">
            <v>-122314.13</v>
          </cell>
          <cell r="P2545">
            <v>-285267.44</v>
          </cell>
          <cell r="Q2545">
            <v>-267568.02</v>
          </cell>
          <cell r="R2545">
            <v>-303353.55</v>
          </cell>
          <cell r="S2545">
            <v>-237605.3</v>
          </cell>
          <cell r="T2545">
            <v>-249396.46</v>
          </cell>
          <cell r="U2545">
            <v>-143498.46</v>
          </cell>
          <cell r="V2545">
            <v>304515.34000000003</v>
          </cell>
          <cell r="W2545">
            <v>419644.41</v>
          </cell>
          <cell r="X2545">
            <v>411789.56</v>
          </cell>
          <cell r="Y2545">
            <v>541994.30000000005</v>
          </cell>
          <cell r="Z2545">
            <v>562158.53</v>
          </cell>
          <cell r="AA2545">
            <v>448569.66</v>
          </cell>
          <cell r="AD2545">
            <v>-680951.30374999985</v>
          </cell>
          <cell r="AE2545">
            <v>-609397.90374999994</v>
          </cell>
          <cell r="AF2545">
            <v>-531640.68541666679</v>
          </cell>
          <cell r="AG2545">
            <v>-448009.42874999996</v>
          </cell>
          <cell r="AH2545">
            <v>-351413.10999999993</v>
          </cell>
          <cell r="AI2545">
            <v>-264902.84749999997</v>
          </cell>
          <cell r="AJ2545">
            <v>-196500.03708333336</v>
          </cell>
          <cell r="AK2545">
            <v>-117904.61666666665</v>
          </cell>
          <cell r="AL2545">
            <v>-37396.006666666653</v>
          </cell>
          <cell r="AM2545">
            <v>25225.405416666665</v>
          </cell>
          <cell r="AN2545">
            <v>76378.389583333352</v>
          </cell>
          <cell r="AP2545">
            <v>153949.68291666667</v>
          </cell>
        </row>
        <row r="2546">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D2546">
            <v>0</v>
          </cell>
          <cell r="AE2546">
            <v>0</v>
          </cell>
          <cell r="AF2546">
            <v>0</v>
          </cell>
          <cell r="AG2546">
            <v>0</v>
          </cell>
          <cell r="AH2546">
            <v>0</v>
          </cell>
          <cell r="AI2546">
            <v>0</v>
          </cell>
          <cell r="AJ2546">
            <v>0</v>
          </cell>
          <cell r="AK2546">
            <v>0</v>
          </cell>
          <cell r="AL2546">
            <v>0</v>
          </cell>
          <cell r="AM2546">
            <v>0</v>
          </cell>
          <cell r="AN2546">
            <v>0</v>
          </cell>
          <cell r="AP2546">
            <v>0</v>
          </cell>
        </row>
        <row r="2547">
          <cell r="J2547">
            <v>-5653811.6500000004</v>
          </cell>
          <cell r="K2547">
            <v>-7424741.5599999996</v>
          </cell>
          <cell r="L2547">
            <v>-7786002.5999999996</v>
          </cell>
          <cell r="M2547">
            <v>-7980941.25</v>
          </cell>
          <cell r="N2547">
            <v>-7856467.4800000004</v>
          </cell>
          <cell r="O2547">
            <v>-7772547.5499999998</v>
          </cell>
          <cell r="P2547">
            <v>-7703362.4299999997</v>
          </cell>
          <cell r="Q2547">
            <v>-7554899.6600000001</v>
          </cell>
          <cell r="R2547">
            <v>-7432297.2000000002</v>
          </cell>
          <cell r="S2547">
            <v>-7307618.9000000004</v>
          </cell>
          <cell r="T2547">
            <v>-7320725.3799999999</v>
          </cell>
          <cell r="U2547">
            <v>-7557761.0300000003</v>
          </cell>
          <cell r="V2547">
            <v>-7941948.71</v>
          </cell>
          <cell r="W2547">
            <v>-9346719.5999999996</v>
          </cell>
          <cell r="X2547">
            <v>-11565789.539999999</v>
          </cell>
          <cell r="Y2547">
            <v>-11670358.289999999</v>
          </cell>
          <cell r="Z2547">
            <v>-11961451.5</v>
          </cell>
          <cell r="AA2547">
            <v>-11869039.58</v>
          </cell>
          <cell r="AD2547">
            <v>-6925228.6279166676</v>
          </cell>
          <cell r="AE2547">
            <v>-7035791.8316666661</v>
          </cell>
          <cell r="AF2547">
            <v>-7140818.9754166668</v>
          </cell>
          <cell r="AG2547">
            <v>-7246629.2558333352</v>
          </cell>
          <cell r="AH2547">
            <v>-7374259.0458333343</v>
          </cell>
          <cell r="AI2547">
            <v>-7541270.4349999996</v>
          </cell>
          <cell r="AJ2547">
            <v>-7716691.8975</v>
          </cell>
          <cell r="AK2547">
            <v>-7954265.4383333325</v>
          </cell>
          <cell r="AL2547">
            <v>-8265482.2708333321</v>
          </cell>
          <cell r="AM2547">
            <v>-8590248.9816666655</v>
          </cell>
          <cell r="AN2547">
            <v>-8931977.1504166666</v>
          </cell>
          <cell r="AP2547">
            <v>-9604631.4670833331</v>
          </cell>
        </row>
        <row r="2548">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D2548">
            <v>0</v>
          </cell>
          <cell r="AE2548">
            <v>0</v>
          </cell>
          <cell r="AF2548">
            <v>0</v>
          </cell>
          <cell r="AG2548">
            <v>0</v>
          </cell>
          <cell r="AH2548">
            <v>0</v>
          </cell>
          <cell r="AI2548">
            <v>0</v>
          </cell>
          <cell r="AJ2548">
            <v>0</v>
          </cell>
          <cell r="AK2548">
            <v>0</v>
          </cell>
          <cell r="AL2548">
            <v>0</v>
          </cell>
          <cell r="AM2548">
            <v>0</v>
          </cell>
          <cell r="AN2548">
            <v>0</v>
          </cell>
          <cell r="AP2548">
            <v>0</v>
          </cell>
        </row>
        <row r="2549">
          <cell r="J2549">
            <v>-2342261.56</v>
          </cell>
          <cell r="K2549">
            <v>-2865768.23</v>
          </cell>
          <cell r="L2549">
            <v>-3220535.25</v>
          </cell>
          <cell r="M2549">
            <v>-2722326.78</v>
          </cell>
          <cell r="N2549">
            <v>-2615399.0299999998</v>
          </cell>
          <cell r="O2549">
            <v>-2524654.59</v>
          </cell>
          <cell r="P2549">
            <v>-2441151.0499999998</v>
          </cell>
          <cell r="Q2549">
            <v>-2306251.17</v>
          </cell>
          <cell r="R2549">
            <v>-2183767.4700000002</v>
          </cell>
          <cell r="S2549">
            <v>-2061283.78</v>
          </cell>
          <cell r="T2549">
            <v>-1938800.08</v>
          </cell>
          <cell r="U2549">
            <v>-1816316.38</v>
          </cell>
          <cell r="V2549">
            <v>-2133546.89</v>
          </cell>
          <cell r="W2549">
            <v>-2252757.0299999998</v>
          </cell>
          <cell r="X2549">
            <v>-2533893.4900000002</v>
          </cell>
          <cell r="Y2549">
            <v>-2443338.11</v>
          </cell>
          <cell r="Z2549">
            <v>-2406762.73</v>
          </cell>
          <cell r="AA2549">
            <v>-3256106.63</v>
          </cell>
          <cell r="AD2549">
            <v>-2401789.5975000001</v>
          </cell>
          <cell r="AE2549">
            <v>-2420261.15625</v>
          </cell>
          <cell r="AF2549">
            <v>-2435313.8558333335</v>
          </cell>
          <cell r="AG2549">
            <v>-2440909.8970833328</v>
          </cell>
          <cell r="AH2549">
            <v>-2429855.2920833328</v>
          </cell>
          <cell r="AI2549">
            <v>-2411179.8362500002</v>
          </cell>
          <cell r="AJ2549">
            <v>-2376941.2583333333</v>
          </cell>
          <cell r="AK2549">
            <v>-2322789.0516666672</v>
          </cell>
          <cell r="AL2549">
            <v>-2282554.4504166669</v>
          </cell>
          <cell r="AM2549">
            <v>-2262236.7433333332</v>
          </cell>
          <cell r="AN2549">
            <v>-2284020.7325000004</v>
          </cell>
          <cell r="AP2549">
            <v>-2408363.2754166666</v>
          </cell>
        </row>
        <row r="2550">
          <cell r="J2550">
            <v>-3204663.99</v>
          </cell>
          <cell r="K2550">
            <v>-3105745.24</v>
          </cell>
          <cell r="L2550">
            <v>-3006826.49</v>
          </cell>
          <cell r="M2550">
            <v>-2907907.74</v>
          </cell>
          <cell r="N2550">
            <v>-2808988.99</v>
          </cell>
          <cell r="O2550">
            <v>-2710070.24</v>
          </cell>
          <cell r="P2550">
            <v>-2611151.4900000002</v>
          </cell>
          <cell r="Q2550">
            <v>-2512232.7400000002</v>
          </cell>
          <cell r="R2550">
            <v>-2413313.9900000002</v>
          </cell>
          <cell r="S2550">
            <v>-2314395.2400000002</v>
          </cell>
          <cell r="T2550">
            <v>-2215476.4900000002</v>
          </cell>
          <cell r="U2550">
            <v>-2116557.7400000002</v>
          </cell>
          <cell r="V2550">
            <v>-2017638.99</v>
          </cell>
          <cell r="W2550">
            <v>-1918720.24</v>
          </cell>
          <cell r="X2550">
            <v>-1819801.49</v>
          </cell>
          <cell r="Y2550">
            <v>-1720882.74</v>
          </cell>
          <cell r="Z2550">
            <v>-1621963.99</v>
          </cell>
          <cell r="AA2550">
            <v>-1523045.24</v>
          </cell>
          <cell r="AD2550">
            <v>-3105745.2400000016</v>
          </cell>
          <cell r="AE2550">
            <v>-3006826.4900000007</v>
          </cell>
          <cell r="AF2550">
            <v>-2907907.7400000007</v>
          </cell>
          <cell r="AG2550">
            <v>-2808988.9900000007</v>
          </cell>
          <cell r="AH2550">
            <v>-2710070.2400000007</v>
          </cell>
          <cell r="AI2550">
            <v>-2611151.4900000007</v>
          </cell>
          <cell r="AJ2550">
            <v>-2512232.7400000002</v>
          </cell>
          <cell r="AK2550">
            <v>-2413313.9900000002</v>
          </cell>
          <cell r="AL2550">
            <v>-2314395.2399999998</v>
          </cell>
          <cell r="AM2550">
            <v>-2215476.4899999998</v>
          </cell>
          <cell r="AN2550">
            <v>-2116557.7399999998</v>
          </cell>
          <cell r="AP2550">
            <v>-1918720.2399999995</v>
          </cell>
        </row>
        <row r="2551">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D2551">
            <v>0</v>
          </cell>
          <cell r="AE2551">
            <v>0</v>
          </cell>
          <cell r="AF2551">
            <v>0</v>
          </cell>
          <cell r="AG2551">
            <v>0</v>
          </cell>
          <cell r="AH2551">
            <v>0</v>
          </cell>
          <cell r="AI2551">
            <v>0</v>
          </cell>
          <cell r="AJ2551">
            <v>0</v>
          </cell>
          <cell r="AK2551">
            <v>0</v>
          </cell>
          <cell r="AL2551">
            <v>0</v>
          </cell>
          <cell r="AM2551">
            <v>0</v>
          </cell>
          <cell r="AN2551">
            <v>0</v>
          </cell>
          <cell r="AP2551">
            <v>0</v>
          </cell>
        </row>
        <row r="2552">
          <cell r="K2552">
            <v>0</v>
          </cell>
          <cell r="N2552">
            <v>0</v>
          </cell>
          <cell r="O2552">
            <v>0</v>
          </cell>
          <cell r="P2552">
            <v>0</v>
          </cell>
          <cell r="Q2552">
            <v>0</v>
          </cell>
          <cell r="R2552">
            <v>0</v>
          </cell>
          <cell r="S2552">
            <v>-2853557.92</v>
          </cell>
          <cell r="T2552">
            <v>-3096083.15</v>
          </cell>
          <cell r="U2552">
            <v>-2960048.96</v>
          </cell>
          <cell r="V2552">
            <v>-4094858.44</v>
          </cell>
          <cell r="W2552">
            <v>-4229236.74</v>
          </cell>
          <cell r="X2552">
            <v>-4275431.6399999997</v>
          </cell>
          <cell r="Y2552">
            <v>-4294996.87</v>
          </cell>
          <cell r="Z2552">
            <v>-4341084.78</v>
          </cell>
          <cell r="AA2552">
            <v>-5122042.3499999996</v>
          </cell>
          <cell r="AD2552">
            <v>0</v>
          </cell>
          <cell r="AF2552">
            <v>-118898.24666666666</v>
          </cell>
          <cell r="AG2552">
            <v>-366799.9579166667</v>
          </cell>
          <cell r="AH2552">
            <v>-619138.7958333334</v>
          </cell>
          <cell r="AI2552">
            <v>-913093.27083333349</v>
          </cell>
          <cell r="AJ2552">
            <v>-1259930.57</v>
          </cell>
          <cell r="AK2552">
            <v>-1614291.7525000002</v>
          </cell>
          <cell r="AL2552">
            <v>-1971392.9404166667</v>
          </cell>
          <cell r="AM2552">
            <v>-2331229.6758333337</v>
          </cell>
          <cell r="AN2552">
            <v>-2725526.6395833339</v>
          </cell>
          <cell r="AP2552">
            <v>-3840104.3579166667</v>
          </cell>
        </row>
        <row r="2553">
          <cell r="K2553">
            <v>-11068951924.289999</v>
          </cell>
          <cell r="N2553">
            <v>-11215491565.459995</v>
          </cell>
          <cell r="O2553">
            <v>-11262865120.150005</v>
          </cell>
          <cell r="P2553">
            <v>-11386262391.700003</v>
          </cell>
          <cell r="Q2553">
            <v>-11593971660.009993</v>
          </cell>
          <cell r="R2553">
            <v>-11567262198.70999</v>
          </cell>
          <cell r="W2553">
            <v>-11394749750.969995</v>
          </cell>
          <cell r="X2553">
            <v>-11468802141.549999</v>
          </cell>
          <cell r="AD2553">
            <v>-11195789862.477919</v>
          </cell>
          <cell r="AH2553">
            <v>-11302749971.549583</v>
          </cell>
          <cell r="AJ2553">
            <v>-11354639724.488329</v>
          </cell>
          <cell r="AL2553">
            <v>-11412559055.393332</v>
          </cell>
          <cell r="AP2553">
            <v>-11565175117.222914</v>
          </cell>
        </row>
        <row r="2554">
          <cell r="N2554">
            <v>0</v>
          </cell>
          <cell r="P2554">
            <v>-1.9073486328125E-5</v>
          </cell>
          <cell r="AH2554">
            <v>3.9736429850260419E-6</v>
          </cell>
          <cell r="AP2554">
            <v>1.71661376953125E-5</v>
          </cell>
        </row>
        <row r="2555">
          <cell r="N2555">
            <v>11215491565</v>
          </cell>
          <cell r="P2555">
            <v>0</v>
          </cell>
        </row>
        <row r="2556">
          <cell r="N2556">
            <v>-0.45999526977539063</v>
          </cell>
          <cell r="P2556">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8">
          <cell r="C8">
            <v>0.85422738957607447</v>
          </cell>
        </row>
      </sheetData>
      <sheetData sheetId="56" refreshError="1"/>
      <sheetData sheetId="57" refreshError="1"/>
      <sheetData sheetId="5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ummary"/>
      <sheetName val="Recon-Electric"/>
      <sheetName val="Recon-Gas"/>
      <sheetName val="GL"/>
      <sheetName val="Energy Efficency"/>
      <sheetName val="SAP 18230032"/>
      <sheetName val="SAP 18230021"/>
      <sheetName val="Unmatched"/>
      <sheetName val="Issu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sheetName val="#REF"/>
    </sheetNames>
    <sheetDataSet>
      <sheetData sheetId="0" refreshError="1">
        <row r="3">
          <cell r="C3" t="str">
            <v>Base Assumptions</v>
          </cell>
        </row>
        <row r="16">
          <cell r="B16" t="str">
            <v>Other Consultants</v>
          </cell>
          <cell r="E16">
            <v>40296.682871109319</v>
          </cell>
          <cell r="F16">
            <v>0</v>
          </cell>
          <cell r="G16">
            <v>0</v>
          </cell>
          <cell r="H16">
            <v>40296.682871109319</v>
          </cell>
          <cell r="I16">
            <v>0</v>
          </cell>
          <cell r="J16">
            <v>0</v>
          </cell>
          <cell r="K16">
            <v>0</v>
          </cell>
          <cell r="L16">
            <v>0</v>
          </cell>
          <cell r="M16">
            <v>0</v>
          </cell>
          <cell r="N16">
            <v>0</v>
          </cell>
          <cell r="O16">
            <v>0</v>
          </cell>
          <cell r="P16">
            <v>0</v>
          </cell>
          <cell r="R16">
            <v>0</v>
          </cell>
          <cell r="S16">
            <v>40296.682871109319</v>
          </cell>
          <cell r="U16">
            <v>0</v>
          </cell>
          <cell r="V16">
            <v>0</v>
          </cell>
          <cell r="W16">
            <v>0</v>
          </cell>
          <cell r="X16">
            <v>0</v>
          </cell>
          <cell r="Y16">
            <v>0</v>
          </cell>
          <cell r="Z16">
            <v>0</v>
          </cell>
          <cell r="AA16">
            <v>0</v>
          </cell>
          <cell r="AB16">
            <v>0</v>
          </cell>
          <cell r="AC16">
            <v>40296.682871109319</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21">
          <cell r="B21" t="str">
            <v>Insurance (% direct construction)</v>
          </cell>
          <cell r="D21">
            <v>8.9999999999999993E-3</v>
          </cell>
          <cell r="E21">
            <v>85383.376030864485</v>
          </cell>
          <cell r="F21">
            <v>0</v>
          </cell>
          <cell r="G21">
            <v>16506</v>
          </cell>
          <cell r="H21">
            <v>68877.376030864485</v>
          </cell>
          <cell r="I21">
            <v>0</v>
          </cell>
          <cell r="J21">
            <v>0</v>
          </cell>
          <cell r="K21">
            <v>0</v>
          </cell>
          <cell r="L21">
            <v>0</v>
          </cell>
          <cell r="M21">
            <v>0</v>
          </cell>
          <cell r="N21">
            <v>0</v>
          </cell>
          <cell r="O21">
            <v>0</v>
          </cell>
          <cell r="P21">
            <v>0</v>
          </cell>
          <cell r="R21">
            <v>0</v>
          </cell>
          <cell r="S21">
            <v>85383.376030864485</v>
          </cell>
          <cell r="U21">
            <v>0</v>
          </cell>
          <cell r="V21">
            <v>0</v>
          </cell>
          <cell r="W21">
            <v>0</v>
          </cell>
          <cell r="X21">
            <v>0</v>
          </cell>
          <cell r="Y21">
            <v>0</v>
          </cell>
          <cell r="Z21">
            <v>0</v>
          </cell>
          <cell r="AA21">
            <v>8253</v>
          </cell>
          <cell r="AB21">
            <v>8253</v>
          </cell>
          <cell r="AC21">
            <v>18248.426186763256</v>
          </cell>
          <cell r="AD21">
            <v>16751.760417341211</v>
          </cell>
          <cell r="AE21">
            <v>16876.009426760018</v>
          </cell>
          <cell r="AF21">
            <v>17001.179999999989</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36">
          <cell r="B36" t="str">
            <v>Other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row>
        <row r="46">
          <cell r="B46" t="str">
            <v>Spa and Fitness</v>
          </cell>
          <cell r="C46">
            <v>5100</v>
          </cell>
          <cell r="D46">
            <v>45</v>
          </cell>
          <cell r="E46">
            <v>238138.28451217926</v>
          </cell>
          <cell r="F46">
            <v>0</v>
          </cell>
          <cell r="G46">
            <v>0</v>
          </cell>
          <cell r="H46">
            <v>0</v>
          </cell>
          <cell r="I46">
            <v>238138.28451217926</v>
          </cell>
          <cell r="J46">
            <v>0</v>
          </cell>
          <cell r="K46">
            <v>0</v>
          </cell>
          <cell r="L46">
            <v>0</v>
          </cell>
          <cell r="M46">
            <v>0</v>
          </cell>
          <cell r="N46">
            <v>0</v>
          </cell>
          <cell r="O46">
            <v>0</v>
          </cell>
          <cell r="P46">
            <v>0</v>
          </cell>
          <cell r="R46">
            <v>0</v>
          </cell>
          <cell r="S46">
            <v>238138.28451217926</v>
          </cell>
          <cell r="U46">
            <v>0</v>
          </cell>
          <cell r="V46">
            <v>0</v>
          </cell>
          <cell r="W46">
            <v>0</v>
          </cell>
          <cell r="X46">
            <v>0</v>
          </cell>
          <cell r="Y46">
            <v>0</v>
          </cell>
          <cell r="Z46">
            <v>0</v>
          </cell>
          <cell r="AA46">
            <v>0</v>
          </cell>
          <cell r="AB46">
            <v>0</v>
          </cell>
          <cell r="AC46">
            <v>0</v>
          </cell>
          <cell r="AD46">
            <v>0</v>
          </cell>
          <cell r="AE46">
            <v>0</v>
          </cell>
          <cell r="AF46">
            <v>0</v>
          </cell>
          <cell r="AG46">
            <v>238138.28451217926</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85">
          <cell r="B85" t="str">
            <v>Hotel Development Cost</v>
          </cell>
          <cell r="E85">
            <v>-16878685.151613597</v>
          </cell>
          <cell r="F85">
            <v>-179400</v>
          </cell>
          <cell r="G85">
            <v>-3680748.3397686705</v>
          </cell>
          <cell r="H85">
            <v>-10268133.01329181</v>
          </cell>
          <cell r="I85">
            <v>-2750403.7985531162</v>
          </cell>
          <cell r="J85">
            <v>0</v>
          </cell>
          <cell r="K85">
            <v>0</v>
          </cell>
          <cell r="L85">
            <v>0</v>
          </cell>
          <cell r="M85">
            <v>0</v>
          </cell>
          <cell r="N85">
            <v>0</v>
          </cell>
          <cell r="O85">
            <v>0</v>
          </cell>
          <cell r="P85">
            <v>0</v>
          </cell>
          <cell r="R85">
            <v>0</v>
          </cell>
          <cell r="S85">
            <v>-16878685.151613597</v>
          </cell>
          <cell r="U85">
            <v>0</v>
          </cell>
          <cell r="V85">
            <v>-35880</v>
          </cell>
          <cell r="W85">
            <v>-71760</v>
          </cell>
          <cell r="X85">
            <v>-71760</v>
          </cell>
          <cell r="Y85">
            <v>-71760</v>
          </cell>
          <cell r="Z85">
            <v>-71760</v>
          </cell>
          <cell r="AA85">
            <v>-1211264.6078000001</v>
          </cell>
          <cell r="AB85">
            <v>-2325963.7319686706</v>
          </cell>
          <cell r="AC85">
            <v>-3277714.7933725528</v>
          </cell>
          <cell r="AD85">
            <v>-2312941.7387162838</v>
          </cell>
          <cell r="AE85">
            <v>-2330096.9927229751</v>
          </cell>
          <cell r="AF85">
            <v>-2347379.4884799989</v>
          </cell>
          <cell r="AG85">
            <v>-2750403.7985531162</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row>
        <row r="89">
          <cell r="B89" t="str">
            <v>Selling Costs</v>
          </cell>
          <cell r="C89">
            <v>2.5000000000000001E-2</v>
          </cell>
          <cell r="E89">
            <v>-376100.18403468747</v>
          </cell>
          <cell r="F89">
            <v>0</v>
          </cell>
          <cell r="G89">
            <v>0</v>
          </cell>
          <cell r="H89">
            <v>0</v>
          </cell>
          <cell r="I89">
            <v>0</v>
          </cell>
          <cell r="J89">
            <v>0</v>
          </cell>
          <cell r="K89">
            <v>0</v>
          </cell>
          <cell r="L89">
            <v>0</v>
          </cell>
          <cell r="M89">
            <v>0</v>
          </cell>
          <cell r="N89">
            <v>0</v>
          </cell>
          <cell r="O89">
            <v>0</v>
          </cell>
          <cell r="P89">
            <v>-376100.18403468747</v>
          </cell>
          <cell r="R89">
            <v>0</v>
          </cell>
          <cell r="S89">
            <v>-376100.18403468747</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-376100.18403468747</v>
          </cell>
        </row>
        <row r="91">
          <cell r="A91" t="str">
            <v>Cumulative Cash Flow</v>
          </cell>
          <cell r="F91">
            <v>-179400</v>
          </cell>
          <cell r="G91">
            <v>-3860148.3397686705</v>
          </cell>
          <cell r="H91">
            <v>-14128281.35306048</v>
          </cell>
          <cell r="I91">
            <v>-16523543.829363404</v>
          </cell>
          <cell r="J91">
            <v>-15468369.525907626</v>
          </cell>
          <cell r="K91">
            <v>-14241253.574376589</v>
          </cell>
          <cell r="L91">
            <v>-12930255.245524464</v>
          </cell>
          <cell r="M91">
            <v>-11573371.975162519</v>
          </cell>
          <cell r="N91">
            <v>-10158300.642819315</v>
          </cell>
          <cell r="O91">
            <v>-8704773.3615258411</v>
          </cell>
          <cell r="P91">
            <v>7467534.55196572</v>
          </cell>
          <cell r="U91">
            <v>0</v>
          </cell>
          <cell r="V91">
            <v>-35880</v>
          </cell>
          <cell r="W91">
            <v>-107640</v>
          </cell>
          <cell r="X91">
            <v>-179400</v>
          </cell>
          <cell r="Y91">
            <v>-251160</v>
          </cell>
          <cell r="Z91">
            <v>-322920</v>
          </cell>
          <cell r="AA91">
            <v>-1534184.6078000001</v>
          </cell>
          <cell r="AB91">
            <v>-3860148.3397686705</v>
          </cell>
          <cell r="AC91">
            <v>-7137863.1331412233</v>
          </cell>
          <cell r="AD91">
            <v>-9450804.8718575072</v>
          </cell>
          <cell r="AE91">
            <v>-11780901.864580482</v>
          </cell>
          <cell r="AF91">
            <v>-14128281.35306048</v>
          </cell>
          <cell r="AG91">
            <v>-16789899.82105105</v>
          </cell>
          <cell r="AH91">
            <v>-16701114.490488501</v>
          </cell>
          <cell r="AI91">
            <v>-16612329.159925953</v>
          </cell>
          <cell r="AJ91">
            <v>-16523543.829363404</v>
          </cell>
          <cell r="AK91">
            <v>-16259750.253499459</v>
          </cell>
          <cell r="AL91">
            <v>-15995956.677635515</v>
          </cell>
          <cell r="AM91">
            <v>-15732163.101771571</v>
          </cell>
          <cell r="AN91">
            <v>-15468369.525907626</v>
          </cell>
          <cell r="AO91">
            <v>-15161590.538024867</v>
          </cell>
          <cell r="AP91">
            <v>-14854811.550142108</v>
          </cell>
          <cell r="AQ91">
            <v>-14548032.562259348</v>
          </cell>
          <cell r="AR91">
            <v>-14241253.574376589</v>
          </cell>
          <cell r="AS91">
            <v>-13913503.992163558</v>
          </cell>
          <cell r="AT91">
            <v>-13585754.409950526</v>
          </cell>
          <cell r="AU91">
            <v>-13258004.827737495</v>
          </cell>
          <cell r="AV91">
            <v>-12930255.245524464</v>
          </cell>
          <cell r="AW91">
            <v>-12591034.427933978</v>
          </cell>
          <cell r="AX91">
            <v>-12251813.610343492</v>
          </cell>
          <cell r="AY91">
            <v>-11912592.792753005</v>
          </cell>
          <cell r="AZ91">
            <v>-11573371.975162519</v>
          </cell>
          <cell r="BA91">
            <v>-11219604.14207672</v>
          </cell>
          <cell r="BB91">
            <v>-10865836.308990918</v>
          </cell>
          <cell r="BC91">
            <v>-10512068.475905117</v>
          </cell>
          <cell r="BD91">
            <v>-10158300.642819315</v>
          </cell>
          <cell r="BE91">
            <v>-9794918.8224959467</v>
          </cell>
          <cell r="BF91">
            <v>-9431537.0021725781</v>
          </cell>
          <cell r="BG91">
            <v>-9068155.1818492096</v>
          </cell>
          <cell r="BH91">
            <v>-8704773.3615258411</v>
          </cell>
          <cell r="BI91">
            <v>-8328673.1774911536</v>
          </cell>
          <cell r="BJ91">
            <v>-7952572.9934564661</v>
          </cell>
          <cell r="BK91">
            <v>-7576472.8094217787</v>
          </cell>
          <cell r="BL91">
            <v>7467534.55196572</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Combined ROE Matrix"/>
      <sheetName val="ROE matrix"/>
      <sheetName val="Ex A-1 PCR"/>
      <sheetName val="Ex A-4 Prod Adj"/>
      <sheetName val="Ex A-5 PC"/>
      <sheetName val="ComparePCR"/>
      <sheetName val="557"/>
      <sheetName val="Production Adjustment"/>
      <sheetName val="Production Factor"/>
      <sheetName val="2.03E"/>
      <sheetName val="Pwr Csts"/>
      <sheetName val="GRC"/>
      <sheetName val="Prodn OM by Resource GRC"/>
      <sheetName val="TransmRev"/>
      <sheetName val="EB&amp;Taxes"/>
      <sheetName val="Rlfwd"/>
      <sheetName val="Previous"/>
      <sheetName val="Diff"/>
      <sheetName val="Restating Print Macros"/>
      <sheetName val="Module13"/>
      <sheetName val="Module14"/>
      <sheetName val="Module15"/>
      <sheetName val="Module1"/>
      <sheetName val="Compon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Footnotes"/>
      <sheetName val="Strings"/>
      <sheetName val="ZZCOOM_M03_Q004"/>
      <sheetName val="ZZCOOM_M03_Q004SKF"/>
      <sheetName val="ZZCOOM_M03_Q004ORDERS"/>
      <sheetName val="Revision History"/>
      <sheetName val="Graph"/>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Def, ConvF"/>
      <sheetName val="COC-Restating"/>
      <sheetName val="Summary"/>
      <sheetName val="Detailed Summary"/>
      <sheetName val="Common Adj"/>
      <sheetName val="Gas Adj"/>
      <sheetName val="Named Ranges"/>
      <sheetName val="Dirty Only ==&gt;"/>
      <sheetName val="ETR GRC vs CBR TBPI 100%"/>
      <sheetName val="ETR GRC vs CBR"/>
      <sheetName val="Check ETR"/>
      <sheetName val="FIT Adj"/>
      <sheetName val="Verify"/>
      <sheetName val="ARAM"/>
      <sheetName val="Matrix"/>
      <sheetName val="Sheet1"/>
      <sheetName val="Rllfwd"/>
    </sheetNames>
    <sheetDataSet>
      <sheetData sheetId="0"/>
      <sheetData sheetId="1"/>
      <sheetData sheetId="2"/>
      <sheetData sheetId="3"/>
      <sheetData sheetId="4"/>
      <sheetData sheetId="5"/>
      <sheetData sheetId="6">
        <row r="3">
          <cell r="C3">
            <v>0.21</v>
          </cell>
        </row>
        <row r="4">
          <cell r="C4" t="str">
            <v>2019 GENERAL RATE CASE</v>
          </cell>
        </row>
        <row r="5">
          <cell r="C5" t="str">
            <v>12 MONTHS ENDED DECEMBER 31, 2018</v>
          </cell>
        </row>
        <row r="6">
          <cell r="C6" t="str">
            <v>UG_________</v>
          </cell>
        </row>
        <row r="8">
          <cell r="C8" t="str">
            <v>PUGET SOUND ENERGY - NATURAL GAS</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12">
          <cell r="M12">
            <v>8.4790000000000004E-3</v>
          </cell>
        </row>
      </sheetData>
      <sheetData sheetId="2"/>
      <sheetData sheetId="3">
        <row r="14">
          <cell r="AG14">
            <v>2005372296.2612319</v>
          </cell>
        </row>
      </sheetData>
      <sheetData sheetId="4">
        <row r="12">
          <cell r="E12">
            <v>2.9399999999999999E-2</v>
          </cell>
        </row>
      </sheetData>
      <sheetData sheetId="5">
        <row r="26">
          <cell r="H26">
            <v>-18227053.410000004</v>
          </cell>
        </row>
      </sheetData>
      <sheetData sheetId="6">
        <row r="16">
          <cell r="M16">
            <v>1433345.375</v>
          </cell>
        </row>
      </sheetData>
      <sheetData sheetId="7"/>
      <sheetData sheetId="8">
        <row r="3">
          <cell r="C3">
            <v>0.21</v>
          </cell>
        </row>
        <row r="4">
          <cell r="C4" t="str">
            <v>2019 GENERAL RATE CASE</v>
          </cell>
        </row>
        <row r="5">
          <cell r="C5" t="str">
            <v>12 MONTHS ENDED DECEMBER 31, 2018</v>
          </cell>
        </row>
        <row r="6">
          <cell r="C6" t="str">
            <v>UE-__________</v>
          </cell>
        </row>
        <row r="8">
          <cell r="C8" t="str">
            <v>PUGET SOUND ENERGY - ELECTRIC</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Combined Impacts"/>
      <sheetName val="Sch. 141X Revenue"/>
      <sheetName val="Appendix A"/>
      <sheetName val="BR 11 &amp; Other Adjs"/>
      <sheetName val="COC-Restating"/>
      <sheetName val="Summary"/>
      <sheetName val="Detailed Summary"/>
      <sheetName val="Common Adj"/>
      <sheetName val="Gas Adj"/>
      <sheetName val="Named Ranges G"/>
    </sheetNames>
    <sheetDataSet>
      <sheetData sheetId="0"/>
      <sheetData sheetId="1"/>
      <sheetData sheetId="2"/>
      <sheetData sheetId="3"/>
      <sheetData sheetId="4"/>
      <sheetData sheetId="5"/>
      <sheetData sheetId="6"/>
      <sheetData sheetId="7"/>
      <sheetData sheetId="8"/>
      <sheetData sheetId="9"/>
      <sheetData sheetId="10"/>
      <sheetData sheetId="11">
        <row r="3">
          <cell r="C3">
            <v>0.21</v>
          </cell>
        </row>
        <row r="4">
          <cell r="C4" t="str">
            <v>2019 GENERAL RATE CASE</v>
          </cell>
        </row>
        <row r="5">
          <cell r="C5" t="str">
            <v>12 MONTHS ENDED DECEMBER 31, 2018</v>
          </cell>
        </row>
        <row r="8">
          <cell r="C8" t="str">
            <v>PUGET SOUND ENERGY - NATURAL GAS</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10 (1)"/>
      <sheetName val="Exh. No. BGM-10 (1A)"/>
      <sheetName val="BGM-10 (2)  Detailed Summary"/>
      <sheetName val="BGM-10 (3) Common Adj"/>
      <sheetName val="Impacts"/>
      <sheetName val="Rllfwd"/>
      <sheetName val="COC, Def, ConvF"/>
      <sheetName val="COC-Restating"/>
      <sheetName val="Summary"/>
      <sheetName val="Gas Adj"/>
      <sheetName val="Named Ranges G"/>
    </sheetNames>
    <sheetDataSet>
      <sheetData sheetId="0"/>
      <sheetData sheetId="1"/>
      <sheetData sheetId="2">
        <row r="10">
          <cell r="A10" t="str">
            <v>LINE</v>
          </cell>
        </row>
      </sheetData>
      <sheetData sheetId="3"/>
      <sheetData sheetId="4"/>
      <sheetData sheetId="5"/>
      <sheetData sheetId="6">
        <row r="20">
          <cell r="C20">
            <v>0.75409700000000002</v>
          </cell>
        </row>
      </sheetData>
      <sheetData sheetId="7"/>
      <sheetData sheetId="8"/>
      <sheetData sheetId="9"/>
      <sheetData sheetId="10">
        <row r="3">
          <cell r="C3">
            <v>0.21</v>
          </cell>
        </row>
        <row r="4">
          <cell r="C4" t="str">
            <v>2019 GENERAL RATE CASE</v>
          </cell>
        </row>
        <row r="5">
          <cell r="C5" t="str">
            <v>12 MONTHS ENDED DECEMBER 31, 2018</v>
          </cell>
        </row>
        <row r="6">
          <cell r="C6" t="str">
            <v>UG-190530</v>
          </cell>
        </row>
        <row r="8">
          <cell r="C8" t="str">
            <v>PUGET SOUND ENERGY - NATURAL GAS - AWEC REPLY</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amp; kWh 2005-2007"/>
      <sheetName val="Sch 40 Breakout"/>
      <sheetName val="Rev Requirement"/>
      <sheetName val="Rev &amp; kWh 1-05 to 4-05"/>
      <sheetName val="Rev &amp; kWh 5-05 to 12-07"/>
      <sheetName val="Sheet3"/>
      <sheetName val="Electric Revenue Detail Pivot"/>
      <sheetName val="Unbundled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Settlement"/>
      <sheetName val="Cover"/>
      <sheetName val="Title"/>
      <sheetName val="Summary of Request"/>
      <sheetName val="Summary Bill Impacts"/>
      <sheetName val="Proof ---&gt;"/>
      <sheetName val="Exh IDM-2, Proof of Revenue"/>
      <sheetName val="Exh IDM-3, Revenue Distribution"/>
      <sheetName val="Exh IDM-5, Decoupling Baseline"/>
      <sheetName val="Proof WPs ---&gt;"/>
      <sheetName val="Index"/>
      <sheetName val="1501 Summary"/>
      <sheetName val="Rev Recon Summary"/>
      <sheetName val="EOP Calculations"/>
      <sheetName val="663 - 511 Transfer"/>
      <sheetName val="Allocation Report 2020"/>
      <sheetName val="Weather Normalization"/>
      <sheetName val="WACAP 2020"/>
      <sheetName val="Rev Req ---&gt;"/>
      <sheetName val="Exh BGM-3, Summary of Adj"/>
      <sheetName val="Exh BGM-3 ROO Summary"/>
      <sheetName val="Exh BGM-3, Rev Req Calc"/>
      <sheetName val="Exh BGM-3, Conversion Factor"/>
      <sheetName val="Plant Additions"/>
      <sheetName val=" MYRP Summary"/>
      <sheetName val="RR WPs ---&gt;"/>
      <sheetName val="Operating Report"/>
      <sheetName val="MCG WP Index"/>
      <sheetName val="Rate Base"/>
      <sheetName val="Suppl Sch Adj"/>
      <sheetName val="CAC-Def Tax"/>
      <sheetName val="D&amp;O Adjustment"/>
      <sheetName val="LPC"/>
      <sheetName val="State Allocators"/>
      <sheetName val="Annualize CRM"/>
      <sheetName val="Advertising Adj"/>
      <sheetName val="Annualize Rev Adj"/>
      <sheetName val="EOP Rev Adj"/>
      <sheetName val="Wage Adjustments"/>
      <sheetName val="Incentives Adj"/>
      <sheetName val="Interest Sync Adj"/>
      <sheetName val="MAOP Deferral"/>
      <sheetName val=" Working Capital (AMA)"/>
      <sheetName val="FP-319072 &amp; FP-319209"/>
      <sheetName val="WACC Calculation"/>
      <sheetName val="EOP Depn Exp Adj"/>
      <sheetName val="Pro Forma Plant Additions"/>
      <sheetName val="R&amp;R Adjustment"/>
      <sheetName val="Plt-Accum Depn"/>
      <sheetName val="Rate Design ---&gt;"/>
      <sheetName val="Class Revenue"/>
      <sheetName val="Exh IDM-4, Class Rates"/>
      <sheetName val="Exh PJA-3, RES Monthly Impact"/>
      <sheetName val="Exh PJA-4, Bill Impacts"/>
    </sheetNames>
    <sheetDataSet>
      <sheetData sheetId="0" refreshError="1"/>
      <sheetData sheetId="1" refreshError="1"/>
      <sheetData sheetId="2">
        <row r="20">
          <cell r="I20">
            <v>-2906553.9099999731</v>
          </cell>
        </row>
      </sheetData>
      <sheetData sheetId="3" refreshError="1"/>
      <sheetData sheetId="4" refreshError="1"/>
      <sheetData sheetId="5" refreshError="1"/>
      <sheetData sheetId="6">
        <row r="2">
          <cell r="A2" t="str">
            <v>Cascade Natural Gas Corp. -  AWEC Recommendation</v>
          </cell>
        </row>
        <row r="3">
          <cell r="A3" t="str">
            <v>Washington Jurisdiction</v>
          </cell>
        </row>
        <row r="4">
          <cell r="A4" t="str">
            <v>Twelve-Months ended December 31, 2020</v>
          </cell>
        </row>
        <row r="5">
          <cell r="A5" t="str">
            <v>Limited Issues Rate Case</v>
          </cell>
        </row>
        <row r="10">
          <cell r="A10" t="str">
            <v>UG-210755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A5" t="str">
            <v>Line No</v>
          </cell>
        </row>
      </sheetData>
      <sheetData sheetId="24">
        <row r="9">
          <cell r="H9">
            <v>87443</v>
          </cell>
        </row>
      </sheetData>
      <sheetData sheetId="25" refreshError="1"/>
      <sheetData sheetId="26">
        <row r="10">
          <cell r="C10">
            <v>3.7063772642062019E-3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0">
          <cell r="D10">
            <v>4.5409999999999999E-2</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Old Reports===&gt;"/>
      <sheetName val="Account Summary"/>
      <sheetName val="Salary &amp; Wage Summary"/>
      <sheetName val="ErrorCheck"/>
      <sheetName val="COS Reports p1-19&gt;&gt;&gt;"/>
      <sheetName val="Class Summary"/>
      <sheetName val="Energy Summary"/>
      <sheetName val="Demand Summary"/>
      <sheetName val="Customer Summary"/>
      <sheetName val="Revenue Summary"/>
      <sheetName val="Expense Summary"/>
      <sheetName val="Ratebase Summary"/>
      <sheetName val="Basic Charge"/>
      <sheetName val="SC Feeder "/>
      <sheetName val="SC Substation O&amp;M"/>
      <sheetName val="SC Substation A&amp;G"/>
      <sheetName val="PCA Costs"/>
    </sheetNames>
    <sheetDataSet>
      <sheetData sheetId="0"/>
      <sheetData sheetId="1">
        <row r="11">
          <cell r="C11">
            <v>2</v>
          </cell>
        </row>
        <row r="29">
          <cell r="F29">
            <v>7.3899999999999993E-2</v>
          </cell>
        </row>
        <row r="30">
          <cell r="F30">
            <v>2.8299999999999999E-2</v>
          </cell>
        </row>
        <row r="34">
          <cell r="F34">
            <v>0</v>
          </cell>
        </row>
        <row r="35">
          <cell r="F35">
            <v>0</v>
          </cell>
        </row>
        <row r="36">
          <cell r="F36">
            <v>0</v>
          </cell>
        </row>
        <row r="39">
          <cell r="F39">
            <v>0</v>
          </cell>
        </row>
        <row r="44">
          <cell r="F44">
            <v>0.75138099999999997</v>
          </cell>
        </row>
      </sheetData>
      <sheetData sheetId="2"/>
      <sheetData sheetId="3"/>
      <sheetData sheetId="4"/>
      <sheetData sheetId="5">
        <row r="1">
          <cell r="A1" t="str">
            <v>Account Inputs</v>
          </cell>
        </row>
      </sheetData>
      <sheetData sheetId="6"/>
      <sheetData sheetId="7"/>
      <sheetData sheetId="8"/>
      <sheetData sheetId="9">
        <row r="1">
          <cell r="A1" t="str">
            <v>Account Allocation</v>
          </cell>
        </row>
      </sheetData>
      <sheetData sheetId="10"/>
      <sheetData sheetId="11"/>
      <sheetData sheetId="12"/>
      <sheetData sheetId="13"/>
      <sheetData sheetId="14"/>
      <sheetData sheetId="15"/>
      <sheetData sheetId="16"/>
      <sheetData sheetId="17">
        <row r="6">
          <cell r="E6" t="str">
            <v>Total Company</v>
          </cell>
        </row>
      </sheetData>
      <sheetData sheetId="18"/>
      <sheetData sheetId="19"/>
      <sheetData sheetId="20"/>
      <sheetData sheetId="21"/>
      <sheetData sheetId="22">
        <row r="1">
          <cell r="A1" t="str">
            <v>Puget Sound Energy</v>
          </cell>
        </row>
      </sheetData>
      <sheetData sheetId="23">
        <row r="1">
          <cell r="A1" t="str">
            <v>Puget Sound Energy</v>
          </cell>
        </row>
      </sheetData>
      <sheetData sheetId="24"/>
      <sheetData sheetId="25"/>
      <sheetData sheetId="26"/>
      <sheetData sheetId="27"/>
      <sheetData sheetId="2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ow r="5">
          <cell r="B5" t="str">
            <v>Actual Test Year</v>
          </cell>
        </row>
        <row r="48">
          <cell r="F48">
            <v>0.62044999999999995</v>
          </cell>
        </row>
      </sheetData>
      <sheetData sheetId="2" refreshError="1"/>
      <sheetData sheetId="3" refreshError="1"/>
      <sheetData sheetId="4" refreshError="1"/>
      <sheetData sheetId="5">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ow r="7">
          <cell r="C7" t="str">
            <v>(a)</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 val="#Gas Model 2017 GRC (SETTLEMENT"/>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sheetData sheetId="1">
        <row r="5">
          <cell r="B5" t="str">
            <v>Actual Test Year</v>
          </cell>
        </row>
      </sheetData>
      <sheetData sheetId="2"/>
      <sheetData sheetId="3"/>
      <sheetData sheetId="4"/>
      <sheetData sheetId="5">
        <row r="31">
          <cell r="AG31">
            <v>0.2</v>
          </cell>
        </row>
        <row r="167">
          <cell r="AG167">
            <v>0.33</v>
          </cell>
        </row>
      </sheetData>
      <sheetData sheetId="6"/>
      <sheetData sheetId="7"/>
      <sheetData sheetId="8"/>
      <sheetData sheetId="9"/>
      <sheetData sheetId="10"/>
      <sheetData sheetId="11"/>
      <sheetData sheetId="12">
        <row r="7">
          <cell r="C7" t="str">
            <v>(a)</v>
          </cell>
        </row>
      </sheetData>
      <sheetData sheetId="13"/>
      <sheetData sheetId="14"/>
      <sheetData sheetId="15"/>
      <sheetData sheetId="16"/>
      <sheetData sheetId="17"/>
      <sheetData sheetId="1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2024%20Low%20Income%20Revenue%20Requirement%20Limit%20Tes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ewman, Valerie" refreshedDate="45526.6079650463" createdVersion="6" refreshedVersion="6" minRefreshableVersion="3" recordCount="2409">
  <cacheSource type="worksheet">
    <worksheetSource ref="A5:Q2414" sheet="Pledge Payment Post Convers (2" r:id="rId2"/>
  </cacheSource>
  <cacheFields count="17">
    <cacheField name="Alt BP for Payments" numFmtId="0">
      <sharedItems count="40">
        <s v="1000474984 : PORT GAMBLE S'KLALLAM TRIBE"/>
        <s v="1000491777 : KITSAP COMMUNITY RESOURCES"/>
        <s v="1000544620 : MDC"/>
        <s v="1000546310 : PUYALLUP INDIAN TRIBE"/>
        <s v="1000747595 : MULTI-SERVICE CENTER"/>
        <s v="1000758625 : FISHLINE"/>
        <s v="1000825763 : ALL SAINTS COMMUNITY SERVICE"/>
        <s v="1001079553 : SOUTH PUGET INTER-TRIBAL PLANNING AGENCY"/>
        <s v="1001197324 : ST. VINCENT DE PAUL"/>
        <s v="1001379000 : SAMARITAN PROJECT"/>
        <s v="1001483037 : HELPING HAND"/>
        <s v="1001486303 : UNITED METHODIST CHURCH"/>
        <s v="1001521474 : BYRD BARR PLACE"/>
        <s v="1001606549 : VETERANS ADMINISTRATION"/>
        <s v="1001620409 : UPPER SKAGIT INDIAN TRIBE"/>
        <s v="1001737784 : HOPELINK"/>
        <s v="1002006943 : SNOHOMISH COUNTY"/>
        <s v="1002061525 : LUMMI INDIAN TRIBE"/>
        <s v="1002233129 : CATHOLIC COMMUNITY SERVICES"/>
        <s v="1002718418 : SACRED HEART EMERGENCY OUTREACH"/>
        <s v="1002750679 : Pierce County Human Services"/>
        <s v="1002819376 : OTHER PLEDGE AGENCIES"/>
        <s v="1003006175 : SUQUAMISH TRIBE"/>
        <s v="1003099211 : OPPORTUNITY COUNCIL"/>
        <s v="1003393680 : SMALL TRIBES ORGANIZATION OF WESTERN WAS"/>
        <s v="1003626258 : NOOKSACK INDIAN TRIBE"/>
        <s v="1003692666 : HOPESOURCE"/>
        <s v="1003969274 : PIERCE COUNTY VETERANS BUREAU"/>
        <s v="1004248026 : HELPLINE HOUSE"/>
        <s v="1004249115 : COMMUNITY ACTION OF SKAGIT COUNTY"/>
        <s v="1004263789 : SALVATION ARMY"/>
        <s v="1004289045 : FISH FOOD BANK"/>
        <s v="1004362717 : SWINOMISH TRIBAL COMMUNITY"/>
        <s v="1004556122 : PROJECT HOPE"/>
        <s v="1004655425 : DSHS"/>
        <s v="1004858570 : MUCKLESHOOT INDIAN TRIBE"/>
        <s v="1004946098 : Community Action Counc Thurston/Lewis Co"/>
        <s v="1200959789 : SHARE AND CARE HOUSE"/>
        <s v="1201342693 : DEPT OF CHILDREN YOUTH &amp; FAMILIES"/>
        <s v="Overall Result"/>
      </sharedItems>
    </cacheField>
    <cacheField name="Clearing" numFmtId="0">
      <sharedItems containsDate="1" containsMixedTypes="1" minDate="2023-08-01T00:00:00" maxDate="2024-08-22T00:00:00"/>
    </cacheField>
    <cacheField name="Main Transaction" numFmtId="0">
      <sharedItems count="2">
        <s v="Pledge"/>
        <s v="Result"/>
      </sharedItems>
    </cacheField>
    <cacheField name="Sub-Transaction" numFmtId="0">
      <sharedItems count="6">
        <s v="Others"/>
        <s v="PSE HELP Elec Pledge"/>
        <s v="Result"/>
        <s v="LIHEAP Pledge"/>
        <s v="PSE HELP Gas Pledge"/>
        <s v="Salvation Army Pledge"/>
      </sharedItems>
    </cacheField>
    <cacheField name="08/2023" numFmtId="0">
      <sharedItems containsString="0" containsBlank="1" containsNumber="1" minValue="39.380000000000003" maxValue="3729261.07"/>
    </cacheField>
    <cacheField name="09/2023" numFmtId="0">
      <sharedItems containsString="0" containsBlank="1" containsNumber="1" minValue="0" maxValue="1547265.69"/>
    </cacheField>
    <cacheField name="10/2023" numFmtId="0">
      <sharedItems containsString="0" containsBlank="1" containsNumber="1" minValue="45.9" maxValue="4751797.6500000004"/>
    </cacheField>
    <cacheField name="11/2023" numFmtId="0">
      <sharedItems containsString="0" containsBlank="1" containsNumber="1" minValue="0" maxValue="7576496.9299999997"/>
    </cacheField>
    <cacheField name="12/2023" numFmtId="0">
      <sharedItems containsString="0" containsBlank="1" containsNumber="1" minValue="31.02" maxValue="4776672.5999999996"/>
    </cacheField>
    <cacheField name="01/2024" numFmtId="0">
      <sharedItems containsString="0" containsBlank="1" containsNumber="1" minValue="18.760000000000002" maxValue="6317582.79"/>
    </cacheField>
    <cacheField name="02/2024" numFmtId="0">
      <sharedItems containsString="0" containsBlank="1" containsNumber="1" minValue="0" maxValue="6844945.8399999999"/>
    </cacheField>
    <cacheField name="03/2024" numFmtId="0">
      <sharedItems containsString="0" containsBlank="1" containsNumber="1" minValue="0" maxValue="6188555.1299999999"/>
    </cacheField>
    <cacheField name="04/2024" numFmtId="0">
      <sharedItems containsString="0" containsBlank="1" containsNumber="1" minValue="0" maxValue="7065031.46"/>
    </cacheField>
    <cacheField name="05/2024" numFmtId="0">
      <sharedItems containsString="0" containsBlank="1" containsNumber="1" minValue="50" maxValue="8584453.6600000001"/>
    </cacheField>
    <cacheField name="06/2024" numFmtId="0">
      <sharedItems containsString="0" containsBlank="1" containsNumber="1" minValue="50.24" maxValue="4975491.6100000003"/>
    </cacheField>
    <cacheField name="07/2024" numFmtId="0">
      <sharedItems containsString="0" containsBlank="1" containsNumber="1" minValue="53.09" maxValue="3990818.41"/>
    </cacheField>
    <cacheField name="Overall Result" numFmtId="0">
      <sharedItems containsString="0" containsBlank="1" containsNumber="1" minValue="0" maxValue="66348372.84000000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409">
  <r>
    <x v="0"/>
    <d v="2023-08-23T00:00:00"/>
    <x v="0"/>
    <x v="0"/>
    <n v="250"/>
    <m/>
    <m/>
    <m/>
    <m/>
    <m/>
    <m/>
    <m/>
    <m/>
    <m/>
    <m/>
    <m/>
    <n v="250"/>
  </r>
  <r>
    <x v="0"/>
    <d v="2023-11-21T00:00:00"/>
    <x v="0"/>
    <x v="0"/>
    <m/>
    <m/>
    <m/>
    <n v="10758.56"/>
    <m/>
    <m/>
    <m/>
    <m/>
    <m/>
    <m/>
    <m/>
    <m/>
    <n v="10758.56"/>
  </r>
  <r>
    <x v="0"/>
    <d v="2023-11-30T00:00:00"/>
    <x v="0"/>
    <x v="0"/>
    <m/>
    <n v="1000"/>
    <n v="250"/>
    <m/>
    <m/>
    <m/>
    <m/>
    <m/>
    <m/>
    <m/>
    <m/>
    <m/>
    <n v="1250"/>
  </r>
  <r>
    <x v="0"/>
    <d v="2023-12-11T00:00:00"/>
    <x v="0"/>
    <x v="0"/>
    <m/>
    <m/>
    <n v="250"/>
    <m/>
    <n v="31.02"/>
    <m/>
    <m/>
    <m/>
    <m/>
    <m/>
    <m/>
    <m/>
    <n v="281.02"/>
  </r>
  <r>
    <x v="0"/>
    <d v="2023-12-13T00:00:00"/>
    <x v="0"/>
    <x v="0"/>
    <m/>
    <m/>
    <m/>
    <m/>
    <n v="678"/>
    <m/>
    <m/>
    <m/>
    <m/>
    <m/>
    <m/>
    <m/>
    <n v="678"/>
  </r>
  <r>
    <x v="0"/>
    <d v="2023-12-19T00:00:00"/>
    <x v="0"/>
    <x v="0"/>
    <m/>
    <m/>
    <m/>
    <m/>
    <n v="250"/>
    <m/>
    <m/>
    <m/>
    <m/>
    <m/>
    <m/>
    <m/>
    <n v="250"/>
  </r>
  <r>
    <x v="0"/>
    <d v="2023-12-28T00:00:00"/>
    <x v="0"/>
    <x v="0"/>
    <m/>
    <m/>
    <m/>
    <m/>
    <n v="1067.9100000000001"/>
    <m/>
    <m/>
    <m/>
    <m/>
    <m/>
    <m/>
    <m/>
    <n v="1067.9100000000001"/>
  </r>
  <r>
    <x v="0"/>
    <d v="2024-01-10T00:00:00"/>
    <x v="0"/>
    <x v="0"/>
    <m/>
    <m/>
    <m/>
    <m/>
    <m/>
    <n v="250"/>
    <m/>
    <m/>
    <m/>
    <m/>
    <m/>
    <m/>
    <n v="250"/>
  </r>
  <r>
    <x v="0"/>
    <d v="2024-01-22T00:00:00"/>
    <x v="0"/>
    <x v="0"/>
    <m/>
    <m/>
    <m/>
    <m/>
    <m/>
    <n v="13593.32"/>
    <m/>
    <m/>
    <m/>
    <m/>
    <m/>
    <m/>
    <n v="13593.32"/>
  </r>
  <r>
    <x v="0"/>
    <d v="2024-02-02T00:00:00"/>
    <x v="0"/>
    <x v="0"/>
    <m/>
    <m/>
    <m/>
    <m/>
    <m/>
    <m/>
    <n v="1300"/>
    <m/>
    <m/>
    <m/>
    <m/>
    <m/>
    <n v="1300"/>
  </r>
  <r>
    <x v="0"/>
    <d v="2024-02-06T00:00:00"/>
    <x v="0"/>
    <x v="0"/>
    <m/>
    <m/>
    <m/>
    <m/>
    <m/>
    <n v="750"/>
    <n v="363.16"/>
    <m/>
    <m/>
    <m/>
    <m/>
    <m/>
    <n v="1113.1600000000001"/>
  </r>
  <r>
    <x v="0"/>
    <d v="2024-02-13T00:00:00"/>
    <x v="0"/>
    <x v="0"/>
    <m/>
    <m/>
    <m/>
    <m/>
    <m/>
    <m/>
    <n v="500"/>
    <m/>
    <m/>
    <m/>
    <m/>
    <m/>
    <n v="500"/>
  </r>
  <r>
    <x v="0"/>
    <d v="2024-02-21T00:00:00"/>
    <x v="0"/>
    <x v="0"/>
    <m/>
    <m/>
    <m/>
    <m/>
    <m/>
    <m/>
    <n v="1109.95"/>
    <m/>
    <m/>
    <m/>
    <m/>
    <m/>
    <n v="1109.95"/>
  </r>
  <r>
    <x v="0"/>
    <d v="2024-02-27T00:00:00"/>
    <x v="0"/>
    <x v="0"/>
    <m/>
    <m/>
    <m/>
    <m/>
    <m/>
    <m/>
    <n v="771.11"/>
    <m/>
    <m/>
    <m/>
    <m/>
    <m/>
    <n v="771.11"/>
  </r>
  <r>
    <x v="0"/>
    <d v="2024-03-07T00:00:00"/>
    <x v="0"/>
    <x v="0"/>
    <m/>
    <m/>
    <m/>
    <m/>
    <m/>
    <m/>
    <n v="250"/>
    <n v="153.55000000000001"/>
    <m/>
    <m/>
    <m/>
    <m/>
    <n v="403.55"/>
  </r>
  <r>
    <x v="0"/>
    <d v="2024-03-13T00:00:00"/>
    <x v="0"/>
    <x v="0"/>
    <m/>
    <m/>
    <m/>
    <m/>
    <m/>
    <m/>
    <m/>
    <n v="250"/>
    <m/>
    <m/>
    <m/>
    <m/>
    <n v="250"/>
  </r>
  <r>
    <x v="0"/>
    <d v="2024-03-18T00:00:00"/>
    <x v="0"/>
    <x v="0"/>
    <m/>
    <m/>
    <m/>
    <m/>
    <m/>
    <m/>
    <m/>
    <n v="500"/>
    <m/>
    <m/>
    <m/>
    <m/>
    <n v="500"/>
  </r>
  <r>
    <x v="0"/>
    <d v="2024-03-19T00:00:00"/>
    <x v="0"/>
    <x v="0"/>
    <m/>
    <m/>
    <m/>
    <m/>
    <m/>
    <m/>
    <m/>
    <n v="157.5"/>
    <m/>
    <m/>
    <m/>
    <m/>
    <n v="157.5"/>
  </r>
  <r>
    <x v="0"/>
    <d v="2024-03-28T00:00:00"/>
    <x v="0"/>
    <x v="0"/>
    <m/>
    <m/>
    <m/>
    <m/>
    <m/>
    <m/>
    <m/>
    <n v="1500"/>
    <m/>
    <m/>
    <m/>
    <m/>
    <n v="1500"/>
  </r>
  <r>
    <x v="0"/>
    <d v="2024-04-04T00:00:00"/>
    <x v="0"/>
    <x v="0"/>
    <m/>
    <m/>
    <m/>
    <m/>
    <m/>
    <m/>
    <m/>
    <n v="1000"/>
    <m/>
    <m/>
    <m/>
    <m/>
    <n v="1000"/>
  </r>
  <r>
    <x v="0"/>
    <d v="2024-04-25T00:00:00"/>
    <x v="0"/>
    <x v="0"/>
    <m/>
    <m/>
    <m/>
    <m/>
    <m/>
    <m/>
    <m/>
    <m/>
    <n v="558.77"/>
    <m/>
    <m/>
    <m/>
    <n v="558.77"/>
  </r>
  <r>
    <x v="0"/>
    <d v="2024-05-20T00:00:00"/>
    <x v="0"/>
    <x v="0"/>
    <m/>
    <m/>
    <m/>
    <m/>
    <m/>
    <m/>
    <m/>
    <m/>
    <m/>
    <n v="1768.07"/>
    <m/>
    <m/>
    <n v="1768.07"/>
  </r>
  <r>
    <x v="0"/>
    <d v="2024-06-04T00:00:00"/>
    <x v="0"/>
    <x v="0"/>
    <m/>
    <m/>
    <m/>
    <m/>
    <m/>
    <m/>
    <m/>
    <m/>
    <m/>
    <m/>
    <n v="748.5"/>
    <m/>
    <n v="748.5"/>
  </r>
  <r>
    <x v="0"/>
    <d v="2024-06-05T00:00:00"/>
    <x v="0"/>
    <x v="0"/>
    <m/>
    <m/>
    <m/>
    <m/>
    <m/>
    <m/>
    <m/>
    <m/>
    <m/>
    <m/>
    <n v="76.790000000000006"/>
    <m/>
    <n v="76.790000000000006"/>
  </r>
  <r>
    <x v="0"/>
    <d v="2024-06-26T00:00:00"/>
    <x v="0"/>
    <x v="0"/>
    <m/>
    <m/>
    <m/>
    <m/>
    <m/>
    <m/>
    <m/>
    <m/>
    <m/>
    <m/>
    <n v="50.24"/>
    <m/>
    <n v="50.24"/>
  </r>
  <r>
    <x v="0"/>
    <d v="2024-07-17T00:00:00"/>
    <x v="0"/>
    <x v="0"/>
    <m/>
    <m/>
    <m/>
    <m/>
    <m/>
    <m/>
    <m/>
    <m/>
    <m/>
    <m/>
    <n v="997.09"/>
    <m/>
    <n v="997.09"/>
  </r>
  <r>
    <x v="0"/>
    <s v="#"/>
    <x v="0"/>
    <x v="0"/>
    <m/>
    <m/>
    <m/>
    <m/>
    <m/>
    <m/>
    <m/>
    <m/>
    <m/>
    <m/>
    <m/>
    <m/>
    <m/>
  </r>
  <r>
    <x v="0"/>
    <s v="#"/>
    <x v="0"/>
    <x v="1"/>
    <m/>
    <m/>
    <m/>
    <m/>
    <m/>
    <m/>
    <m/>
    <m/>
    <m/>
    <m/>
    <m/>
    <m/>
    <m/>
  </r>
  <r>
    <x v="0"/>
    <s v="Result"/>
    <x v="1"/>
    <x v="2"/>
    <n v="250"/>
    <n v="1000"/>
    <n v="500"/>
    <n v="10758.56"/>
    <n v="2026.93"/>
    <n v="14593.32"/>
    <n v="4294.22"/>
    <n v="3561.05"/>
    <n v="558.77"/>
    <n v="1768.07"/>
    <n v="1872.62"/>
    <m/>
    <n v="41183.54"/>
  </r>
  <r>
    <x v="1"/>
    <d v="2023-08-01T00:00:00"/>
    <x v="0"/>
    <x v="1"/>
    <n v="805"/>
    <m/>
    <m/>
    <m/>
    <m/>
    <m/>
    <m/>
    <m/>
    <m/>
    <m/>
    <m/>
    <m/>
    <n v="805"/>
  </r>
  <r>
    <x v="1"/>
    <d v="2023-08-15T00:00:00"/>
    <x v="0"/>
    <x v="0"/>
    <n v="1790.6"/>
    <m/>
    <m/>
    <m/>
    <m/>
    <m/>
    <m/>
    <m/>
    <m/>
    <m/>
    <m/>
    <m/>
    <n v="1790.6"/>
  </r>
  <r>
    <x v="1"/>
    <d v="2023-08-17T00:00:00"/>
    <x v="0"/>
    <x v="1"/>
    <n v="28545"/>
    <m/>
    <m/>
    <m/>
    <m/>
    <m/>
    <m/>
    <m/>
    <m/>
    <m/>
    <m/>
    <m/>
    <n v="28545"/>
  </r>
  <r>
    <x v="1"/>
    <d v="2023-08-22T00:00:00"/>
    <x v="0"/>
    <x v="3"/>
    <n v="20256"/>
    <m/>
    <m/>
    <m/>
    <m/>
    <m/>
    <m/>
    <m/>
    <m/>
    <m/>
    <m/>
    <m/>
    <n v="20256"/>
  </r>
  <r>
    <x v="1"/>
    <d v="2023-08-22T00:00:00"/>
    <x v="0"/>
    <x v="1"/>
    <n v="15732"/>
    <m/>
    <m/>
    <m/>
    <m/>
    <m/>
    <m/>
    <m/>
    <m/>
    <m/>
    <m/>
    <m/>
    <n v="15732"/>
  </r>
  <r>
    <x v="1"/>
    <d v="2023-08-28T00:00:00"/>
    <x v="0"/>
    <x v="0"/>
    <n v="98.88"/>
    <m/>
    <m/>
    <m/>
    <m/>
    <m/>
    <m/>
    <m/>
    <m/>
    <m/>
    <m/>
    <m/>
    <n v="98.88"/>
  </r>
  <r>
    <x v="1"/>
    <d v="2023-08-29T00:00:00"/>
    <x v="0"/>
    <x v="3"/>
    <n v="40798"/>
    <m/>
    <m/>
    <m/>
    <m/>
    <m/>
    <m/>
    <m/>
    <m/>
    <m/>
    <m/>
    <m/>
    <n v="40798"/>
  </r>
  <r>
    <x v="1"/>
    <d v="2023-08-29T00:00:00"/>
    <x v="0"/>
    <x v="0"/>
    <n v="242.36"/>
    <m/>
    <m/>
    <m/>
    <m/>
    <m/>
    <m/>
    <m/>
    <m/>
    <m/>
    <m/>
    <m/>
    <n v="242.36"/>
  </r>
  <r>
    <x v="1"/>
    <d v="2023-08-30T00:00:00"/>
    <x v="0"/>
    <x v="0"/>
    <n v="498.48"/>
    <m/>
    <m/>
    <m/>
    <m/>
    <m/>
    <m/>
    <m/>
    <m/>
    <m/>
    <m/>
    <m/>
    <n v="498.48"/>
  </r>
  <r>
    <x v="1"/>
    <d v="2023-09-13T00:00:00"/>
    <x v="0"/>
    <x v="0"/>
    <m/>
    <n v="316.19"/>
    <m/>
    <m/>
    <m/>
    <m/>
    <m/>
    <m/>
    <m/>
    <m/>
    <m/>
    <m/>
    <n v="316.19"/>
  </r>
  <r>
    <x v="1"/>
    <d v="2023-09-13T00:00:00"/>
    <x v="0"/>
    <x v="1"/>
    <n v="41287"/>
    <n v="13173"/>
    <m/>
    <m/>
    <m/>
    <m/>
    <m/>
    <m/>
    <m/>
    <m/>
    <m/>
    <m/>
    <n v="54460"/>
  </r>
  <r>
    <x v="1"/>
    <d v="2023-09-19T00:00:00"/>
    <x v="0"/>
    <x v="1"/>
    <m/>
    <n v="31835"/>
    <m/>
    <m/>
    <m/>
    <m/>
    <m/>
    <m/>
    <m/>
    <m/>
    <m/>
    <m/>
    <n v="31835"/>
  </r>
  <r>
    <x v="1"/>
    <d v="2023-09-22T00:00:00"/>
    <x v="0"/>
    <x v="1"/>
    <n v="3371"/>
    <n v="850"/>
    <m/>
    <m/>
    <m/>
    <m/>
    <m/>
    <m/>
    <m/>
    <m/>
    <m/>
    <m/>
    <n v="4221"/>
  </r>
  <r>
    <x v="1"/>
    <d v="2023-09-25T00:00:00"/>
    <x v="0"/>
    <x v="0"/>
    <m/>
    <n v="325.14"/>
    <m/>
    <m/>
    <m/>
    <m/>
    <m/>
    <m/>
    <m/>
    <m/>
    <m/>
    <m/>
    <n v="325.14"/>
  </r>
  <r>
    <x v="1"/>
    <d v="2023-09-25T00:00:00"/>
    <x v="0"/>
    <x v="1"/>
    <n v="2605"/>
    <n v="4429"/>
    <m/>
    <m/>
    <m/>
    <m/>
    <m/>
    <m/>
    <m/>
    <m/>
    <m/>
    <m/>
    <n v="7034"/>
  </r>
  <r>
    <x v="1"/>
    <d v="2023-10-09T00:00:00"/>
    <x v="0"/>
    <x v="0"/>
    <m/>
    <m/>
    <n v="2416.33"/>
    <m/>
    <m/>
    <m/>
    <m/>
    <m/>
    <m/>
    <m/>
    <m/>
    <m/>
    <n v="2416.33"/>
  </r>
  <r>
    <x v="1"/>
    <d v="2023-10-13T00:00:00"/>
    <x v="0"/>
    <x v="0"/>
    <m/>
    <m/>
    <n v="752.53"/>
    <m/>
    <m/>
    <m/>
    <m/>
    <m/>
    <m/>
    <m/>
    <m/>
    <m/>
    <n v="752.53"/>
  </r>
  <r>
    <x v="1"/>
    <d v="2023-10-17T00:00:00"/>
    <x v="0"/>
    <x v="0"/>
    <m/>
    <m/>
    <n v="1153.55"/>
    <m/>
    <m/>
    <m/>
    <m/>
    <m/>
    <m/>
    <m/>
    <m/>
    <m/>
    <n v="1153.55"/>
  </r>
  <r>
    <x v="1"/>
    <d v="2023-10-18T00:00:00"/>
    <x v="0"/>
    <x v="0"/>
    <m/>
    <m/>
    <n v="3045.47"/>
    <m/>
    <m/>
    <m/>
    <m/>
    <m/>
    <m/>
    <m/>
    <m/>
    <m/>
    <n v="3045.47"/>
  </r>
  <r>
    <x v="1"/>
    <d v="2023-10-26T00:00:00"/>
    <x v="0"/>
    <x v="3"/>
    <m/>
    <m/>
    <n v="4140"/>
    <m/>
    <m/>
    <m/>
    <m/>
    <m/>
    <m/>
    <m/>
    <m/>
    <m/>
    <n v="4140"/>
  </r>
  <r>
    <x v="1"/>
    <d v="2023-10-26T00:00:00"/>
    <x v="0"/>
    <x v="0"/>
    <m/>
    <m/>
    <n v="3860.75"/>
    <m/>
    <m/>
    <m/>
    <m/>
    <m/>
    <m/>
    <m/>
    <m/>
    <m/>
    <n v="3860.75"/>
  </r>
  <r>
    <x v="1"/>
    <d v="2023-11-02T00:00:00"/>
    <x v="0"/>
    <x v="3"/>
    <m/>
    <m/>
    <n v="8066"/>
    <n v="659"/>
    <m/>
    <m/>
    <m/>
    <m/>
    <m/>
    <m/>
    <m/>
    <m/>
    <n v="8725"/>
  </r>
  <r>
    <x v="1"/>
    <d v="2023-11-02T00:00:00"/>
    <x v="0"/>
    <x v="0"/>
    <m/>
    <m/>
    <m/>
    <n v="2041.23"/>
    <m/>
    <m/>
    <m/>
    <m/>
    <m/>
    <m/>
    <m/>
    <m/>
    <n v="2041.23"/>
  </r>
  <r>
    <x v="1"/>
    <d v="2023-11-09T00:00:00"/>
    <x v="0"/>
    <x v="3"/>
    <m/>
    <m/>
    <n v="1937"/>
    <n v="6307"/>
    <m/>
    <m/>
    <m/>
    <m/>
    <m/>
    <m/>
    <m/>
    <m/>
    <n v="8244"/>
  </r>
  <r>
    <x v="1"/>
    <d v="2023-11-09T00:00:00"/>
    <x v="0"/>
    <x v="0"/>
    <m/>
    <m/>
    <m/>
    <n v="1093.6099999999999"/>
    <m/>
    <m/>
    <m/>
    <m/>
    <m/>
    <m/>
    <m/>
    <m/>
    <n v="1093.6099999999999"/>
  </r>
  <r>
    <x v="1"/>
    <d v="2023-11-15T00:00:00"/>
    <x v="0"/>
    <x v="0"/>
    <m/>
    <m/>
    <m/>
    <n v="695.73"/>
    <m/>
    <m/>
    <m/>
    <m/>
    <m/>
    <m/>
    <m/>
    <m/>
    <n v="695.73"/>
  </r>
  <r>
    <x v="1"/>
    <d v="2023-12-04T00:00:00"/>
    <x v="0"/>
    <x v="0"/>
    <m/>
    <m/>
    <m/>
    <m/>
    <n v="2401.5300000000002"/>
    <m/>
    <m/>
    <m/>
    <m/>
    <m/>
    <m/>
    <m/>
    <n v="2401.5300000000002"/>
  </r>
  <r>
    <x v="1"/>
    <d v="2023-12-14T00:00:00"/>
    <x v="0"/>
    <x v="0"/>
    <m/>
    <m/>
    <m/>
    <m/>
    <n v="4203.7"/>
    <m/>
    <m/>
    <m/>
    <m/>
    <m/>
    <m/>
    <m/>
    <n v="4203.7"/>
  </r>
  <r>
    <x v="1"/>
    <d v="2023-12-15T00:00:00"/>
    <x v="0"/>
    <x v="3"/>
    <m/>
    <m/>
    <m/>
    <n v="15100"/>
    <m/>
    <m/>
    <m/>
    <m/>
    <m/>
    <m/>
    <m/>
    <m/>
    <n v="15100"/>
  </r>
  <r>
    <x v="1"/>
    <d v="2023-12-19T00:00:00"/>
    <x v="0"/>
    <x v="0"/>
    <m/>
    <m/>
    <m/>
    <m/>
    <n v="963.49"/>
    <m/>
    <m/>
    <m/>
    <m/>
    <m/>
    <m/>
    <m/>
    <n v="963.49"/>
  </r>
  <r>
    <x v="1"/>
    <d v="2023-12-28T00:00:00"/>
    <x v="0"/>
    <x v="3"/>
    <m/>
    <m/>
    <m/>
    <n v="12224"/>
    <n v="9153"/>
    <m/>
    <m/>
    <m/>
    <m/>
    <m/>
    <m/>
    <m/>
    <n v="21377"/>
  </r>
  <r>
    <x v="1"/>
    <d v="2024-01-09T00:00:00"/>
    <x v="0"/>
    <x v="0"/>
    <m/>
    <m/>
    <m/>
    <m/>
    <m/>
    <n v="2286.4"/>
    <m/>
    <m/>
    <m/>
    <m/>
    <m/>
    <m/>
    <n v="2286.4"/>
  </r>
  <r>
    <x v="1"/>
    <d v="2024-01-22T00:00:00"/>
    <x v="0"/>
    <x v="3"/>
    <m/>
    <m/>
    <m/>
    <n v="200"/>
    <n v="7777"/>
    <n v="2602"/>
    <m/>
    <m/>
    <m/>
    <m/>
    <m/>
    <m/>
    <n v="10579"/>
  </r>
  <r>
    <x v="1"/>
    <d v="2024-01-29T00:00:00"/>
    <x v="0"/>
    <x v="3"/>
    <m/>
    <m/>
    <m/>
    <m/>
    <m/>
    <n v="15784"/>
    <m/>
    <m/>
    <m/>
    <m/>
    <m/>
    <m/>
    <n v="15784"/>
  </r>
  <r>
    <x v="1"/>
    <d v="2024-02-06T00:00:00"/>
    <x v="0"/>
    <x v="1"/>
    <m/>
    <m/>
    <n v="20307"/>
    <n v="81020"/>
    <n v="10264"/>
    <m/>
    <n v="136"/>
    <m/>
    <m/>
    <m/>
    <m/>
    <m/>
    <n v="111727"/>
  </r>
  <r>
    <x v="1"/>
    <d v="2024-02-07T00:00:00"/>
    <x v="0"/>
    <x v="1"/>
    <m/>
    <m/>
    <n v="600"/>
    <n v="5190"/>
    <n v="34430"/>
    <n v="59053"/>
    <n v="1837"/>
    <m/>
    <m/>
    <m/>
    <m/>
    <m/>
    <n v="101110"/>
  </r>
  <r>
    <x v="1"/>
    <d v="2024-02-08T00:00:00"/>
    <x v="0"/>
    <x v="1"/>
    <m/>
    <m/>
    <m/>
    <n v="56290"/>
    <n v="7353"/>
    <n v="45254"/>
    <n v="845"/>
    <m/>
    <m/>
    <m/>
    <m/>
    <m/>
    <n v="109742"/>
  </r>
  <r>
    <x v="1"/>
    <d v="2024-02-13T00:00:00"/>
    <x v="0"/>
    <x v="0"/>
    <m/>
    <m/>
    <m/>
    <m/>
    <m/>
    <m/>
    <n v="1365.16"/>
    <m/>
    <m/>
    <m/>
    <m/>
    <m/>
    <n v="1365.16"/>
  </r>
  <r>
    <x v="1"/>
    <d v="2024-02-14T00:00:00"/>
    <x v="0"/>
    <x v="1"/>
    <m/>
    <m/>
    <n v="4313"/>
    <m/>
    <n v="383"/>
    <m/>
    <m/>
    <m/>
    <m/>
    <m/>
    <m/>
    <m/>
    <n v="4696"/>
  </r>
  <r>
    <x v="1"/>
    <d v="2024-02-15T00:00:00"/>
    <x v="0"/>
    <x v="1"/>
    <m/>
    <m/>
    <n v="18186"/>
    <n v="7166"/>
    <n v="41395"/>
    <n v="701"/>
    <n v="471"/>
    <m/>
    <m/>
    <m/>
    <m/>
    <m/>
    <n v="67919"/>
  </r>
  <r>
    <x v="1"/>
    <d v="2024-02-20T00:00:00"/>
    <x v="0"/>
    <x v="1"/>
    <m/>
    <m/>
    <m/>
    <m/>
    <m/>
    <n v="10551"/>
    <n v="63494"/>
    <m/>
    <m/>
    <m/>
    <m/>
    <m/>
    <n v="74045"/>
  </r>
  <r>
    <x v="1"/>
    <d v="2024-02-22T00:00:00"/>
    <x v="0"/>
    <x v="1"/>
    <m/>
    <m/>
    <m/>
    <m/>
    <m/>
    <m/>
    <n v="36767"/>
    <m/>
    <m/>
    <m/>
    <m/>
    <m/>
    <n v="36767"/>
  </r>
  <r>
    <x v="1"/>
    <d v="2024-02-23T00:00:00"/>
    <x v="0"/>
    <x v="3"/>
    <m/>
    <m/>
    <m/>
    <m/>
    <m/>
    <n v="7133"/>
    <n v="3400"/>
    <m/>
    <m/>
    <m/>
    <m/>
    <m/>
    <n v="10533"/>
  </r>
  <r>
    <x v="1"/>
    <d v="2024-03-08T00:00:00"/>
    <x v="0"/>
    <x v="3"/>
    <m/>
    <m/>
    <m/>
    <m/>
    <m/>
    <m/>
    <n v="26749"/>
    <m/>
    <m/>
    <m/>
    <m/>
    <m/>
    <n v="26749"/>
  </r>
  <r>
    <x v="1"/>
    <d v="2024-03-08T00:00:00"/>
    <x v="0"/>
    <x v="0"/>
    <m/>
    <m/>
    <m/>
    <m/>
    <m/>
    <m/>
    <m/>
    <n v="108.89"/>
    <m/>
    <m/>
    <m/>
    <m/>
    <n v="108.89"/>
  </r>
  <r>
    <x v="1"/>
    <d v="2024-03-12T00:00:00"/>
    <x v="0"/>
    <x v="3"/>
    <m/>
    <m/>
    <m/>
    <m/>
    <m/>
    <m/>
    <n v="10399"/>
    <n v="15827"/>
    <m/>
    <m/>
    <m/>
    <m/>
    <n v="26226"/>
  </r>
  <r>
    <x v="1"/>
    <d v="2024-03-15T00:00:00"/>
    <x v="0"/>
    <x v="1"/>
    <m/>
    <m/>
    <m/>
    <n v="681"/>
    <n v="500"/>
    <n v="5659"/>
    <n v="94805"/>
    <n v="27331"/>
    <m/>
    <m/>
    <m/>
    <m/>
    <n v="128976"/>
  </r>
  <r>
    <x v="1"/>
    <d v="2024-03-19T00:00:00"/>
    <x v="0"/>
    <x v="0"/>
    <m/>
    <m/>
    <m/>
    <m/>
    <m/>
    <m/>
    <m/>
    <n v="562.27"/>
    <m/>
    <m/>
    <m/>
    <m/>
    <n v="562.27"/>
  </r>
  <r>
    <x v="1"/>
    <d v="2024-03-21T00:00:00"/>
    <x v="0"/>
    <x v="1"/>
    <m/>
    <m/>
    <m/>
    <m/>
    <m/>
    <m/>
    <n v="1500"/>
    <n v="75314"/>
    <m/>
    <m/>
    <m/>
    <m/>
    <n v="76814"/>
  </r>
  <r>
    <x v="1"/>
    <d v="2024-03-27T00:00:00"/>
    <x v="0"/>
    <x v="3"/>
    <m/>
    <m/>
    <m/>
    <m/>
    <m/>
    <m/>
    <m/>
    <n v="15058"/>
    <m/>
    <m/>
    <m/>
    <m/>
    <n v="15058"/>
  </r>
  <r>
    <x v="1"/>
    <d v="2024-03-28T00:00:00"/>
    <x v="0"/>
    <x v="3"/>
    <m/>
    <m/>
    <m/>
    <m/>
    <m/>
    <m/>
    <m/>
    <n v="9183"/>
    <m/>
    <m/>
    <m/>
    <m/>
    <n v="9183"/>
  </r>
  <r>
    <x v="1"/>
    <d v="2024-03-28T00:00:00"/>
    <x v="0"/>
    <x v="1"/>
    <m/>
    <m/>
    <m/>
    <m/>
    <m/>
    <m/>
    <m/>
    <n v="45528"/>
    <m/>
    <m/>
    <m/>
    <m/>
    <n v="45528"/>
  </r>
  <r>
    <x v="1"/>
    <d v="2024-03-29T00:00:00"/>
    <x v="0"/>
    <x v="0"/>
    <m/>
    <m/>
    <m/>
    <m/>
    <m/>
    <m/>
    <m/>
    <n v="798"/>
    <m/>
    <m/>
    <m/>
    <m/>
    <n v="798"/>
  </r>
  <r>
    <x v="1"/>
    <d v="2024-04-03T00:00:00"/>
    <x v="0"/>
    <x v="1"/>
    <m/>
    <m/>
    <m/>
    <m/>
    <m/>
    <m/>
    <m/>
    <n v="144600"/>
    <n v="2221"/>
    <m/>
    <m/>
    <m/>
    <n v="146821"/>
  </r>
  <r>
    <x v="1"/>
    <d v="2024-04-08T00:00:00"/>
    <x v="0"/>
    <x v="3"/>
    <m/>
    <m/>
    <m/>
    <m/>
    <m/>
    <m/>
    <m/>
    <n v="8227"/>
    <n v="8799"/>
    <m/>
    <m/>
    <m/>
    <n v="17026"/>
  </r>
  <r>
    <x v="1"/>
    <d v="2024-04-12T00:00:00"/>
    <x v="0"/>
    <x v="3"/>
    <m/>
    <m/>
    <m/>
    <m/>
    <m/>
    <m/>
    <m/>
    <m/>
    <n v="9184"/>
    <m/>
    <m/>
    <m/>
    <n v="9184"/>
  </r>
  <r>
    <x v="1"/>
    <d v="2024-04-12T00:00:00"/>
    <x v="0"/>
    <x v="1"/>
    <m/>
    <m/>
    <m/>
    <m/>
    <m/>
    <m/>
    <m/>
    <n v="51459"/>
    <n v="1184"/>
    <m/>
    <m/>
    <m/>
    <n v="52643"/>
  </r>
  <r>
    <x v="1"/>
    <d v="2024-04-19T00:00:00"/>
    <x v="0"/>
    <x v="3"/>
    <m/>
    <m/>
    <m/>
    <m/>
    <m/>
    <m/>
    <m/>
    <m/>
    <n v="6447"/>
    <m/>
    <m/>
    <m/>
    <n v="6447"/>
  </r>
  <r>
    <x v="1"/>
    <d v="2024-04-23T00:00:00"/>
    <x v="0"/>
    <x v="1"/>
    <m/>
    <m/>
    <m/>
    <m/>
    <m/>
    <n v="860"/>
    <n v="913"/>
    <n v="5472"/>
    <n v="206061"/>
    <m/>
    <m/>
    <m/>
    <n v="213306"/>
  </r>
  <r>
    <x v="1"/>
    <d v="2024-04-25T00:00:00"/>
    <x v="0"/>
    <x v="3"/>
    <m/>
    <m/>
    <m/>
    <m/>
    <m/>
    <m/>
    <m/>
    <m/>
    <n v="8959"/>
    <m/>
    <m/>
    <m/>
    <n v="8959"/>
  </r>
  <r>
    <x v="1"/>
    <d v="2024-04-29T00:00:00"/>
    <x v="0"/>
    <x v="1"/>
    <m/>
    <m/>
    <m/>
    <m/>
    <m/>
    <m/>
    <m/>
    <n v="2121"/>
    <n v="56239"/>
    <m/>
    <m/>
    <m/>
    <n v="58360"/>
  </r>
  <r>
    <x v="1"/>
    <d v="2024-05-01T00:00:00"/>
    <x v="0"/>
    <x v="3"/>
    <m/>
    <m/>
    <m/>
    <m/>
    <m/>
    <m/>
    <m/>
    <m/>
    <n v="4372"/>
    <n v="1522"/>
    <m/>
    <m/>
    <n v="5894"/>
  </r>
  <r>
    <x v="1"/>
    <d v="2024-05-02T00:00:00"/>
    <x v="0"/>
    <x v="0"/>
    <m/>
    <m/>
    <m/>
    <m/>
    <m/>
    <m/>
    <m/>
    <m/>
    <m/>
    <n v="317.62"/>
    <m/>
    <m/>
    <n v="317.62"/>
  </r>
  <r>
    <x v="1"/>
    <d v="2024-05-08T00:00:00"/>
    <x v="0"/>
    <x v="1"/>
    <m/>
    <m/>
    <m/>
    <m/>
    <m/>
    <m/>
    <m/>
    <m/>
    <n v="41288"/>
    <n v="72725"/>
    <m/>
    <m/>
    <n v="114013"/>
  </r>
  <r>
    <x v="1"/>
    <d v="2024-05-15T00:00:00"/>
    <x v="0"/>
    <x v="0"/>
    <m/>
    <m/>
    <m/>
    <m/>
    <m/>
    <m/>
    <m/>
    <m/>
    <m/>
    <n v="360.55"/>
    <m/>
    <m/>
    <n v="360.55"/>
  </r>
  <r>
    <x v="1"/>
    <d v="2024-05-15T00:00:00"/>
    <x v="0"/>
    <x v="1"/>
    <m/>
    <m/>
    <m/>
    <m/>
    <m/>
    <m/>
    <m/>
    <m/>
    <m/>
    <n v="85361"/>
    <m/>
    <m/>
    <n v="85361"/>
  </r>
  <r>
    <x v="1"/>
    <d v="2024-05-17T00:00:00"/>
    <x v="0"/>
    <x v="3"/>
    <m/>
    <m/>
    <m/>
    <m/>
    <m/>
    <m/>
    <m/>
    <m/>
    <m/>
    <n v="14814"/>
    <m/>
    <m/>
    <n v="14814"/>
  </r>
  <r>
    <x v="1"/>
    <d v="2024-05-17T00:00:00"/>
    <x v="0"/>
    <x v="1"/>
    <m/>
    <m/>
    <m/>
    <n v="376"/>
    <n v="500"/>
    <m/>
    <n v="554"/>
    <m/>
    <n v="4641"/>
    <n v="96701"/>
    <m/>
    <m/>
    <n v="102772"/>
  </r>
  <r>
    <x v="1"/>
    <d v="2024-05-20T00:00:00"/>
    <x v="0"/>
    <x v="3"/>
    <m/>
    <m/>
    <m/>
    <m/>
    <m/>
    <m/>
    <m/>
    <m/>
    <m/>
    <n v="11944"/>
    <m/>
    <m/>
    <n v="11944"/>
  </r>
  <r>
    <x v="1"/>
    <d v="2024-05-21T00:00:00"/>
    <x v="0"/>
    <x v="1"/>
    <m/>
    <m/>
    <m/>
    <m/>
    <m/>
    <m/>
    <m/>
    <m/>
    <m/>
    <n v="30515"/>
    <m/>
    <m/>
    <n v="30515"/>
  </r>
  <r>
    <x v="1"/>
    <d v="2024-05-23T00:00:00"/>
    <x v="0"/>
    <x v="3"/>
    <m/>
    <m/>
    <m/>
    <m/>
    <m/>
    <m/>
    <m/>
    <m/>
    <m/>
    <n v="8100"/>
    <m/>
    <m/>
    <n v="8100"/>
  </r>
  <r>
    <x v="1"/>
    <d v="2024-05-29T00:00:00"/>
    <x v="0"/>
    <x v="1"/>
    <m/>
    <m/>
    <m/>
    <m/>
    <m/>
    <m/>
    <m/>
    <m/>
    <m/>
    <n v="140854"/>
    <m/>
    <m/>
    <n v="140854"/>
  </r>
  <r>
    <x v="1"/>
    <d v="2024-06-04T00:00:00"/>
    <x v="0"/>
    <x v="3"/>
    <m/>
    <m/>
    <m/>
    <m/>
    <m/>
    <m/>
    <m/>
    <m/>
    <m/>
    <n v="15289"/>
    <m/>
    <m/>
    <n v="15289"/>
  </r>
  <r>
    <x v="1"/>
    <d v="2024-06-04T00:00:00"/>
    <x v="0"/>
    <x v="1"/>
    <m/>
    <m/>
    <m/>
    <m/>
    <m/>
    <m/>
    <m/>
    <m/>
    <m/>
    <n v="45649"/>
    <n v="13005"/>
    <m/>
    <n v="58654"/>
  </r>
  <r>
    <x v="1"/>
    <d v="2024-06-05T00:00:00"/>
    <x v="0"/>
    <x v="0"/>
    <m/>
    <m/>
    <m/>
    <m/>
    <m/>
    <m/>
    <m/>
    <m/>
    <m/>
    <n v="507.26"/>
    <n v="2046.8"/>
    <m/>
    <n v="2554.06"/>
  </r>
  <r>
    <x v="1"/>
    <d v="2024-06-07T00:00:00"/>
    <x v="0"/>
    <x v="3"/>
    <m/>
    <m/>
    <m/>
    <m/>
    <m/>
    <m/>
    <m/>
    <m/>
    <m/>
    <n v="13783"/>
    <m/>
    <m/>
    <n v="13783"/>
  </r>
  <r>
    <x v="1"/>
    <d v="2024-06-10T00:00:00"/>
    <x v="0"/>
    <x v="1"/>
    <m/>
    <m/>
    <m/>
    <m/>
    <m/>
    <m/>
    <m/>
    <m/>
    <m/>
    <m/>
    <n v="74869"/>
    <m/>
    <n v="74869"/>
  </r>
  <r>
    <x v="1"/>
    <d v="2024-06-13T00:00:00"/>
    <x v="0"/>
    <x v="1"/>
    <m/>
    <m/>
    <m/>
    <m/>
    <m/>
    <m/>
    <m/>
    <m/>
    <m/>
    <m/>
    <n v="913"/>
    <m/>
    <n v="913"/>
  </r>
  <r>
    <x v="1"/>
    <d v="2024-06-17T00:00:00"/>
    <x v="0"/>
    <x v="3"/>
    <m/>
    <m/>
    <m/>
    <m/>
    <m/>
    <m/>
    <m/>
    <m/>
    <m/>
    <n v="8908"/>
    <n v="8505"/>
    <m/>
    <n v="17413"/>
  </r>
  <r>
    <x v="1"/>
    <d v="2024-06-18T00:00:00"/>
    <x v="0"/>
    <x v="1"/>
    <m/>
    <m/>
    <m/>
    <m/>
    <m/>
    <m/>
    <m/>
    <m/>
    <m/>
    <m/>
    <n v="42712"/>
    <m/>
    <n v="42712"/>
  </r>
  <r>
    <x v="1"/>
    <d v="2024-06-25T00:00:00"/>
    <x v="0"/>
    <x v="3"/>
    <m/>
    <m/>
    <m/>
    <m/>
    <m/>
    <m/>
    <m/>
    <m/>
    <m/>
    <m/>
    <n v="10624"/>
    <m/>
    <n v="10624"/>
  </r>
  <r>
    <x v="1"/>
    <d v="2024-06-26T00:00:00"/>
    <x v="0"/>
    <x v="1"/>
    <m/>
    <m/>
    <m/>
    <m/>
    <m/>
    <m/>
    <m/>
    <m/>
    <m/>
    <m/>
    <n v="8360"/>
    <m/>
    <n v="8360"/>
  </r>
  <r>
    <x v="1"/>
    <d v="2024-07-09T00:00:00"/>
    <x v="0"/>
    <x v="1"/>
    <m/>
    <m/>
    <m/>
    <m/>
    <m/>
    <m/>
    <m/>
    <m/>
    <m/>
    <m/>
    <n v="51046"/>
    <n v="60482"/>
    <n v="111528"/>
  </r>
  <r>
    <x v="1"/>
    <d v="2024-07-10T00:00:00"/>
    <x v="0"/>
    <x v="3"/>
    <m/>
    <m/>
    <m/>
    <m/>
    <m/>
    <m/>
    <m/>
    <m/>
    <m/>
    <m/>
    <n v="6246"/>
    <m/>
    <n v="6246"/>
  </r>
  <r>
    <x v="1"/>
    <d v="2024-07-15T00:00:00"/>
    <x v="0"/>
    <x v="1"/>
    <m/>
    <m/>
    <m/>
    <m/>
    <m/>
    <m/>
    <m/>
    <m/>
    <m/>
    <m/>
    <m/>
    <n v="21738"/>
    <n v="21738"/>
  </r>
  <r>
    <x v="1"/>
    <d v="2024-07-17T00:00:00"/>
    <x v="0"/>
    <x v="3"/>
    <m/>
    <m/>
    <m/>
    <m/>
    <m/>
    <m/>
    <m/>
    <m/>
    <m/>
    <m/>
    <n v="6010"/>
    <m/>
    <n v="6010"/>
  </r>
  <r>
    <x v="1"/>
    <d v="2024-07-18T00:00:00"/>
    <x v="0"/>
    <x v="3"/>
    <m/>
    <m/>
    <m/>
    <m/>
    <m/>
    <m/>
    <m/>
    <m/>
    <m/>
    <m/>
    <n v="700"/>
    <n v="417"/>
    <n v="1117"/>
  </r>
  <r>
    <x v="1"/>
    <d v="2024-07-18T00:00:00"/>
    <x v="0"/>
    <x v="1"/>
    <m/>
    <m/>
    <m/>
    <m/>
    <m/>
    <m/>
    <m/>
    <m/>
    <m/>
    <m/>
    <m/>
    <n v="244235"/>
    <n v="244235"/>
  </r>
  <r>
    <x v="1"/>
    <d v="2024-07-24T00:00:00"/>
    <x v="0"/>
    <x v="1"/>
    <m/>
    <m/>
    <m/>
    <m/>
    <m/>
    <m/>
    <m/>
    <m/>
    <m/>
    <m/>
    <m/>
    <n v="176233"/>
    <n v="176233"/>
  </r>
  <r>
    <x v="1"/>
    <d v="2024-07-30T00:00:00"/>
    <x v="0"/>
    <x v="1"/>
    <m/>
    <m/>
    <m/>
    <m/>
    <m/>
    <m/>
    <m/>
    <m/>
    <m/>
    <m/>
    <n v="686"/>
    <n v="277131"/>
    <n v="277817"/>
  </r>
  <r>
    <x v="1"/>
    <d v="2024-08-07T00:00:00"/>
    <x v="0"/>
    <x v="1"/>
    <m/>
    <m/>
    <m/>
    <m/>
    <m/>
    <m/>
    <m/>
    <m/>
    <m/>
    <m/>
    <m/>
    <n v="138459"/>
    <n v="138459"/>
  </r>
  <r>
    <x v="1"/>
    <s v="#"/>
    <x v="0"/>
    <x v="3"/>
    <m/>
    <m/>
    <m/>
    <m/>
    <m/>
    <m/>
    <m/>
    <m/>
    <m/>
    <m/>
    <m/>
    <m/>
    <m/>
  </r>
  <r>
    <x v="1"/>
    <s v="#"/>
    <x v="0"/>
    <x v="0"/>
    <m/>
    <m/>
    <m/>
    <m/>
    <m/>
    <m/>
    <m/>
    <m/>
    <m/>
    <m/>
    <m/>
    <m/>
    <m/>
  </r>
  <r>
    <x v="1"/>
    <s v="#"/>
    <x v="0"/>
    <x v="1"/>
    <m/>
    <m/>
    <m/>
    <m/>
    <m/>
    <m/>
    <m/>
    <m/>
    <m/>
    <m/>
    <m/>
    <m/>
    <m/>
  </r>
  <r>
    <x v="1"/>
    <s v="#"/>
    <x v="0"/>
    <x v="4"/>
    <m/>
    <m/>
    <m/>
    <m/>
    <m/>
    <m/>
    <m/>
    <m/>
    <m/>
    <m/>
    <m/>
    <m/>
    <m/>
  </r>
  <r>
    <x v="1"/>
    <s v="Result"/>
    <x v="1"/>
    <x v="2"/>
    <n v="156029.32"/>
    <n v="50928.33"/>
    <n v="68777.63"/>
    <n v="189043.57"/>
    <n v="119323.72"/>
    <n v="149883.4"/>
    <n v="243235.16"/>
    <n v="401589.16"/>
    <n v="349395"/>
    <n v="547350.43000000005"/>
    <n v="225722.8"/>
    <n v="918695"/>
    <n v="3419973.52"/>
  </r>
  <r>
    <x v="2"/>
    <d v="2023-08-16T00:00:00"/>
    <x v="0"/>
    <x v="3"/>
    <n v="1187"/>
    <m/>
    <m/>
    <m/>
    <m/>
    <m/>
    <m/>
    <m/>
    <m/>
    <m/>
    <m/>
    <m/>
    <n v="1187"/>
  </r>
  <r>
    <x v="2"/>
    <d v="2023-08-23T00:00:00"/>
    <x v="0"/>
    <x v="4"/>
    <n v="2315"/>
    <m/>
    <m/>
    <m/>
    <m/>
    <m/>
    <m/>
    <m/>
    <m/>
    <m/>
    <m/>
    <m/>
    <n v="2315"/>
  </r>
  <r>
    <x v="2"/>
    <d v="2023-08-28T00:00:00"/>
    <x v="0"/>
    <x v="3"/>
    <n v="1894"/>
    <m/>
    <m/>
    <m/>
    <m/>
    <m/>
    <m/>
    <m/>
    <m/>
    <m/>
    <m/>
    <m/>
    <n v="1894"/>
  </r>
  <r>
    <x v="2"/>
    <d v="2023-09-11T00:00:00"/>
    <x v="0"/>
    <x v="4"/>
    <n v="6212"/>
    <n v="408"/>
    <m/>
    <m/>
    <m/>
    <m/>
    <m/>
    <m/>
    <m/>
    <m/>
    <m/>
    <m/>
    <n v="6620"/>
  </r>
  <r>
    <x v="2"/>
    <d v="2023-09-13T00:00:00"/>
    <x v="0"/>
    <x v="3"/>
    <n v="828"/>
    <n v="1048"/>
    <m/>
    <m/>
    <m/>
    <m/>
    <m/>
    <m/>
    <m/>
    <m/>
    <m/>
    <m/>
    <n v="1876"/>
  </r>
  <r>
    <x v="2"/>
    <d v="2023-09-20T00:00:00"/>
    <x v="0"/>
    <x v="3"/>
    <n v="750"/>
    <n v="562"/>
    <m/>
    <m/>
    <m/>
    <m/>
    <m/>
    <m/>
    <m/>
    <m/>
    <m/>
    <m/>
    <n v="1312"/>
  </r>
  <r>
    <x v="2"/>
    <d v="2023-09-21T00:00:00"/>
    <x v="0"/>
    <x v="4"/>
    <m/>
    <n v="843"/>
    <m/>
    <m/>
    <m/>
    <m/>
    <m/>
    <m/>
    <m/>
    <m/>
    <m/>
    <m/>
    <n v="843"/>
  </r>
  <r>
    <x v="2"/>
    <d v="2023-10-11T00:00:00"/>
    <x v="0"/>
    <x v="3"/>
    <n v="756"/>
    <m/>
    <n v="2154"/>
    <m/>
    <m/>
    <m/>
    <m/>
    <m/>
    <m/>
    <m/>
    <m/>
    <m/>
    <n v="2910"/>
  </r>
  <r>
    <x v="2"/>
    <d v="2023-10-31T00:00:00"/>
    <x v="0"/>
    <x v="3"/>
    <m/>
    <m/>
    <n v="2399"/>
    <m/>
    <m/>
    <m/>
    <m/>
    <m/>
    <m/>
    <m/>
    <m/>
    <m/>
    <n v="2399"/>
  </r>
  <r>
    <x v="2"/>
    <d v="2023-11-28T00:00:00"/>
    <x v="0"/>
    <x v="3"/>
    <m/>
    <m/>
    <n v="2810"/>
    <n v="1267"/>
    <m/>
    <m/>
    <m/>
    <m/>
    <m/>
    <m/>
    <m/>
    <m/>
    <n v="4077"/>
  </r>
  <r>
    <x v="2"/>
    <d v="2023-12-12T00:00:00"/>
    <x v="0"/>
    <x v="3"/>
    <m/>
    <m/>
    <m/>
    <m/>
    <n v="3003"/>
    <m/>
    <m/>
    <m/>
    <m/>
    <m/>
    <m/>
    <m/>
    <n v="3003"/>
  </r>
  <r>
    <x v="2"/>
    <d v="2023-12-28T00:00:00"/>
    <x v="0"/>
    <x v="3"/>
    <m/>
    <m/>
    <m/>
    <m/>
    <n v="3730"/>
    <m/>
    <m/>
    <m/>
    <m/>
    <m/>
    <m/>
    <m/>
    <n v="3730"/>
  </r>
  <r>
    <x v="2"/>
    <d v="2024-01-09T00:00:00"/>
    <x v="0"/>
    <x v="3"/>
    <m/>
    <m/>
    <m/>
    <m/>
    <m/>
    <n v="11375"/>
    <m/>
    <m/>
    <m/>
    <m/>
    <m/>
    <m/>
    <n v="11375"/>
  </r>
  <r>
    <x v="2"/>
    <d v="2024-01-26T00:00:00"/>
    <x v="0"/>
    <x v="3"/>
    <m/>
    <m/>
    <m/>
    <m/>
    <m/>
    <n v="3976"/>
    <m/>
    <m/>
    <m/>
    <m/>
    <m/>
    <m/>
    <n v="3976"/>
  </r>
  <r>
    <x v="2"/>
    <d v="2024-02-13T00:00:00"/>
    <x v="0"/>
    <x v="3"/>
    <m/>
    <m/>
    <m/>
    <m/>
    <m/>
    <m/>
    <n v="2716"/>
    <m/>
    <m/>
    <m/>
    <m/>
    <m/>
    <n v="2716"/>
  </r>
  <r>
    <x v="2"/>
    <d v="2024-02-22T00:00:00"/>
    <x v="0"/>
    <x v="3"/>
    <m/>
    <m/>
    <m/>
    <m/>
    <m/>
    <m/>
    <n v="8957"/>
    <m/>
    <m/>
    <m/>
    <m/>
    <m/>
    <n v="8957"/>
  </r>
  <r>
    <x v="2"/>
    <d v="2024-03-05T00:00:00"/>
    <x v="0"/>
    <x v="4"/>
    <m/>
    <m/>
    <n v="4440"/>
    <n v="6958"/>
    <n v="26938"/>
    <n v="10662"/>
    <n v="58057"/>
    <n v="3942"/>
    <m/>
    <m/>
    <m/>
    <m/>
    <n v="110997"/>
  </r>
  <r>
    <x v="2"/>
    <d v="2024-03-12T00:00:00"/>
    <x v="0"/>
    <x v="3"/>
    <m/>
    <m/>
    <m/>
    <m/>
    <m/>
    <m/>
    <m/>
    <n v="8685"/>
    <m/>
    <m/>
    <m/>
    <m/>
    <n v="8685"/>
  </r>
  <r>
    <x v="2"/>
    <d v="2024-04-05T00:00:00"/>
    <x v="0"/>
    <x v="3"/>
    <m/>
    <m/>
    <m/>
    <m/>
    <m/>
    <m/>
    <m/>
    <m/>
    <n v="4824"/>
    <m/>
    <m/>
    <m/>
    <n v="4824"/>
  </r>
  <r>
    <x v="2"/>
    <d v="2024-04-16T00:00:00"/>
    <x v="0"/>
    <x v="3"/>
    <m/>
    <m/>
    <m/>
    <m/>
    <m/>
    <m/>
    <m/>
    <m/>
    <n v="8292"/>
    <m/>
    <m/>
    <m/>
    <n v="8292"/>
  </r>
  <r>
    <x v="2"/>
    <d v="2024-04-30T00:00:00"/>
    <x v="0"/>
    <x v="3"/>
    <m/>
    <m/>
    <m/>
    <m/>
    <m/>
    <m/>
    <m/>
    <m/>
    <n v="4629"/>
    <m/>
    <m/>
    <m/>
    <n v="4629"/>
  </r>
  <r>
    <x v="2"/>
    <d v="2024-05-09T00:00:00"/>
    <x v="0"/>
    <x v="4"/>
    <m/>
    <m/>
    <m/>
    <m/>
    <m/>
    <m/>
    <m/>
    <n v="14146"/>
    <n v="24410"/>
    <m/>
    <m/>
    <m/>
    <n v="38556"/>
  </r>
  <r>
    <x v="2"/>
    <d v="2024-05-10T00:00:00"/>
    <x v="0"/>
    <x v="4"/>
    <m/>
    <m/>
    <m/>
    <m/>
    <m/>
    <m/>
    <m/>
    <n v="7815"/>
    <n v="15604"/>
    <n v="4734"/>
    <m/>
    <m/>
    <n v="28153"/>
  </r>
  <r>
    <x v="2"/>
    <d v="2024-05-21T00:00:00"/>
    <x v="0"/>
    <x v="3"/>
    <m/>
    <m/>
    <m/>
    <m/>
    <m/>
    <m/>
    <m/>
    <m/>
    <m/>
    <n v="4648"/>
    <m/>
    <m/>
    <n v="4648"/>
  </r>
  <r>
    <x v="2"/>
    <d v="2024-06-11T00:00:00"/>
    <x v="0"/>
    <x v="3"/>
    <m/>
    <m/>
    <m/>
    <m/>
    <m/>
    <m/>
    <m/>
    <m/>
    <m/>
    <m/>
    <n v="6190"/>
    <m/>
    <n v="6190"/>
  </r>
  <r>
    <x v="2"/>
    <d v="2024-06-17T00:00:00"/>
    <x v="0"/>
    <x v="4"/>
    <m/>
    <m/>
    <m/>
    <m/>
    <m/>
    <m/>
    <m/>
    <m/>
    <m/>
    <n v="4180"/>
    <n v="8579"/>
    <m/>
    <n v="12759"/>
  </r>
  <r>
    <x v="2"/>
    <d v="2024-06-25T00:00:00"/>
    <x v="0"/>
    <x v="3"/>
    <m/>
    <m/>
    <m/>
    <m/>
    <m/>
    <m/>
    <m/>
    <m/>
    <m/>
    <m/>
    <n v="1669"/>
    <m/>
    <n v="1669"/>
  </r>
  <r>
    <x v="2"/>
    <d v="2024-07-19T00:00:00"/>
    <x v="0"/>
    <x v="3"/>
    <m/>
    <m/>
    <m/>
    <m/>
    <m/>
    <m/>
    <m/>
    <m/>
    <m/>
    <m/>
    <m/>
    <n v="577"/>
    <n v="577"/>
  </r>
  <r>
    <x v="2"/>
    <d v="2024-07-22T00:00:00"/>
    <x v="0"/>
    <x v="4"/>
    <m/>
    <m/>
    <m/>
    <m/>
    <m/>
    <m/>
    <m/>
    <m/>
    <m/>
    <m/>
    <n v="5927"/>
    <n v="26921"/>
    <n v="32848"/>
  </r>
  <r>
    <x v="2"/>
    <d v="2024-07-25T00:00:00"/>
    <x v="0"/>
    <x v="3"/>
    <m/>
    <m/>
    <m/>
    <m/>
    <m/>
    <m/>
    <m/>
    <m/>
    <m/>
    <m/>
    <m/>
    <n v="2922"/>
    <n v="2922"/>
  </r>
  <r>
    <x v="2"/>
    <s v="#"/>
    <x v="0"/>
    <x v="3"/>
    <m/>
    <m/>
    <m/>
    <m/>
    <m/>
    <m/>
    <m/>
    <m/>
    <m/>
    <m/>
    <m/>
    <m/>
    <m/>
  </r>
  <r>
    <x v="2"/>
    <s v="#"/>
    <x v="0"/>
    <x v="1"/>
    <m/>
    <m/>
    <m/>
    <m/>
    <m/>
    <m/>
    <m/>
    <m/>
    <m/>
    <m/>
    <m/>
    <m/>
    <m/>
  </r>
  <r>
    <x v="2"/>
    <s v="#"/>
    <x v="0"/>
    <x v="4"/>
    <m/>
    <m/>
    <m/>
    <m/>
    <m/>
    <m/>
    <m/>
    <m/>
    <m/>
    <m/>
    <m/>
    <m/>
    <m/>
  </r>
  <r>
    <x v="2"/>
    <s v="Result"/>
    <x v="1"/>
    <x v="2"/>
    <n v="13942"/>
    <n v="2861"/>
    <n v="11803"/>
    <n v="8225"/>
    <n v="33671"/>
    <n v="26013"/>
    <n v="69730"/>
    <n v="34588"/>
    <n v="57759"/>
    <n v="13562"/>
    <n v="22365"/>
    <n v="30420"/>
    <n v="324939"/>
  </r>
  <r>
    <x v="3"/>
    <d v="2023-08-15T00:00:00"/>
    <x v="0"/>
    <x v="0"/>
    <n v="806.77"/>
    <m/>
    <m/>
    <m/>
    <m/>
    <m/>
    <m/>
    <m/>
    <m/>
    <m/>
    <m/>
    <m/>
    <n v="806.77"/>
  </r>
  <r>
    <x v="3"/>
    <d v="2023-08-24T00:00:00"/>
    <x v="0"/>
    <x v="0"/>
    <n v="891.53"/>
    <m/>
    <m/>
    <m/>
    <m/>
    <m/>
    <m/>
    <m/>
    <m/>
    <m/>
    <m/>
    <m/>
    <n v="891.53"/>
  </r>
  <r>
    <x v="3"/>
    <d v="2023-08-30T00:00:00"/>
    <x v="0"/>
    <x v="0"/>
    <n v="266.31"/>
    <m/>
    <m/>
    <m/>
    <m/>
    <m/>
    <m/>
    <m/>
    <m/>
    <m/>
    <m/>
    <m/>
    <n v="266.31"/>
  </r>
  <r>
    <x v="3"/>
    <d v="2023-09-05T00:00:00"/>
    <x v="0"/>
    <x v="0"/>
    <n v="538.73"/>
    <m/>
    <m/>
    <m/>
    <m/>
    <m/>
    <m/>
    <m/>
    <m/>
    <m/>
    <m/>
    <m/>
    <n v="538.73"/>
  </r>
  <r>
    <x v="3"/>
    <d v="2023-09-13T00:00:00"/>
    <x v="0"/>
    <x v="0"/>
    <n v="4060.32"/>
    <m/>
    <m/>
    <m/>
    <m/>
    <m/>
    <m/>
    <m/>
    <m/>
    <m/>
    <m/>
    <m/>
    <n v="4060.32"/>
  </r>
  <r>
    <x v="3"/>
    <d v="2023-09-15T00:00:00"/>
    <x v="0"/>
    <x v="0"/>
    <m/>
    <n v="1648.16"/>
    <m/>
    <m/>
    <m/>
    <m/>
    <m/>
    <m/>
    <m/>
    <m/>
    <m/>
    <m/>
    <n v="1648.16"/>
  </r>
  <r>
    <x v="3"/>
    <d v="2023-09-20T00:00:00"/>
    <x v="0"/>
    <x v="0"/>
    <n v="77.599999999999994"/>
    <m/>
    <m/>
    <m/>
    <m/>
    <m/>
    <m/>
    <m/>
    <m/>
    <m/>
    <m/>
    <m/>
    <n v="77.599999999999994"/>
  </r>
  <r>
    <x v="3"/>
    <d v="2023-09-21T00:00:00"/>
    <x v="0"/>
    <x v="0"/>
    <m/>
    <n v="2146.46"/>
    <m/>
    <m/>
    <m/>
    <m/>
    <m/>
    <m/>
    <m/>
    <m/>
    <m/>
    <m/>
    <n v="2146.46"/>
  </r>
  <r>
    <x v="3"/>
    <d v="2023-09-22T00:00:00"/>
    <x v="0"/>
    <x v="0"/>
    <n v="1000"/>
    <n v="935.31"/>
    <m/>
    <m/>
    <m/>
    <m/>
    <m/>
    <m/>
    <m/>
    <m/>
    <m/>
    <m/>
    <n v="1935.31"/>
  </r>
  <r>
    <x v="3"/>
    <d v="2023-09-25T00:00:00"/>
    <x v="0"/>
    <x v="0"/>
    <m/>
    <n v="1327.56"/>
    <m/>
    <m/>
    <m/>
    <m/>
    <m/>
    <m/>
    <m/>
    <m/>
    <m/>
    <m/>
    <n v="1327.56"/>
  </r>
  <r>
    <x v="3"/>
    <d v="2023-09-29T00:00:00"/>
    <x v="0"/>
    <x v="0"/>
    <m/>
    <n v="261.61"/>
    <m/>
    <m/>
    <m/>
    <m/>
    <m/>
    <m/>
    <m/>
    <m/>
    <m/>
    <m/>
    <n v="261.61"/>
  </r>
  <r>
    <x v="3"/>
    <d v="2023-10-02T00:00:00"/>
    <x v="0"/>
    <x v="0"/>
    <m/>
    <n v="2918.03"/>
    <n v="212.04"/>
    <m/>
    <m/>
    <m/>
    <m/>
    <m/>
    <m/>
    <m/>
    <m/>
    <m/>
    <n v="3130.07"/>
  </r>
  <r>
    <x v="3"/>
    <d v="2023-10-06T00:00:00"/>
    <x v="0"/>
    <x v="0"/>
    <m/>
    <n v="1236.49"/>
    <m/>
    <m/>
    <m/>
    <m/>
    <m/>
    <m/>
    <m/>
    <m/>
    <m/>
    <m/>
    <n v="1236.49"/>
  </r>
  <r>
    <x v="3"/>
    <d v="2023-10-09T00:00:00"/>
    <x v="0"/>
    <x v="0"/>
    <m/>
    <n v="2447.83"/>
    <n v="497.07"/>
    <m/>
    <m/>
    <m/>
    <m/>
    <m/>
    <m/>
    <m/>
    <m/>
    <m/>
    <n v="2944.9"/>
  </r>
  <r>
    <x v="3"/>
    <d v="2023-10-11T00:00:00"/>
    <x v="0"/>
    <x v="0"/>
    <m/>
    <m/>
    <n v="1903.56"/>
    <m/>
    <m/>
    <m/>
    <m/>
    <m/>
    <m/>
    <m/>
    <m/>
    <m/>
    <n v="1903.56"/>
  </r>
  <r>
    <x v="3"/>
    <d v="2023-10-17T00:00:00"/>
    <x v="0"/>
    <x v="0"/>
    <m/>
    <m/>
    <n v="3864.91"/>
    <m/>
    <m/>
    <m/>
    <m/>
    <m/>
    <m/>
    <m/>
    <m/>
    <m/>
    <n v="3864.91"/>
  </r>
  <r>
    <x v="3"/>
    <d v="2023-10-18T00:00:00"/>
    <x v="0"/>
    <x v="0"/>
    <m/>
    <m/>
    <n v="6781.87"/>
    <m/>
    <m/>
    <m/>
    <m/>
    <m/>
    <m/>
    <m/>
    <m/>
    <m/>
    <n v="6781.87"/>
  </r>
  <r>
    <x v="3"/>
    <d v="2023-10-20T00:00:00"/>
    <x v="0"/>
    <x v="0"/>
    <m/>
    <m/>
    <n v="17638.990000000002"/>
    <m/>
    <m/>
    <m/>
    <m/>
    <m/>
    <m/>
    <m/>
    <m/>
    <m/>
    <n v="17638.990000000002"/>
  </r>
  <r>
    <x v="3"/>
    <d v="2023-10-24T00:00:00"/>
    <x v="0"/>
    <x v="0"/>
    <m/>
    <m/>
    <n v="6248.46"/>
    <m/>
    <m/>
    <m/>
    <m/>
    <m/>
    <m/>
    <m/>
    <m/>
    <m/>
    <n v="6248.46"/>
  </r>
  <r>
    <x v="3"/>
    <d v="2023-10-30T00:00:00"/>
    <x v="0"/>
    <x v="0"/>
    <m/>
    <m/>
    <n v="11012.68"/>
    <m/>
    <m/>
    <m/>
    <m/>
    <m/>
    <m/>
    <m/>
    <m/>
    <m/>
    <n v="11012.68"/>
  </r>
  <r>
    <x v="3"/>
    <d v="2023-10-31T00:00:00"/>
    <x v="0"/>
    <x v="0"/>
    <m/>
    <m/>
    <n v="15178.47"/>
    <m/>
    <m/>
    <m/>
    <m/>
    <m/>
    <m/>
    <m/>
    <m/>
    <m/>
    <n v="15178.47"/>
  </r>
  <r>
    <x v="3"/>
    <d v="2023-11-02T00:00:00"/>
    <x v="0"/>
    <x v="0"/>
    <m/>
    <m/>
    <n v="1713.11"/>
    <n v="117.98"/>
    <m/>
    <m/>
    <m/>
    <m/>
    <m/>
    <m/>
    <m/>
    <m/>
    <n v="1831.09"/>
  </r>
  <r>
    <x v="3"/>
    <d v="2023-11-03T00:00:00"/>
    <x v="0"/>
    <x v="0"/>
    <m/>
    <m/>
    <n v="1549.7"/>
    <m/>
    <m/>
    <m/>
    <m/>
    <m/>
    <m/>
    <m/>
    <m/>
    <m/>
    <n v="1549.7"/>
  </r>
  <r>
    <x v="3"/>
    <d v="2023-11-07T00:00:00"/>
    <x v="0"/>
    <x v="0"/>
    <m/>
    <m/>
    <n v="2011.01"/>
    <m/>
    <m/>
    <m/>
    <m/>
    <m/>
    <m/>
    <m/>
    <m/>
    <m/>
    <n v="2011.01"/>
  </r>
  <r>
    <x v="3"/>
    <d v="2023-11-14T00:00:00"/>
    <x v="0"/>
    <x v="0"/>
    <m/>
    <m/>
    <m/>
    <n v="5410.48"/>
    <m/>
    <m/>
    <m/>
    <m/>
    <m/>
    <m/>
    <m/>
    <m/>
    <n v="5410.48"/>
  </r>
  <r>
    <x v="3"/>
    <d v="2023-11-20T00:00:00"/>
    <x v="0"/>
    <x v="0"/>
    <m/>
    <m/>
    <m/>
    <n v="871.73"/>
    <m/>
    <m/>
    <m/>
    <m/>
    <m/>
    <m/>
    <m/>
    <m/>
    <n v="871.73"/>
  </r>
  <r>
    <x v="3"/>
    <d v="2023-11-21T00:00:00"/>
    <x v="0"/>
    <x v="0"/>
    <m/>
    <m/>
    <m/>
    <n v="99.97"/>
    <m/>
    <m/>
    <m/>
    <m/>
    <m/>
    <m/>
    <m/>
    <m/>
    <n v="99.97"/>
  </r>
  <r>
    <x v="3"/>
    <d v="2023-11-28T00:00:00"/>
    <x v="0"/>
    <x v="0"/>
    <m/>
    <m/>
    <n v="390.47"/>
    <n v="4753"/>
    <m/>
    <m/>
    <m/>
    <m/>
    <m/>
    <m/>
    <m/>
    <m/>
    <n v="5143.47"/>
  </r>
  <r>
    <x v="3"/>
    <d v="2023-11-30T00:00:00"/>
    <x v="0"/>
    <x v="0"/>
    <n v="3156.39"/>
    <m/>
    <m/>
    <n v="1440.55"/>
    <m/>
    <m/>
    <m/>
    <m/>
    <m/>
    <m/>
    <m/>
    <m/>
    <n v="4596.9399999999996"/>
  </r>
  <r>
    <x v="3"/>
    <d v="2023-12-05T00:00:00"/>
    <x v="0"/>
    <x v="0"/>
    <m/>
    <m/>
    <m/>
    <n v="14820.05"/>
    <n v="7045.79"/>
    <m/>
    <m/>
    <m/>
    <m/>
    <m/>
    <m/>
    <m/>
    <n v="21865.84"/>
  </r>
  <r>
    <x v="3"/>
    <d v="2023-12-11T00:00:00"/>
    <x v="0"/>
    <x v="0"/>
    <m/>
    <m/>
    <m/>
    <n v="797.48"/>
    <n v="974.68"/>
    <m/>
    <m/>
    <m/>
    <m/>
    <m/>
    <m/>
    <m/>
    <n v="1772.16"/>
  </r>
  <r>
    <x v="3"/>
    <d v="2023-12-12T00:00:00"/>
    <x v="0"/>
    <x v="0"/>
    <m/>
    <m/>
    <m/>
    <n v="933.77"/>
    <m/>
    <m/>
    <m/>
    <m/>
    <m/>
    <m/>
    <m/>
    <m/>
    <n v="933.77"/>
  </r>
  <r>
    <x v="3"/>
    <d v="2023-12-15T00:00:00"/>
    <x v="0"/>
    <x v="0"/>
    <m/>
    <m/>
    <m/>
    <n v="1384.09"/>
    <n v="1999.33"/>
    <m/>
    <m/>
    <m/>
    <m/>
    <m/>
    <m/>
    <m/>
    <n v="3383.42"/>
  </r>
  <r>
    <x v="3"/>
    <d v="2023-12-20T00:00:00"/>
    <x v="0"/>
    <x v="0"/>
    <m/>
    <m/>
    <m/>
    <n v="3872.91"/>
    <n v="3404.38"/>
    <m/>
    <m/>
    <m/>
    <m/>
    <m/>
    <m/>
    <m/>
    <n v="7277.29"/>
  </r>
  <r>
    <x v="3"/>
    <d v="2023-12-27T00:00:00"/>
    <x v="0"/>
    <x v="0"/>
    <m/>
    <m/>
    <m/>
    <m/>
    <n v="16835.28"/>
    <m/>
    <m/>
    <m/>
    <m/>
    <m/>
    <m/>
    <m/>
    <n v="16835.28"/>
  </r>
  <r>
    <x v="3"/>
    <d v="2023-12-28T00:00:00"/>
    <x v="0"/>
    <x v="0"/>
    <m/>
    <m/>
    <m/>
    <m/>
    <n v="2430.36"/>
    <m/>
    <m/>
    <m/>
    <m/>
    <m/>
    <m/>
    <m/>
    <n v="2430.36"/>
  </r>
  <r>
    <x v="3"/>
    <d v="2024-01-03T00:00:00"/>
    <x v="0"/>
    <x v="0"/>
    <m/>
    <m/>
    <m/>
    <m/>
    <n v="9146.0400000000009"/>
    <n v="2433.13"/>
    <m/>
    <m/>
    <m/>
    <m/>
    <m/>
    <m/>
    <n v="11579.17"/>
  </r>
  <r>
    <x v="3"/>
    <d v="2024-01-04T00:00:00"/>
    <x v="0"/>
    <x v="0"/>
    <m/>
    <m/>
    <m/>
    <m/>
    <n v="4696.18"/>
    <m/>
    <m/>
    <m/>
    <m/>
    <m/>
    <m/>
    <m/>
    <n v="4696.18"/>
  </r>
  <r>
    <x v="3"/>
    <d v="2024-01-09T00:00:00"/>
    <x v="0"/>
    <x v="0"/>
    <m/>
    <m/>
    <m/>
    <m/>
    <n v="914.17"/>
    <m/>
    <m/>
    <m/>
    <m/>
    <m/>
    <m/>
    <m/>
    <n v="914.17"/>
  </r>
  <r>
    <x v="3"/>
    <d v="2024-01-22T00:00:00"/>
    <x v="0"/>
    <x v="0"/>
    <m/>
    <m/>
    <m/>
    <m/>
    <m/>
    <n v="1986.08"/>
    <m/>
    <m/>
    <m/>
    <m/>
    <m/>
    <m/>
    <n v="1986.08"/>
  </r>
  <r>
    <x v="3"/>
    <d v="2024-01-24T00:00:00"/>
    <x v="0"/>
    <x v="0"/>
    <m/>
    <m/>
    <m/>
    <n v="1234.0899999999999"/>
    <n v="1013.45"/>
    <n v="2220.38"/>
    <m/>
    <m/>
    <m/>
    <m/>
    <m/>
    <m/>
    <n v="4467.92"/>
  </r>
  <r>
    <x v="3"/>
    <d v="2024-01-26T00:00:00"/>
    <x v="0"/>
    <x v="0"/>
    <m/>
    <m/>
    <m/>
    <m/>
    <m/>
    <n v="13067.56"/>
    <m/>
    <m/>
    <m/>
    <m/>
    <m/>
    <m/>
    <n v="13067.56"/>
  </r>
  <r>
    <x v="3"/>
    <d v="2024-01-31T00:00:00"/>
    <x v="0"/>
    <x v="0"/>
    <m/>
    <m/>
    <m/>
    <m/>
    <m/>
    <n v="4610.1000000000004"/>
    <m/>
    <m/>
    <m/>
    <m/>
    <m/>
    <m/>
    <n v="4610.1000000000004"/>
  </r>
  <r>
    <x v="3"/>
    <d v="2024-02-02T00:00:00"/>
    <x v="0"/>
    <x v="0"/>
    <m/>
    <m/>
    <m/>
    <m/>
    <m/>
    <n v="9154.27"/>
    <n v="611.39"/>
    <m/>
    <m/>
    <m/>
    <m/>
    <m/>
    <n v="9765.66"/>
  </r>
  <r>
    <x v="3"/>
    <d v="2024-02-05T00:00:00"/>
    <x v="0"/>
    <x v="0"/>
    <m/>
    <m/>
    <m/>
    <m/>
    <m/>
    <n v="6279.02"/>
    <m/>
    <m/>
    <m/>
    <m/>
    <m/>
    <m/>
    <n v="6279.02"/>
  </r>
  <r>
    <x v="3"/>
    <d v="2024-02-06T00:00:00"/>
    <x v="0"/>
    <x v="0"/>
    <m/>
    <m/>
    <m/>
    <m/>
    <m/>
    <n v="2827.21"/>
    <n v="546.20000000000005"/>
    <m/>
    <m/>
    <m/>
    <m/>
    <m/>
    <n v="3373.41"/>
  </r>
  <r>
    <x v="3"/>
    <d v="2024-02-07T00:00:00"/>
    <x v="0"/>
    <x v="0"/>
    <m/>
    <m/>
    <m/>
    <m/>
    <m/>
    <n v="1040.8900000000001"/>
    <m/>
    <m/>
    <m/>
    <m/>
    <m/>
    <m/>
    <n v="1040.8900000000001"/>
  </r>
  <r>
    <x v="3"/>
    <d v="2024-02-08T00:00:00"/>
    <x v="0"/>
    <x v="0"/>
    <m/>
    <m/>
    <m/>
    <m/>
    <m/>
    <n v="5368.75"/>
    <m/>
    <m/>
    <m/>
    <m/>
    <m/>
    <m/>
    <n v="5368.75"/>
  </r>
  <r>
    <x v="3"/>
    <d v="2024-02-12T00:00:00"/>
    <x v="0"/>
    <x v="0"/>
    <m/>
    <m/>
    <m/>
    <m/>
    <m/>
    <n v="1444.8"/>
    <n v="6036.61"/>
    <m/>
    <m/>
    <m/>
    <m/>
    <m/>
    <n v="7481.41"/>
  </r>
  <r>
    <x v="3"/>
    <d v="2024-02-13T00:00:00"/>
    <x v="0"/>
    <x v="0"/>
    <m/>
    <m/>
    <m/>
    <m/>
    <m/>
    <m/>
    <n v="3420.13"/>
    <m/>
    <m/>
    <m/>
    <m/>
    <m/>
    <n v="3420.13"/>
  </r>
  <r>
    <x v="3"/>
    <d v="2024-02-14T00:00:00"/>
    <x v="0"/>
    <x v="0"/>
    <m/>
    <m/>
    <m/>
    <m/>
    <m/>
    <m/>
    <n v="1699.45"/>
    <m/>
    <m/>
    <m/>
    <m/>
    <m/>
    <n v="1699.45"/>
  </r>
  <r>
    <x v="3"/>
    <d v="2024-02-15T00:00:00"/>
    <x v="0"/>
    <x v="0"/>
    <m/>
    <m/>
    <m/>
    <m/>
    <m/>
    <m/>
    <n v="197.18"/>
    <m/>
    <m/>
    <m/>
    <m/>
    <m/>
    <n v="197.18"/>
  </r>
  <r>
    <x v="3"/>
    <d v="2024-02-23T00:00:00"/>
    <x v="0"/>
    <x v="0"/>
    <m/>
    <m/>
    <m/>
    <m/>
    <m/>
    <m/>
    <n v="14513.85"/>
    <m/>
    <m/>
    <m/>
    <m/>
    <m/>
    <n v="14513.85"/>
  </r>
  <r>
    <x v="3"/>
    <d v="2024-02-27T00:00:00"/>
    <x v="0"/>
    <x v="0"/>
    <m/>
    <m/>
    <m/>
    <m/>
    <m/>
    <n v="300.37"/>
    <n v="17822.73"/>
    <m/>
    <m/>
    <m/>
    <m/>
    <m/>
    <n v="18123.099999999999"/>
  </r>
  <r>
    <x v="3"/>
    <d v="2024-02-29T00:00:00"/>
    <x v="0"/>
    <x v="0"/>
    <m/>
    <m/>
    <m/>
    <m/>
    <m/>
    <m/>
    <n v="4367.16"/>
    <m/>
    <m/>
    <m/>
    <m/>
    <m/>
    <n v="4367.16"/>
  </r>
  <r>
    <x v="3"/>
    <d v="2024-03-07T00:00:00"/>
    <x v="0"/>
    <x v="0"/>
    <m/>
    <m/>
    <m/>
    <m/>
    <m/>
    <m/>
    <n v="541.17999999999995"/>
    <n v="323.41000000000003"/>
    <m/>
    <m/>
    <m/>
    <m/>
    <n v="864.59"/>
  </r>
  <r>
    <x v="3"/>
    <d v="2024-03-08T00:00:00"/>
    <x v="0"/>
    <x v="0"/>
    <m/>
    <m/>
    <m/>
    <m/>
    <m/>
    <m/>
    <n v="5480.1"/>
    <n v="74.319999999999993"/>
    <m/>
    <m/>
    <m/>
    <m/>
    <n v="5554.42"/>
  </r>
  <r>
    <x v="3"/>
    <d v="2024-03-12T00:00:00"/>
    <x v="0"/>
    <x v="0"/>
    <m/>
    <m/>
    <m/>
    <m/>
    <m/>
    <n v="1539.38"/>
    <n v="3992.32"/>
    <n v="19845.669999999998"/>
    <m/>
    <m/>
    <m/>
    <m/>
    <n v="25377.37"/>
  </r>
  <r>
    <x v="3"/>
    <d v="2024-03-14T00:00:00"/>
    <x v="0"/>
    <x v="0"/>
    <m/>
    <m/>
    <m/>
    <m/>
    <m/>
    <m/>
    <m/>
    <n v="2907.79"/>
    <m/>
    <m/>
    <m/>
    <m/>
    <n v="2907.79"/>
  </r>
  <r>
    <x v="3"/>
    <d v="2024-03-15T00:00:00"/>
    <x v="0"/>
    <x v="0"/>
    <m/>
    <m/>
    <m/>
    <m/>
    <m/>
    <m/>
    <m/>
    <n v="2228.91"/>
    <m/>
    <m/>
    <m/>
    <m/>
    <n v="2228.91"/>
  </r>
  <r>
    <x v="3"/>
    <d v="2024-03-18T00:00:00"/>
    <x v="0"/>
    <x v="0"/>
    <m/>
    <m/>
    <m/>
    <m/>
    <m/>
    <m/>
    <m/>
    <n v="9179.61"/>
    <m/>
    <m/>
    <m/>
    <m/>
    <n v="9179.61"/>
  </r>
  <r>
    <x v="3"/>
    <d v="2024-03-19T00:00:00"/>
    <x v="0"/>
    <x v="0"/>
    <m/>
    <m/>
    <m/>
    <m/>
    <m/>
    <m/>
    <m/>
    <n v="2995.01"/>
    <m/>
    <m/>
    <m/>
    <m/>
    <n v="2995.01"/>
  </r>
  <r>
    <x v="3"/>
    <d v="2024-03-22T00:00:00"/>
    <x v="0"/>
    <x v="0"/>
    <m/>
    <m/>
    <m/>
    <m/>
    <m/>
    <m/>
    <m/>
    <n v="1360.68"/>
    <m/>
    <m/>
    <m/>
    <m/>
    <n v="1360.68"/>
  </r>
  <r>
    <x v="3"/>
    <d v="2024-03-27T00:00:00"/>
    <x v="0"/>
    <x v="0"/>
    <m/>
    <m/>
    <m/>
    <m/>
    <m/>
    <m/>
    <m/>
    <n v="2763.89"/>
    <m/>
    <m/>
    <m/>
    <m/>
    <n v="2763.89"/>
  </r>
  <r>
    <x v="3"/>
    <d v="2024-03-28T00:00:00"/>
    <x v="0"/>
    <x v="0"/>
    <m/>
    <m/>
    <m/>
    <m/>
    <m/>
    <m/>
    <m/>
    <n v="344.64"/>
    <m/>
    <m/>
    <m/>
    <m/>
    <n v="344.64"/>
  </r>
  <r>
    <x v="3"/>
    <d v="2024-04-04T00:00:00"/>
    <x v="0"/>
    <x v="0"/>
    <m/>
    <m/>
    <m/>
    <m/>
    <m/>
    <m/>
    <m/>
    <n v="10741.16"/>
    <n v="1682.25"/>
    <m/>
    <m/>
    <m/>
    <n v="12423.41"/>
  </r>
  <r>
    <x v="3"/>
    <d v="2024-04-09T00:00:00"/>
    <x v="0"/>
    <x v="0"/>
    <m/>
    <m/>
    <m/>
    <m/>
    <m/>
    <m/>
    <m/>
    <n v="2685.52"/>
    <n v="2061.2600000000002"/>
    <m/>
    <m/>
    <m/>
    <n v="4746.78"/>
  </r>
  <r>
    <x v="3"/>
    <d v="2024-04-10T00:00:00"/>
    <x v="0"/>
    <x v="0"/>
    <m/>
    <m/>
    <m/>
    <m/>
    <m/>
    <m/>
    <m/>
    <m/>
    <n v="8161.88"/>
    <m/>
    <m/>
    <m/>
    <n v="8161.88"/>
  </r>
  <r>
    <x v="3"/>
    <d v="2024-04-11T00:00:00"/>
    <x v="0"/>
    <x v="0"/>
    <m/>
    <m/>
    <m/>
    <m/>
    <m/>
    <m/>
    <m/>
    <m/>
    <n v="1191.47"/>
    <m/>
    <m/>
    <m/>
    <n v="1191.47"/>
  </r>
  <r>
    <x v="3"/>
    <d v="2024-04-17T00:00:00"/>
    <x v="0"/>
    <x v="0"/>
    <m/>
    <m/>
    <m/>
    <m/>
    <m/>
    <m/>
    <m/>
    <m/>
    <n v="2426.89"/>
    <m/>
    <m/>
    <m/>
    <n v="2426.89"/>
  </r>
  <r>
    <x v="3"/>
    <d v="2024-04-22T00:00:00"/>
    <x v="0"/>
    <x v="0"/>
    <m/>
    <m/>
    <m/>
    <m/>
    <m/>
    <m/>
    <m/>
    <m/>
    <n v="5006.3599999999997"/>
    <m/>
    <m/>
    <m/>
    <n v="5006.3599999999997"/>
  </r>
  <r>
    <x v="3"/>
    <d v="2024-04-26T00:00:00"/>
    <x v="0"/>
    <x v="0"/>
    <m/>
    <m/>
    <m/>
    <m/>
    <m/>
    <m/>
    <m/>
    <m/>
    <n v="277.86"/>
    <m/>
    <m/>
    <m/>
    <n v="277.86"/>
  </r>
  <r>
    <x v="3"/>
    <d v="2024-04-30T00:00:00"/>
    <x v="0"/>
    <x v="0"/>
    <m/>
    <m/>
    <m/>
    <m/>
    <m/>
    <m/>
    <m/>
    <m/>
    <n v="8509.82"/>
    <m/>
    <m/>
    <m/>
    <n v="8509.82"/>
  </r>
  <r>
    <x v="3"/>
    <d v="2024-05-02T00:00:00"/>
    <x v="0"/>
    <x v="0"/>
    <m/>
    <m/>
    <m/>
    <m/>
    <m/>
    <m/>
    <m/>
    <m/>
    <n v="186.33"/>
    <n v="466.01"/>
    <m/>
    <m/>
    <n v="652.34"/>
  </r>
  <r>
    <x v="3"/>
    <d v="2024-05-06T00:00:00"/>
    <x v="0"/>
    <x v="0"/>
    <m/>
    <m/>
    <m/>
    <m/>
    <m/>
    <m/>
    <m/>
    <n v="223.93"/>
    <n v="5655.34"/>
    <m/>
    <m/>
    <m/>
    <n v="5879.27"/>
  </r>
  <r>
    <x v="3"/>
    <d v="2024-05-08T00:00:00"/>
    <x v="0"/>
    <x v="0"/>
    <m/>
    <m/>
    <m/>
    <m/>
    <m/>
    <m/>
    <m/>
    <m/>
    <n v="1850.43"/>
    <n v="5434.81"/>
    <m/>
    <m/>
    <n v="7285.24"/>
  </r>
  <r>
    <x v="3"/>
    <d v="2024-05-09T00:00:00"/>
    <x v="0"/>
    <x v="0"/>
    <m/>
    <m/>
    <m/>
    <m/>
    <m/>
    <m/>
    <m/>
    <m/>
    <n v="6890.06"/>
    <n v="576.49"/>
    <m/>
    <m/>
    <n v="7466.55"/>
  </r>
  <r>
    <x v="3"/>
    <d v="2024-05-14T00:00:00"/>
    <x v="0"/>
    <x v="0"/>
    <m/>
    <m/>
    <m/>
    <m/>
    <m/>
    <m/>
    <m/>
    <m/>
    <m/>
    <n v="2725.64"/>
    <m/>
    <m/>
    <n v="2725.64"/>
  </r>
  <r>
    <x v="3"/>
    <d v="2024-05-15T00:00:00"/>
    <x v="0"/>
    <x v="0"/>
    <m/>
    <m/>
    <m/>
    <m/>
    <m/>
    <m/>
    <m/>
    <m/>
    <m/>
    <n v="3004.14"/>
    <m/>
    <m/>
    <n v="3004.14"/>
  </r>
  <r>
    <x v="3"/>
    <d v="2024-05-20T00:00:00"/>
    <x v="0"/>
    <x v="0"/>
    <m/>
    <m/>
    <m/>
    <m/>
    <m/>
    <m/>
    <m/>
    <m/>
    <m/>
    <n v="11637.94"/>
    <m/>
    <m/>
    <n v="11637.94"/>
  </r>
  <r>
    <x v="3"/>
    <d v="2024-05-21T00:00:00"/>
    <x v="0"/>
    <x v="0"/>
    <m/>
    <m/>
    <m/>
    <m/>
    <m/>
    <m/>
    <m/>
    <m/>
    <m/>
    <n v="1427.43"/>
    <m/>
    <m/>
    <n v="1427.43"/>
  </r>
  <r>
    <x v="3"/>
    <d v="2024-05-30T00:00:00"/>
    <x v="0"/>
    <x v="0"/>
    <m/>
    <m/>
    <m/>
    <m/>
    <m/>
    <m/>
    <m/>
    <m/>
    <m/>
    <n v="5475.17"/>
    <m/>
    <m/>
    <n v="5475.17"/>
  </r>
  <r>
    <x v="3"/>
    <d v="2024-06-05T00:00:00"/>
    <x v="0"/>
    <x v="0"/>
    <m/>
    <m/>
    <m/>
    <m/>
    <m/>
    <m/>
    <m/>
    <m/>
    <m/>
    <n v="2354.65"/>
    <m/>
    <m/>
    <n v="2354.65"/>
  </r>
  <r>
    <x v="3"/>
    <d v="2024-06-07T00:00:00"/>
    <x v="0"/>
    <x v="0"/>
    <m/>
    <m/>
    <m/>
    <m/>
    <m/>
    <m/>
    <m/>
    <m/>
    <m/>
    <n v="221.73"/>
    <m/>
    <m/>
    <n v="221.73"/>
  </r>
  <r>
    <x v="3"/>
    <d v="2024-06-10T00:00:00"/>
    <x v="0"/>
    <x v="0"/>
    <m/>
    <m/>
    <m/>
    <m/>
    <m/>
    <m/>
    <m/>
    <m/>
    <n v="278.64999999999998"/>
    <m/>
    <m/>
    <m/>
    <n v="278.64999999999998"/>
  </r>
  <r>
    <x v="3"/>
    <d v="2024-06-11T00:00:00"/>
    <x v="0"/>
    <x v="0"/>
    <m/>
    <m/>
    <m/>
    <m/>
    <m/>
    <m/>
    <m/>
    <m/>
    <m/>
    <m/>
    <n v="491.49"/>
    <m/>
    <n v="491.49"/>
  </r>
  <r>
    <x v="3"/>
    <d v="2024-06-12T00:00:00"/>
    <x v="0"/>
    <x v="0"/>
    <m/>
    <m/>
    <m/>
    <m/>
    <m/>
    <m/>
    <m/>
    <m/>
    <m/>
    <m/>
    <n v="3072.49"/>
    <m/>
    <n v="3072.49"/>
  </r>
  <r>
    <x v="3"/>
    <d v="2024-06-20T00:00:00"/>
    <x v="0"/>
    <x v="0"/>
    <m/>
    <m/>
    <m/>
    <m/>
    <m/>
    <m/>
    <m/>
    <m/>
    <m/>
    <m/>
    <n v="8835.67"/>
    <m/>
    <n v="8835.67"/>
  </r>
  <r>
    <x v="3"/>
    <d v="2024-06-21T00:00:00"/>
    <x v="0"/>
    <x v="0"/>
    <m/>
    <m/>
    <m/>
    <m/>
    <m/>
    <m/>
    <m/>
    <m/>
    <m/>
    <m/>
    <n v="3414.19"/>
    <m/>
    <n v="3414.19"/>
  </r>
  <r>
    <x v="3"/>
    <d v="2024-06-26T00:00:00"/>
    <x v="0"/>
    <x v="0"/>
    <m/>
    <m/>
    <m/>
    <m/>
    <m/>
    <m/>
    <m/>
    <m/>
    <m/>
    <m/>
    <n v="267.77999999999997"/>
    <m/>
    <n v="267.77999999999997"/>
  </r>
  <r>
    <x v="3"/>
    <d v="2024-06-27T00:00:00"/>
    <x v="0"/>
    <x v="0"/>
    <m/>
    <m/>
    <m/>
    <m/>
    <m/>
    <m/>
    <m/>
    <m/>
    <m/>
    <m/>
    <n v="1642.41"/>
    <m/>
    <n v="1642.41"/>
  </r>
  <r>
    <x v="3"/>
    <d v="2024-07-01T00:00:00"/>
    <x v="0"/>
    <x v="0"/>
    <m/>
    <m/>
    <m/>
    <m/>
    <m/>
    <m/>
    <m/>
    <m/>
    <m/>
    <m/>
    <n v="8377.9599999999991"/>
    <m/>
    <n v="8377.9599999999991"/>
  </r>
  <r>
    <x v="3"/>
    <d v="2024-07-10T00:00:00"/>
    <x v="0"/>
    <x v="0"/>
    <m/>
    <m/>
    <m/>
    <m/>
    <m/>
    <m/>
    <m/>
    <m/>
    <m/>
    <m/>
    <n v="6554.13"/>
    <m/>
    <n v="6554.13"/>
  </r>
  <r>
    <x v="3"/>
    <d v="2024-07-17T00:00:00"/>
    <x v="0"/>
    <x v="0"/>
    <m/>
    <m/>
    <m/>
    <m/>
    <m/>
    <m/>
    <m/>
    <m/>
    <m/>
    <m/>
    <n v="1591.97"/>
    <n v="5351.59"/>
    <n v="6943.56"/>
  </r>
  <r>
    <x v="3"/>
    <d v="2024-07-24T00:00:00"/>
    <x v="0"/>
    <x v="0"/>
    <m/>
    <m/>
    <m/>
    <m/>
    <m/>
    <m/>
    <m/>
    <m/>
    <m/>
    <m/>
    <m/>
    <n v="7817.71"/>
    <n v="7817.71"/>
  </r>
  <r>
    <x v="3"/>
    <d v="2024-07-25T00:00:00"/>
    <x v="0"/>
    <x v="0"/>
    <m/>
    <m/>
    <m/>
    <m/>
    <m/>
    <m/>
    <m/>
    <m/>
    <m/>
    <m/>
    <m/>
    <n v="2361.6799999999998"/>
    <n v="2361.6799999999998"/>
  </r>
  <r>
    <x v="3"/>
    <d v="2024-07-29T00:00:00"/>
    <x v="0"/>
    <x v="0"/>
    <m/>
    <m/>
    <m/>
    <m/>
    <m/>
    <m/>
    <m/>
    <m/>
    <m/>
    <m/>
    <m/>
    <n v="6501.73"/>
    <n v="6501.73"/>
  </r>
  <r>
    <x v="3"/>
    <d v="2024-08-01T00:00:00"/>
    <x v="0"/>
    <x v="0"/>
    <m/>
    <m/>
    <m/>
    <m/>
    <m/>
    <m/>
    <m/>
    <m/>
    <m/>
    <m/>
    <m/>
    <n v="1334.55"/>
    <n v="1334.55"/>
  </r>
  <r>
    <x v="3"/>
    <d v="2024-08-09T00:00:00"/>
    <x v="0"/>
    <x v="0"/>
    <m/>
    <m/>
    <m/>
    <m/>
    <m/>
    <m/>
    <m/>
    <m/>
    <m/>
    <m/>
    <n v="1233.18"/>
    <m/>
    <n v="1233.18"/>
  </r>
  <r>
    <x v="3"/>
    <d v="2024-08-12T00:00:00"/>
    <x v="0"/>
    <x v="0"/>
    <m/>
    <m/>
    <m/>
    <m/>
    <m/>
    <m/>
    <m/>
    <m/>
    <m/>
    <m/>
    <m/>
    <n v="75.53"/>
    <n v="75.53"/>
  </r>
  <r>
    <x v="3"/>
    <d v="2024-08-13T00:00:00"/>
    <x v="0"/>
    <x v="0"/>
    <m/>
    <m/>
    <m/>
    <m/>
    <m/>
    <m/>
    <m/>
    <m/>
    <m/>
    <m/>
    <m/>
    <n v="593.49"/>
    <n v="593.49"/>
  </r>
  <r>
    <x v="3"/>
    <d v="2024-08-14T00:00:00"/>
    <x v="0"/>
    <x v="0"/>
    <m/>
    <m/>
    <m/>
    <m/>
    <m/>
    <m/>
    <m/>
    <m/>
    <m/>
    <m/>
    <m/>
    <n v="3695.56"/>
    <n v="3695.56"/>
  </r>
  <r>
    <x v="3"/>
    <s v="#"/>
    <x v="0"/>
    <x v="3"/>
    <m/>
    <m/>
    <m/>
    <m/>
    <m/>
    <m/>
    <m/>
    <m/>
    <m/>
    <m/>
    <m/>
    <m/>
    <m/>
  </r>
  <r>
    <x v="3"/>
    <s v="#"/>
    <x v="0"/>
    <x v="0"/>
    <m/>
    <m/>
    <m/>
    <m/>
    <m/>
    <m/>
    <m/>
    <m/>
    <m/>
    <m/>
    <m/>
    <m/>
    <m/>
  </r>
  <r>
    <x v="3"/>
    <s v="#"/>
    <x v="0"/>
    <x v="1"/>
    <m/>
    <m/>
    <m/>
    <m/>
    <m/>
    <m/>
    <m/>
    <m/>
    <m/>
    <m/>
    <m/>
    <m/>
    <m/>
  </r>
  <r>
    <x v="3"/>
    <s v="#"/>
    <x v="0"/>
    <x v="4"/>
    <m/>
    <m/>
    <m/>
    <m/>
    <m/>
    <m/>
    <m/>
    <m/>
    <m/>
    <m/>
    <m/>
    <m/>
    <m/>
  </r>
  <r>
    <x v="3"/>
    <s v="Result"/>
    <x v="1"/>
    <x v="2"/>
    <n v="10797.65"/>
    <n v="12921.45"/>
    <n v="69002.34"/>
    <n v="35736.1"/>
    <n v="48459.66"/>
    <n v="52271.94"/>
    <n v="59228.3"/>
    <n v="55674.54"/>
    <n v="44178.6"/>
    <n v="33324.01"/>
    <n v="35481.269999999997"/>
    <n v="27731.84"/>
    <n v="484807.7"/>
  </r>
  <r>
    <x v="4"/>
    <d v="2023-08-07T00:00:00"/>
    <x v="0"/>
    <x v="0"/>
    <n v="1761.87"/>
    <m/>
    <m/>
    <m/>
    <m/>
    <m/>
    <m/>
    <m/>
    <m/>
    <m/>
    <m/>
    <m/>
    <n v="1761.87"/>
  </r>
  <r>
    <x v="4"/>
    <d v="2023-08-08T00:00:00"/>
    <x v="0"/>
    <x v="1"/>
    <n v="2573"/>
    <m/>
    <m/>
    <m/>
    <m/>
    <m/>
    <m/>
    <m/>
    <m/>
    <m/>
    <m/>
    <m/>
    <n v="2573"/>
  </r>
  <r>
    <x v="4"/>
    <d v="2023-08-08T00:00:00"/>
    <x v="0"/>
    <x v="4"/>
    <n v="1212"/>
    <m/>
    <m/>
    <m/>
    <m/>
    <m/>
    <m/>
    <m/>
    <m/>
    <m/>
    <m/>
    <m/>
    <n v="1212"/>
  </r>
  <r>
    <x v="4"/>
    <d v="2023-08-09T00:00:00"/>
    <x v="0"/>
    <x v="1"/>
    <n v="2176"/>
    <m/>
    <m/>
    <m/>
    <m/>
    <m/>
    <m/>
    <m/>
    <m/>
    <m/>
    <m/>
    <m/>
    <n v="2176"/>
  </r>
  <r>
    <x v="4"/>
    <d v="2023-08-09T00:00:00"/>
    <x v="0"/>
    <x v="4"/>
    <n v="1255"/>
    <m/>
    <m/>
    <m/>
    <m/>
    <m/>
    <m/>
    <m/>
    <m/>
    <m/>
    <m/>
    <m/>
    <n v="1255"/>
  </r>
  <r>
    <x v="4"/>
    <d v="2023-08-10T00:00:00"/>
    <x v="0"/>
    <x v="1"/>
    <n v="4688"/>
    <m/>
    <m/>
    <m/>
    <m/>
    <m/>
    <m/>
    <m/>
    <m/>
    <m/>
    <m/>
    <m/>
    <n v="4688"/>
  </r>
  <r>
    <x v="4"/>
    <d v="2023-08-10T00:00:00"/>
    <x v="0"/>
    <x v="4"/>
    <n v="1536"/>
    <m/>
    <m/>
    <m/>
    <m/>
    <m/>
    <m/>
    <m/>
    <m/>
    <m/>
    <m/>
    <m/>
    <n v="1536"/>
  </r>
  <r>
    <x v="4"/>
    <d v="2023-08-11T00:00:00"/>
    <x v="0"/>
    <x v="3"/>
    <n v="68953"/>
    <m/>
    <m/>
    <m/>
    <m/>
    <m/>
    <m/>
    <m/>
    <m/>
    <m/>
    <m/>
    <m/>
    <n v="68953"/>
  </r>
  <r>
    <x v="4"/>
    <d v="2023-08-14T00:00:00"/>
    <x v="0"/>
    <x v="3"/>
    <n v="5251"/>
    <m/>
    <m/>
    <m/>
    <m/>
    <m/>
    <m/>
    <m/>
    <m/>
    <m/>
    <m/>
    <m/>
    <n v="5251"/>
  </r>
  <r>
    <x v="4"/>
    <d v="2023-08-15T00:00:00"/>
    <x v="0"/>
    <x v="3"/>
    <n v="4470"/>
    <m/>
    <m/>
    <m/>
    <m/>
    <m/>
    <m/>
    <m/>
    <m/>
    <m/>
    <m/>
    <m/>
    <n v="4470"/>
  </r>
  <r>
    <x v="4"/>
    <d v="2023-08-16T00:00:00"/>
    <x v="0"/>
    <x v="3"/>
    <n v="3413"/>
    <m/>
    <m/>
    <m/>
    <m/>
    <m/>
    <m/>
    <m/>
    <m/>
    <m/>
    <m/>
    <m/>
    <n v="3413"/>
  </r>
  <r>
    <x v="4"/>
    <d v="2023-08-16T00:00:00"/>
    <x v="0"/>
    <x v="1"/>
    <n v="1797"/>
    <m/>
    <m/>
    <m/>
    <m/>
    <m/>
    <m/>
    <m/>
    <m/>
    <m/>
    <m/>
    <m/>
    <n v="1797"/>
  </r>
  <r>
    <x v="4"/>
    <d v="2023-08-16T00:00:00"/>
    <x v="0"/>
    <x v="4"/>
    <n v="1653"/>
    <m/>
    <m/>
    <m/>
    <m/>
    <m/>
    <m/>
    <m/>
    <m/>
    <m/>
    <m/>
    <m/>
    <n v="1653"/>
  </r>
  <r>
    <x v="4"/>
    <d v="2023-08-17T00:00:00"/>
    <x v="0"/>
    <x v="1"/>
    <n v="1863"/>
    <m/>
    <m/>
    <m/>
    <m/>
    <m/>
    <m/>
    <m/>
    <m/>
    <m/>
    <m/>
    <m/>
    <n v="1863"/>
  </r>
  <r>
    <x v="4"/>
    <d v="2023-08-17T00:00:00"/>
    <x v="0"/>
    <x v="4"/>
    <n v="269"/>
    <m/>
    <m/>
    <m/>
    <m/>
    <m/>
    <m/>
    <m/>
    <m/>
    <m/>
    <m/>
    <m/>
    <n v="269"/>
  </r>
  <r>
    <x v="4"/>
    <d v="2023-08-18T00:00:00"/>
    <x v="0"/>
    <x v="1"/>
    <n v="4928"/>
    <m/>
    <m/>
    <m/>
    <m/>
    <m/>
    <m/>
    <m/>
    <m/>
    <m/>
    <m/>
    <m/>
    <n v="4928"/>
  </r>
  <r>
    <x v="4"/>
    <d v="2023-08-18T00:00:00"/>
    <x v="0"/>
    <x v="4"/>
    <n v="3258"/>
    <m/>
    <m/>
    <m/>
    <m/>
    <m/>
    <m/>
    <m/>
    <m/>
    <m/>
    <m/>
    <m/>
    <n v="3258"/>
  </r>
  <r>
    <x v="4"/>
    <d v="2023-08-22T00:00:00"/>
    <x v="0"/>
    <x v="1"/>
    <n v="910"/>
    <m/>
    <m/>
    <m/>
    <m/>
    <m/>
    <m/>
    <m/>
    <m/>
    <m/>
    <m/>
    <m/>
    <n v="910"/>
  </r>
  <r>
    <x v="4"/>
    <d v="2023-08-28T00:00:00"/>
    <x v="0"/>
    <x v="1"/>
    <n v="877"/>
    <m/>
    <m/>
    <m/>
    <m/>
    <m/>
    <m/>
    <m/>
    <m/>
    <m/>
    <m/>
    <m/>
    <n v="877"/>
  </r>
  <r>
    <x v="4"/>
    <d v="2023-08-30T00:00:00"/>
    <x v="0"/>
    <x v="4"/>
    <n v="7946"/>
    <m/>
    <m/>
    <m/>
    <m/>
    <m/>
    <m/>
    <m/>
    <m/>
    <m/>
    <m/>
    <m/>
    <n v="7946"/>
  </r>
  <r>
    <x v="4"/>
    <d v="2023-08-31T00:00:00"/>
    <x v="0"/>
    <x v="3"/>
    <n v="4527"/>
    <m/>
    <m/>
    <m/>
    <m/>
    <m/>
    <m/>
    <m/>
    <m/>
    <m/>
    <m/>
    <m/>
    <n v="4527"/>
  </r>
  <r>
    <x v="4"/>
    <d v="2023-08-31T00:00:00"/>
    <x v="0"/>
    <x v="1"/>
    <n v="54521"/>
    <m/>
    <m/>
    <m/>
    <m/>
    <m/>
    <m/>
    <m/>
    <m/>
    <m/>
    <m/>
    <m/>
    <n v="54521"/>
  </r>
  <r>
    <x v="4"/>
    <d v="2023-08-31T00:00:00"/>
    <x v="0"/>
    <x v="4"/>
    <n v="9894"/>
    <m/>
    <m/>
    <m/>
    <m/>
    <m/>
    <m/>
    <m/>
    <m/>
    <m/>
    <m/>
    <m/>
    <n v="9894"/>
  </r>
  <r>
    <x v="4"/>
    <d v="2023-09-01T00:00:00"/>
    <x v="0"/>
    <x v="3"/>
    <m/>
    <n v="126079"/>
    <m/>
    <m/>
    <m/>
    <m/>
    <m/>
    <m/>
    <m/>
    <m/>
    <m/>
    <m/>
    <n v="126079"/>
  </r>
  <r>
    <x v="4"/>
    <d v="2023-09-01T00:00:00"/>
    <x v="0"/>
    <x v="1"/>
    <n v="75459"/>
    <n v="10583"/>
    <m/>
    <m/>
    <m/>
    <m/>
    <m/>
    <m/>
    <m/>
    <m/>
    <m/>
    <m/>
    <n v="86042"/>
  </r>
  <r>
    <x v="4"/>
    <d v="2023-09-01T00:00:00"/>
    <x v="0"/>
    <x v="4"/>
    <n v="14989"/>
    <n v="2773"/>
    <m/>
    <m/>
    <m/>
    <m/>
    <m/>
    <m/>
    <m/>
    <m/>
    <m/>
    <m/>
    <n v="17762"/>
  </r>
  <r>
    <x v="4"/>
    <d v="2023-09-05T00:00:00"/>
    <x v="0"/>
    <x v="3"/>
    <m/>
    <n v="25197"/>
    <m/>
    <m/>
    <m/>
    <m/>
    <m/>
    <m/>
    <m/>
    <m/>
    <m/>
    <m/>
    <n v="25197"/>
  </r>
  <r>
    <x v="4"/>
    <d v="2023-09-06T00:00:00"/>
    <x v="0"/>
    <x v="3"/>
    <m/>
    <n v="134303"/>
    <m/>
    <m/>
    <m/>
    <m/>
    <m/>
    <m/>
    <m/>
    <m/>
    <m/>
    <m/>
    <n v="134303"/>
  </r>
  <r>
    <x v="4"/>
    <d v="2023-09-07T00:00:00"/>
    <x v="0"/>
    <x v="3"/>
    <m/>
    <n v="98205"/>
    <m/>
    <m/>
    <m/>
    <m/>
    <m/>
    <m/>
    <m/>
    <m/>
    <m/>
    <m/>
    <n v="98205"/>
  </r>
  <r>
    <x v="4"/>
    <d v="2023-09-07T00:00:00"/>
    <x v="0"/>
    <x v="1"/>
    <n v="38598"/>
    <n v="1070"/>
    <m/>
    <m/>
    <m/>
    <m/>
    <m/>
    <m/>
    <m/>
    <m/>
    <m/>
    <m/>
    <n v="39668"/>
  </r>
  <r>
    <x v="4"/>
    <d v="2023-09-07T00:00:00"/>
    <x v="0"/>
    <x v="4"/>
    <n v="139"/>
    <m/>
    <m/>
    <m/>
    <m/>
    <m/>
    <m/>
    <m/>
    <m/>
    <m/>
    <m/>
    <m/>
    <n v="139"/>
  </r>
  <r>
    <x v="4"/>
    <d v="2023-09-08T00:00:00"/>
    <x v="0"/>
    <x v="3"/>
    <m/>
    <n v="84810"/>
    <m/>
    <m/>
    <m/>
    <m/>
    <m/>
    <m/>
    <m/>
    <m/>
    <m/>
    <m/>
    <n v="84810"/>
  </r>
  <r>
    <x v="4"/>
    <d v="2023-09-11T00:00:00"/>
    <x v="0"/>
    <x v="3"/>
    <m/>
    <n v="57105"/>
    <m/>
    <m/>
    <m/>
    <m/>
    <m/>
    <m/>
    <m/>
    <m/>
    <m/>
    <m/>
    <n v="57105"/>
  </r>
  <r>
    <x v="4"/>
    <d v="2023-09-12T00:00:00"/>
    <x v="0"/>
    <x v="1"/>
    <n v="52815"/>
    <n v="7752"/>
    <m/>
    <m/>
    <m/>
    <m/>
    <m/>
    <m/>
    <m/>
    <m/>
    <m/>
    <m/>
    <n v="60567"/>
  </r>
  <r>
    <x v="4"/>
    <d v="2023-09-12T00:00:00"/>
    <x v="0"/>
    <x v="4"/>
    <n v="8558"/>
    <n v="297"/>
    <m/>
    <m/>
    <m/>
    <m/>
    <m/>
    <m/>
    <m/>
    <m/>
    <m/>
    <m/>
    <n v="8855"/>
  </r>
  <r>
    <x v="4"/>
    <d v="2023-09-22T00:00:00"/>
    <x v="0"/>
    <x v="1"/>
    <n v="81206"/>
    <n v="120883"/>
    <m/>
    <m/>
    <m/>
    <m/>
    <m/>
    <m/>
    <m/>
    <m/>
    <m/>
    <m/>
    <n v="202089"/>
  </r>
  <r>
    <x v="4"/>
    <d v="2023-09-22T00:00:00"/>
    <x v="0"/>
    <x v="4"/>
    <n v="15446"/>
    <n v="25816"/>
    <m/>
    <m/>
    <m/>
    <m/>
    <m/>
    <m/>
    <m/>
    <m/>
    <m/>
    <m/>
    <n v="41262"/>
  </r>
  <r>
    <x v="4"/>
    <d v="2023-09-26T00:00:00"/>
    <x v="0"/>
    <x v="4"/>
    <m/>
    <n v="104"/>
    <m/>
    <m/>
    <m/>
    <m/>
    <m/>
    <m/>
    <m/>
    <m/>
    <m/>
    <m/>
    <n v="104"/>
  </r>
  <r>
    <x v="4"/>
    <d v="2023-11-13T00:00:00"/>
    <x v="0"/>
    <x v="0"/>
    <m/>
    <m/>
    <m/>
    <n v="700"/>
    <m/>
    <m/>
    <m/>
    <m/>
    <m/>
    <m/>
    <m/>
    <m/>
    <n v="700"/>
  </r>
  <r>
    <x v="4"/>
    <d v="2023-12-01T00:00:00"/>
    <x v="0"/>
    <x v="3"/>
    <m/>
    <m/>
    <n v="212068"/>
    <n v="27058"/>
    <n v="19498"/>
    <m/>
    <m/>
    <m/>
    <m/>
    <m/>
    <m/>
    <m/>
    <n v="258624"/>
  </r>
  <r>
    <x v="4"/>
    <d v="2023-12-01T00:00:00"/>
    <x v="0"/>
    <x v="1"/>
    <m/>
    <m/>
    <n v="200884"/>
    <n v="12925"/>
    <n v="5826"/>
    <m/>
    <m/>
    <m/>
    <m/>
    <m/>
    <m/>
    <m/>
    <n v="219635"/>
  </r>
  <r>
    <x v="4"/>
    <d v="2023-12-01T00:00:00"/>
    <x v="0"/>
    <x v="4"/>
    <m/>
    <m/>
    <n v="28141"/>
    <n v="3257"/>
    <n v="450"/>
    <m/>
    <m/>
    <m/>
    <m/>
    <m/>
    <m/>
    <m/>
    <n v="31848"/>
  </r>
  <r>
    <x v="4"/>
    <d v="2023-12-04T00:00:00"/>
    <x v="0"/>
    <x v="3"/>
    <m/>
    <m/>
    <m/>
    <m/>
    <n v="778.37"/>
    <m/>
    <m/>
    <m/>
    <m/>
    <m/>
    <m/>
    <m/>
    <n v="778.37"/>
  </r>
  <r>
    <x v="4"/>
    <d v="2023-12-04T00:00:00"/>
    <x v="0"/>
    <x v="1"/>
    <m/>
    <m/>
    <n v="161844"/>
    <n v="32852"/>
    <n v="11451"/>
    <m/>
    <m/>
    <m/>
    <m/>
    <m/>
    <m/>
    <m/>
    <n v="206147"/>
  </r>
  <r>
    <x v="4"/>
    <d v="2023-12-04T00:00:00"/>
    <x v="0"/>
    <x v="4"/>
    <m/>
    <m/>
    <n v="29757"/>
    <n v="3904"/>
    <n v="4136"/>
    <m/>
    <m/>
    <m/>
    <m/>
    <m/>
    <m/>
    <m/>
    <n v="37797"/>
  </r>
  <r>
    <x v="4"/>
    <d v="2023-12-06T00:00:00"/>
    <x v="0"/>
    <x v="1"/>
    <m/>
    <m/>
    <n v="60613"/>
    <n v="40448"/>
    <n v="3014"/>
    <m/>
    <m/>
    <m/>
    <m/>
    <m/>
    <m/>
    <m/>
    <n v="104075"/>
  </r>
  <r>
    <x v="4"/>
    <d v="2023-12-06T00:00:00"/>
    <x v="0"/>
    <x v="4"/>
    <m/>
    <m/>
    <n v="10053"/>
    <n v="3034"/>
    <n v="385"/>
    <m/>
    <m/>
    <m/>
    <m/>
    <m/>
    <m/>
    <m/>
    <n v="13472"/>
  </r>
  <r>
    <x v="4"/>
    <d v="2023-12-07T00:00:00"/>
    <x v="0"/>
    <x v="1"/>
    <m/>
    <m/>
    <n v="102436"/>
    <n v="792"/>
    <n v="5191"/>
    <m/>
    <m/>
    <m/>
    <m/>
    <m/>
    <m/>
    <m/>
    <n v="108419"/>
  </r>
  <r>
    <x v="4"/>
    <d v="2023-12-07T00:00:00"/>
    <x v="0"/>
    <x v="4"/>
    <m/>
    <m/>
    <n v="13856"/>
    <m/>
    <n v="681"/>
    <m/>
    <m/>
    <m/>
    <m/>
    <m/>
    <m/>
    <m/>
    <n v="14537"/>
  </r>
  <r>
    <x v="4"/>
    <d v="2023-12-14T00:00:00"/>
    <x v="0"/>
    <x v="0"/>
    <m/>
    <m/>
    <m/>
    <m/>
    <n v="117"/>
    <m/>
    <m/>
    <m/>
    <m/>
    <m/>
    <m/>
    <m/>
    <n v="117"/>
  </r>
  <r>
    <x v="4"/>
    <d v="2024-01-04T00:00:00"/>
    <x v="0"/>
    <x v="3"/>
    <m/>
    <m/>
    <n v="148018"/>
    <n v="50101"/>
    <n v="1310"/>
    <n v="7230"/>
    <m/>
    <m/>
    <m/>
    <m/>
    <m/>
    <m/>
    <n v="206659"/>
  </r>
  <r>
    <x v="4"/>
    <d v="2024-01-04T00:00:00"/>
    <x v="0"/>
    <x v="1"/>
    <m/>
    <m/>
    <n v="33103"/>
    <n v="52015"/>
    <m/>
    <n v="5299"/>
    <m/>
    <m/>
    <m/>
    <m/>
    <m/>
    <m/>
    <n v="90417"/>
  </r>
  <r>
    <x v="4"/>
    <d v="2024-01-04T00:00:00"/>
    <x v="0"/>
    <x v="4"/>
    <m/>
    <m/>
    <n v="8360"/>
    <n v="6368"/>
    <m/>
    <m/>
    <m/>
    <m/>
    <m/>
    <m/>
    <m/>
    <m/>
    <n v="14728"/>
  </r>
  <r>
    <x v="4"/>
    <d v="2024-01-05T00:00:00"/>
    <x v="0"/>
    <x v="3"/>
    <m/>
    <m/>
    <n v="221996"/>
    <n v="71110"/>
    <n v="3399"/>
    <n v="17604"/>
    <m/>
    <m/>
    <m/>
    <m/>
    <m/>
    <m/>
    <n v="314109"/>
  </r>
  <r>
    <x v="4"/>
    <d v="2024-01-08T00:00:00"/>
    <x v="0"/>
    <x v="3"/>
    <m/>
    <m/>
    <n v="11988"/>
    <n v="6680"/>
    <m/>
    <n v="2535"/>
    <m/>
    <m/>
    <m/>
    <m/>
    <m/>
    <m/>
    <n v="21203"/>
  </r>
  <r>
    <x v="4"/>
    <d v="2024-01-09T00:00:00"/>
    <x v="0"/>
    <x v="0"/>
    <m/>
    <m/>
    <m/>
    <m/>
    <m/>
    <n v="2732.7"/>
    <m/>
    <m/>
    <m/>
    <m/>
    <m/>
    <m/>
    <n v="2732.7"/>
  </r>
  <r>
    <x v="4"/>
    <d v="2024-01-09T00:00:00"/>
    <x v="0"/>
    <x v="1"/>
    <m/>
    <m/>
    <n v="55083"/>
    <n v="36891"/>
    <n v="3298"/>
    <n v="3717"/>
    <m/>
    <m/>
    <m/>
    <m/>
    <m/>
    <m/>
    <n v="98989"/>
  </r>
  <r>
    <x v="4"/>
    <d v="2024-01-09T00:00:00"/>
    <x v="0"/>
    <x v="4"/>
    <m/>
    <m/>
    <n v="12868"/>
    <n v="3294"/>
    <m/>
    <n v="1874"/>
    <m/>
    <m/>
    <m/>
    <m/>
    <m/>
    <m/>
    <n v="18036"/>
  </r>
  <r>
    <x v="4"/>
    <d v="2024-01-10T00:00:00"/>
    <x v="0"/>
    <x v="4"/>
    <m/>
    <m/>
    <n v="8474"/>
    <n v="1171"/>
    <m/>
    <n v="1820"/>
    <m/>
    <m/>
    <m/>
    <m/>
    <m/>
    <m/>
    <n v="11465"/>
  </r>
  <r>
    <x v="4"/>
    <d v="2024-01-11T00:00:00"/>
    <x v="0"/>
    <x v="1"/>
    <m/>
    <m/>
    <n v="94760"/>
    <n v="6167"/>
    <m/>
    <n v="7602"/>
    <m/>
    <m/>
    <m/>
    <m/>
    <m/>
    <m/>
    <n v="108529"/>
  </r>
  <r>
    <x v="4"/>
    <d v="2024-01-12T00:00:00"/>
    <x v="0"/>
    <x v="1"/>
    <m/>
    <m/>
    <n v="73582"/>
    <n v="18177"/>
    <n v="1820"/>
    <n v="4575"/>
    <m/>
    <m/>
    <m/>
    <m/>
    <m/>
    <m/>
    <n v="98154"/>
  </r>
  <r>
    <x v="4"/>
    <d v="2024-01-12T00:00:00"/>
    <x v="0"/>
    <x v="4"/>
    <m/>
    <m/>
    <n v="14168"/>
    <n v="2446"/>
    <n v="812"/>
    <n v="4060"/>
    <m/>
    <m/>
    <m/>
    <m/>
    <m/>
    <m/>
    <n v="21486"/>
  </r>
  <r>
    <x v="4"/>
    <d v="2024-01-18T00:00:00"/>
    <x v="0"/>
    <x v="3"/>
    <m/>
    <n v="500"/>
    <m/>
    <m/>
    <m/>
    <m/>
    <m/>
    <m/>
    <m/>
    <m/>
    <m/>
    <m/>
    <n v="500"/>
  </r>
  <r>
    <x v="4"/>
    <d v="2024-01-25T00:00:00"/>
    <x v="0"/>
    <x v="1"/>
    <m/>
    <m/>
    <n v="40445"/>
    <n v="56609"/>
    <n v="1698"/>
    <n v="4728"/>
    <m/>
    <m/>
    <m/>
    <m/>
    <m/>
    <m/>
    <n v="103480"/>
  </r>
  <r>
    <x v="4"/>
    <d v="2024-01-25T00:00:00"/>
    <x v="0"/>
    <x v="4"/>
    <m/>
    <m/>
    <n v="7451"/>
    <n v="9406"/>
    <m/>
    <n v="512"/>
    <m/>
    <m/>
    <m/>
    <m/>
    <m/>
    <m/>
    <n v="17369"/>
  </r>
  <r>
    <x v="4"/>
    <d v="2024-01-29T00:00:00"/>
    <x v="0"/>
    <x v="1"/>
    <m/>
    <m/>
    <n v="25249"/>
    <n v="57655"/>
    <n v="3683"/>
    <n v="13844"/>
    <m/>
    <m/>
    <m/>
    <m/>
    <m/>
    <m/>
    <n v="100431"/>
  </r>
  <r>
    <x v="4"/>
    <d v="2024-01-29T00:00:00"/>
    <x v="0"/>
    <x v="4"/>
    <m/>
    <m/>
    <n v="2296"/>
    <n v="6164"/>
    <m/>
    <n v="3145"/>
    <m/>
    <m/>
    <m/>
    <m/>
    <m/>
    <m/>
    <n v="11605"/>
  </r>
  <r>
    <x v="4"/>
    <d v="2024-01-30T00:00:00"/>
    <x v="0"/>
    <x v="3"/>
    <m/>
    <m/>
    <n v="91586"/>
    <n v="108246"/>
    <n v="17650"/>
    <n v="17602"/>
    <m/>
    <m/>
    <m/>
    <m/>
    <m/>
    <m/>
    <n v="235084"/>
  </r>
  <r>
    <x v="4"/>
    <d v="2024-01-30T00:00:00"/>
    <x v="0"/>
    <x v="1"/>
    <m/>
    <m/>
    <n v="41262"/>
    <n v="30850"/>
    <n v="12482"/>
    <n v="4215"/>
    <m/>
    <m/>
    <m/>
    <m/>
    <m/>
    <m/>
    <n v="88809"/>
  </r>
  <r>
    <x v="4"/>
    <d v="2024-01-30T00:00:00"/>
    <x v="0"/>
    <x v="4"/>
    <m/>
    <m/>
    <n v="7431"/>
    <n v="7428"/>
    <n v="3871"/>
    <n v="2217"/>
    <m/>
    <m/>
    <m/>
    <m/>
    <m/>
    <m/>
    <n v="20947"/>
  </r>
  <r>
    <x v="4"/>
    <d v="2024-01-31T00:00:00"/>
    <x v="0"/>
    <x v="3"/>
    <m/>
    <m/>
    <n v="10900"/>
    <n v="13287"/>
    <n v="6708"/>
    <n v="6275"/>
    <m/>
    <m/>
    <m/>
    <m/>
    <m/>
    <m/>
    <n v="37170"/>
  </r>
  <r>
    <x v="4"/>
    <d v="2024-01-31T00:00:00"/>
    <x v="0"/>
    <x v="1"/>
    <m/>
    <m/>
    <n v="47295"/>
    <n v="10773"/>
    <n v="24231"/>
    <n v="3758"/>
    <m/>
    <m/>
    <m/>
    <m/>
    <m/>
    <m/>
    <n v="86057"/>
  </r>
  <r>
    <x v="4"/>
    <d v="2024-01-31T00:00:00"/>
    <x v="0"/>
    <x v="4"/>
    <m/>
    <m/>
    <n v="8779"/>
    <n v="365"/>
    <n v="5496"/>
    <n v="2816"/>
    <m/>
    <m/>
    <m/>
    <m/>
    <m/>
    <m/>
    <n v="17456"/>
  </r>
  <r>
    <x v="4"/>
    <d v="2024-02-01T00:00:00"/>
    <x v="0"/>
    <x v="1"/>
    <m/>
    <m/>
    <n v="1208"/>
    <n v="8210"/>
    <n v="64020"/>
    <n v="11760"/>
    <n v="2825"/>
    <m/>
    <m/>
    <m/>
    <m/>
    <m/>
    <n v="88023"/>
  </r>
  <r>
    <x v="4"/>
    <d v="2024-02-01T00:00:00"/>
    <x v="0"/>
    <x v="4"/>
    <m/>
    <m/>
    <n v="492"/>
    <n v="2326"/>
    <n v="10340"/>
    <n v="4161"/>
    <n v="81"/>
    <m/>
    <m/>
    <m/>
    <m/>
    <m/>
    <n v="17400"/>
  </r>
  <r>
    <x v="4"/>
    <d v="2024-02-02T00:00:00"/>
    <x v="0"/>
    <x v="1"/>
    <m/>
    <m/>
    <m/>
    <n v="27140"/>
    <n v="36125"/>
    <n v="2025"/>
    <n v="2725"/>
    <m/>
    <m/>
    <m/>
    <m/>
    <m/>
    <n v="68015"/>
  </r>
  <r>
    <x v="4"/>
    <d v="2024-02-02T00:00:00"/>
    <x v="0"/>
    <x v="4"/>
    <m/>
    <m/>
    <m/>
    <n v="12271"/>
    <n v="10414"/>
    <n v="1021"/>
    <n v="580"/>
    <m/>
    <m/>
    <m/>
    <m/>
    <m/>
    <n v="24286"/>
  </r>
  <r>
    <x v="4"/>
    <d v="2024-02-05T00:00:00"/>
    <x v="0"/>
    <x v="1"/>
    <m/>
    <m/>
    <m/>
    <n v="41929"/>
    <n v="51273"/>
    <m/>
    <n v="8198"/>
    <m/>
    <m/>
    <m/>
    <m/>
    <m/>
    <n v="101400"/>
  </r>
  <r>
    <x v="4"/>
    <d v="2024-02-05T00:00:00"/>
    <x v="0"/>
    <x v="4"/>
    <m/>
    <m/>
    <m/>
    <n v="5346"/>
    <n v="10368"/>
    <m/>
    <m/>
    <m/>
    <m/>
    <m/>
    <m/>
    <m/>
    <n v="15714"/>
  </r>
  <r>
    <x v="4"/>
    <d v="2024-02-06T00:00:00"/>
    <x v="0"/>
    <x v="1"/>
    <m/>
    <m/>
    <n v="1795"/>
    <n v="82724"/>
    <n v="15116"/>
    <n v="2408"/>
    <n v="1431"/>
    <m/>
    <m/>
    <m/>
    <m/>
    <m/>
    <n v="103474"/>
  </r>
  <r>
    <x v="4"/>
    <d v="2024-02-06T00:00:00"/>
    <x v="0"/>
    <x v="4"/>
    <m/>
    <m/>
    <n v="755"/>
    <n v="16138"/>
    <n v="3669"/>
    <n v="878"/>
    <n v="500"/>
    <m/>
    <m/>
    <m/>
    <m/>
    <m/>
    <n v="21940"/>
  </r>
  <r>
    <x v="4"/>
    <d v="2024-02-07T00:00:00"/>
    <x v="0"/>
    <x v="1"/>
    <m/>
    <m/>
    <n v="312"/>
    <n v="84857"/>
    <n v="15270"/>
    <n v="2570"/>
    <n v="2376"/>
    <m/>
    <m/>
    <m/>
    <m/>
    <m/>
    <n v="105385"/>
  </r>
  <r>
    <x v="4"/>
    <d v="2024-02-07T00:00:00"/>
    <x v="0"/>
    <x v="4"/>
    <m/>
    <m/>
    <m/>
    <n v="13475"/>
    <n v="2351"/>
    <n v="177"/>
    <n v="1288"/>
    <m/>
    <m/>
    <m/>
    <m/>
    <m/>
    <n v="17291"/>
  </r>
  <r>
    <x v="4"/>
    <d v="2024-02-08T00:00:00"/>
    <x v="0"/>
    <x v="1"/>
    <m/>
    <m/>
    <n v="2441"/>
    <n v="82733"/>
    <n v="16434"/>
    <n v="4528"/>
    <n v="2324"/>
    <m/>
    <m/>
    <m/>
    <m/>
    <m/>
    <n v="108460"/>
  </r>
  <r>
    <x v="4"/>
    <d v="2024-02-08T00:00:00"/>
    <x v="0"/>
    <x v="4"/>
    <m/>
    <m/>
    <m/>
    <n v="15569"/>
    <n v="1555"/>
    <n v="597"/>
    <n v="377"/>
    <m/>
    <m/>
    <m/>
    <m/>
    <m/>
    <n v="18098"/>
  </r>
  <r>
    <x v="4"/>
    <d v="2024-02-09T00:00:00"/>
    <x v="0"/>
    <x v="1"/>
    <m/>
    <m/>
    <n v="1714"/>
    <n v="86176"/>
    <n v="13214"/>
    <n v="1607"/>
    <n v="2175"/>
    <m/>
    <m/>
    <m/>
    <m/>
    <m/>
    <n v="104886"/>
  </r>
  <r>
    <x v="4"/>
    <d v="2024-02-09T00:00:00"/>
    <x v="0"/>
    <x v="4"/>
    <m/>
    <m/>
    <m/>
    <n v="14279"/>
    <n v="2103"/>
    <m/>
    <m/>
    <m/>
    <m/>
    <m/>
    <m/>
    <m/>
    <n v="16382"/>
  </r>
  <r>
    <x v="4"/>
    <d v="2024-02-12T00:00:00"/>
    <x v="0"/>
    <x v="1"/>
    <m/>
    <m/>
    <n v="900"/>
    <n v="32678"/>
    <n v="35811"/>
    <n v="297"/>
    <n v="3498"/>
    <m/>
    <m/>
    <m/>
    <m/>
    <m/>
    <n v="73184"/>
  </r>
  <r>
    <x v="4"/>
    <d v="2024-02-12T00:00:00"/>
    <x v="0"/>
    <x v="4"/>
    <m/>
    <m/>
    <n v="751"/>
    <n v="10886"/>
    <n v="9945"/>
    <m/>
    <n v="112"/>
    <m/>
    <m/>
    <m/>
    <m/>
    <m/>
    <n v="21694"/>
  </r>
  <r>
    <x v="4"/>
    <d v="2024-02-14T00:00:00"/>
    <x v="0"/>
    <x v="1"/>
    <m/>
    <m/>
    <m/>
    <n v="75810"/>
    <n v="5574"/>
    <m/>
    <n v="1200"/>
    <m/>
    <m/>
    <m/>
    <m/>
    <m/>
    <n v="82584"/>
  </r>
  <r>
    <x v="4"/>
    <d v="2024-02-14T00:00:00"/>
    <x v="0"/>
    <x v="4"/>
    <m/>
    <m/>
    <m/>
    <n v="23103"/>
    <n v="2930"/>
    <m/>
    <m/>
    <m/>
    <m/>
    <m/>
    <m/>
    <m/>
    <n v="26033"/>
  </r>
  <r>
    <x v="4"/>
    <d v="2024-02-15T00:00:00"/>
    <x v="0"/>
    <x v="1"/>
    <m/>
    <m/>
    <m/>
    <n v="69194"/>
    <n v="8037"/>
    <m/>
    <n v="627"/>
    <m/>
    <m/>
    <m/>
    <m/>
    <m/>
    <n v="77858"/>
  </r>
  <r>
    <x v="4"/>
    <d v="2024-02-15T00:00:00"/>
    <x v="0"/>
    <x v="4"/>
    <m/>
    <m/>
    <m/>
    <n v="16318"/>
    <n v="3263"/>
    <m/>
    <n v="529"/>
    <m/>
    <m/>
    <m/>
    <m/>
    <m/>
    <n v="20110"/>
  </r>
  <r>
    <x v="4"/>
    <d v="2024-02-16T00:00:00"/>
    <x v="0"/>
    <x v="3"/>
    <m/>
    <m/>
    <m/>
    <m/>
    <n v="1000"/>
    <m/>
    <n v="1000"/>
    <m/>
    <m/>
    <m/>
    <m/>
    <m/>
    <n v="2000"/>
  </r>
  <r>
    <x v="4"/>
    <d v="2024-02-16T00:00:00"/>
    <x v="0"/>
    <x v="1"/>
    <m/>
    <m/>
    <n v="12131"/>
    <n v="178240"/>
    <n v="1000"/>
    <n v="3000"/>
    <n v="6659"/>
    <m/>
    <m/>
    <m/>
    <m/>
    <m/>
    <n v="201030"/>
  </r>
  <r>
    <x v="4"/>
    <d v="2024-02-16T00:00:00"/>
    <x v="0"/>
    <x v="4"/>
    <m/>
    <m/>
    <n v="1650"/>
    <n v="43395"/>
    <m/>
    <m/>
    <n v="2903"/>
    <m/>
    <m/>
    <m/>
    <m/>
    <m/>
    <n v="47948"/>
  </r>
  <r>
    <x v="4"/>
    <d v="2024-02-22T00:00:00"/>
    <x v="0"/>
    <x v="1"/>
    <m/>
    <m/>
    <n v="6761"/>
    <n v="139907"/>
    <n v="19683"/>
    <n v="500"/>
    <n v="8444"/>
    <m/>
    <m/>
    <m/>
    <m/>
    <m/>
    <n v="175295"/>
  </r>
  <r>
    <x v="4"/>
    <d v="2024-02-22T00:00:00"/>
    <x v="0"/>
    <x v="4"/>
    <m/>
    <m/>
    <n v="2457"/>
    <n v="30591"/>
    <n v="9073"/>
    <m/>
    <n v="1100"/>
    <m/>
    <m/>
    <m/>
    <m/>
    <m/>
    <n v="43221"/>
  </r>
  <r>
    <x v="4"/>
    <d v="2024-02-23T00:00:00"/>
    <x v="0"/>
    <x v="1"/>
    <m/>
    <m/>
    <n v="2181"/>
    <n v="18579"/>
    <n v="55793"/>
    <m/>
    <n v="4432"/>
    <m/>
    <m/>
    <m/>
    <m/>
    <m/>
    <n v="80985"/>
  </r>
  <r>
    <x v="4"/>
    <d v="2024-02-23T00:00:00"/>
    <x v="0"/>
    <x v="4"/>
    <m/>
    <m/>
    <n v="467"/>
    <n v="8046"/>
    <n v="17420"/>
    <m/>
    <n v="2735"/>
    <m/>
    <m/>
    <m/>
    <m/>
    <m/>
    <n v="28668"/>
  </r>
  <r>
    <x v="4"/>
    <d v="2024-02-26T00:00:00"/>
    <x v="0"/>
    <x v="3"/>
    <m/>
    <m/>
    <n v="239"/>
    <n v="5873"/>
    <n v="33129"/>
    <n v="7027"/>
    <n v="1141"/>
    <m/>
    <m/>
    <m/>
    <m/>
    <m/>
    <n v="47409"/>
  </r>
  <r>
    <x v="4"/>
    <d v="2024-02-26T00:00:00"/>
    <x v="0"/>
    <x v="1"/>
    <m/>
    <m/>
    <m/>
    <n v="37287"/>
    <n v="38155"/>
    <m/>
    <n v="8241"/>
    <m/>
    <m/>
    <m/>
    <m/>
    <m/>
    <n v="83683"/>
  </r>
  <r>
    <x v="4"/>
    <d v="2024-02-26T00:00:00"/>
    <x v="0"/>
    <x v="4"/>
    <m/>
    <m/>
    <m/>
    <n v="9448"/>
    <n v="7483"/>
    <m/>
    <n v="2946"/>
    <m/>
    <m/>
    <m/>
    <m/>
    <m/>
    <n v="19877"/>
  </r>
  <r>
    <x v="4"/>
    <d v="2024-02-27T00:00:00"/>
    <x v="0"/>
    <x v="1"/>
    <m/>
    <m/>
    <m/>
    <n v="37995"/>
    <n v="32816"/>
    <m/>
    <n v="13856"/>
    <m/>
    <m/>
    <m/>
    <m/>
    <m/>
    <n v="84667"/>
  </r>
  <r>
    <x v="4"/>
    <d v="2024-02-27T00:00:00"/>
    <x v="0"/>
    <x v="4"/>
    <m/>
    <m/>
    <m/>
    <n v="9658"/>
    <n v="7401"/>
    <m/>
    <n v="2140"/>
    <m/>
    <m/>
    <m/>
    <m/>
    <m/>
    <n v="19199"/>
  </r>
  <r>
    <x v="4"/>
    <d v="2024-02-28T00:00:00"/>
    <x v="0"/>
    <x v="1"/>
    <m/>
    <m/>
    <n v="4717"/>
    <n v="89010"/>
    <n v="53106"/>
    <n v="17646"/>
    <n v="1926"/>
    <m/>
    <m/>
    <m/>
    <m/>
    <m/>
    <n v="166405"/>
  </r>
  <r>
    <x v="4"/>
    <d v="2024-02-28T00:00:00"/>
    <x v="0"/>
    <x v="4"/>
    <m/>
    <m/>
    <n v="848"/>
    <n v="16327"/>
    <n v="9748"/>
    <n v="3766"/>
    <n v="976"/>
    <m/>
    <m/>
    <m/>
    <m/>
    <m/>
    <n v="31665"/>
  </r>
  <r>
    <x v="4"/>
    <d v="2024-02-29T00:00:00"/>
    <x v="0"/>
    <x v="3"/>
    <m/>
    <m/>
    <n v="1213"/>
    <n v="3025"/>
    <n v="26577"/>
    <n v="47317"/>
    <n v="8447"/>
    <m/>
    <m/>
    <m/>
    <m/>
    <m/>
    <n v="86579"/>
  </r>
  <r>
    <x v="4"/>
    <d v="2024-02-29T00:00:00"/>
    <x v="0"/>
    <x v="1"/>
    <m/>
    <m/>
    <n v="11073"/>
    <n v="125745"/>
    <n v="71460"/>
    <n v="43738"/>
    <n v="5758"/>
    <m/>
    <m/>
    <m/>
    <m/>
    <m/>
    <n v="257774"/>
  </r>
  <r>
    <x v="4"/>
    <d v="2024-02-29T00:00:00"/>
    <x v="0"/>
    <x v="4"/>
    <m/>
    <m/>
    <n v="1310"/>
    <n v="16498"/>
    <n v="16179"/>
    <n v="8630"/>
    <n v="3797"/>
    <m/>
    <m/>
    <m/>
    <m/>
    <m/>
    <n v="46414"/>
  </r>
  <r>
    <x v="4"/>
    <d v="2024-03-01T00:00:00"/>
    <x v="0"/>
    <x v="1"/>
    <m/>
    <m/>
    <m/>
    <n v="10328"/>
    <n v="175560"/>
    <n v="154066"/>
    <m/>
    <n v="5454"/>
    <m/>
    <m/>
    <m/>
    <m/>
    <n v="345408"/>
  </r>
  <r>
    <x v="4"/>
    <d v="2024-03-01T00:00:00"/>
    <x v="0"/>
    <x v="4"/>
    <m/>
    <m/>
    <m/>
    <n v="2780"/>
    <n v="45495"/>
    <n v="31227"/>
    <m/>
    <n v="1240"/>
    <m/>
    <m/>
    <m/>
    <m/>
    <n v="80742"/>
  </r>
  <r>
    <x v="4"/>
    <d v="2024-03-04T00:00:00"/>
    <x v="0"/>
    <x v="1"/>
    <m/>
    <m/>
    <m/>
    <n v="12077"/>
    <n v="90580"/>
    <n v="209960"/>
    <n v="11113"/>
    <n v="7526"/>
    <m/>
    <m/>
    <m/>
    <m/>
    <n v="331256"/>
  </r>
  <r>
    <x v="4"/>
    <d v="2024-03-04T00:00:00"/>
    <x v="0"/>
    <x v="4"/>
    <m/>
    <m/>
    <m/>
    <n v="3121"/>
    <n v="19851"/>
    <n v="54378"/>
    <n v="2417"/>
    <n v="3965"/>
    <m/>
    <m/>
    <m/>
    <m/>
    <n v="83732"/>
  </r>
  <r>
    <x v="4"/>
    <d v="2024-03-05T00:00:00"/>
    <x v="0"/>
    <x v="1"/>
    <m/>
    <m/>
    <m/>
    <m/>
    <n v="1000"/>
    <n v="77770"/>
    <n v="84244"/>
    <n v="7178"/>
    <m/>
    <m/>
    <m/>
    <m/>
    <n v="170192"/>
  </r>
  <r>
    <x v="4"/>
    <d v="2024-03-05T00:00:00"/>
    <x v="0"/>
    <x v="4"/>
    <m/>
    <m/>
    <m/>
    <m/>
    <m/>
    <n v="17296"/>
    <n v="21630"/>
    <n v="2477"/>
    <m/>
    <m/>
    <m/>
    <m/>
    <n v="41403"/>
  </r>
  <r>
    <x v="4"/>
    <d v="2024-03-06T00:00:00"/>
    <x v="0"/>
    <x v="3"/>
    <m/>
    <m/>
    <m/>
    <n v="1000"/>
    <n v="82442"/>
    <n v="150681"/>
    <n v="34739"/>
    <n v="9473"/>
    <m/>
    <m/>
    <m/>
    <m/>
    <n v="278335"/>
  </r>
  <r>
    <x v="4"/>
    <d v="2024-03-06T00:00:00"/>
    <x v="0"/>
    <x v="1"/>
    <m/>
    <m/>
    <m/>
    <n v="549"/>
    <n v="1604"/>
    <n v="32444"/>
    <n v="54467"/>
    <n v="1327"/>
    <m/>
    <m/>
    <m/>
    <m/>
    <n v="90391"/>
  </r>
  <r>
    <x v="4"/>
    <d v="2024-03-06T00:00:00"/>
    <x v="0"/>
    <x v="4"/>
    <m/>
    <m/>
    <m/>
    <m/>
    <n v="129"/>
    <n v="6064"/>
    <n v="11978"/>
    <n v="889"/>
    <m/>
    <m/>
    <m/>
    <m/>
    <n v="19060"/>
  </r>
  <r>
    <x v="4"/>
    <d v="2024-03-07T00:00:00"/>
    <x v="0"/>
    <x v="3"/>
    <m/>
    <m/>
    <n v="222"/>
    <n v="297"/>
    <n v="12096"/>
    <n v="19809"/>
    <n v="5272"/>
    <n v="4426"/>
    <m/>
    <m/>
    <m/>
    <m/>
    <n v="42122"/>
  </r>
  <r>
    <x v="4"/>
    <d v="2024-03-07T00:00:00"/>
    <x v="0"/>
    <x v="1"/>
    <m/>
    <m/>
    <m/>
    <m/>
    <m/>
    <n v="59265"/>
    <n v="24982"/>
    <m/>
    <m/>
    <m/>
    <m/>
    <m/>
    <n v="84247"/>
  </r>
  <r>
    <x v="4"/>
    <d v="2024-03-07T00:00:00"/>
    <x v="0"/>
    <x v="4"/>
    <m/>
    <m/>
    <m/>
    <m/>
    <m/>
    <n v="15668"/>
    <n v="6148"/>
    <m/>
    <m/>
    <m/>
    <m/>
    <m/>
    <n v="21816"/>
  </r>
  <r>
    <x v="4"/>
    <d v="2024-03-08T00:00:00"/>
    <x v="0"/>
    <x v="1"/>
    <m/>
    <m/>
    <m/>
    <n v="363"/>
    <m/>
    <m/>
    <m/>
    <m/>
    <m/>
    <m/>
    <m/>
    <m/>
    <n v="363"/>
  </r>
  <r>
    <x v="4"/>
    <d v="2024-03-11T00:00:00"/>
    <x v="0"/>
    <x v="1"/>
    <m/>
    <m/>
    <m/>
    <m/>
    <m/>
    <m/>
    <m/>
    <n v="1000"/>
    <m/>
    <m/>
    <m/>
    <m/>
    <n v="1000"/>
  </r>
  <r>
    <x v="4"/>
    <d v="2024-03-12T00:00:00"/>
    <x v="0"/>
    <x v="1"/>
    <m/>
    <m/>
    <m/>
    <m/>
    <n v="1289"/>
    <n v="30439"/>
    <n v="50498"/>
    <m/>
    <m/>
    <m/>
    <m/>
    <m/>
    <n v="82226"/>
  </r>
  <r>
    <x v="4"/>
    <d v="2024-03-12T00:00:00"/>
    <x v="0"/>
    <x v="4"/>
    <m/>
    <m/>
    <m/>
    <m/>
    <m/>
    <n v="10610"/>
    <n v="13338"/>
    <m/>
    <m/>
    <m/>
    <m/>
    <m/>
    <n v="23948"/>
  </r>
  <r>
    <x v="4"/>
    <d v="2024-03-13T00:00:00"/>
    <x v="0"/>
    <x v="1"/>
    <m/>
    <m/>
    <m/>
    <m/>
    <n v="1000"/>
    <n v="20220"/>
    <n v="69400"/>
    <n v="0"/>
    <m/>
    <m/>
    <m/>
    <m/>
    <n v="90620"/>
  </r>
  <r>
    <x v="4"/>
    <d v="2024-03-13T00:00:00"/>
    <x v="0"/>
    <x v="4"/>
    <m/>
    <m/>
    <m/>
    <m/>
    <m/>
    <n v="2887"/>
    <n v="14261"/>
    <m/>
    <m/>
    <m/>
    <m/>
    <m/>
    <n v="17148"/>
  </r>
  <r>
    <x v="4"/>
    <d v="2024-03-14T00:00:00"/>
    <x v="0"/>
    <x v="1"/>
    <m/>
    <m/>
    <m/>
    <m/>
    <m/>
    <n v="34196"/>
    <n v="135936"/>
    <n v="1123"/>
    <m/>
    <m/>
    <m/>
    <m/>
    <n v="171255"/>
  </r>
  <r>
    <x v="4"/>
    <d v="2024-03-14T00:00:00"/>
    <x v="0"/>
    <x v="4"/>
    <m/>
    <m/>
    <m/>
    <m/>
    <m/>
    <n v="9347"/>
    <n v="33143"/>
    <n v="615"/>
    <m/>
    <m/>
    <m/>
    <m/>
    <n v="43105"/>
  </r>
  <r>
    <x v="4"/>
    <d v="2024-03-15T00:00:00"/>
    <x v="0"/>
    <x v="1"/>
    <m/>
    <m/>
    <n v="1496"/>
    <n v="11487"/>
    <n v="36355"/>
    <n v="78365"/>
    <n v="32147"/>
    <n v="25069"/>
    <m/>
    <m/>
    <m/>
    <m/>
    <n v="184919"/>
  </r>
  <r>
    <x v="4"/>
    <d v="2024-03-15T00:00:00"/>
    <x v="0"/>
    <x v="4"/>
    <m/>
    <m/>
    <n v="1008"/>
    <n v="2652"/>
    <n v="6638"/>
    <n v="21341"/>
    <n v="6324"/>
    <n v="5187"/>
    <m/>
    <m/>
    <m/>
    <m/>
    <n v="43150"/>
  </r>
  <r>
    <x v="4"/>
    <d v="2024-03-18T00:00:00"/>
    <x v="0"/>
    <x v="1"/>
    <m/>
    <m/>
    <m/>
    <n v="13791"/>
    <n v="65735"/>
    <n v="129259"/>
    <n v="4738"/>
    <n v="6841"/>
    <m/>
    <m/>
    <m/>
    <m/>
    <n v="220364"/>
  </r>
  <r>
    <x v="4"/>
    <d v="2024-03-18T00:00:00"/>
    <x v="0"/>
    <x v="4"/>
    <m/>
    <m/>
    <m/>
    <n v="2472"/>
    <n v="9867"/>
    <n v="10745"/>
    <n v="470"/>
    <n v="497"/>
    <m/>
    <m/>
    <m/>
    <m/>
    <n v="24051"/>
  </r>
  <r>
    <x v="4"/>
    <d v="2024-03-19T00:00:00"/>
    <x v="0"/>
    <x v="1"/>
    <m/>
    <m/>
    <m/>
    <n v="7083"/>
    <n v="66677"/>
    <n v="26614"/>
    <n v="588"/>
    <n v="2722"/>
    <m/>
    <m/>
    <m/>
    <m/>
    <n v="103684"/>
  </r>
  <r>
    <x v="4"/>
    <d v="2024-03-19T00:00:00"/>
    <x v="0"/>
    <x v="4"/>
    <m/>
    <m/>
    <m/>
    <n v="1834"/>
    <n v="10253"/>
    <n v="2305"/>
    <m/>
    <n v="1777"/>
    <m/>
    <m/>
    <m/>
    <m/>
    <n v="16169"/>
  </r>
  <r>
    <x v="4"/>
    <d v="2024-03-20T00:00:00"/>
    <x v="0"/>
    <x v="1"/>
    <m/>
    <m/>
    <m/>
    <n v="542"/>
    <n v="36632"/>
    <n v="107092"/>
    <n v="47553"/>
    <n v="11457"/>
    <m/>
    <m/>
    <m/>
    <m/>
    <n v="203276"/>
  </r>
  <r>
    <x v="4"/>
    <d v="2024-03-20T00:00:00"/>
    <x v="0"/>
    <x v="4"/>
    <m/>
    <m/>
    <m/>
    <n v="416"/>
    <n v="6974"/>
    <n v="15704"/>
    <n v="5750"/>
    <n v="3471"/>
    <m/>
    <m/>
    <m/>
    <m/>
    <n v="32315"/>
  </r>
  <r>
    <x v="4"/>
    <d v="2024-03-21T00:00:00"/>
    <x v="0"/>
    <x v="1"/>
    <m/>
    <m/>
    <m/>
    <m/>
    <m/>
    <m/>
    <n v="75339"/>
    <n v="4365"/>
    <m/>
    <m/>
    <m/>
    <m/>
    <n v="79704"/>
  </r>
  <r>
    <x v="4"/>
    <d v="2024-03-21T00:00:00"/>
    <x v="0"/>
    <x v="4"/>
    <m/>
    <m/>
    <m/>
    <m/>
    <m/>
    <m/>
    <n v="20001"/>
    <n v="3513"/>
    <m/>
    <m/>
    <m/>
    <m/>
    <n v="23514"/>
  </r>
  <r>
    <x v="4"/>
    <d v="2024-03-22T00:00:00"/>
    <x v="0"/>
    <x v="1"/>
    <m/>
    <m/>
    <m/>
    <n v="1734"/>
    <n v="23655"/>
    <n v="56546"/>
    <n v="128930"/>
    <n v="39755"/>
    <m/>
    <m/>
    <m/>
    <m/>
    <n v="250620"/>
  </r>
  <r>
    <x v="4"/>
    <d v="2024-03-22T00:00:00"/>
    <x v="0"/>
    <x v="4"/>
    <m/>
    <m/>
    <m/>
    <m/>
    <n v="3030"/>
    <n v="10514"/>
    <n v="31019"/>
    <n v="10512"/>
    <m/>
    <m/>
    <m/>
    <m/>
    <n v="55075"/>
  </r>
  <r>
    <x v="4"/>
    <d v="2024-03-25T00:00:00"/>
    <x v="0"/>
    <x v="1"/>
    <m/>
    <m/>
    <m/>
    <n v="3684"/>
    <n v="3080"/>
    <n v="102752"/>
    <n v="109536"/>
    <n v="26928"/>
    <m/>
    <m/>
    <m/>
    <m/>
    <n v="245980"/>
  </r>
  <r>
    <x v="4"/>
    <d v="2024-03-25T00:00:00"/>
    <x v="0"/>
    <x v="4"/>
    <m/>
    <m/>
    <m/>
    <m/>
    <n v="1254"/>
    <n v="22601"/>
    <n v="16988"/>
    <n v="5896"/>
    <m/>
    <m/>
    <m/>
    <m/>
    <n v="46739"/>
  </r>
  <r>
    <x v="4"/>
    <d v="2024-03-26T00:00:00"/>
    <x v="0"/>
    <x v="1"/>
    <m/>
    <m/>
    <m/>
    <m/>
    <m/>
    <n v="31837"/>
    <n v="382041"/>
    <n v="19542"/>
    <m/>
    <m/>
    <m/>
    <m/>
    <n v="433420"/>
  </r>
  <r>
    <x v="4"/>
    <d v="2024-03-26T00:00:00"/>
    <x v="0"/>
    <x v="4"/>
    <m/>
    <m/>
    <m/>
    <m/>
    <m/>
    <n v="9646"/>
    <n v="96267"/>
    <n v="4661"/>
    <m/>
    <m/>
    <m/>
    <m/>
    <n v="110574"/>
  </r>
  <r>
    <x v="4"/>
    <d v="2024-03-27T00:00:00"/>
    <x v="0"/>
    <x v="1"/>
    <m/>
    <m/>
    <m/>
    <n v="2128"/>
    <n v="5766"/>
    <n v="30751"/>
    <n v="161752"/>
    <n v="117118"/>
    <m/>
    <m/>
    <m/>
    <m/>
    <n v="317515"/>
  </r>
  <r>
    <x v="4"/>
    <d v="2024-03-27T00:00:00"/>
    <x v="0"/>
    <x v="4"/>
    <m/>
    <m/>
    <m/>
    <n v="690"/>
    <n v="693"/>
    <n v="8140"/>
    <n v="27512"/>
    <n v="33622"/>
    <m/>
    <m/>
    <m/>
    <m/>
    <n v="70657"/>
  </r>
  <r>
    <x v="4"/>
    <d v="2024-03-28T00:00:00"/>
    <x v="0"/>
    <x v="1"/>
    <m/>
    <m/>
    <m/>
    <m/>
    <m/>
    <m/>
    <n v="122325"/>
    <n v="351046"/>
    <m/>
    <m/>
    <m/>
    <m/>
    <n v="473371"/>
  </r>
  <r>
    <x v="4"/>
    <d v="2024-03-28T00:00:00"/>
    <x v="0"/>
    <x v="4"/>
    <m/>
    <m/>
    <m/>
    <m/>
    <m/>
    <m/>
    <n v="36941"/>
    <n v="99855"/>
    <m/>
    <m/>
    <m/>
    <m/>
    <n v="136796"/>
  </r>
  <r>
    <x v="4"/>
    <d v="2024-03-29T00:00:00"/>
    <x v="0"/>
    <x v="3"/>
    <m/>
    <m/>
    <m/>
    <m/>
    <n v="3112"/>
    <n v="72124"/>
    <n v="84146"/>
    <n v="29211"/>
    <m/>
    <m/>
    <m/>
    <m/>
    <n v="188593"/>
  </r>
  <r>
    <x v="4"/>
    <d v="2024-03-29T00:00:00"/>
    <x v="0"/>
    <x v="1"/>
    <m/>
    <m/>
    <m/>
    <m/>
    <m/>
    <m/>
    <n v="73289"/>
    <n v="81654"/>
    <m/>
    <m/>
    <m/>
    <m/>
    <n v="154943"/>
  </r>
  <r>
    <x v="4"/>
    <d v="2024-03-29T00:00:00"/>
    <x v="0"/>
    <x v="4"/>
    <m/>
    <m/>
    <m/>
    <m/>
    <m/>
    <m/>
    <n v="18062"/>
    <n v="23213"/>
    <m/>
    <m/>
    <m/>
    <m/>
    <n v="41275"/>
  </r>
  <r>
    <x v="4"/>
    <d v="2024-04-01T00:00:00"/>
    <x v="0"/>
    <x v="3"/>
    <m/>
    <m/>
    <m/>
    <m/>
    <n v="3547"/>
    <n v="8528"/>
    <n v="86677"/>
    <n v="21276"/>
    <n v="8212"/>
    <m/>
    <m/>
    <m/>
    <n v="128240"/>
  </r>
  <r>
    <x v="4"/>
    <d v="2024-04-01T00:00:00"/>
    <x v="0"/>
    <x v="1"/>
    <m/>
    <m/>
    <n v="340"/>
    <m/>
    <m/>
    <m/>
    <n v="43399"/>
    <n v="73971"/>
    <n v="28413"/>
    <m/>
    <m/>
    <m/>
    <n v="146123"/>
  </r>
  <r>
    <x v="4"/>
    <d v="2024-04-01T00:00:00"/>
    <x v="0"/>
    <x v="4"/>
    <m/>
    <m/>
    <n v="660"/>
    <m/>
    <m/>
    <m/>
    <n v="4321"/>
    <n v="19740"/>
    <n v="14749"/>
    <m/>
    <m/>
    <m/>
    <n v="39470"/>
  </r>
  <r>
    <x v="4"/>
    <d v="2024-04-02T00:00:00"/>
    <x v="0"/>
    <x v="3"/>
    <m/>
    <m/>
    <m/>
    <m/>
    <m/>
    <n v="44370"/>
    <n v="206627"/>
    <n v="23231"/>
    <n v="9859"/>
    <m/>
    <m/>
    <m/>
    <n v="284087"/>
  </r>
  <r>
    <x v="4"/>
    <d v="2024-04-02T00:00:00"/>
    <x v="0"/>
    <x v="1"/>
    <m/>
    <m/>
    <m/>
    <m/>
    <m/>
    <m/>
    <m/>
    <n v="123307"/>
    <n v="32507"/>
    <m/>
    <m/>
    <m/>
    <n v="155814"/>
  </r>
  <r>
    <x v="4"/>
    <d v="2024-04-02T00:00:00"/>
    <x v="0"/>
    <x v="4"/>
    <m/>
    <m/>
    <m/>
    <m/>
    <m/>
    <m/>
    <m/>
    <n v="32892"/>
    <n v="10008"/>
    <m/>
    <m/>
    <m/>
    <n v="42900"/>
  </r>
  <r>
    <x v="4"/>
    <d v="2024-04-03T00:00:00"/>
    <x v="0"/>
    <x v="3"/>
    <m/>
    <m/>
    <m/>
    <m/>
    <n v="1358"/>
    <n v="12726"/>
    <n v="154982"/>
    <n v="32427"/>
    <n v="9343"/>
    <m/>
    <m/>
    <m/>
    <n v="210836"/>
  </r>
  <r>
    <x v="4"/>
    <d v="2024-04-03T00:00:00"/>
    <x v="0"/>
    <x v="1"/>
    <m/>
    <m/>
    <m/>
    <m/>
    <m/>
    <m/>
    <n v="1458"/>
    <n v="123767"/>
    <n v="31049"/>
    <m/>
    <m/>
    <m/>
    <n v="156274"/>
  </r>
  <r>
    <x v="4"/>
    <d v="2024-04-03T00:00:00"/>
    <x v="0"/>
    <x v="4"/>
    <m/>
    <m/>
    <m/>
    <m/>
    <m/>
    <m/>
    <m/>
    <n v="34302"/>
    <n v="11660"/>
    <m/>
    <m/>
    <m/>
    <n v="45962"/>
  </r>
  <r>
    <x v="4"/>
    <d v="2024-04-04T00:00:00"/>
    <x v="0"/>
    <x v="3"/>
    <m/>
    <m/>
    <m/>
    <m/>
    <m/>
    <n v="6375"/>
    <n v="38477"/>
    <n v="2499"/>
    <n v="1020"/>
    <m/>
    <m/>
    <m/>
    <n v="48371"/>
  </r>
  <r>
    <x v="4"/>
    <d v="2024-04-05T00:00:00"/>
    <x v="0"/>
    <x v="3"/>
    <m/>
    <m/>
    <m/>
    <m/>
    <m/>
    <m/>
    <m/>
    <m/>
    <n v="200"/>
    <m/>
    <m/>
    <m/>
    <n v="200"/>
  </r>
  <r>
    <x v="4"/>
    <d v="2024-04-05T00:00:00"/>
    <x v="0"/>
    <x v="1"/>
    <m/>
    <m/>
    <m/>
    <m/>
    <m/>
    <m/>
    <m/>
    <m/>
    <n v="250"/>
    <m/>
    <m/>
    <m/>
    <n v="250"/>
  </r>
  <r>
    <x v="4"/>
    <d v="2024-04-08T00:00:00"/>
    <x v="0"/>
    <x v="1"/>
    <m/>
    <m/>
    <m/>
    <m/>
    <m/>
    <m/>
    <m/>
    <n v="103840"/>
    <n v="60172"/>
    <m/>
    <m/>
    <m/>
    <n v="164012"/>
  </r>
  <r>
    <x v="4"/>
    <d v="2024-04-08T00:00:00"/>
    <x v="0"/>
    <x v="4"/>
    <m/>
    <m/>
    <m/>
    <m/>
    <m/>
    <m/>
    <m/>
    <n v="28911"/>
    <n v="15034"/>
    <m/>
    <m/>
    <m/>
    <n v="43945"/>
  </r>
  <r>
    <x v="4"/>
    <d v="2024-04-15T00:00:00"/>
    <x v="0"/>
    <x v="3"/>
    <m/>
    <m/>
    <m/>
    <m/>
    <m/>
    <m/>
    <n v="500"/>
    <m/>
    <m/>
    <m/>
    <m/>
    <m/>
    <n v="500"/>
  </r>
  <r>
    <x v="4"/>
    <d v="2024-04-15T00:00:00"/>
    <x v="0"/>
    <x v="1"/>
    <m/>
    <m/>
    <m/>
    <m/>
    <m/>
    <n v="2772"/>
    <n v="13081"/>
    <n v="58717"/>
    <n v="5699"/>
    <m/>
    <m/>
    <m/>
    <n v="80269"/>
  </r>
  <r>
    <x v="4"/>
    <d v="2024-04-15T00:00:00"/>
    <x v="0"/>
    <x v="4"/>
    <m/>
    <m/>
    <m/>
    <m/>
    <m/>
    <m/>
    <n v="634"/>
    <n v="6661"/>
    <n v="1560"/>
    <m/>
    <m/>
    <m/>
    <n v="8855"/>
  </r>
  <r>
    <x v="4"/>
    <d v="2024-04-16T00:00:00"/>
    <x v="0"/>
    <x v="1"/>
    <m/>
    <m/>
    <m/>
    <m/>
    <m/>
    <m/>
    <n v="2543"/>
    <n v="53879"/>
    <n v="7361"/>
    <m/>
    <m/>
    <m/>
    <n v="63783"/>
  </r>
  <r>
    <x v="4"/>
    <d v="2024-04-16T00:00:00"/>
    <x v="0"/>
    <x v="4"/>
    <m/>
    <m/>
    <m/>
    <m/>
    <m/>
    <m/>
    <m/>
    <n v="4676"/>
    <n v="211"/>
    <m/>
    <m/>
    <m/>
    <n v="4887"/>
  </r>
  <r>
    <x v="4"/>
    <d v="2024-04-17T00:00:00"/>
    <x v="0"/>
    <x v="1"/>
    <m/>
    <m/>
    <m/>
    <m/>
    <m/>
    <m/>
    <m/>
    <n v="54590"/>
    <n v="38760"/>
    <m/>
    <m/>
    <m/>
    <n v="93350"/>
  </r>
  <r>
    <x v="4"/>
    <d v="2024-04-17T00:00:00"/>
    <x v="0"/>
    <x v="4"/>
    <m/>
    <m/>
    <m/>
    <m/>
    <m/>
    <m/>
    <m/>
    <n v="8692"/>
    <n v="12067"/>
    <m/>
    <m/>
    <m/>
    <n v="20759"/>
  </r>
  <r>
    <x v="4"/>
    <d v="2024-04-18T00:00:00"/>
    <x v="0"/>
    <x v="1"/>
    <m/>
    <m/>
    <m/>
    <m/>
    <m/>
    <m/>
    <m/>
    <n v="48947"/>
    <n v="26374"/>
    <m/>
    <m/>
    <m/>
    <n v="75321"/>
  </r>
  <r>
    <x v="4"/>
    <d v="2024-04-18T00:00:00"/>
    <x v="0"/>
    <x v="4"/>
    <m/>
    <m/>
    <m/>
    <m/>
    <m/>
    <m/>
    <m/>
    <n v="8786"/>
    <n v="4116"/>
    <m/>
    <m/>
    <m/>
    <n v="12902"/>
  </r>
  <r>
    <x v="4"/>
    <d v="2024-04-19T00:00:00"/>
    <x v="0"/>
    <x v="1"/>
    <m/>
    <m/>
    <m/>
    <m/>
    <m/>
    <m/>
    <n v="11957"/>
    <n v="58817"/>
    <n v="109281"/>
    <m/>
    <m/>
    <m/>
    <n v="180055"/>
  </r>
  <r>
    <x v="4"/>
    <d v="2024-04-19T00:00:00"/>
    <x v="0"/>
    <x v="4"/>
    <m/>
    <m/>
    <m/>
    <m/>
    <m/>
    <m/>
    <n v="2162"/>
    <n v="9772"/>
    <n v="22395"/>
    <m/>
    <m/>
    <m/>
    <n v="34329"/>
  </r>
  <r>
    <x v="4"/>
    <d v="2024-04-22T00:00:00"/>
    <x v="0"/>
    <x v="1"/>
    <m/>
    <m/>
    <m/>
    <m/>
    <m/>
    <m/>
    <n v="2121"/>
    <n v="1691"/>
    <n v="167427"/>
    <m/>
    <m/>
    <m/>
    <n v="171239"/>
  </r>
  <r>
    <x v="4"/>
    <d v="2024-04-22T00:00:00"/>
    <x v="0"/>
    <x v="4"/>
    <m/>
    <m/>
    <m/>
    <m/>
    <m/>
    <m/>
    <n v="450"/>
    <m/>
    <n v="39105"/>
    <m/>
    <m/>
    <m/>
    <n v="39555"/>
  </r>
  <r>
    <x v="4"/>
    <d v="2024-04-23T00:00:00"/>
    <x v="0"/>
    <x v="1"/>
    <m/>
    <m/>
    <m/>
    <m/>
    <m/>
    <m/>
    <m/>
    <m/>
    <n v="177056"/>
    <m/>
    <m/>
    <m/>
    <n v="177056"/>
  </r>
  <r>
    <x v="4"/>
    <d v="2024-04-23T00:00:00"/>
    <x v="0"/>
    <x v="4"/>
    <m/>
    <m/>
    <m/>
    <m/>
    <m/>
    <m/>
    <m/>
    <m/>
    <n v="39664"/>
    <m/>
    <m/>
    <m/>
    <n v="39664"/>
  </r>
  <r>
    <x v="4"/>
    <d v="2024-04-24T00:00:00"/>
    <x v="0"/>
    <x v="1"/>
    <m/>
    <m/>
    <m/>
    <m/>
    <m/>
    <m/>
    <m/>
    <m/>
    <n v="87621"/>
    <m/>
    <m/>
    <m/>
    <n v="87621"/>
  </r>
  <r>
    <x v="4"/>
    <d v="2024-04-24T00:00:00"/>
    <x v="0"/>
    <x v="4"/>
    <m/>
    <m/>
    <m/>
    <m/>
    <m/>
    <m/>
    <m/>
    <m/>
    <n v="19981"/>
    <m/>
    <m/>
    <m/>
    <n v="19981"/>
  </r>
  <r>
    <x v="4"/>
    <d v="2024-04-25T00:00:00"/>
    <x v="0"/>
    <x v="1"/>
    <m/>
    <m/>
    <m/>
    <m/>
    <m/>
    <m/>
    <n v="597"/>
    <n v="50427"/>
    <n v="104855"/>
    <m/>
    <m/>
    <m/>
    <n v="155879"/>
  </r>
  <r>
    <x v="4"/>
    <d v="2024-04-25T00:00:00"/>
    <x v="0"/>
    <x v="4"/>
    <m/>
    <m/>
    <m/>
    <m/>
    <m/>
    <m/>
    <m/>
    <n v="4468"/>
    <n v="13619"/>
    <m/>
    <m/>
    <m/>
    <n v="18087"/>
  </r>
  <r>
    <x v="4"/>
    <d v="2024-04-26T00:00:00"/>
    <x v="0"/>
    <x v="1"/>
    <m/>
    <m/>
    <m/>
    <m/>
    <m/>
    <m/>
    <m/>
    <n v="4555"/>
    <n v="32553"/>
    <m/>
    <m/>
    <m/>
    <n v="37108"/>
  </r>
  <r>
    <x v="4"/>
    <d v="2024-04-26T00:00:00"/>
    <x v="0"/>
    <x v="4"/>
    <m/>
    <m/>
    <m/>
    <m/>
    <m/>
    <m/>
    <m/>
    <n v="1365"/>
    <n v="6471"/>
    <m/>
    <m/>
    <m/>
    <n v="7836"/>
  </r>
  <r>
    <x v="4"/>
    <d v="2024-04-30T00:00:00"/>
    <x v="0"/>
    <x v="0"/>
    <m/>
    <m/>
    <m/>
    <m/>
    <m/>
    <m/>
    <m/>
    <m/>
    <n v="1143.96"/>
    <m/>
    <m/>
    <m/>
    <n v="1143.96"/>
  </r>
  <r>
    <x v="4"/>
    <d v="2024-05-02T00:00:00"/>
    <x v="0"/>
    <x v="3"/>
    <m/>
    <m/>
    <m/>
    <m/>
    <m/>
    <m/>
    <m/>
    <n v="3986"/>
    <n v="1337"/>
    <n v="1224"/>
    <m/>
    <m/>
    <n v="6547"/>
  </r>
  <r>
    <x v="4"/>
    <d v="2024-05-03T00:00:00"/>
    <x v="0"/>
    <x v="3"/>
    <m/>
    <m/>
    <m/>
    <m/>
    <m/>
    <m/>
    <n v="5434"/>
    <n v="16550"/>
    <n v="9974"/>
    <n v="2202"/>
    <m/>
    <m/>
    <n v="34160"/>
  </r>
  <r>
    <x v="4"/>
    <d v="2024-05-07T00:00:00"/>
    <x v="0"/>
    <x v="3"/>
    <m/>
    <m/>
    <m/>
    <m/>
    <m/>
    <m/>
    <m/>
    <m/>
    <n v="11271"/>
    <n v="255"/>
    <m/>
    <m/>
    <n v="11526"/>
  </r>
  <r>
    <x v="4"/>
    <d v="2024-05-09T00:00:00"/>
    <x v="0"/>
    <x v="3"/>
    <m/>
    <m/>
    <m/>
    <m/>
    <m/>
    <m/>
    <m/>
    <n v="28800"/>
    <n v="24214"/>
    <n v="7389"/>
    <m/>
    <m/>
    <n v="60403"/>
  </r>
  <r>
    <x v="4"/>
    <d v="2024-05-10T00:00:00"/>
    <x v="0"/>
    <x v="3"/>
    <m/>
    <m/>
    <m/>
    <m/>
    <m/>
    <n v="1913"/>
    <n v="7941"/>
    <n v="47647"/>
    <n v="69617"/>
    <n v="4272"/>
    <m/>
    <m/>
    <n v="131390"/>
  </r>
  <r>
    <x v="4"/>
    <d v="2024-05-13T00:00:00"/>
    <x v="0"/>
    <x v="3"/>
    <m/>
    <m/>
    <m/>
    <m/>
    <m/>
    <m/>
    <n v="68137"/>
    <n v="119455"/>
    <n v="103987"/>
    <n v="6838"/>
    <m/>
    <m/>
    <n v="298417"/>
  </r>
  <r>
    <x v="4"/>
    <d v="2024-05-13T00:00:00"/>
    <x v="0"/>
    <x v="1"/>
    <m/>
    <m/>
    <m/>
    <m/>
    <m/>
    <m/>
    <m/>
    <m/>
    <n v="83004"/>
    <n v="6098"/>
    <m/>
    <m/>
    <n v="89102"/>
  </r>
  <r>
    <x v="4"/>
    <d v="2024-05-13T00:00:00"/>
    <x v="0"/>
    <x v="4"/>
    <m/>
    <m/>
    <m/>
    <m/>
    <m/>
    <m/>
    <m/>
    <m/>
    <n v="17045"/>
    <n v="2117"/>
    <m/>
    <m/>
    <n v="19162"/>
  </r>
  <r>
    <x v="4"/>
    <d v="2024-05-14T00:00:00"/>
    <x v="0"/>
    <x v="1"/>
    <m/>
    <m/>
    <m/>
    <m/>
    <m/>
    <m/>
    <m/>
    <m/>
    <n v="110664"/>
    <n v="58398"/>
    <m/>
    <m/>
    <n v="169062"/>
  </r>
  <r>
    <x v="4"/>
    <d v="2024-05-14T00:00:00"/>
    <x v="0"/>
    <x v="4"/>
    <m/>
    <m/>
    <m/>
    <m/>
    <m/>
    <m/>
    <m/>
    <m/>
    <n v="30510"/>
    <n v="12042"/>
    <m/>
    <m/>
    <n v="42552"/>
  </r>
  <r>
    <x v="4"/>
    <d v="2024-05-15T00:00:00"/>
    <x v="0"/>
    <x v="1"/>
    <m/>
    <m/>
    <m/>
    <m/>
    <m/>
    <m/>
    <m/>
    <m/>
    <n v="33952"/>
    <n v="56378"/>
    <m/>
    <m/>
    <n v="90330"/>
  </r>
  <r>
    <x v="4"/>
    <d v="2024-05-15T00:00:00"/>
    <x v="0"/>
    <x v="4"/>
    <m/>
    <m/>
    <m/>
    <m/>
    <m/>
    <m/>
    <m/>
    <m/>
    <n v="5117"/>
    <n v="11868"/>
    <m/>
    <m/>
    <n v="16985"/>
  </r>
  <r>
    <x v="4"/>
    <d v="2024-05-16T00:00:00"/>
    <x v="0"/>
    <x v="1"/>
    <m/>
    <m/>
    <m/>
    <n v="224"/>
    <m/>
    <n v="464"/>
    <n v="1447"/>
    <n v="21450"/>
    <n v="138018"/>
    <n v="14620"/>
    <m/>
    <m/>
    <n v="176223"/>
  </r>
  <r>
    <x v="4"/>
    <d v="2024-05-16T00:00:00"/>
    <x v="0"/>
    <x v="4"/>
    <m/>
    <m/>
    <m/>
    <n v="514"/>
    <m/>
    <n v="536"/>
    <m/>
    <n v="1509"/>
    <n v="17440"/>
    <n v="4421"/>
    <m/>
    <m/>
    <n v="24420"/>
  </r>
  <r>
    <x v="4"/>
    <d v="2024-05-17T00:00:00"/>
    <x v="0"/>
    <x v="1"/>
    <m/>
    <m/>
    <m/>
    <m/>
    <m/>
    <m/>
    <m/>
    <m/>
    <n v="43865"/>
    <n v="141451"/>
    <m/>
    <m/>
    <n v="185316"/>
  </r>
  <r>
    <x v="4"/>
    <d v="2024-05-17T00:00:00"/>
    <x v="0"/>
    <x v="4"/>
    <m/>
    <m/>
    <m/>
    <m/>
    <m/>
    <m/>
    <m/>
    <m/>
    <n v="6327"/>
    <n v="23831"/>
    <m/>
    <m/>
    <n v="30158"/>
  </r>
  <r>
    <x v="4"/>
    <d v="2024-05-28T00:00:00"/>
    <x v="0"/>
    <x v="3"/>
    <m/>
    <m/>
    <m/>
    <m/>
    <m/>
    <m/>
    <n v="500"/>
    <m/>
    <n v="70820"/>
    <n v="2745"/>
    <m/>
    <m/>
    <n v="74065"/>
  </r>
  <r>
    <x v="4"/>
    <d v="2024-05-29T00:00:00"/>
    <x v="0"/>
    <x v="3"/>
    <m/>
    <m/>
    <m/>
    <n v="255"/>
    <m/>
    <n v="462"/>
    <m/>
    <n v="19144"/>
    <n v="111924"/>
    <n v="8003"/>
    <m/>
    <m/>
    <n v="139788"/>
  </r>
  <r>
    <x v="4"/>
    <d v="2024-05-29T00:00:00"/>
    <x v="0"/>
    <x v="1"/>
    <m/>
    <m/>
    <m/>
    <m/>
    <m/>
    <m/>
    <m/>
    <m/>
    <m/>
    <n v="98169"/>
    <m/>
    <m/>
    <n v="98169"/>
  </r>
  <r>
    <x v="4"/>
    <d v="2024-05-29T00:00:00"/>
    <x v="0"/>
    <x v="4"/>
    <m/>
    <m/>
    <m/>
    <m/>
    <m/>
    <m/>
    <m/>
    <m/>
    <m/>
    <n v="16406"/>
    <m/>
    <m/>
    <n v="16406"/>
  </r>
  <r>
    <x v="4"/>
    <d v="2024-05-30T00:00:00"/>
    <x v="0"/>
    <x v="3"/>
    <m/>
    <m/>
    <m/>
    <m/>
    <m/>
    <m/>
    <n v="630"/>
    <n v="977"/>
    <n v="123701"/>
    <n v="73871"/>
    <m/>
    <m/>
    <n v="199179"/>
  </r>
  <r>
    <x v="4"/>
    <d v="2024-05-30T00:00:00"/>
    <x v="0"/>
    <x v="1"/>
    <m/>
    <m/>
    <m/>
    <m/>
    <m/>
    <m/>
    <m/>
    <m/>
    <m/>
    <n v="129"/>
    <m/>
    <m/>
    <n v="129"/>
  </r>
  <r>
    <x v="4"/>
    <d v="2024-05-31T00:00:00"/>
    <x v="0"/>
    <x v="3"/>
    <m/>
    <m/>
    <m/>
    <m/>
    <m/>
    <m/>
    <m/>
    <m/>
    <n v="104771"/>
    <n v="30205"/>
    <m/>
    <m/>
    <n v="134976"/>
  </r>
  <r>
    <x v="4"/>
    <d v="2024-05-31T00:00:00"/>
    <x v="0"/>
    <x v="1"/>
    <m/>
    <m/>
    <m/>
    <m/>
    <m/>
    <m/>
    <m/>
    <m/>
    <n v="20663"/>
    <n v="121884"/>
    <m/>
    <m/>
    <n v="142547"/>
  </r>
  <r>
    <x v="4"/>
    <d v="2024-05-31T00:00:00"/>
    <x v="0"/>
    <x v="4"/>
    <m/>
    <m/>
    <m/>
    <m/>
    <m/>
    <m/>
    <m/>
    <m/>
    <n v="3194"/>
    <n v="29347"/>
    <m/>
    <m/>
    <n v="32541"/>
  </r>
  <r>
    <x v="4"/>
    <d v="2024-06-03T00:00:00"/>
    <x v="0"/>
    <x v="3"/>
    <m/>
    <m/>
    <m/>
    <n v="267"/>
    <m/>
    <m/>
    <m/>
    <n v="1521"/>
    <n v="31788"/>
    <n v="9511"/>
    <n v="2530"/>
    <m/>
    <n v="45617"/>
  </r>
  <r>
    <x v="4"/>
    <d v="2024-06-03T00:00:00"/>
    <x v="0"/>
    <x v="1"/>
    <m/>
    <m/>
    <m/>
    <m/>
    <m/>
    <m/>
    <n v="905"/>
    <n v="3001"/>
    <n v="114330"/>
    <n v="75921"/>
    <n v="3565"/>
    <m/>
    <n v="197722"/>
  </r>
  <r>
    <x v="4"/>
    <d v="2024-06-03T00:00:00"/>
    <x v="0"/>
    <x v="4"/>
    <m/>
    <m/>
    <m/>
    <m/>
    <m/>
    <m/>
    <m/>
    <m/>
    <n v="13302"/>
    <n v="7691"/>
    <n v="1080"/>
    <m/>
    <n v="22073"/>
  </r>
  <r>
    <x v="4"/>
    <d v="2024-06-06T00:00:00"/>
    <x v="0"/>
    <x v="1"/>
    <m/>
    <m/>
    <m/>
    <m/>
    <m/>
    <m/>
    <m/>
    <n v="1000"/>
    <n v="44018"/>
    <n v="41799"/>
    <n v="2835"/>
    <m/>
    <n v="89652"/>
  </r>
  <r>
    <x v="4"/>
    <d v="2024-06-06T00:00:00"/>
    <x v="0"/>
    <x v="4"/>
    <m/>
    <m/>
    <m/>
    <m/>
    <m/>
    <m/>
    <m/>
    <m/>
    <n v="4154"/>
    <n v="6102"/>
    <n v="379"/>
    <m/>
    <n v="10635"/>
  </r>
  <r>
    <x v="4"/>
    <d v="2024-06-13T00:00:00"/>
    <x v="0"/>
    <x v="1"/>
    <m/>
    <m/>
    <m/>
    <m/>
    <m/>
    <m/>
    <n v="436"/>
    <m/>
    <n v="2670"/>
    <n v="169350"/>
    <n v="17146"/>
    <m/>
    <n v="189602"/>
  </r>
  <r>
    <x v="4"/>
    <d v="2024-06-13T00:00:00"/>
    <x v="0"/>
    <x v="4"/>
    <m/>
    <m/>
    <m/>
    <m/>
    <m/>
    <m/>
    <n v="564"/>
    <m/>
    <n v="580"/>
    <n v="24299"/>
    <n v="3737"/>
    <m/>
    <n v="29180"/>
  </r>
  <r>
    <x v="4"/>
    <d v="2024-06-18T00:00:00"/>
    <x v="0"/>
    <x v="1"/>
    <m/>
    <m/>
    <m/>
    <m/>
    <m/>
    <m/>
    <m/>
    <m/>
    <n v="2157"/>
    <n v="94486"/>
    <n v="4753"/>
    <m/>
    <n v="101396"/>
  </r>
  <r>
    <x v="4"/>
    <d v="2024-06-18T00:00:00"/>
    <x v="0"/>
    <x v="4"/>
    <m/>
    <m/>
    <m/>
    <m/>
    <m/>
    <m/>
    <m/>
    <m/>
    <n v="234"/>
    <n v="12918"/>
    <n v="390"/>
    <m/>
    <n v="13542"/>
  </r>
  <r>
    <x v="4"/>
    <d v="2024-06-20T00:00:00"/>
    <x v="0"/>
    <x v="1"/>
    <m/>
    <m/>
    <m/>
    <m/>
    <m/>
    <m/>
    <m/>
    <m/>
    <n v="1625"/>
    <n v="83631"/>
    <n v="3387"/>
    <m/>
    <n v="88643"/>
  </r>
  <r>
    <x v="4"/>
    <d v="2024-06-20T00:00:00"/>
    <x v="0"/>
    <x v="4"/>
    <m/>
    <m/>
    <m/>
    <m/>
    <m/>
    <m/>
    <m/>
    <m/>
    <n v="375"/>
    <n v="17649"/>
    <n v="548"/>
    <m/>
    <n v="18572"/>
  </r>
  <r>
    <x v="4"/>
    <d v="2024-06-24T00:00:00"/>
    <x v="0"/>
    <x v="1"/>
    <m/>
    <m/>
    <m/>
    <m/>
    <m/>
    <m/>
    <m/>
    <m/>
    <m/>
    <n v="92154"/>
    <n v="747"/>
    <m/>
    <n v="92901"/>
  </r>
  <r>
    <x v="4"/>
    <d v="2024-06-24T00:00:00"/>
    <x v="0"/>
    <x v="4"/>
    <m/>
    <m/>
    <m/>
    <m/>
    <m/>
    <m/>
    <m/>
    <m/>
    <m/>
    <n v="15332"/>
    <m/>
    <m/>
    <n v="15332"/>
  </r>
  <r>
    <x v="4"/>
    <d v="2024-06-27T00:00:00"/>
    <x v="0"/>
    <x v="1"/>
    <m/>
    <m/>
    <m/>
    <m/>
    <m/>
    <m/>
    <m/>
    <m/>
    <m/>
    <n v="90344"/>
    <n v="2402"/>
    <m/>
    <n v="92746"/>
  </r>
  <r>
    <x v="4"/>
    <d v="2024-06-27T00:00:00"/>
    <x v="0"/>
    <x v="4"/>
    <m/>
    <m/>
    <m/>
    <m/>
    <m/>
    <m/>
    <m/>
    <m/>
    <m/>
    <n v="15733"/>
    <n v="1207"/>
    <m/>
    <n v="16940"/>
  </r>
  <r>
    <x v="4"/>
    <d v="2024-06-28T00:00:00"/>
    <x v="0"/>
    <x v="1"/>
    <m/>
    <m/>
    <m/>
    <m/>
    <m/>
    <m/>
    <m/>
    <m/>
    <m/>
    <n v="76755"/>
    <n v="23503"/>
    <m/>
    <n v="100258"/>
  </r>
  <r>
    <x v="4"/>
    <d v="2024-06-28T00:00:00"/>
    <x v="0"/>
    <x v="4"/>
    <m/>
    <m/>
    <m/>
    <m/>
    <m/>
    <m/>
    <m/>
    <m/>
    <m/>
    <n v="11047"/>
    <n v="3430"/>
    <m/>
    <n v="14477"/>
  </r>
  <r>
    <x v="4"/>
    <d v="2024-07-01T00:00:00"/>
    <x v="0"/>
    <x v="1"/>
    <m/>
    <m/>
    <m/>
    <m/>
    <m/>
    <m/>
    <m/>
    <m/>
    <m/>
    <n v="69413"/>
    <m/>
    <n v="8641"/>
    <n v="78054"/>
  </r>
  <r>
    <x v="4"/>
    <d v="2024-07-01T00:00:00"/>
    <x v="0"/>
    <x v="4"/>
    <m/>
    <m/>
    <m/>
    <m/>
    <m/>
    <m/>
    <m/>
    <m/>
    <m/>
    <n v="15326"/>
    <m/>
    <n v="4480"/>
    <n v="19806"/>
  </r>
  <r>
    <x v="4"/>
    <d v="2024-07-02T00:00:00"/>
    <x v="0"/>
    <x v="3"/>
    <m/>
    <m/>
    <m/>
    <m/>
    <m/>
    <m/>
    <m/>
    <m/>
    <n v="9335"/>
    <n v="52131"/>
    <n v="500"/>
    <n v="6899"/>
    <n v="68865"/>
  </r>
  <r>
    <x v="4"/>
    <d v="2024-07-02T00:00:00"/>
    <x v="0"/>
    <x v="1"/>
    <m/>
    <m/>
    <m/>
    <m/>
    <m/>
    <m/>
    <m/>
    <m/>
    <m/>
    <n v="78098"/>
    <m/>
    <n v="10992"/>
    <n v="89090"/>
  </r>
  <r>
    <x v="4"/>
    <d v="2024-07-02T00:00:00"/>
    <x v="0"/>
    <x v="4"/>
    <m/>
    <m/>
    <m/>
    <m/>
    <m/>
    <m/>
    <m/>
    <m/>
    <m/>
    <n v="12606"/>
    <m/>
    <n v="1939"/>
    <n v="14545"/>
  </r>
  <r>
    <x v="4"/>
    <d v="2024-07-03T00:00:00"/>
    <x v="0"/>
    <x v="3"/>
    <m/>
    <m/>
    <m/>
    <m/>
    <m/>
    <m/>
    <m/>
    <n v="1000"/>
    <n v="8727"/>
    <n v="220781"/>
    <n v="8768"/>
    <n v="14139"/>
    <n v="253415"/>
  </r>
  <r>
    <x v="4"/>
    <d v="2024-07-03T00:00:00"/>
    <x v="0"/>
    <x v="1"/>
    <m/>
    <m/>
    <m/>
    <m/>
    <m/>
    <m/>
    <m/>
    <m/>
    <m/>
    <n v="81136"/>
    <m/>
    <n v="6287"/>
    <n v="87423"/>
  </r>
  <r>
    <x v="4"/>
    <d v="2024-07-03T00:00:00"/>
    <x v="0"/>
    <x v="4"/>
    <m/>
    <m/>
    <m/>
    <m/>
    <m/>
    <m/>
    <m/>
    <m/>
    <m/>
    <n v="16943"/>
    <m/>
    <n v="898"/>
    <n v="17841"/>
  </r>
  <r>
    <x v="4"/>
    <d v="2024-07-05T00:00:00"/>
    <x v="0"/>
    <x v="1"/>
    <m/>
    <m/>
    <m/>
    <m/>
    <m/>
    <m/>
    <m/>
    <m/>
    <n v="10222"/>
    <n v="84471"/>
    <m/>
    <n v="10442"/>
    <n v="105135"/>
  </r>
  <r>
    <x v="4"/>
    <d v="2024-07-05T00:00:00"/>
    <x v="0"/>
    <x v="4"/>
    <m/>
    <m/>
    <m/>
    <m/>
    <m/>
    <m/>
    <m/>
    <m/>
    <n v="724"/>
    <n v="8193"/>
    <m/>
    <n v="1410"/>
    <n v="10327"/>
  </r>
  <r>
    <x v="4"/>
    <d v="2024-07-08T00:00:00"/>
    <x v="0"/>
    <x v="3"/>
    <m/>
    <m/>
    <m/>
    <m/>
    <m/>
    <m/>
    <m/>
    <m/>
    <m/>
    <n v="83987"/>
    <n v="28460"/>
    <n v="4977"/>
    <n v="117424"/>
  </r>
  <r>
    <x v="4"/>
    <d v="2024-07-08T00:00:00"/>
    <x v="0"/>
    <x v="1"/>
    <m/>
    <m/>
    <m/>
    <m/>
    <n v="407"/>
    <m/>
    <m/>
    <m/>
    <n v="8599"/>
    <n v="70213"/>
    <n v="500"/>
    <n v="5304"/>
    <n v="85023"/>
  </r>
  <r>
    <x v="4"/>
    <d v="2024-07-08T00:00:00"/>
    <x v="0"/>
    <x v="4"/>
    <m/>
    <m/>
    <m/>
    <m/>
    <n v="593"/>
    <m/>
    <m/>
    <m/>
    <n v="2679"/>
    <n v="4399"/>
    <m/>
    <n v="690"/>
    <n v="8361"/>
  </r>
  <r>
    <x v="4"/>
    <d v="2024-07-09T00:00:00"/>
    <x v="0"/>
    <x v="3"/>
    <m/>
    <m/>
    <m/>
    <m/>
    <m/>
    <m/>
    <m/>
    <m/>
    <n v="1809"/>
    <n v="168554"/>
    <n v="26719"/>
    <n v="5289"/>
    <n v="202371"/>
  </r>
  <r>
    <x v="4"/>
    <d v="2024-07-10T00:00:00"/>
    <x v="0"/>
    <x v="3"/>
    <m/>
    <m/>
    <m/>
    <m/>
    <m/>
    <m/>
    <m/>
    <m/>
    <m/>
    <n v="26755"/>
    <n v="2550"/>
    <n v="765"/>
    <n v="30070"/>
  </r>
  <r>
    <x v="4"/>
    <d v="2024-07-11T00:00:00"/>
    <x v="0"/>
    <x v="1"/>
    <m/>
    <m/>
    <m/>
    <m/>
    <m/>
    <m/>
    <m/>
    <m/>
    <n v="5053"/>
    <n v="83636"/>
    <m/>
    <n v="7474"/>
    <n v="96163"/>
  </r>
  <r>
    <x v="4"/>
    <d v="2024-07-11T00:00:00"/>
    <x v="0"/>
    <x v="4"/>
    <m/>
    <m/>
    <m/>
    <m/>
    <m/>
    <m/>
    <m/>
    <m/>
    <n v="333"/>
    <n v="7363"/>
    <m/>
    <n v="1480"/>
    <n v="9176"/>
  </r>
  <r>
    <x v="4"/>
    <d v="2024-07-12T00:00:00"/>
    <x v="0"/>
    <x v="1"/>
    <m/>
    <m/>
    <m/>
    <m/>
    <m/>
    <m/>
    <m/>
    <m/>
    <m/>
    <n v="76327"/>
    <n v="848"/>
    <n v="802"/>
    <n v="77977"/>
  </r>
  <r>
    <x v="4"/>
    <d v="2024-07-12T00:00:00"/>
    <x v="0"/>
    <x v="4"/>
    <m/>
    <m/>
    <m/>
    <m/>
    <m/>
    <m/>
    <m/>
    <m/>
    <m/>
    <n v="20114"/>
    <m/>
    <n v="713"/>
    <n v="20827"/>
  </r>
  <r>
    <x v="4"/>
    <d v="2024-07-15T00:00:00"/>
    <x v="0"/>
    <x v="1"/>
    <m/>
    <m/>
    <m/>
    <m/>
    <m/>
    <m/>
    <m/>
    <m/>
    <m/>
    <n v="147314"/>
    <m/>
    <n v="3945"/>
    <n v="151259"/>
  </r>
  <r>
    <x v="4"/>
    <d v="2024-07-15T00:00:00"/>
    <x v="0"/>
    <x v="4"/>
    <m/>
    <m/>
    <m/>
    <m/>
    <m/>
    <m/>
    <m/>
    <m/>
    <m/>
    <n v="42299"/>
    <m/>
    <n v="1395"/>
    <n v="43694"/>
  </r>
  <r>
    <x v="4"/>
    <d v="2024-07-16T00:00:00"/>
    <x v="0"/>
    <x v="1"/>
    <m/>
    <m/>
    <m/>
    <m/>
    <m/>
    <m/>
    <m/>
    <m/>
    <m/>
    <n v="132536"/>
    <n v="27448"/>
    <n v="5674"/>
    <n v="165658"/>
  </r>
  <r>
    <x v="4"/>
    <d v="2024-07-16T00:00:00"/>
    <x v="0"/>
    <x v="4"/>
    <m/>
    <m/>
    <m/>
    <m/>
    <m/>
    <m/>
    <m/>
    <m/>
    <m/>
    <n v="34966"/>
    <n v="2796"/>
    <n v="2419"/>
    <n v="40181"/>
  </r>
  <r>
    <x v="4"/>
    <d v="2024-07-17T00:00:00"/>
    <x v="0"/>
    <x v="1"/>
    <m/>
    <m/>
    <m/>
    <m/>
    <m/>
    <m/>
    <m/>
    <m/>
    <m/>
    <n v="73880"/>
    <n v="5790"/>
    <n v="7494"/>
    <n v="87164"/>
  </r>
  <r>
    <x v="4"/>
    <d v="2024-07-17T00:00:00"/>
    <x v="0"/>
    <x v="4"/>
    <m/>
    <m/>
    <m/>
    <m/>
    <m/>
    <m/>
    <m/>
    <m/>
    <m/>
    <n v="3736"/>
    <n v="235"/>
    <n v="488"/>
    <n v="4459"/>
  </r>
  <r>
    <x v="4"/>
    <d v="2024-07-22T00:00:00"/>
    <x v="0"/>
    <x v="1"/>
    <m/>
    <m/>
    <m/>
    <m/>
    <m/>
    <m/>
    <m/>
    <m/>
    <m/>
    <n v="60647"/>
    <n v="10510"/>
    <n v="7076"/>
    <n v="78233"/>
  </r>
  <r>
    <x v="4"/>
    <d v="2024-07-22T00:00:00"/>
    <x v="0"/>
    <x v="4"/>
    <m/>
    <m/>
    <m/>
    <m/>
    <m/>
    <m/>
    <m/>
    <m/>
    <m/>
    <n v="17352"/>
    <n v="2949"/>
    <n v="1641"/>
    <n v="21942"/>
  </r>
  <r>
    <x v="4"/>
    <d v="2024-07-23T00:00:00"/>
    <x v="0"/>
    <x v="1"/>
    <m/>
    <m/>
    <m/>
    <m/>
    <m/>
    <m/>
    <m/>
    <m/>
    <m/>
    <n v="72146"/>
    <n v="18511"/>
    <n v="3445"/>
    <n v="94102"/>
  </r>
  <r>
    <x v="4"/>
    <d v="2024-07-23T00:00:00"/>
    <x v="0"/>
    <x v="4"/>
    <m/>
    <m/>
    <m/>
    <m/>
    <m/>
    <m/>
    <m/>
    <m/>
    <m/>
    <n v="6351"/>
    <n v="2484"/>
    <n v="2322"/>
    <n v="11157"/>
  </r>
  <r>
    <x v="4"/>
    <d v="2024-07-24T00:00:00"/>
    <x v="0"/>
    <x v="1"/>
    <m/>
    <m/>
    <m/>
    <m/>
    <m/>
    <m/>
    <m/>
    <m/>
    <n v="1500"/>
    <n v="30164"/>
    <n v="35224"/>
    <n v="1747"/>
    <n v="68635"/>
  </r>
  <r>
    <x v="4"/>
    <d v="2024-07-24T00:00:00"/>
    <x v="0"/>
    <x v="4"/>
    <m/>
    <m/>
    <m/>
    <m/>
    <m/>
    <m/>
    <m/>
    <m/>
    <m/>
    <n v="6434"/>
    <n v="3855"/>
    <m/>
    <n v="10289"/>
  </r>
  <r>
    <x v="4"/>
    <d v="2024-07-29T00:00:00"/>
    <x v="0"/>
    <x v="1"/>
    <m/>
    <m/>
    <m/>
    <m/>
    <m/>
    <m/>
    <m/>
    <m/>
    <n v="924"/>
    <n v="30188"/>
    <n v="60534"/>
    <n v="1378"/>
    <n v="93024"/>
  </r>
  <r>
    <x v="4"/>
    <d v="2024-07-29T00:00:00"/>
    <x v="0"/>
    <x v="4"/>
    <m/>
    <m/>
    <m/>
    <m/>
    <m/>
    <m/>
    <m/>
    <m/>
    <m/>
    <n v="6549"/>
    <n v="10154"/>
    <n v="787"/>
    <n v="17490"/>
  </r>
  <r>
    <x v="4"/>
    <d v="2024-07-30T00:00:00"/>
    <x v="0"/>
    <x v="1"/>
    <m/>
    <m/>
    <m/>
    <m/>
    <m/>
    <m/>
    <m/>
    <m/>
    <m/>
    <n v="1549"/>
    <n v="78327"/>
    <n v="3067"/>
    <n v="82943"/>
  </r>
  <r>
    <x v="4"/>
    <d v="2024-07-30T00:00:00"/>
    <x v="0"/>
    <x v="4"/>
    <m/>
    <m/>
    <m/>
    <m/>
    <m/>
    <m/>
    <m/>
    <m/>
    <m/>
    <n v="646"/>
    <n v="16483"/>
    <n v="1425"/>
    <n v="18554"/>
  </r>
  <r>
    <x v="4"/>
    <d v="2024-08-01T00:00:00"/>
    <x v="0"/>
    <x v="1"/>
    <m/>
    <m/>
    <m/>
    <m/>
    <m/>
    <m/>
    <m/>
    <m/>
    <m/>
    <n v="3632"/>
    <n v="147205"/>
    <n v="12718"/>
    <n v="163555"/>
  </r>
  <r>
    <x v="4"/>
    <d v="2024-08-01T00:00:00"/>
    <x v="0"/>
    <x v="4"/>
    <m/>
    <m/>
    <m/>
    <m/>
    <m/>
    <m/>
    <m/>
    <m/>
    <m/>
    <n v="872"/>
    <n v="34505"/>
    <n v="3088"/>
    <n v="38465"/>
  </r>
  <r>
    <x v="4"/>
    <d v="2024-08-05T00:00:00"/>
    <x v="0"/>
    <x v="1"/>
    <m/>
    <m/>
    <m/>
    <m/>
    <m/>
    <m/>
    <m/>
    <m/>
    <n v="3399"/>
    <n v="6805"/>
    <n v="131933"/>
    <n v="10033"/>
    <n v="152170"/>
  </r>
  <r>
    <x v="4"/>
    <d v="2024-08-05T00:00:00"/>
    <x v="0"/>
    <x v="4"/>
    <m/>
    <m/>
    <m/>
    <m/>
    <m/>
    <m/>
    <m/>
    <m/>
    <m/>
    <m/>
    <n v="14242"/>
    <n v="1490"/>
    <n v="15732"/>
  </r>
  <r>
    <x v="4"/>
    <d v="2024-08-06T00:00:00"/>
    <x v="0"/>
    <x v="3"/>
    <m/>
    <m/>
    <m/>
    <m/>
    <m/>
    <m/>
    <m/>
    <n v="447"/>
    <n v="2813"/>
    <n v="13503"/>
    <n v="94453"/>
    <n v="12582"/>
    <n v="123798"/>
  </r>
  <r>
    <x v="4"/>
    <d v="2024-08-06T00:00:00"/>
    <x v="0"/>
    <x v="1"/>
    <m/>
    <m/>
    <m/>
    <m/>
    <m/>
    <m/>
    <m/>
    <m/>
    <n v="2741"/>
    <n v="10473"/>
    <n v="155454"/>
    <n v="51158"/>
    <n v="219826"/>
  </r>
  <r>
    <x v="4"/>
    <d v="2024-08-06T00:00:00"/>
    <x v="0"/>
    <x v="4"/>
    <m/>
    <m/>
    <m/>
    <m/>
    <m/>
    <m/>
    <m/>
    <m/>
    <n v="499"/>
    <n v="1668"/>
    <n v="18996"/>
    <n v="4003"/>
    <n v="25166"/>
  </r>
  <r>
    <x v="4"/>
    <d v="2024-08-14T00:00:00"/>
    <x v="0"/>
    <x v="1"/>
    <m/>
    <m/>
    <m/>
    <m/>
    <m/>
    <m/>
    <m/>
    <m/>
    <m/>
    <m/>
    <n v="16273"/>
    <n v="62286"/>
    <n v="78559"/>
  </r>
  <r>
    <x v="4"/>
    <d v="2024-08-14T00:00:00"/>
    <x v="0"/>
    <x v="4"/>
    <m/>
    <m/>
    <m/>
    <m/>
    <m/>
    <m/>
    <m/>
    <m/>
    <m/>
    <m/>
    <n v="5365"/>
    <n v="12952"/>
    <n v="18317"/>
  </r>
  <r>
    <x v="4"/>
    <d v="2024-08-15T00:00:00"/>
    <x v="0"/>
    <x v="3"/>
    <m/>
    <m/>
    <m/>
    <m/>
    <m/>
    <m/>
    <m/>
    <m/>
    <n v="291"/>
    <n v="682"/>
    <n v="2909"/>
    <m/>
    <n v="3882"/>
  </r>
  <r>
    <x v="4"/>
    <d v="2024-08-15T00:00:00"/>
    <x v="0"/>
    <x v="1"/>
    <m/>
    <m/>
    <m/>
    <m/>
    <m/>
    <m/>
    <m/>
    <m/>
    <n v="500"/>
    <n v="250"/>
    <n v="52403"/>
    <n v="114067"/>
    <n v="167220"/>
  </r>
  <r>
    <x v="4"/>
    <d v="2024-08-15T00:00:00"/>
    <x v="0"/>
    <x v="4"/>
    <m/>
    <m/>
    <m/>
    <m/>
    <m/>
    <m/>
    <m/>
    <m/>
    <m/>
    <m/>
    <n v="8875"/>
    <n v="13451"/>
    <n v="22326"/>
  </r>
  <r>
    <x v="4"/>
    <d v="2024-08-16T00:00:00"/>
    <x v="0"/>
    <x v="3"/>
    <m/>
    <m/>
    <m/>
    <m/>
    <m/>
    <m/>
    <m/>
    <m/>
    <m/>
    <n v="34474"/>
    <n v="72489"/>
    <n v="1635"/>
    <n v="108598"/>
  </r>
  <r>
    <x v="4"/>
    <d v="2024-08-16T00:00:00"/>
    <x v="0"/>
    <x v="1"/>
    <m/>
    <m/>
    <m/>
    <m/>
    <m/>
    <m/>
    <m/>
    <m/>
    <m/>
    <n v="684"/>
    <n v="126"/>
    <n v="180046"/>
    <n v="180856"/>
  </r>
  <r>
    <x v="4"/>
    <d v="2024-08-16T00:00:00"/>
    <x v="0"/>
    <x v="4"/>
    <m/>
    <m/>
    <m/>
    <m/>
    <m/>
    <m/>
    <m/>
    <m/>
    <m/>
    <n v="122"/>
    <n v="132"/>
    <n v="26871"/>
    <n v="27125"/>
  </r>
  <r>
    <x v="4"/>
    <d v="2024-08-19T00:00:00"/>
    <x v="0"/>
    <x v="3"/>
    <m/>
    <m/>
    <m/>
    <m/>
    <m/>
    <m/>
    <m/>
    <m/>
    <n v="255"/>
    <n v="1020"/>
    <n v="55630"/>
    <n v="8000"/>
    <n v="64905"/>
  </r>
  <r>
    <x v="4"/>
    <d v="2024-08-19T00:00:00"/>
    <x v="0"/>
    <x v="1"/>
    <m/>
    <m/>
    <m/>
    <m/>
    <m/>
    <m/>
    <m/>
    <m/>
    <m/>
    <m/>
    <m/>
    <n v="83105"/>
    <n v="83105"/>
  </r>
  <r>
    <x v="4"/>
    <d v="2024-08-19T00:00:00"/>
    <x v="0"/>
    <x v="4"/>
    <m/>
    <m/>
    <m/>
    <m/>
    <m/>
    <m/>
    <m/>
    <m/>
    <m/>
    <m/>
    <m/>
    <n v="13186"/>
    <n v="13186"/>
  </r>
  <r>
    <x v="4"/>
    <d v="2024-08-20T00:00:00"/>
    <x v="0"/>
    <x v="1"/>
    <m/>
    <m/>
    <m/>
    <m/>
    <m/>
    <m/>
    <m/>
    <m/>
    <m/>
    <m/>
    <m/>
    <n v="85533"/>
    <n v="85533"/>
  </r>
  <r>
    <x v="4"/>
    <d v="2024-08-20T00:00:00"/>
    <x v="0"/>
    <x v="4"/>
    <m/>
    <m/>
    <m/>
    <m/>
    <m/>
    <m/>
    <m/>
    <m/>
    <m/>
    <m/>
    <m/>
    <n v="16883"/>
    <n v="16883"/>
  </r>
  <r>
    <x v="4"/>
    <d v="2024-08-21T00:00:00"/>
    <x v="0"/>
    <x v="1"/>
    <m/>
    <m/>
    <m/>
    <m/>
    <m/>
    <m/>
    <m/>
    <m/>
    <m/>
    <m/>
    <m/>
    <n v="159602"/>
    <n v="159602"/>
  </r>
  <r>
    <x v="4"/>
    <d v="2024-08-21T00:00:00"/>
    <x v="0"/>
    <x v="4"/>
    <m/>
    <m/>
    <m/>
    <m/>
    <m/>
    <m/>
    <m/>
    <m/>
    <m/>
    <m/>
    <m/>
    <n v="24259"/>
    <n v="24259"/>
  </r>
  <r>
    <x v="4"/>
    <s v="#"/>
    <x v="0"/>
    <x v="3"/>
    <m/>
    <m/>
    <m/>
    <m/>
    <m/>
    <m/>
    <m/>
    <m/>
    <m/>
    <m/>
    <m/>
    <m/>
    <m/>
  </r>
  <r>
    <x v="4"/>
    <s v="#"/>
    <x v="0"/>
    <x v="0"/>
    <m/>
    <m/>
    <m/>
    <m/>
    <m/>
    <m/>
    <m/>
    <m/>
    <m/>
    <m/>
    <m/>
    <m/>
    <m/>
  </r>
  <r>
    <x v="4"/>
    <s v="#"/>
    <x v="0"/>
    <x v="1"/>
    <m/>
    <m/>
    <m/>
    <m/>
    <m/>
    <m/>
    <m/>
    <m/>
    <m/>
    <m/>
    <m/>
    <m/>
    <m/>
  </r>
  <r>
    <x v="4"/>
    <s v="#"/>
    <x v="0"/>
    <x v="4"/>
    <m/>
    <m/>
    <m/>
    <m/>
    <m/>
    <m/>
    <m/>
    <m/>
    <m/>
    <m/>
    <m/>
    <m/>
    <m/>
  </r>
  <r>
    <x v="4"/>
    <s v="#"/>
    <x v="0"/>
    <x v="5"/>
    <m/>
    <m/>
    <m/>
    <m/>
    <m/>
    <m/>
    <m/>
    <m/>
    <m/>
    <m/>
    <m/>
    <m/>
    <m/>
  </r>
  <r>
    <x v="4"/>
    <s v="Result"/>
    <x v="1"/>
    <x v="2"/>
    <n v="476941.87"/>
    <n v="695477"/>
    <n v="1843887"/>
    <n v="2251247"/>
    <n v="1572492.37"/>
    <n v="2032622.7"/>
    <n v="2818611"/>
    <n v="2217298"/>
    <n v="2566846.96"/>
    <n v="3500273"/>
    <n v="1226274"/>
    <n v="1034872"/>
    <n v="22236842.899999999"/>
  </r>
  <r>
    <x v="5"/>
    <d v="2023-08-23T00:00:00"/>
    <x v="0"/>
    <x v="0"/>
    <n v="214.66"/>
    <m/>
    <m/>
    <m/>
    <m/>
    <m/>
    <m/>
    <m/>
    <m/>
    <m/>
    <m/>
    <m/>
    <n v="214.66"/>
  </r>
  <r>
    <x v="5"/>
    <d v="2023-09-20T00:00:00"/>
    <x v="0"/>
    <x v="0"/>
    <m/>
    <n v="1356.97"/>
    <m/>
    <m/>
    <m/>
    <m/>
    <m/>
    <m/>
    <m/>
    <m/>
    <m/>
    <m/>
    <n v="1356.97"/>
  </r>
  <r>
    <x v="5"/>
    <d v="2023-11-14T00:00:00"/>
    <x v="0"/>
    <x v="0"/>
    <m/>
    <m/>
    <m/>
    <n v="362.19"/>
    <m/>
    <m/>
    <m/>
    <m/>
    <m/>
    <m/>
    <m/>
    <m/>
    <n v="362.19"/>
  </r>
  <r>
    <x v="5"/>
    <d v="2023-11-30T00:00:00"/>
    <x v="0"/>
    <x v="0"/>
    <m/>
    <m/>
    <m/>
    <n v="135.19999999999999"/>
    <m/>
    <m/>
    <m/>
    <m/>
    <m/>
    <m/>
    <m/>
    <m/>
    <n v="135.19999999999999"/>
  </r>
  <r>
    <x v="5"/>
    <d v="2023-12-13T00:00:00"/>
    <x v="0"/>
    <x v="0"/>
    <m/>
    <m/>
    <m/>
    <n v="527.76"/>
    <m/>
    <m/>
    <m/>
    <m/>
    <m/>
    <m/>
    <m/>
    <m/>
    <n v="527.76"/>
  </r>
  <r>
    <x v="5"/>
    <d v="2024-02-06T00:00:00"/>
    <x v="0"/>
    <x v="0"/>
    <m/>
    <m/>
    <m/>
    <m/>
    <m/>
    <m/>
    <n v="375.54"/>
    <m/>
    <m/>
    <m/>
    <m/>
    <m/>
    <n v="375.54"/>
  </r>
  <r>
    <x v="5"/>
    <d v="2024-02-28T00:00:00"/>
    <x v="0"/>
    <x v="0"/>
    <m/>
    <m/>
    <m/>
    <m/>
    <m/>
    <m/>
    <n v="193.41"/>
    <m/>
    <m/>
    <m/>
    <m/>
    <m/>
    <n v="193.41"/>
  </r>
  <r>
    <x v="5"/>
    <d v="2024-05-09T00:00:00"/>
    <x v="0"/>
    <x v="0"/>
    <m/>
    <m/>
    <m/>
    <m/>
    <m/>
    <m/>
    <m/>
    <m/>
    <m/>
    <n v="701.7"/>
    <m/>
    <m/>
    <n v="701.7"/>
  </r>
  <r>
    <x v="5"/>
    <d v="2024-05-30T00:00:00"/>
    <x v="0"/>
    <x v="0"/>
    <m/>
    <m/>
    <m/>
    <m/>
    <m/>
    <m/>
    <m/>
    <m/>
    <m/>
    <n v="300"/>
    <m/>
    <m/>
    <n v="300"/>
  </r>
  <r>
    <x v="5"/>
    <d v="2024-07-17T00:00:00"/>
    <x v="0"/>
    <x v="0"/>
    <m/>
    <m/>
    <m/>
    <m/>
    <m/>
    <m/>
    <m/>
    <m/>
    <m/>
    <m/>
    <n v="400"/>
    <m/>
    <n v="400"/>
  </r>
  <r>
    <x v="5"/>
    <s v="#"/>
    <x v="0"/>
    <x v="0"/>
    <m/>
    <m/>
    <m/>
    <m/>
    <m/>
    <m/>
    <m/>
    <m/>
    <m/>
    <m/>
    <m/>
    <m/>
    <m/>
  </r>
  <r>
    <x v="5"/>
    <s v="#"/>
    <x v="0"/>
    <x v="5"/>
    <m/>
    <m/>
    <m/>
    <m/>
    <m/>
    <m/>
    <m/>
    <m/>
    <m/>
    <m/>
    <m/>
    <m/>
    <m/>
  </r>
  <r>
    <x v="5"/>
    <s v="Result"/>
    <x v="1"/>
    <x v="2"/>
    <n v="214.66"/>
    <n v="1356.97"/>
    <m/>
    <n v="1025.1500000000001"/>
    <m/>
    <m/>
    <n v="568.95000000000005"/>
    <m/>
    <m/>
    <n v="1001.7"/>
    <n v="400"/>
    <m/>
    <n v="4567.43"/>
  </r>
  <r>
    <x v="6"/>
    <d v="2023-09-15T00:00:00"/>
    <x v="0"/>
    <x v="0"/>
    <n v="64.86"/>
    <m/>
    <m/>
    <m/>
    <m/>
    <m/>
    <m/>
    <m/>
    <m/>
    <m/>
    <m/>
    <m/>
    <n v="64.86"/>
  </r>
  <r>
    <x v="6"/>
    <d v="2023-10-03T00:00:00"/>
    <x v="0"/>
    <x v="0"/>
    <m/>
    <n v="213.27"/>
    <m/>
    <m/>
    <m/>
    <m/>
    <m/>
    <m/>
    <m/>
    <m/>
    <m/>
    <m/>
    <n v="213.27"/>
  </r>
  <r>
    <x v="6"/>
    <d v="2023-10-11T00:00:00"/>
    <x v="0"/>
    <x v="0"/>
    <m/>
    <n v="284.35000000000002"/>
    <m/>
    <m/>
    <m/>
    <m/>
    <m/>
    <m/>
    <m/>
    <m/>
    <m/>
    <m/>
    <n v="284.35000000000002"/>
  </r>
  <r>
    <x v="6"/>
    <d v="2023-11-20T00:00:00"/>
    <x v="0"/>
    <x v="0"/>
    <m/>
    <m/>
    <m/>
    <n v="161.75"/>
    <m/>
    <m/>
    <m/>
    <m/>
    <m/>
    <m/>
    <m/>
    <m/>
    <n v="161.75"/>
  </r>
  <r>
    <x v="6"/>
    <d v="2023-12-20T00:00:00"/>
    <x v="0"/>
    <x v="0"/>
    <m/>
    <m/>
    <m/>
    <m/>
    <n v="250"/>
    <m/>
    <m/>
    <m/>
    <m/>
    <m/>
    <m/>
    <m/>
    <n v="250"/>
  </r>
  <r>
    <x v="6"/>
    <d v="2024-02-06T00:00:00"/>
    <x v="0"/>
    <x v="0"/>
    <m/>
    <m/>
    <m/>
    <m/>
    <m/>
    <n v="250.41"/>
    <m/>
    <m/>
    <m/>
    <m/>
    <m/>
    <m/>
    <n v="250.41"/>
  </r>
  <r>
    <x v="6"/>
    <d v="2024-02-21T00:00:00"/>
    <x v="0"/>
    <x v="0"/>
    <m/>
    <m/>
    <m/>
    <m/>
    <m/>
    <m/>
    <n v="536.66999999999996"/>
    <m/>
    <m/>
    <m/>
    <m/>
    <m/>
    <n v="536.66999999999996"/>
  </r>
  <r>
    <x v="6"/>
    <d v="2024-03-19T00:00:00"/>
    <x v="0"/>
    <x v="0"/>
    <m/>
    <m/>
    <m/>
    <m/>
    <m/>
    <m/>
    <m/>
    <n v="249.42"/>
    <m/>
    <m/>
    <m/>
    <m/>
    <n v="249.42"/>
  </r>
  <r>
    <x v="6"/>
    <d v="2024-07-24T00:00:00"/>
    <x v="0"/>
    <x v="0"/>
    <m/>
    <m/>
    <m/>
    <m/>
    <m/>
    <m/>
    <m/>
    <m/>
    <m/>
    <m/>
    <m/>
    <n v="123.57"/>
    <n v="123.57"/>
  </r>
  <r>
    <x v="6"/>
    <d v="2024-08-19T00:00:00"/>
    <x v="0"/>
    <x v="0"/>
    <m/>
    <m/>
    <m/>
    <m/>
    <m/>
    <m/>
    <m/>
    <m/>
    <m/>
    <m/>
    <m/>
    <n v="750"/>
    <n v="750"/>
  </r>
  <r>
    <x v="6"/>
    <s v="#"/>
    <x v="0"/>
    <x v="0"/>
    <m/>
    <m/>
    <m/>
    <m/>
    <m/>
    <m/>
    <m/>
    <m/>
    <m/>
    <m/>
    <m/>
    <m/>
    <m/>
  </r>
  <r>
    <x v="6"/>
    <s v="Result"/>
    <x v="1"/>
    <x v="2"/>
    <n v="64.86"/>
    <n v="497.62"/>
    <m/>
    <n v="161.75"/>
    <n v="250"/>
    <n v="250.41"/>
    <n v="536.66999999999996"/>
    <n v="249.42"/>
    <m/>
    <m/>
    <m/>
    <n v="873.57"/>
    <n v="2884.3"/>
  </r>
  <r>
    <x v="7"/>
    <d v="2023-09-14T00:00:00"/>
    <x v="0"/>
    <x v="0"/>
    <m/>
    <n v="2500"/>
    <m/>
    <m/>
    <m/>
    <m/>
    <m/>
    <m/>
    <m/>
    <m/>
    <m/>
    <m/>
    <n v="2500"/>
  </r>
  <r>
    <x v="7"/>
    <d v="2023-12-19T00:00:00"/>
    <x v="0"/>
    <x v="0"/>
    <m/>
    <m/>
    <m/>
    <m/>
    <n v="532.9"/>
    <m/>
    <m/>
    <m/>
    <m/>
    <m/>
    <m/>
    <m/>
    <n v="532.9"/>
  </r>
  <r>
    <x v="7"/>
    <d v="2024-02-06T00:00:00"/>
    <x v="0"/>
    <x v="0"/>
    <m/>
    <m/>
    <m/>
    <m/>
    <m/>
    <m/>
    <n v="17755"/>
    <m/>
    <m/>
    <m/>
    <m/>
    <m/>
    <n v="17755"/>
  </r>
  <r>
    <x v="7"/>
    <d v="2024-02-21T00:00:00"/>
    <x v="0"/>
    <x v="0"/>
    <m/>
    <m/>
    <m/>
    <m/>
    <m/>
    <m/>
    <n v="2270"/>
    <m/>
    <m/>
    <m/>
    <m/>
    <m/>
    <n v="2270"/>
  </r>
  <r>
    <x v="7"/>
    <d v="2024-02-23T00:00:00"/>
    <x v="0"/>
    <x v="0"/>
    <m/>
    <m/>
    <m/>
    <m/>
    <m/>
    <m/>
    <n v="690"/>
    <m/>
    <m/>
    <m/>
    <m/>
    <m/>
    <n v="690"/>
  </r>
  <r>
    <x v="7"/>
    <d v="2024-03-28T00:00:00"/>
    <x v="0"/>
    <x v="0"/>
    <m/>
    <m/>
    <m/>
    <m/>
    <m/>
    <m/>
    <m/>
    <n v="1290"/>
    <m/>
    <m/>
    <m/>
    <m/>
    <n v="1290"/>
  </r>
  <r>
    <x v="7"/>
    <d v="2024-04-25T00:00:00"/>
    <x v="0"/>
    <x v="0"/>
    <m/>
    <m/>
    <m/>
    <m/>
    <m/>
    <m/>
    <m/>
    <m/>
    <n v="1061.51"/>
    <m/>
    <m/>
    <m/>
    <n v="1061.51"/>
  </r>
  <r>
    <x v="7"/>
    <s v="#"/>
    <x v="0"/>
    <x v="3"/>
    <m/>
    <m/>
    <m/>
    <m/>
    <m/>
    <m/>
    <m/>
    <m/>
    <m/>
    <m/>
    <m/>
    <m/>
    <m/>
  </r>
  <r>
    <x v="7"/>
    <s v="#"/>
    <x v="0"/>
    <x v="0"/>
    <m/>
    <m/>
    <m/>
    <m/>
    <m/>
    <m/>
    <m/>
    <m/>
    <m/>
    <m/>
    <m/>
    <m/>
    <m/>
  </r>
  <r>
    <x v="7"/>
    <s v="Result"/>
    <x v="1"/>
    <x v="2"/>
    <m/>
    <n v="2500"/>
    <m/>
    <m/>
    <n v="532.9"/>
    <m/>
    <n v="20715"/>
    <n v="1290"/>
    <n v="1061.51"/>
    <m/>
    <m/>
    <m/>
    <n v="26099.41"/>
  </r>
  <r>
    <x v="8"/>
    <d v="2023-08-15T00:00:00"/>
    <x v="0"/>
    <x v="0"/>
    <n v="269.04000000000002"/>
    <m/>
    <m/>
    <m/>
    <m/>
    <m/>
    <m/>
    <m/>
    <m/>
    <m/>
    <m/>
    <m/>
    <n v="269.04000000000002"/>
  </r>
  <r>
    <x v="8"/>
    <d v="2023-08-16T00:00:00"/>
    <x v="0"/>
    <x v="0"/>
    <n v="550"/>
    <m/>
    <m/>
    <m/>
    <m/>
    <m/>
    <m/>
    <m/>
    <m/>
    <m/>
    <m/>
    <m/>
    <n v="550"/>
  </r>
  <r>
    <x v="8"/>
    <d v="2023-08-22T00:00:00"/>
    <x v="0"/>
    <x v="0"/>
    <n v="385.92"/>
    <m/>
    <m/>
    <m/>
    <m/>
    <m/>
    <m/>
    <m/>
    <m/>
    <m/>
    <m/>
    <m/>
    <n v="385.92"/>
  </r>
  <r>
    <x v="8"/>
    <d v="2023-08-23T00:00:00"/>
    <x v="0"/>
    <x v="0"/>
    <n v="771.48"/>
    <m/>
    <m/>
    <m/>
    <m/>
    <m/>
    <m/>
    <m/>
    <m/>
    <m/>
    <m/>
    <m/>
    <n v="771.48"/>
  </r>
  <r>
    <x v="8"/>
    <d v="2023-08-24T00:00:00"/>
    <x v="0"/>
    <x v="0"/>
    <n v="3172.09"/>
    <m/>
    <m/>
    <m/>
    <m/>
    <m/>
    <m/>
    <m/>
    <m/>
    <m/>
    <m/>
    <m/>
    <n v="3172.09"/>
  </r>
  <r>
    <x v="8"/>
    <d v="2023-08-28T00:00:00"/>
    <x v="0"/>
    <x v="0"/>
    <n v="700"/>
    <m/>
    <m/>
    <m/>
    <m/>
    <m/>
    <m/>
    <m/>
    <m/>
    <m/>
    <m/>
    <m/>
    <n v="700"/>
  </r>
  <r>
    <x v="8"/>
    <d v="2023-08-29T00:00:00"/>
    <x v="0"/>
    <x v="0"/>
    <n v="666.07"/>
    <m/>
    <m/>
    <m/>
    <m/>
    <m/>
    <m/>
    <m/>
    <m/>
    <m/>
    <m/>
    <m/>
    <n v="666.07"/>
  </r>
  <r>
    <x v="8"/>
    <d v="2023-08-30T00:00:00"/>
    <x v="0"/>
    <x v="0"/>
    <n v="1048.5899999999999"/>
    <m/>
    <m/>
    <m/>
    <m/>
    <m/>
    <m/>
    <m/>
    <m/>
    <m/>
    <m/>
    <m/>
    <n v="1048.5899999999999"/>
  </r>
  <r>
    <x v="8"/>
    <d v="2023-08-31T00:00:00"/>
    <x v="0"/>
    <x v="0"/>
    <n v="300"/>
    <m/>
    <m/>
    <m/>
    <m/>
    <m/>
    <m/>
    <m/>
    <m/>
    <m/>
    <m/>
    <m/>
    <n v="300"/>
  </r>
  <r>
    <x v="8"/>
    <d v="2023-09-01T00:00:00"/>
    <x v="0"/>
    <x v="0"/>
    <n v="2965.18"/>
    <n v="136.46"/>
    <m/>
    <m/>
    <m/>
    <m/>
    <m/>
    <m/>
    <m/>
    <m/>
    <m/>
    <m/>
    <n v="3101.64"/>
  </r>
  <r>
    <x v="8"/>
    <d v="2023-09-05T00:00:00"/>
    <x v="0"/>
    <x v="0"/>
    <n v="1028.78"/>
    <m/>
    <m/>
    <m/>
    <m/>
    <m/>
    <m/>
    <m/>
    <m/>
    <m/>
    <m/>
    <m/>
    <n v="1028.78"/>
  </r>
  <r>
    <x v="8"/>
    <d v="2023-09-13T00:00:00"/>
    <x v="0"/>
    <x v="0"/>
    <n v="3002.35"/>
    <n v="963.76"/>
    <m/>
    <m/>
    <m/>
    <m/>
    <m/>
    <m/>
    <m/>
    <m/>
    <m/>
    <m/>
    <n v="3966.11"/>
  </r>
  <r>
    <x v="8"/>
    <d v="2023-09-15T00:00:00"/>
    <x v="0"/>
    <x v="0"/>
    <m/>
    <n v="225.35"/>
    <m/>
    <m/>
    <m/>
    <m/>
    <m/>
    <m/>
    <m/>
    <m/>
    <m/>
    <m/>
    <n v="225.35"/>
  </r>
  <r>
    <x v="8"/>
    <d v="2023-09-20T00:00:00"/>
    <x v="0"/>
    <x v="0"/>
    <m/>
    <n v="300"/>
    <m/>
    <m/>
    <m/>
    <m/>
    <m/>
    <m/>
    <m/>
    <m/>
    <m/>
    <m/>
    <n v="300"/>
  </r>
  <r>
    <x v="8"/>
    <d v="2023-09-22T00:00:00"/>
    <x v="0"/>
    <x v="0"/>
    <m/>
    <n v="1464.2"/>
    <m/>
    <m/>
    <m/>
    <m/>
    <m/>
    <m/>
    <m/>
    <m/>
    <m/>
    <m/>
    <n v="1464.2"/>
  </r>
  <r>
    <x v="8"/>
    <d v="2023-09-25T00:00:00"/>
    <x v="0"/>
    <x v="0"/>
    <m/>
    <n v="700"/>
    <m/>
    <m/>
    <m/>
    <m/>
    <m/>
    <m/>
    <m/>
    <m/>
    <m/>
    <m/>
    <n v="700"/>
  </r>
  <r>
    <x v="8"/>
    <d v="2023-09-26T00:00:00"/>
    <x v="0"/>
    <x v="0"/>
    <n v="300"/>
    <m/>
    <m/>
    <m/>
    <m/>
    <m/>
    <m/>
    <m/>
    <m/>
    <m/>
    <m/>
    <m/>
    <n v="300"/>
  </r>
  <r>
    <x v="8"/>
    <d v="2023-09-27T00:00:00"/>
    <x v="0"/>
    <x v="0"/>
    <m/>
    <n v="684"/>
    <m/>
    <m/>
    <m/>
    <m/>
    <m/>
    <m/>
    <m/>
    <m/>
    <m/>
    <m/>
    <n v="684"/>
  </r>
  <r>
    <x v="8"/>
    <d v="2023-09-28T00:00:00"/>
    <x v="0"/>
    <x v="0"/>
    <m/>
    <n v="500"/>
    <m/>
    <m/>
    <m/>
    <m/>
    <m/>
    <m/>
    <m/>
    <m/>
    <m/>
    <m/>
    <n v="500"/>
  </r>
  <r>
    <x v="8"/>
    <d v="2023-09-29T00:00:00"/>
    <x v="0"/>
    <x v="0"/>
    <m/>
    <n v="1126.06"/>
    <m/>
    <m/>
    <m/>
    <m/>
    <m/>
    <m/>
    <m/>
    <m/>
    <m/>
    <m/>
    <n v="1126.06"/>
  </r>
  <r>
    <x v="8"/>
    <d v="2023-10-02T00:00:00"/>
    <x v="0"/>
    <x v="0"/>
    <m/>
    <n v="731.78"/>
    <m/>
    <m/>
    <m/>
    <m/>
    <m/>
    <m/>
    <m/>
    <m/>
    <m/>
    <m/>
    <n v="731.78"/>
  </r>
  <r>
    <x v="8"/>
    <d v="2023-10-03T00:00:00"/>
    <x v="0"/>
    <x v="0"/>
    <m/>
    <n v="2857.12"/>
    <m/>
    <m/>
    <m/>
    <m/>
    <m/>
    <m/>
    <m/>
    <m/>
    <m/>
    <m/>
    <n v="2857.12"/>
  </r>
  <r>
    <x v="8"/>
    <d v="2023-10-04T00:00:00"/>
    <x v="0"/>
    <x v="0"/>
    <m/>
    <n v="300"/>
    <n v="300"/>
    <m/>
    <m/>
    <m/>
    <m/>
    <m/>
    <m/>
    <m/>
    <m/>
    <m/>
    <n v="600"/>
  </r>
  <r>
    <x v="8"/>
    <d v="2023-10-06T00:00:00"/>
    <x v="0"/>
    <x v="0"/>
    <m/>
    <n v="200"/>
    <m/>
    <m/>
    <m/>
    <m/>
    <m/>
    <m/>
    <m/>
    <m/>
    <m/>
    <m/>
    <n v="200"/>
  </r>
  <r>
    <x v="8"/>
    <d v="2023-10-09T00:00:00"/>
    <x v="0"/>
    <x v="0"/>
    <m/>
    <n v="1000"/>
    <n v="700"/>
    <m/>
    <m/>
    <m/>
    <m/>
    <m/>
    <m/>
    <m/>
    <m/>
    <m/>
    <n v="1700"/>
  </r>
  <r>
    <x v="8"/>
    <d v="2023-10-11T00:00:00"/>
    <x v="0"/>
    <x v="0"/>
    <m/>
    <n v="360"/>
    <n v="326.89"/>
    <m/>
    <m/>
    <m/>
    <m/>
    <m/>
    <m/>
    <m/>
    <m/>
    <m/>
    <n v="686.89"/>
  </r>
  <r>
    <x v="8"/>
    <d v="2023-10-13T00:00:00"/>
    <x v="0"/>
    <x v="0"/>
    <m/>
    <n v="400"/>
    <n v="1780.18"/>
    <m/>
    <m/>
    <m/>
    <m/>
    <m/>
    <m/>
    <m/>
    <m/>
    <m/>
    <n v="2180.1799999999998"/>
  </r>
  <r>
    <x v="8"/>
    <d v="2023-10-17T00:00:00"/>
    <x v="0"/>
    <x v="0"/>
    <m/>
    <n v="550"/>
    <n v="1400"/>
    <m/>
    <m/>
    <m/>
    <m/>
    <m/>
    <m/>
    <m/>
    <m/>
    <m/>
    <n v="1950"/>
  </r>
  <r>
    <x v="8"/>
    <d v="2023-10-19T00:00:00"/>
    <x v="0"/>
    <x v="0"/>
    <m/>
    <m/>
    <n v="199.1"/>
    <m/>
    <m/>
    <m/>
    <m/>
    <m/>
    <m/>
    <m/>
    <m/>
    <m/>
    <n v="199.1"/>
  </r>
  <r>
    <x v="8"/>
    <d v="2023-10-20T00:00:00"/>
    <x v="0"/>
    <x v="0"/>
    <m/>
    <m/>
    <n v="1019.51"/>
    <m/>
    <m/>
    <m/>
    <m/>
    <m/>
    <m/>
    <m/>
    <m/>
    <m/>
    <n v="1019.51"/>
  </r>
  <r>
    <x v="8"/>
    <d v="2023-10-23T00:00:00"/>
    <x v="0"/>
    <x v="0"/>
    <m/>
    <m/>
    <n v="200"/>
    <m/>
    <m/>
    <m/>
    <m/>
    <m/>
    <m/>
    <m/>
    <m/>
    <m/>
    <n v="200"/>
  </r>
  <r>
    <x v="8"/>
    <d v="2023-10-24T00:00:00"/>
    <x v="0"/>
    <x v="0"/>
    <m/>
    <m/>
    <n v="2104.61"/>
    <m/>
    <m/>
    <m/>
    <m/>
    <m/>
    <m/>
    <m/>
    <m/>
    <m/>
    <n v="2104.61"/>
  </r>
  <r>
    <x v="8"/>
    <d v="2023-10-26T00:00:00"/>
    <x v="0"/>
    <x v="0"/>
    <m/>
    <m/>
    <n v="1600"/>
    <m/>
    <m/>
    <m/>
    <m/>
    <m/>
    <m/>
    <m/>
    <m/>
    <m/>
    <n v="1600"/>
  </r>
  <r>
    <x v="8"/>
    <d v="2023-10-30T00:00:00"/>
    <x v="0"/>
    <x v="0"/>
    <m/>
    <m/>
    <n v="626.59"/>
    <m/>
    <m/>
    <m/>
    <m/>
    <m/>
    <m/>
    <m/>
    <m/>
    <m/>
    <n v="626.59"/>
  </r>
  <r>
    <x v="8"/>
    <d v="2023-10-31T00:00:00"/>
    <x v="0"/>
    <x v="0"/>
    <m/>
    <m/>
    <n v="1375"/>
    <m/>
    <m/>
    <m/>
    <m/>
    <m/>
    <m/>
    <m/>
    <m/>
    <m/>
    <n v="1375"/>
  </r>
  <r>
    <x v="8"/>
    <d v="2023-11-01T00:00:00"/>
    <x v="0"/>
    <x v="0"/>
    <m/>
    <m/>
    <n v="70"/>
    <m/>
    <m/>
    <m/>
    <m/>
    <m/>
    <m/>
    <m/>
    <m/>
    <m/>
    <n v="70"/>
  </r>
  <r>
    <x v="8"/>
    <d v="2023-11-07T00:00:00"/>
    <x v="0"/>
    <x v="0"/>
    <m/>
    <m/>
    <n v="643.57000000000005"/>
    <m/>
    <m/>
    <m/>
    <m/>
    <m/>
    <m/>
    <m/>
    <m/>
    <m/>
    <n v="643.57000000000005"/>
  </r>
  <r>
    <x v="8"/>
    <d v="2023-11-08T00:00:00"/>
    <x v="0"/>
    <x v="0"/>
    <m/>
    <m/>
    <m/>
    <n v="1050"/>
    <m/>
    <m/>
    <m/>
    <m/>
    <m/>
    <m/>
    <m/>
    <m/>
    <n v="1050"/>
  </r>
  <r>
    <x v="8"/>
    <d v="2023-11-09T00:00:00"/>
    <x v="0"/>
    <x v="0"/>
    <m/>
    <m/>
    <n v="600"/>
    <n v="805.62"/>
    <m/>
    <m/>
    <m/>
    <m/>
    <m/>
    <m/>
    <m/>
    <m/>
    <n v="1405.62"/>
  </r>
  <r>
    <x v="8"/>
    <d v="2023-11-13T00:00:00"/>
    <x v="0"/>
    <x v="0"/>
    <m/>
    <m/>
    <m/>
    <n v="300"/>
    <m/>
    <m/>
    <m/>
    <m/>
    <m/>
    <m/>
    <m/>
    <m/>
    <n v="300"/>
  </r>
  <r>
    <x v="8"/>
    <d v="2023-11-14T00:00:00"/>
    <x v="0"/>
    <x v="0"/>
    <m/>
    <m/>
    <n v="595.1"/>
    <n v="577.49"/>
    <m/>
    <m/>
    <m/>
    <m/>
    <m/>
    <m/>
    <m/>
    <m/>
    <n v="1172.5899999999999"/>
  </r>
  <r>
    <x v="8"/>
    <d v="2023-11-15T00:00:00"/>
    <x v="0"/>
    <x v="0"/>
    <m/>
    <n v="81.040000000000006"/>
    <n v="468.79"/>
    <n v="1951.19"/>
    <m/>
    <m/>
    <m/>
    <m/>
    <m/>
    <m/>
    <m/>
    <m/>
    <n v="2501.02"/>
  </r>
  <r>
    <x v="8"/>
    <d v="2023-11-16T00:00:00"/>
    <x v="0"/>
    <x v="0"/>
    <m/>
    <m/>
    <m/>
    <n v="1300"/>
    <m/>
    <m/>
    <m/>
    <m/>
    <m/>
    <m/>
    <m/>
    <m/>
    <n v="1300"/>
  </r>
  <r>
    <x v="8"/>
    <d v="2023-11-17T00:00:00"/>
    <x v="0"/>
    <x v="0"/>
    <m/>
    <m/>
    <m/>
    <n v="1775"/>
    <m/>
    <m/>
    <m/>
    <m/>
    <m/>
    <m/>
    <m/>
    <m/>
    <n v="1775"/>
  </r>
  <r>
    <x v="8"/>
    <d v="2023-11-20T00:00:00"/>
    <x v="0"/>
    <x v="0"/>
    <m/>
    <m/>
    <m/>
    <n v="500"/>
    <m/>
    <m/>
    <m/>
    <m/>
    <m/>
    <m/>
    <m/>
    <m/>
    <n v="500"/>
  </r>
  <r>
    <x v="8"/>
    <d v="2023-11-21T00:00:00"/>
    <x v="0"/>
    <x v="0"/>
    <m/>
    <m/>
    <m/>
    <n v="600"/>
    <m/>
    <m/>
    <m/>
    <m/>
    <m/>
    <m/>
    <m/>
    <m/>
    <n v="600"/>
  </r>
  <r>
    <x v="8"/>
    <d v="2023-11-22T00:00:00"/>
    <x v="0"/>
    <x v="0"/>
    <m/>
    <m/>
    <m/>
    <n v="200"/>
    <m/>
    <m/>
    <m/>
    <m/>
    <m/>
    <m/>
    <m/>
    <m/>
    <n v="200"/>
  </r>
  <r>
    <x v="8"/>
    <d v="2023-11-27T00:00:00"/>
    <x v="0"/>
    <x v="0"/>
    <m/>
    <m/>
    <m/>
    <n v="1213.3599999999999"/>
    <m/>
    <m/>
    <m/>
    <m/>
    <m/>
    <m/>
    <m/>
    <m/>
    <n v="1213.3599999999999"/>
  </r>
  <r>
    <x v="8"/>
    <d v="2023-11-28T00:00:00"/>
    <x v="0"/>
    <x v="0"/>
    <m/>
    <m/>
    <m/>
    <n v="600"/>
    <m/>
    <m/>
    <m/>
    <m/>
    <m/>
    <m/>
    <m/>
    <m/>
    <n v="600"/>
  </r>
  <r>
    <x v="8"/>
    <d v="2023-11-30T00:00:00"/>
    <x v="0"/>
    <x v="0"/>
    <m/>
    <n v="97.4"/>
    <m/>
    <n v="243"/>
    <m/>
    <m/>
    <m/>
    <m/>
    <m/>
    <m/>
    <m/>
    <m/>
    <n v="340.4"/>
  </r>
  <r>
    <x v="8"/>
    <d v="2023-12-04T00:00:00"/>
    <x v="0"/>
    <x v="0"/>
    <m/>
    <m/>
    <m/>
    <n v="1526.48"/>
    <n v="758.61"/>
    <m/>
    <m/>
    <m/>
    <m/>
    <m/>
    <m/>
    <m/>
    <n v="2285.09"/>
  </r>
  <r>
    <x v="8"/>
    <d v="2023-12-05T00:00:00"/>
    <x v="0"/>
    <x v="0"/>
    <n v="1346.61"/>
    <n v="2300"/>
    <m/>
    <n v="300"/>
    <m/>
    <m/>
    <m/>
    <m/>
    <m/>
    <m/>
    <m/>
    <m/>
    <n v="3946.61"/>
  </r>
  <r>
    <x v="8"/>
    <d v="2023-12-06T00:00:00"/>
    <x v="0"/>
    <x v="0"/>
    <m/>
    <n v="3017.92"/>
    <n v="1604.77"/>
    <n v="300"/>
    <n v="189.56"/>
    <m/>
    <m/>
    <m/>
    <m/>
    <m/>
    <m/>
    <m/>
    <n v="5112.25"/>
  </r>
  <r>
    <x v="8"/>
    <d v="2023-12-08T00:00:00"/>
    <x v="0"/>
    <x v="0"/>
    <m/>
    <m/>
    <m/>
    <m/>
    <n v="139.09"/>
    <m/>
    <m/>
    <m/>
    <m/>
    <m/>
    <m/>
    <m/>
    <n v="139.09"/>
  </r>
  <r>
    <x v="8"/>
    <d v="2023-12-11T00:00:00"/>
    <x v="0"/>
    <x v="0"/>
    <m/>
    <m/>
    <m/>
    <m/>
    <n v="600"/>
    <m/>
    <m/>
    <m/>
    <m/>
    <m/>
    <m/>
    <m/>
    <n v="600"/>
  </r>
  <r>
    <x v="8"/>
    <d v="2023-12-12T00:00:00"/>
    <x v="0"/>
    <x v="0"/>
    <m/>
    <m/>
    <n v="400"/>
    <m/>
    <m/>
    <m/>
    <m/>
    <m/>
    <m/>
    <m/>
    <m/>
    <m/>
    <n v="400"/>
  </r>
  <r>
    <x v="8"/>
    <d v="2023-12-13T00:00:00"/>
    <x v="0"/>
    <x v="0"/>
    <m/>
    <m/>
    <m/>
    <m/>
    <n v="1771.51"/>
    <m/>
    <m/>
    <m/>
    <m/>
    <m/>
    <m/>
    <m/>
    <n v="1771.51"/>
  </r>
  <r>
    <x v="8"/>
    <d v="2023-12-14T00:00:00"/>
    <x v="0"/>
    <x v="0"/>
    <m/>
    <m/>
    <m/>
    <m/>
    <n v="300"/>
    <m/>
    <m/>
    <m/>
    <m/>
    <m/>
    <m/>
    <m/>
    <n v="300"/>
  </r>
  <r>
    <x v="8"/>
    <d v="2023-12-15T00:00:00"/>
    <x v="0"/>
    <x v="0"/>
    <m/>
    <m/>
    <m/>
    <n v="1281.67"/>
    <n v="3843.16"/>
    <m/>
    <m/>
    <m/>
    <m/>
    <m/>
    <m/>
    <m/>
    <n v="5124.83"/>
  </r>
  <r>
    <x v="8"/>
    <d v="2023-12-19T00:00:00"/>
    <x v="0"/>
    <x v="0"/>
    <m/>
    <m/>
    <m/>
    <m/>
    <n v="400"/>
    <m/>
    <m/>
    <m/>
    <m/>
    <m/>
    <m/>
    <m/>
    <n v="400"/>
  </r>
  <r>
    <x v="8"/>
    <d v="2023-12-20T00:00:00"/>
    <x v="0"/>
    <x v="0"/>
    <m/>
    <m/>
    <m/>
    <m/>
    <n v="1289.49"/>
    <m/>
    <m/>
    <m/>
    <m/>
    <m/>
    <m/>
    <m/>
    <n v="1289.49"/>
  </r>
  <r>
    <x v="8"/>
    <d v="2023-12-21T00:00:00"/>
    <x v="0"/>
    <x v="0"/>
    <m/>
    <m/>
    <m/>
    <m/>
    <n v="200"/>
    <m/>
    <m/>
    <m/>
    <m/>
    <m/>
    <m/>
    <m/>
    <n v="200"/>
  </r>
  <r>
    <x v="8"/>
    <d v="2023-12-26T00:00:00"/>
    <x v="0"/>
    <x v="0"/>
    <m/>
    <m/>
    <n v="100"/>
    <n v="349.46"/>
    <m/>
    <m/>
    <m/>
    <m/>
    <m/>
    <m/>
    <m/>
    <m/>
    <n v="449.46"/>
  </r>
  <r>
    <x v="8"/>
    <d v="2023-12-28T00:00:00"/>
    <x v="0"/>
    <x v="0"/>
    <m/>
    <m/>
    <m/>
    <n v="200"/>
    <n v="1976.65"/>
    <m/>
    <m/>
    <m/>
    <m/>
    <m/>
    <m/>
    <m/>
    <n v="2176.65"/>
  </r>
  <r>
    <x v="8"/>
    <d v="2024-01-04T00:00:00"/>
    <x v="0"/>
    <x v="0"/>
    <m/>
    <m/>
    <m/>
    <m/>
    <n v="1050"/>
    <m/>
    <m/>
    <m/>
    <m/>
    <m/>
    <m/>
    <m/>
    <n v="1050"/>
  </r>
  <r>
    <x v="8"/>
    <d v="2024-01-08T00:00:00"/>
    <x v="0"/>
    <x v="0"/>
    <m/>
    <m/>
    <n v="109.04"/>
    <n v="500"/>
    <m/>
    <n v="453.55"/>
    <m/>
    <m/>
    <m/>
    <m/>
    <m/>
    <m/>
    <n v="1062.5899999999999"/>
  </r>
  <r>
    <x v="8"/>
    <d v="2024-01-09T00:00:00"/>
    <x v="0"/>
    <x v="0"/>
    <m/>
    <m/>
    <m/>
    <m/>
    <n v="609.14"/>
    <n v="1307.0899999999999"/>
    <m/>
    <m/>
    <m/>
    <m/>
    <m/>
    <m/>
    <n v="1916.23"/>
  </r>
  <r>
    <x v="8"/>
    <d v="2024-01-10T00:00:00"/>
    <x v="0"/>
    <x v="0"/>
    <m/>
    <m/>
    <m/>
    <m/>
    <m/>
    <n v="100"/>
    <m/>
    <m/>
    <m/>
    <m/>
    <m/>
    <m/>
    <n v="100"/>
  </r>
  <r>
    <x v="8"/>
    <d v="2024-01-22T00:00:00"/>
    <x v="0"/>
    <x v="0"/>
    <m/>
    <m/>
    <m/>
    <m/>
    <n v="570.78"/>
    <n v="890.98"/>
    <m/>
    <m/>
    <m/>
    <m/>
    <m/>
    <m/>
    <n v="1461.76"/>
  </r>
  <r>
    <x v="8"/>
    <d v="2024-01-24T00:00:00"/>
    <x v="0"/>
    <x v="0"/>
    <m/>
    <m/>
    <m/>
    <m/>
    <m/>
    <n v="2882.69"/>
    <m/>
    <m/>
    <m/>
    <m/>
    <m/>
    <m/>
    <n v="2882.69"/>
  </r>
  <r>
    <x v="8"/>
    <d v="2024-01-26T00:00:00"/>
    <x v="0"/>
    <x v="0"/>
    <m/>
    <m/>
    <m/>
    <m/>
    <m/>
    <n v="150"/>
    <m/>
    <m/>
    <m/>
    <m/>
    <m/>
    <m/>
    <n v="150"/>
  </r>
  <r>
    <x v="8"/>
    <d v="2024-01-30T00:00:00"/>
    <x v="0"/>
    <x v="0"/>
    <m/>
    <m/>
    <m/>
    <m/>
    <m/>
    <n v="80.17"/>
    <m/>
    <m/>
    <m/>
    <m/>
    <m/>
    <m/>
    <n v="80.17"/>
  </r>
  <r>
    <x v="8"/>
    <d v="2024-01-31T00:00:00"/>
    <x v="0"/>
    <x v="0"/>
    <m/>
    <m/>
    <m/>
    <m/>
    <n v="400"/>
    <n v="2707.42"/>
    <m/>
    <m/>
    <m/>
    <m/>
    <m/>
    <m/>
    <n v="3107.42"/>
  </r>
  <r>
    <x v="8"/>
    <d v="2024-02-02T00:00:00"/>
    <x v="0"/>
    <x v="0"/>
    <m/>
    <m/>
    <m/>
    <m/>
    <m/>
    <n v="350"/>
    <n v="200"/>
    <m/>
    <m/>
    <m/>
    <m/>
    <m/>
    <n v="550"/>
  </r>
  <r>
    <x v="8"/>
    <d v="2024-02-05T00:00:00"/>
    <x v="0"/>
    <x v="0"/>
    <m/>
    <m/>
    <m/>
    <m/>
    <m/>
    <n v="587"/>
    <n v="168"/>
    <m/>
    <m/>
    <m/>
    <m/>
    <m/>
    <n v="755"/>
  </r>
  <r>
    <x v="8"/>
    <d v="2024-02-06T00:00:00"/>
    <x v="0"/>
    <x v="0"/>
    <m/>
    <m/>
    <m/>
    <m/>
    <m/>
    <n v="1043.6600000000001"/>
    <n v="695.29"/>
    <m/>
    <m/>
    <m/>
    <m/>
    <m/>
    <n v="1738.95"/>
  </r>
  <r>
    <x v="8"/>
    <d v="2024-02-07T00:00:00"/>
    <x v="0"/>
    <x v="0"/>
    <m/>
    <m/>
    <m/>
    <m/>
    <m/>
    <n v="300"/>
    <n v="400"/>
    <m/>
    <m/>
    <m/>
    <m/>
    <m/>
    <n v="700"/>
  </r>
  <r>
    <x v="8"/>
    <d v="2024-02-08T00:00:00"/>
    <x v="0"/>
    <x v="0"/>
    <m/>
    <m/>
    <m/>
    <n v="256.23"/>
    <n v="705.94"/>
    <n v="200"/>
    <n v="733.61"/>
    <m/>
    <m/>
    <m/>
    <m/>
    <m/>
    <n v="1895.78"/>
  </r>
  <r>
    <x v="8"/>
    <d v="2024-02-09T00:00:00"/>
    <x v="0"/>
    <x v="0"/>
    <m/>
    <m/>
    <m/>
    <m/>
    <m/>
    <n v="100"/>
    <n v="1788.2"/>
    <m/>
    <m/>
    <m/>
    <m/>
    <m/>
    <n v="1888.2"/>
  </r>
  <r>
    <x v="8"/>
    <d v="2024-02-13T00:00:00"/>
    <x v="0"/>
    <x v="0"/>
    <m/>
    <m/>
    <m/>
    <m/>
    <m/>
    <m/>
    <n v="1328"/>
    <m/>
    <m/>
    <m/>
    <m/>
    <m/>
    <n v="1328"/>
  </r>
  <r>
    <x v="8"/>
    <d v="2024-02-14T00:00:00"/>
    <x v="0"/>
    <x v="0"/>
    <m/>
    <m/>
    <m/>
    <m/>
    <n v="200"/>
    <m/>
    <n v="528.74"/>
    <m/>
    <m/>
    <m/>
    <m/>
    <m/>
    <n v="728.74"/>
  </r>
  <r>
    <x v="8"/>
    <d v="2024-02-15T00:00:00"/>
    <x v="0"/>
    <x v="0"/>
    <m/>
    <m/>
    <m/>
    <m/>
    <m/>
    <n v="372.62"/>
    <n v="303.88"/>
    <m/>
    <m/>
    <m/>
    <m/>
    <m/>
    <n v="676.5"/>
  </r>
  <r>
    <x v="8"/>
    <d v="2024-02-21T00:00:00"/>
    <x v="0"/>
    <x v="0"/>
    <m/>
    <m/>
    <m/>
    <m/>
    <m/>
    <m/>
    <n v="1269.32"/>
    <m/>
    <m/>
    <m/>
    <m/>
    <m/>
    <n v="1269.32"/>
  </r>
  <r>
    <x v="8"/>
    <d v="2024-02-22T00:00:00"/>
    <x v="0"/>
    <x v="0"/>
    <m/>
    <m/>
    <m/>
    <m/>
    <m/>
    <n v="600"/>
    <n v="472.2"/>
    <m/>
    <m/>
    <m/>
    <m/>
    <m/>
    <n v="1072.2"/>
  </r>
  <r>
    <x v="8"/>
    <d v="2024-02-23T00:00:00"/>
    <x v="0"/>
    <x v="0"/>
    <m/>
    <m/>
    <m/>
    <m/>
    <m/>
    <m/>
    <n v="1425"/>
    <m/>
    <m/>
    <m/>
    <m/>
    <m/>
    <n v="1425"/>
  </r>
  <r>
    <x v="8"/>
    <d v="2024-02-26T00:00:00"/>
    <x v="0"/>
    <x v="0"/>
    <m/>
    <m/>
    <m/>
    <m/>
    <m/>
    <m/>
    <n v="698.82"/>
    <m/>
    <m/>
    <m/>
    <m/>
    <m/>
    <n v="698.82"/>
  </r>
  <r>
    <x v="8"/>
    <d v="2024-02-28T00:00:00"/>
    <x v="0"/>
    <x v="0"/>
    <m/>
    <m/>
    <m/>
    <m/>
    <m/>
    <m/>
    <n v="639.32000000000005"/>
    <m/>
    <m/>
    <m/>
    <m/>
    <m/>
    <n v="639.32000000000005"/>
  </r>
  <r>
    <x v="8"/>
    <d v="2024-03-04T00:00:00"/>
    <x v="0"/>
    <x v="0"/>
    <m/>
    <m/>
    <m/>
    <m/>
    <m/>
    <n v="1479.28"/>
    <m/>
    <m/>
    <m/>
    <m/>
    <m/>
    <m/>
    <n v="1479.28"/>
  </r>
  <r>
    <x v="8"/>
    <d v="2024-03-05T00:00:00"/>
    <x v="0"/>
    <x v="0"/>
    <m/>
    <m/>
    <m/>
    <m/>
    <m/>
    <m/>
    <n v="600"/>
    <n v="379.58"/>
    <m/>
    <m/>
    <m/>
    <m/>
    <n v="979.58"/>
  </r>
  <r>
    <x v="8"/>
    <d v="2024-03-07T00:00:00"/>
    <x v="0"/>
    <x v="0"/>
    <m/>
    <m/>
    <m/>
    <m/>
    <m/>
    <m/>
    <n v="4746.88"/>
    <n v="525.21"/>
    <m/>
    <m/>
    <m/>
    <m/>
    <n v="5272.09"/>
  </r>
  <r>
    <x v="8"/>
    <d v="2024-03-08T00:00:00"/>
    <x v="0"/>
    <x v="0"/>
    <m/>
    <m/>
    <m/>
    <m/>
    <m/>
    <m/>
    <n v="500"/>
    <n v="500"/>
    <m/>
    <m/>
    <m/>
    <m/>
    <n v="1000"/>
  </r>
  <r>
    <x v="8"/>
    <d v="2024-03-12T00:00:00"/>
    <x v="0"/>
    <x v="0"/>
    <m/>
    <m/>
    <m/>
    <m/>
    <m/>
    <m/>
    <m/>
    <n v="400"/>
    <m/>
    <m/>
    <m/>
    <m/>
    <n v="400"/>
  </r>
  <r>
    <x v="8"/>
    <d v="2024-03-13T00:00:00"/>
    <x v="0"/>
    <x v="0"/>
    <m/>
    <m/>
    <m/>
    <m/>
    <m/>
    <m/>
    <m/>
    <n v="300"/>
    <m/>
    <m/>
    <m/>
    <m/>
    <n v="300"/>
  </r>
  <r>
    <x v="8"/>
    <d v="2024-03-19T00:00:00"/>
    <x v="0"/>
    <x v="0"/>
    <m/>
    <m/>
    <m/>
    <m/>
    <m/>
    <m/>
    <m/>
    <n v="1927"/>
    <m/>
    <m/>
    <m/>
    <m/>
    <n v="1927"/>
  </r>
  <r>
    <x v="8"/>
    <d v="2024-03-21T00:00:00"/>
    <x v="0"/>
    <x v="0"/>
    <m/>
    <m/>
    <m/>
    <m/>
    <m/>
    <m/>
    <m/>
    <n v="400"/>
    <m/>
    <m/>
    <m/>
    <m/>
    <n v="400"/>
  </r>
  <r>
    <x v="8"/>
    <d v="2024-03-25T00:00:00"/>
    <x v="0"/>
    <x v="0"/>
    <m/>
    <m/>
    <m/>
    <m/>
    <m/>
    <m/>
    <n v="128.96"/>
    <n v="200"/>
    <m/>
    <m/>
    <m/>
    <m/>
    <n v="328.96"/>
  </r>
  <r>
    <x v="8"/>
    <d v="2024-03-27T00:00:00"/>
    <x v="0"/>
    <x v="0"/>
    <m/>
    <m/>
    <m/>
    <m/>
    <m/>
    <m/>
    <m/>
    <n v="600"/>
    <m/>
    <m/>
    <m/>
    <m/>
    <n v="600"/>
  </r>
  <r>
    <x v="8"/>
    <d v="2024-03-28T00:00:00"/>
    <x v="0"/>
    <x v="0"/>
    <m/>
    <m/>
    <m/>
    <m/>
    <m/>
    <m/>
    <n v="318.05"/>
    <n v="3102.07"/>
    <m/>
    <m/>
    <m/>
    <m/>
    <n v="3420.12"/>
  </r>
  <r>
    <x v="8"/>
    <d v="2024-03-29T00:00:00"/>
    <x v="0"/>
    <x v="0"/>
    <m/>
    <m/>
    <m/>
    <m/>
    <m/>
    <n v="3902.7"/>
    <n v="397.65"/>
    <m/>
    <m/>
    <m/>
    <m/>
    <m/>
    <n v="4300.3500000000004"/>
  </r>
  <r>
    <x v="8"/>
    <d v="2024-04-02T00:00:00"/>
    <x v="0"/>
    <x v="0"/>
    <m/>
    <m/>
    <m/>
    <m/>
    <m/>
    <m/>
    <n v="2995.44"/>
    <m/>
    <m/>
    <m/>
    <m/>
    <m/>
    <n v="2995.44"/>
  </r>
  <r>
    <x v="8"/>
    <d v="2024-04-04T00:00:00"/>
    <x v="0"/>
    <x v="0"/>
    <m/>
    <m/>
    <m/>
    <m/>
    <m/>
    <m/>
    <m/>
    <n v="878"/>
    <n v="400"/>
    <m/>
    <m/>
    <m/>
    <n v="1278"/>
  </r>
  <r>
    <x v="8"/>
    <d v="2024-04-05T00:00:00"/>
    <x v="0"/>
    <x v="0"/>
    <m/>
    <m/>
    <m/>
    <m/>
    <m/>
    <m/>
    <m/>
    <n v="1000"/>
    <n v="400"/>
    <m/>
    <m/>
    <m/>
    <n v="1400"/>
  </r>
  <r>
    <x v="8"/>
    <d v="2024-04-08T00:00:00"/>
    <x v="0"/>
    <x v="0"/>
    <m/>
    <m/>
    <m/>
    <m/>
    <m/>
    <m/>
    <m/>
    <n v="1555.51"/>
    <n v="1206.01"/>
    <m/>
    <m/>
    <m/>
    <n v="2761.52"/>
  </r>
  <r>
    <x v="8"/>
    <d v="2024-04-09T00:00:00"/>
    <x v="0"/>
    <x v="0"/>
    <m/>
    <m/>
    <m/>
    <m/>
    <m/>
    <m/>
    <m/>
    <n v="1200"/>
    <n v="2904.18"/>
    <m/>
    <m/>
    <m/>
    <n v="4104.18"/>
  </r>
  <r>
    <x v="8"/>
    <d v="2024-04-10T00:00:00"/>
    <x v="0"/>
    <x v="0"/>
    <m/>
    <m/>
    <m/>
    <m/>
    <m/>
    <m/>
    <m/>
    <m/>
    <n v="200"/>
    <m/>
    <m/>
    <m/>
    <n v="200"/>
  </r>
  <r>
    <x v="8"/>
    <d v="2024-04-11T00:00:00"/>
    <x v="0"/>
    <x v="0"/>
    <m/>
    <m/>
    <m/>
    <m/>
    <m/>
    <m/>
    <m/>
    <m/>
    <n v="411.84"/>
    <m/>
    <m/>
    <m/>
    <n v="411.84"/>
  </r>
  <r>
    <x v="8"/>
    <d v="2024-04-12T00:00:00"/>
    <x v="0"/>
    <x v="0"/>
    <m/>
    <m/>
    <m/>
    <m/>
    <m/>
    <m/>
    <m/>
    <m/>
    <n v="415.51"/>
    <m/>
    <m/>
    <m/>
    <n v="415.51"/>
  </r>
  <r>
    <x v="8"/>
    <d v="2024-04-16T00:00:00"/>
    <x v="0"/>
    <x v="0"/>
    <m/>
    <m/>
    <m/>
    <m/>
    <m/>
    <m/>
    <m/>
    <m/>
    <n v="1449.89"/>
    <m/>
    <m/>
    <m/>
    <n v="1449.89"/>
  </r>
  <r>
    <x v="8"/>
    <d v="2024-04-17T00:00:00"/>
    <x v="0"/>
    <x v="0"/>
    <m/>
    <m/>
    <m/>
    <m/>
    <m/>
    <m/>
    <m/>
    <m/>
    <n v="1158"/>
    <m/>
    <m/>
    <m/>
    <n v="1158"/>
  </r>
  <r>
    <x v="8"/>
    <d v="2024-04-18T00:00:00"/>
    <x v="0"/>
    <x v="0"/>
    <m/>
    <m/>
    <m/>
    <m/>
    <m/>
    <m/>
    <m/>
    <m/>
    <n v="1000"/>
    <m/>
    <m/>
    <m/>
    <n v="1000"/>
  </r>
  <r>
    <x v="8"/>
    <d v="2024-04-22T00:00:00"/>
    <x v="0"/>
    <x v="0"/>
    <m/>
    <m/>
    <m/>
    <m/>
    <m/>
    <m/>
    <m/>
    <m/>
    <n v="700"/>
    <m/>
    <m/>
    <m/>
    <n v="700"/>
  </r>
  <r>
    <x v="8"/>
    <d v="2024-04-23T00:00:00"/>
    <x v="0"/>
    <x v="0"/>
    <m/>
    <m/>
    <m/>
    <m/>
    <m/>
    <m/>
    <n v="568.82000000000005"/>
    <n v="500"/>
    <m/>
    <m/>
    <m/>
    <m/>
    <n v="1068.82"/>
  </r>
  <r>
    <x v="8"/>
    <d v="2024-04-24T00:00:00"/>
    <x v="0"/>
    <x v="0"/>
    <m/>
    <m/>
    <m/>
    <m/>
    <m/>
    <m/>
    <m/>
    <m/>
    <n v="1987.51"/>
    <m/>
    <m/>
    <m/>
    <n v="1987.51"/>
  </r>
  <r>
    <x v="8"/>
    <d v="2024-04-25T00:00:00"/>
    <x v="0"/>
    <x v="0"/>
    <m/>
    <m/>
    <m/>
    <m/>
    <m/>
    <m/>
    <m/>
    <m/>
    <n v="300"/>
    <m/>
    <m/>
    <m/>
    <n v="300"/>
  </r>
  <r>
    <x v="8"/>
    <d v="2024-04-26T00:00:00"/>
    <x v="0"/>
    <x v="0"/>
    <m/>
    <m/>
    <m/>
    <m/>
    <m/>
    <m/>
    <m/>
    <m/>
    <n v="1298.1400000000001"/>
    <m/>
    <m/>
    <m/>
    <n v="1298.1400000000001"/>
  </r>
  <r>
    <x v="8"/>
    <d v="2024-04-30T00:00:00"/>
    <x v="0"/>
    <x v="0"/>
    <m/>
    <m/>
    <m/>
    <m/>
    <m/>
    <m/>
    <m/>
    <m/>
    <n v="1881.42"/>
    <m/>
    <m/>
    <m/>
    <n v="1881.42"/>
  </r>
  <r>
    <x v="8"/>
    <d v="2024-05-01T00:00:00"/>
    <x v="0"/>
    <x v="0"/>
    <m/>
    <m/>
    <m/>
    <m/>
    <m/>
    <m/>
    <m/>
    <m/>
    <n v="1000"/>
    <m/>
    <m/>
    <m/>
    <n v="1000"/>
  </r>
  <r>
    <x v="8"/>
    <d v="2024-05-02T00:00:00"/>
    <x v="0"/>
    <x v="0"/>
    <m/>
    <m/>
    <m/>
    <m/>
    <m/>
    <m/>
    <m/>
    <m/>
    <n v="878.61"/>
    <n v="238.48"/>
    <m/>
    <m/>
    <n v="1117.0899999999999"/>
  </r>
  <r>
    <x v="8"/>
    <d v="2024-05-03T00:00:00"/>
    <x v="0"/>
    <x v="0"/>
    <m/>
    <m/>
    <m/>
    <m/>
    <m/>
    <m/>
    <m/>
    <m/>
    <n v="978.89"/>
    <m/>
    <m/>
    <m/>
    <n v="978.89"/>
  </r>
  <r>
    <x v="8"/>
    <d v="2024-05-06T00:00:00"/>
    <x v="0"/>
    <x v="0"/>
    <m/>
    <m/>
    <m/>
    <m/>
    <m/>
    <m/>
    <m/>
    <m/>
    <n v="1000"/>
    <n v="186.89"/>
    <m/>
    <m/>
    <n v="1186.8900000000001"/>
  </r>
  <r>
    <x v="8"/>
    <d v="2024-05-07T00:00:00"/>
    <x v="0"/>
    <x v="0"/>
    <m/>
    <m/>
    <m/>
    <m/>
    <m/>
    <m/>
    <m/>
    <m/>
    <n v="1550"/>
    <n v="674.69"/>
    <m/>
    <m/>
    <n v="2224.69"/>
  </r>
  <r>
    <x v="8"/>
    <d v="2024-05-08T00:00:00"/>
    <x v="0"/>
    <x v="0"/>
    <m/>
    <m/>
    <m/>
    <m/>
    <m/>
    <m/>
    <m/>
    <m/>
    <n v="652"/>
    <n v="167.39"/>
    <m/>
    <m/>
    <n v="819.39"/>
  </r>
  <r>
    <x v="8"/>
    <d v="2024-05-13T00:00:00"/>
    <x v="0"/>
    <x v="0"/>
    <m/>
    <m/>
    <m/>
    <m/>
    <m/>
    <m/>
    <m/>
    <n v="2857.77"/>
    <m/>
    <m/>
    <m/>
    <m/>
    <n v="2857.77"/>
  </r>
  <r>
    <x v="8"/>
    <d v="2024-05-14T00:00:00"/>
    <x v="0"/>
    <x v="0"/>
    <m/>
    <m/>
    <m/>
    <m/>
    <m/>
    <m/>
    <m/>
    <m/>
    <m/>
    <n v="2672.96"/>
    <m/>
    <m/>
    <n v="2672.96"/>
  </r>
  <r>
    <x v="8"/>
    <d v="2024-05-15T00:00:00"/>
    <x v="0"/>
    <x v="0"/>
    <m/>
    <m/>
    <m/>
    <m/>
    <m/>
    <m/>
    <m/>
    <m/>
    <m/>
    <n v="459.51"/>
    <m/>
    <m/>
    <n v="459.51"/>
  </r>
  <r>
    <x v="8"/>
    <d v="2024-05-17T00:00:00"/>
    <x v="0"/>
    <x v="0"/>
    <m/>
    <m/>
    <m/>
    <m/>
    <m/>
    <m/>
    <m/>
    <m/>
    <m/>
    <n v="1774.44"/>
    <m/>
    <m/>
    <n v="1774.44"/>
  </r>
  <r>
    <x v="8"/>
    <d v="2024-05-20T00:00:00"/>
    <x v="0"/>
    <x v="0"/>
    <m/>
    <m/>
    <m/>
    <m/>
    <m/>
    <m/>
    <m/>
    <m/>
    <m/>
    <n v="400"/>
    <m/>
    <m/>
    <n v="400"/>
  </r>
  <r>
    <x v="8"/>
    <d v="2024-05-21T00:00:00"/>
    <x v="0"/>
    <x v="0"/>
    <m/>
    <m/>
    <m/>
    <m/>
    <m/>
    <m/>
    <m/>
    <m/>
    <n v="1501.57"/>
    <n v="879.38"/>
    <m/>
    <m/>
    <n v="2380.9499999999998"/>
  </r>
  <r>
    <x v="8"/>
    <d v="2024-05-23T00:00:00"/>
    <x v="0"/>
    <x v="0"/>
    <m/>
    <m/>
    <m/>
    <m/>
    <m/>
    <m/>
    <m/>
    <m/>
    <m/>
    <n v="100"/>
    <m/>
    <m/>
    <n v="100"/>
  </r>
  <r>
    <x v="8"/>
    <d v="2024-05-30T00:00:00"/>
    <x v="0"/>
    <x v="0"/>
    <m/>
    <m/>
    <m/>
    <m/>
    <m/>
    <m/>
    <m/>
    <m/>
    <n v="1134.6400000000001"/>
    <n v="2339.3000000000002"/>
    <m/>
    <m/>
    <n v="3473.94"/>
  </r>
  <r>
    <x v="8"/>
    <d v="2024-05-31T00:00:00"/>
    <x v="0"/>
    <x v="0"/>
    <m/>
    <m/>
    <m/>
    <m/>
    <m/>
    <m/>
    <m/>
    <m/>
    <m/>
    <n v="200.62"/>
    <m/>
    <m/>
    <n v="200.62"/>
  </r>
  <r>
    <x v="8"/>
    <d v="2024-06-04T00:00:00"/>
    <x v="0"/>
    <x v="0"/>
    <m/>
    <m/>
    <m/>
    <m/>
    <m/>
    <m/>
    <m/>
    <m/>
    <m/>
    <m/>
    <n v="341.5"/>
    <m/>
    <n v="341.5"/>
  </r>
  <r>
    <x v="8"/>
    <d v="2024-06-05T00:00:00"/>
    <x v="0"/>
    <x v="0"/>
    <m/>
    <m/>
    <m/>
    <m/>
    <m/>
    <m/>
    <m/>
    <m/>
    <m/>
    <n v="104.33"/>
    <n v="250"/>
    <m/>
    <n v="354.33"/>
  </r>
  <r>
    <x v="8"/>
    <d v="2024-06-07T00:00:00"/>
    <x v="0"/>
    <x v="0"/>
    <m/>
    <m/>
    <m/>
    <m/>
    <m/>
    <m/>
    <m/>
    <m/>
    <m/>
    <m/>
    <n v="412.39"/>
    <m/>
    <n v="412.39"/>
  </r>
  <r>
    <x v="8"/>
    <d v="2024-06-10T00:00:00"/>
    <x v="0"/>
    <x v="0"/>
    <m/>
    <m/>
    <m/>
    <m/>
    <m/>
    <m/>
    <m/>
    <m/>
    <n v="855.57"/>
    <m/>
    <m/>
    <m/>
    <n v="855.57"/>
  </r>
  <r>
    <x v="8"/>
    <d v="2024-06-11T00:00:00"/>
    <x v="0"/>
    <x v="0"/>
    <m/>
    <m/>
    <m/>
    <m/>
    <m/>
    <m/>
    <m/>
    <m/>
    <m/>
    <n v="1631.19"/>
    <n v="2855.71"/>
    <m/>
    <n v="4486.8999999999996"/>
  </r>
  <r>
    <x v="8"/>
    <d v="2024-06-12T00:00:00"/>
    <x v="0"/>
    <x v="0"/>
    <m/>
    <m/>
    <m/>
    <m/>
    <m/>
    <m/>
    <m/>
    <m/>
    <m/>
    <m/>
    <n v="500"/>
    <m/>
    <n v="500"/>
  </r>
  <r>
    <x v="8"/>
    <d v="2024-06-13T00:00:00"/>
    <x v="0"/>
    <x v="0"/>
    <m/>
    <m/>
    <m/>
    <m/>
    <m/>
    <m/>
    <m/>
    <m/>
    <m/>
    <n v="400"/>
    <n v="2485.56"/>
    <m/>
    <n v="2885.56"/>
  </r>
  <r>
    <x v="8"/>
    <d v="2024-06-20T00:00:00"/>
    <x v="0"/>
    <x v="0"/>
    <m/>
    <m/>
    <m/>
    <m/>
    <m/>
    <m/>
    <m/>
    <m/>
    <m/>
    <m/>
    <n v="1461.33"/>
    <m/>
    <n v="1461.33"/>
  </r>
  <r>
    <x v="8"/>
    <d v="2024-06-21T00:00:00"/>
    <x v="0"/>
    <x v="0"/>
    <m/>
    <m/>
    <m/>
    <m/>
    <m/>
    <m/>
    <m/>
    <m/>
    <m/>
    <m/>
    <n v="203.53"/>
    <m/>
    <n v="203.53"/>
  </r>
  <r>
    <x v="8"/>
    <d v="2024-06-25T00:00:00"/>
    <x v="0"/>
    <x v="0"/>
    <m/>
    <m/>
    <m/>
    <m/>
    <m/>
    <m/>
    <m/>
    <m/>
    <m/>
    <m/>
    <n v="700"/>
    <m/>
    <n v="700"/>
  </r>
  <r>
    <x v="8"/>
    <d v="2024-06-27T00:00:00"/>
    <x v="0"/>
    <x v="0"/>
    <m/>
    <m/>
    <m/>
    <m/>
    <m/>
    <m/>
    <m/>
    <m/>
    <m/>
    <m/>
    <n v="476.11"/>
    <m/>
    <n v="476.11"/>
  </r>
  <r>
    <x v="8"/>
    <d v="2024-07-02T00:00:00"/>
    <x v="0"/>
    <x v="0"/>
    <m/>
    <m/>
    <m/>
    <m/>
    <m/>
    <m/>
    <m/>
    <m/>
    <m/>
    <m/>
    <n v="1062.44"/>
    <n v="300"/>
    <n v="1362.44"/>
  </r>
  <r>
    <x v="8"/>
    <d v="2024-07-03T00:00:00"/>
    <x v="0"/>
    <x v="0"/>
    <m/>
    <m/>
    <m/>
    <m/>
    <m/>
    <m/>
    <m/>
    <m/>
    <n v="300"/>
    <n v="2088.71"/>
    <m/>
    <m/>
    <n v="2388.71"/>
  </r>
  <r>
    <x v="8"/>
    <d v="2024-07-10T00:00:00"/>
    <x v="0"/>
    <x v="0"/>
    <m/>
    <m/>
    <m/>
    <m/>
    <m/>
    <m/>
    <m/>
    <m/>
    <m/>
    <m/>
    <n v="1416"/>
    <n v="800"/>
    <n v="2216"/>
  </r>
  <r>
    <x v="8"/>
    <d v="2024-07-17T00:00:00"/>
    <x v="0"/>
    <x v="0"/>
    <m/>
    <m/>
    <m/>
    <m/>
    <m/>
    <m/>
    <m/>
    <m/>
    <m/>
    <m/>
    <n v="400"/>
    <n v="2077.8200000000002"/>
    <n v="2477.8200000000002"/>
  </r>
  <r>
    <x v="8"/>
    <d v="2024-07-18T00:00:00"/>
    <x v="0"/>
    <x v="0"/>
    <m/>
    <m/>
    <m/>
    <m/>
    <m/>
    <m/>
    <m/>
    <m/>
    <m/>
    <n v="1317.03"/>
    <m/>
    <n v="1394.2"/>
    <n v="2711.23"/>
  </r>
  <r>
    <x v="8"/>
    <d v="2024-07-19T00:00:00"/>
    <x v="0"/>
    <x v="0"/>
    <m/>
    <m/>
    <m/>
    <m/>
    <m/>
    <m/>
    <m/>
    <m/>
    <m/>
    <m/>
    <n v="423.6"/>
    <n v="1273"/>
    <n v="1696.6"/>
  </r>
  <r>
    <x v="8"/>
    <d v="2024-07-22T00:00:00"/>
    <x v="0"/>
    <x v="0"/>
    <m/>
    <m/>
    <m/>
    <m/>
    <m/>
    <m/>
    <m/>
    <m/>
    <m/>
    <m/>
    <n v="1822.3"/>
    <n v="500"/>
    <n v="2322.3000000000002"/>
  </r>
  <r>
    <x v="8"/>
    <d v="2024-07-24T00:00:00"/>
    <x v="0"/>
    <x v="0"/>
    <m/>
    <m/>
    <m/>
    <m/>
    <m/>
    <m/>
    <m/>
    <m/>
    <m/>
    <m/>
    <m/>
    <n v="954.27"/>
    <n v="954.27"/>
  </r>
  <r>
    <x v="8"/>
    <d v="2024-07-29T00:00:00"/>
    <x v="0"/>
    <x v="0"/>
    <m/>
    <m/>
    <m/>
    <m/>
    <m/>
    <m/>
    <m/>
    <m/>
    <m/>
    <m/>
    <m/>
    <n v="1200"/>
    <n v="1200"/>
  </r>
  <r>
    <x v="8"/>
    <d v="2024-07-30T00:00:00"/>
    <x v="0"/>
    <x v="0"/>
    <m/>
    <m/>
    <m/>
    <m/>
    <m/>
    <m/>
    <m/>
    <m/>
    <m/>
    <m/>
    <n v="187.7"/>
    <m/>
    <n v="187.7"/>
  </r>
  <r>
    <x v="8"/>
    <d v="2024-08-01T00:00:00"/>
    <x v="0"/>
    <x v="0"/>
    <m/>
    <m/>
    <m/>
    <m/>
    <m/>
    <m/>
    <m/>
    <m/>
    <m/>
    <m/>
    <m/>
    <n v="500"/>
    <n v="500"/>
  </r>
  <r>
    <x v="8"/>
    <d v="2024-08-02T00:00:00"/>
    <x v="0"/>
    <x v="0"/>
    <m/>
    <m/>
    <m/>
    <m/>
    <m/>
    <m/>
    <m/>
    <m/>
    <m/>
    <m/>
    <m/>
    <n v="796.96"/>
    <n v="796.96"/>
  </r>
  <r>
    <x v="8"/>
    <d v="2024-08-09T00:00:00"/>
    <x v="0"/>
    <x v="0"/>
    <m/>
    <m/>
    <m/>
    <m/>
    <m/>
    <m/>
    <m/>
    <m/>
    <m/>
    <m/>
    <n v="300"/>
    <m/>
    <n v="300"/>
  </r>
  <r>
    <x v="8"/>
    <d v="2024-08-12T00:00:00"/>
    <x v="0"/>
    <x v="0"/>
    <m/>
    <m/>
    <m/>
    <m/>
    <m/>
    <m/>
    <m/>
    <m/>
    <m/>
    <m/>
    <m/>
    <n v="1907.25"/>
    <n v="1907.25"/>
  </r>
  <r>
    <x v="8"/>
    <d v="2024-08-13T00:00:00"/>
    <x v="0"/>
    <x v="0"/>
    <m/>
    <m/>
    <m/>
    <m/>
    <m/>
    <m/>
    <m/>
    <m/>
    <m/>
    <m/>
    <m/>
    <n v="200"/>
    <n v="200"/>
  </r>
  <r>
    <x v="8"/>
    <d v="2024-08-14T00:00:00"/>
    <x v="0"/>
    <x v="0"/>
    <m/>
    <m/>
    <m/>
    <m/>
    <m/>
    <m/>
    <m/>
    <m/>
    <m/>
    <m/>
    <m/>
    <n v="383.3"/>
    <n v="383.3"/>
  </r>
  <r>
    <x v="8"/>
    <d v="2024-08-16T00:00:00"/>
    <x v="0"/>
    <x v="0"/>
    <m/>
    <m/>
    <m/>
    <m/>
    <m/>
    <m/>
    <m/>
    <m/>
    <m/>
    <m/>
    <m/>
    <n v="478.62"/>
    <n v="478.62"/>
  </r>
  <r>
    <x v="8"/>
    <d v="2024-08-21T00:00:00"/>
    <x v="0"/>
    <x v="0"/>
    <m/>
    <m/>
    <m/>
    <m/>
    <m/>
    <m/>
    <m/>
    <m/>
    <m/>
    <m/>
    <m/>
    <n v="200"/>
    <n v="200"/>
  </r>
  <r>
    <x v="8"/>
    <s v="#"/>
    <x v="0"/>
    <x v="3"/>
    <m/>
    <m/>
    <m/>
    <m/>
    <m/>
    <m/>
    <m/>
    <m/>
    <m/>
    <m/>
    <m/>
    <m/>
    <m/>
  </r>
  <r>
    <x v="8"/>
    <s v="#"/>
    <x v="0"/>
    <x v="0"/>
    <m/>
    <m/>
    <m/>
    <m/>
    <m/>
    <m/>
    <m/>
    <m/>
    <m/>
    <m/>
    <m/>
    <m/>
    <m/>
  </r>
  <r>
    <x v="8"/>
    <s v="#"/>
    <x v="0"/>
    <x v="1"/>
    <m/>
    <m/>
    <m/>
    <m/>
    <m/>
    <m/>
    <m/>
    <m/>
    <m/>
    <m/>
    <m/>
    <m/>
    <m/>
  </r>
  <r>
    <x v="8"/>
    <s v="#"/>
    <x v="0"/>
    <x v="4"/>
    <m/>
    <m/>
    <m/>
    <m/>
    <m/>
    <m/>
    <m/>
    <m/>
    <m/>
    <m/>
    <m/>
    <m/>
    <m/>
  </r>
  <r>
    <x v="8"/>
    <s v="#"/>
    <x v="0"/>
    <x v="5"/>
    <m/>
    <m/>
    <m/>
    <m/>
    <m/>
    <m/>
    <m/>
    <m/>
    <m/>
    <m/>
    <m/>
    <m/>
    <m/>
  </r>
  <r>
    <x v="8"/>
    <s v="Result"/>
    <x v="1"/>
    <x v="2"/>
    <n v="16506.11"/>
    <n v="17995.09"/>
    <n v="16223.15"/>
    <n v="15829.5"/>
    <n v="15003.93"/>
    <n v="17507.16"/>
    <n v="20906.18"/>
    <n v="16325.14"/>
    <n v="25563.78"/>
    <n v="15634.92"/>
    <n v="15298.17"/>
    <n v="12965.42"/>
    <n v="205758.55"/>
  </r>
  <r>
    <x v="9"/>
    <d v="2023-08-23T00:00:00"/>
    <x v="0"/>
    <x v="0"/>
    <n v="1411.63"/>
    <m/>
    <m/>
    <m/>
    <m/>
    <m/>
    <m/>
    <m/>
    <m/>
    <m/>
    <m/>
    <m/>
    <n v="1411.63"/>
  </r>
  <r>
    <x v="9"/>
    <d v="2023-08-29T00:00:00"/>
    <x v="0"/>
    <x v="0"/>
    <n v="865.96"/>
    <m/>
    <m/>
    <m/>
    <m/>
    <m/>
    <m/>
    <m/>
    <m/>
    <m/>
    <m/>
    <m/>
    <n v="865.96"/>
  </r>
  <r>
    <x v="9"/>
    <d v="2023-09-13T00:00:00"/>
    <x v="0"/>
    <x v="0"/>
    <m/>
    <n v="448.21"/>
    <m/>
    <m/>
    <m/>
    <m/>
    <m/>
    <m/>
    <m/>
    <m/>
    <m/>
    <m/>
    <n v="448.21"/>
  </r>
  <r>
    <x v="9"/>
    <d v="2023-09-22T00:00:00"/>
    <x v="0"/>
    <x v="0"/>
    <m/>
    <n v="927.03"/>
    <m/>
    <m/>
    <m/>
    <m/>
    <m/>
    <m/>
    <m/>
    <m/>
    <m/>
    <m/>
    <n v="927.03"/>
  </r>
  <r>
    <x v="9"/>
    <d v="2023-10-03T00:00:00"/>
    <x v="0"/>
    <x v="0"/>
    <m/>
    <n v="242.2"/>
    <n v="185.39"/>
    <m/>
    <m/>
    <m/>
    <m/>
    <m/>
    <m/>
    <m/>
    <m/>
    <m/>
    <n v="427.59"/>
  </r>
  <r>
    <x v="9"/>
    <d v="2023-10-09T00:00:00"/>
    <x v="0"/>
    <x v="0"/>
    <m/>
    <n v="600"/>
    <n v="120.56"/>
    <m/>
    <m/>
    <m/>
    <m/>
    <m/>
    <m/>
    <m/>
    <m/>
    <m/>
    <n v="720.56"/>
  </r>
  <r>
    <x v="9"/>
    <d v="2023-10-24T00:00:00"/>
    <x v="0"/>
    <x v="0"/>
    <m/>
    <m/>
    <n v="2263.7600000000002"/>
    <m/>
    <m/>
    <m/>
    <m/>
    <m/>
    <m/>
    <m/>
    <m/>
    <m/>
    <n v="2263.7600000000002"/>
  </r>
  <r>
    <x v="9"/>
    <d v="2023-11-02T00:00:00"/>
    <x v="0"/>
    <x v="0"/>
    <m/>
    <m/>
    <n v="136.4"/>
    <n v="649.80999999999995"/>
    <m/>
    <m/>
    <m/>
    <m/>
    <m/>
    <m/>
    <m/>
    <m/>
    <n v="786.21"/>
  </r>
  <r>
    <x v="9"/>
    <d v="2023-11-07T00:00:00"/>
    <x v="0"/>
    <x v="0"/>
    <m/>
    <m/>
    <n v="165.12"/>
    <m/>
    <m/>
    <m/>
    <m/>
    <m/>
    <m/>
    <m/>
    <m/>
    <m/>
    <n v="165.12"/>
  </r>
  <r>
    <x v="9"/>
    <d v="2023-11-13T00:00:00"/>
    <x v="0"/>
    <x v="0"/>
    <m/>
    <m/>
    <n v="82.08"/>
    <n v="1200"/>
    <m/>
    <m/>
    <m/>
    <m/>
    <m/>
    <m/>
    <m/>
    <m/>
    <n v="1282.08"/>
  </r>
  <r>
    <x v="9"/>
    <d v="2023-11-21T00:00:00"/>
    <x v="0"/>
    <x v="0"/>
    <m/>
    <m/>
    <m/>
    <n v="2473.6799999999998"/>
    <m/>
    <m/>
    <m/>
    <m/>
    <m/>
    <m/>
    <m/>
    <m/>
    <n v="2473.6799999999998"/>
  </r>
  <r>
    <x v="9"/>
    <d v="2023-11-28T00:00:00"/>
    <x v="0"/>
    <x v="0"/>
    <m/>
    <m/>
    <m/>
    <n v="251.06"/>
    <m/>
    <m/>
    <m/>
    <m/>
    <m/>
    <m/>
    <m/>
    <m/>
    <n v="251.06"/>
  </r>
  <r>
    <x v="9"/>
    <d v="2023-12-06T00:00:00"/>
    <x v="0"/>
    <x v="0"/>
    <m/>
    <m/>
    <m/>
    <n v="75.569999999999993"/>
    <n v="90.26"/>
    <m/>
    <m/>
    <m/>
    <m/>
    <m/>
    <m/>
    <m/>
    <n v="165.83"/>
  </r>
  <r>
    <x v="9"/>
    <d v="2023-12-11T00:00:00"/>
    <x v="0"/>
    <x v="0"/>
    <m/>
    <m/>
    <m/>
    <m/>
    <n v="600"/>
    <m/>
    <m/>
    <m/>
    <m/>
    <m/>
    <m/>
    <m/>
    <n v="600"/>
  </r>
  <r>
    <x v="9"/>
    <d v="2023-12-28T00:00:00"/>
    <x v="0"/>
    <x v="0"/>
    <m/>
    <m/>
    <m/>
    <m/>
    <n v="885.29"/>
    <m/>
    <m/>
    <m/>
    <m/>
    <m/>
    <m/>
    <m/>
    <n v="885.29"/>
  </r>
  <r>
    <x v="9"/>
    <d v="2024-01-26T00:00:00"/>
    <x v="0"/>
    <x v="0"/>
    <m/>
    <m/>
    <m/>
    <m/>
    <m/>
    <n v="214.44"/>
    <m/>
    <m/>
    <m/>
    <m/>
    <m/>
    <m/>
    <n v="214.44"/>
  </r>
  <r>
    <x v="9"/>
    <d v="2024-02-02T00:00:00"/>
    <x v="0"/>
    <x v="0"/>
    <m/>
    <m/>
    <m/>
    <m/>
    <m/>
    <n v="2496.7399999999998"/>
    <n v="294.44"/>
    <m/>
    <m/>
    <m/>
    <m/>
    <m/>
    <n v="2791.18"/>
  </r>
  <r>
    <x v="9"/>
    <d v="2024-02-06T00:00:00"/>
    <x v="0"/>
    <x v="0"/>
    <m/>
    <m/>
    <m/>
    <m/>
    <m/>
    <n v="404.9"/>
    <m/>
    <m/>
    <m/>
    <m/>
    <m/>
    <m/>
    <n v="404.9"/>
  </r>
  <r>
    <x v="9"/>
    <d v="2024-02-07T00:00:00"/>
    <x v="0"/>
    <x v="0"/>
    <m/>
    <m/>
    <m/>
    <m/>
    <m/>
    <n v="1428.57"/>
    <m/>
    <m/>
    <m/>
    <m/>
    <m/>
    <m/>
    <n v="1428.57"/>
  </r>
  <r>
    <x v="9"/>
    <d v="2024-02-13T00:00:00"/>
    <x v="0"/>
    <x v="0"/>
    <m/>
    <m/>
    <m/>
    <m/>
    <m/>
    <m/>
    <n v="2644.41"/>
    <m/>
    <m/>
    <m/>
    <m/>
    <m/>
    <n v="2644.41"/>
  </r>
  <r>
    <x v="9"/>
    <d v="2024-02-21T00:00:00"/>
    <x v="0"/>
    <x v="0"/>
    <m/>
    <m/>
    <m/>
    <m/>
    <m/>
    <m/>
    <n v="2990.48"/>
    <m/>
    <m/>
    <m/>
    <m/>
    <m/>
    <n v="2990.48"/>
  </r>
  <r>
    <x v="9"/>
    <d v="2024-02-28T00:00:00"/>
    <x v="0"/>
    <x v="0"/>
    <m/>
    <m/>
    <m/>
    <m/>
    <m/>
    <m/>
    <n v="1255.53"/>
    <m/>
    <m/>
    <m/>
    <m/>
    <m/>
    <n v="1255.53"/>
  </r>
  <r>
    <x v="9"/>
    <d v="2024-03-08T00:00:00"/>
    <x v="0"/>
    <x v="0"/>
    <m/>
    <m/>
    <m/>
    <m/>
    <m/>
    <m/>
    <n v="500"/>
    <n v="365.33"/>
    <m/>
    <m/>
    <m/>
    <m/>
    <n v="865.33"/>
  </r>
  <r>
    <x v="9"/>
    <d v="2024-03-12T00:00:00"/>
    <x v="0"/>
    <x v="0"/>
    <m/>
    <m/>
    <m/>
    <m/>
    <m/>
    <m/>
    <m/>
    <n v="1000"/>
    <m/>
    <m/>
    <m/>
    <m/>
    <n v="1000"/>
  </r>
  <r>
    <x v="9"/>
    <d v="2024-03-28T00:00:00"/>
    <x v="0"/>
    <x v="0"/>
    <m/>
    <m/>
    <m/>
    <m/>
    <m/>
    <m/>
    <m/>
    <n v="1322.79"/>
    <m/>
    <m/>
    <m/>
    <m/>
    <n v="1322.79"/>
  </r>
  <r>
    <x v="9"/>
    <d v="2024-04-04T00:00:00"/>
    <x v="0"/>
    <x v="0"/>
    <m/>
    <m/>
    <m/>
    <m/>
    <m/>
    <m/>
    <m/>
    <n v="1204.42"/>
    <m/>
    <m/>
    <m/>
    <m/>
    <n v="1204.42"/>
  </r>
  <r>
    <x v="9"/>
    <d v="2024-04-09T00:00:00"/>
    <x v="0"/>
    <x v="0"/>
    <m/>
    <m/>
    <m/>
    <m/>
    <m/>
    <m/>
    <m/>
    <m/>
    <n v="226.88"/>
    <m/>
    <m/>
    <m/>
    <n v="226.88"/>
  </r>
  <r>
    <x v="9"/>
    <d v="2024-04-10T00:00:00"/>
    <x v="0"/>
    <x v="0"/>
    <m/>
    <m/>
    <m/>
    <m/>
    <m/>
    <m/>
    <m/>
    <m/>
    <n v="1079.08"/>
    <m/>
    <m/>
    <m/>
    <n v="1079.08"/>
  </r>
  <r>
    <x v="9"/>
    <d v="2024-04-16T00:00:00"/>
    <x v="0"/>
    <x v="0"/>
    <m/>
    <m/>
    <m/>
    <m/>
    <m/>
    <m/>
    <m/>
    <m/>
    <n v="634.77"/>
    <m/>
    <m/>
    <m/>
    <n v="634.77"/>
  </r>
  <r>
    <x v="9"/>
    <d v="2024-04-23T00:00:00"/>
    <x v="0"/>
    <x v="0"/>
    <m/>
    <m/>
    <m/>
    <m/>
    <m/>
    <m/>
    <m/>
    <n v="226.17"/>
    <m/>
    <m/>
    <m/>
    <m/>
    <n v="226.17"/>
  </r>
  <r>
    <x v="9"/>
    <d v="2024-04-26T00:00:00"/>
    <x v="0"/>
    <x v="0"/>
    <m/>
    <m/>
    <m/>
    <m/>
    <m/>
    <m/>
    <m/>
    <m/>
    <n v="2299.04"/>
    <m/>
    <m/>
    <m/>
    <n v="2299.04"/>
  </r>
  <r>
    <x v="9"/>
    <d v="2024-04-30T00:00:00"/>
    <x v="0"/>
    <x v="0"/>
    <m/>
    <m/>
    <m/>
    <m/>
    <m/>
    <m/>
    <m/>
    <m/>
    <n v="291.02999999999997"/>
    <m/>
    <m/>
    <m/>
    <n v="291.02999999999997"/>
  </r>
  <r>
    <x v="9"/>
    <d v="2024-05-03T00:00:00"/>
    <x v="0"/>
    <x v="0"/>
    <m/>
    <m/>
    <m/>
    <m/>
    <m/>
    <m/>
    <m/>
    <n v="698.56"/>
    <m/>
    <m/>
    <m/>
    <m/>
    <n v="698.56"/>
  </r>
  <r>
    <x v="9"/>
    <d v="2024-05-06T00:00:00"/>
    <x v="0"/>
    <x v="0"/>
    <m/>
    <m/>
    <m/>
    <m/>
    <m/>
    <m/>
    <m/>
    <m/>
    <n v="49.48"/>
    <n v="159.07"/>
    <m/>
    <m/>
    <n v="208.55"/>
  </r>
  <r>
    <x v="9"/>
    <d v="2024-05-14T00:00:00"/>
    <x v="0"/>
    <x v="0"/>
    <m/>
    <m/>
    <m/>
    <m/>
    <m/>
    <m/>
    <m/>
    <m/>
    <m/>
    <n v="341.86"/>
    <m/>
    <m/>
    <n v="341.86"/>
  </r>
  <r>
    <x v="9"/>
    <d v="2024-05-21T00:00:00"/>
    <x v="0"/>
    <x v="0"/>
    <m/>
    <m/>
    <m/>
    <m/>
    <m/>
    <m/>
    <m/>
    <m/>
    <m/>
    <n v="871.1"/>
    <m/>
    <m/>
    <n v="871.1"/>
  </r>
  <r>
    <x v="9"/>
    <d v="2024-05-31T00:00:00"/>
    <x v="0"/>
    <x v="0"/>
    <m/>
    <m/>
    <m/>
    <m/>
    <m/>
    <m/>
    <m/>
    <m/>
    <m/>
    <n v="995.86"/>
    <m/>
    <m/>
    <n v="995.86"/>
  </r>
  <r>
    <x v="9"/>
    <d v="2024-06-05T00:00:00"/>
    <x v="0"/>
    <x v="0"/>
    <m/>
    <m/>
    <m/>
    <m/>
    <m/>
    <m/>
    <m/>
    <m/>
    <m/>
    <n v="1200"/>
    <m/>
    <m/>
    <n v="1200"/>
  </r>
  <r>
    <x v="9"/>
    <d v="2024-06-11T00:00:00"/>
    <x v="0"/>
    <x v="0"/>
    <m/>
    <m/>
    <m/>
    <m/>
    <m/>
    <m/>
    <m/>
    <m/>
    <m/>
    <m/>
    <n v="689.06"/>
    <m/>
    <n v="689.06"/>
  </r>
  <r>
    <x v="9"/>
    <d v="2024-07-02T00:00:00"/>
    <x v="0"/>
    <x v="0"/>
    <m/>
    <m/>
    <m/>
    <m/>
    <m/>
    <m/>
    <m/>
    <m/>
    <m/>
    <m/>
    <n v="973.34"/>
    <m/>
    <n v="973.34"/>
  </r>
  <r>
    <x v="9"/>
    <d v="2024-07-18T00:00:00"/>
    <x v="0"/>
    <x v="0"/>
    <m/>
    <m/>
    <m/>
    <m/>
    <m/>
    <m/>
    <m/>
    <m/>
    <m/>
    <m/>
    <m/>
    <n v="1240.3499999999999"/>
    <n v="1240.3499999999999"/>
  </r>
  <r>
    <x v="9"/>
    <d v="2024-07-25T00:00:00"/>
    <x v="0"/>
    <x v="0"/>
    <m/>
    <m/>
    <m/>
    <m/>
    <m/>
    <m/>
    <m/>
    <m/>
    <m/>
    <m/>
    <m/>
    <n v="1860.34"/>
    <n v="1860.34"/>
  </r>
  <r>
    <x v="9"/>
    <d v="2024-08-06T00:00:00"/>
    <x v="0"/>
    <x v="0"/>
    <m/>
    <m/>
    <m/>
    <m/>
    <m/>
    <m/>
    <m/>
    <m/>
    <m/>
    <m/>
    <m/>
    <n v="1324.67"/>
    <n v="1324.67"/>
  </r>
  <r>
    <x v="9"/>
    <s v="#"/>
    <x v="0"/>
    <x v="0"/>
    <m/>
    <m/>
    <m/>
    <m/>
    <m/>
    <m/>
    <m/>
    <m/>
    <m/>
    <m/>
    <m/>
    <m/>
    <m/>
  </r>
  <r>
    <x v="9"/>
    <s v="#"/>
    <x v="0"/>
    <x v="5"/>
    <m/>
    <m/>
    <m/>
    <m/>
    <m/>
    <m/>
    <m/>
    <m/>
    <m/>
    <m/>
    <m/>
    <m/>
    <m/>
  </r>
  <r>
    <x v="9"/>
    <s v="Result"/>
    <x v="1"/>
    <x v="2"/>
    <n v="2277.59"/>
    <n v="2217.44"/>
    <n v="2953.31"/>
    <n v="4650.12"/>
    <n v="1575.55"/>
    <n v="4544.6499999999996"/>
    <n v="7684.86"/>
    <n v="4817.2700000000004"/>
    <n v="4580.28"/>
    <n v="3567.89"/>
    <n v="1662.4"/>
    <n v="4425.3599999999997"/>
    <n v="44956.72"/>
  </r>
  <r>
    <x v="10"/>
    <d v="2023-08-23T00:00:00"/>
    <x v="0"/>
    <x v="0"/>
    <n v="500"/>
    <m/>
    <m/>
    <m/>
    <m/>
    <m/>
    <m/>
    <m/>
    <m/>
    <m/>
    <m/>
    <m/>
    <n v="500"/>
  </r>
  <r>
    <x v="10"/>
    <d v="2023-08-30T00:00:00"/>
    <x v="0"/>
    <x v="0"/>
    <n v="39.380000000000003"/>
    <m/>
    <m/>
    <m/>
    <m/>
    <m/>
    <m/>
    <m/>
    <m/>
    <m/>
    <m/>
    <m/>
    <n v="39.380000000000003"/>
  </r>
  <r>
    <x v="10"/>
    <d v="2023-09-05T00:00:00"/>
    <x v="0"/>
    <x v="0"/>
    <n v="500"/>
    <m/>
    <m/>
    <m/>
    <m/>
    <m/>
    <m/>
    <m/>
    <m/>
    <m/>
    <m/>
    <m/>
    <n v="500"/>
  </r>
  <r>
    <x v="10"/>
    <d v="2023-10-09T00:00:00"/>
    <x v="0"/>
    <x v="0"/>
    <m/>
    <n v="400"/>
    <n v="400"/>
    <m/>
    <m/>
    <m/>
    <m/>
    <m/>
    <m/>
    <m/>
    <m/>
    <m/>
    <n v="800"/>
  </r>
  <r>
    <x v="10"/>
    <d v="2023-10-13T00:00:00"/>
    <x v="0"/>
    <x v="0"/>
    <m/>
    <m/>
    <n v="134.37"/>
    <m/>
    <m/>
    <m/>
    <m/>
    <m/>
    <m/>
    <m/>
    <m/>
    <m/>
    <n v="134.37"/>
  </r>
  <r>
    <x v="10"/>
    <d v="2023-10-17T00:00:00"/>
    <x v="0"/>
    <x v="0"/>
    <m/>
    <m/>
    <n v="500"/>
    <m/>
    <m/>
    <m/>
    <m/>
    <m/>
    <m/>
    <m/>
    <m/>
    <m/>
    <n v="500"/>
  </r>
  <r>
    <x v="10"/>
    <d v="2023-10-24T00:00:00"/>
    <x v="0"/>
    <x v="0"/>
    <m/>
    <m/>
    <n v="500"/>
    <m/>
    <m/>
    <m/>
    <m/>
    <m/>
    <m/>
    <m/>
    <m/>
    <m/>
    <n v="500"/>
  </r>
  <r>
    <x v="10"/>
    <d v="2023-11-13T00:00:00"/>
    <x v="0"/>
    <x v="0"/>
    <m/>
    <n v="61.32"/>
    <m/>
    <n v="400"/>
    <m/>
    <m/>
    <m/>
    <m/>
    <m/>
    <m/>
    <m/>
    <m/>
    <n v="461.32"/>
  </r>
  <r>
    <x v="10"/>
    <d v="2023-11-28T00:00:00"/>
    <x v="0"/>
    <x v="0"/>
    <m/>
    <m/>
    <m/>
    <n v="344.15"/>
    <m/>
    <m/>
    <m/>
    <m/>
    <m/>
    <m/>
    <m/>
    <m/>
    <n v="344.15"/>
  </r>
  <r>
    <x v="10"/>
    <d v="2023-12-11T00:00:00"/>
    <x v="0"/>
    <x v="0"/>
    <m/>
    <m/>
    <m/>
    <m/>
    <n v="400"/>
    <m/>
    <m/>
    <m/>
    <m/>
    <m/>
    <m/>
    <m/>
    <n v="400"/>
  </r>
  <r>
    <x v="10"/>
    <d v="2023-12-15T00:00:00"/>
    <x v="0"/>
    <x v="0"/>
    <m/>
    <m/>
    <m/>
    <m/>
    <n v="232.41"/>
    <m/>
    <m/>
    <m/>
    <m/>
    <m/>
    <m/>
    <m/>
    <n v="232.41"/>
  </r>
  <r>
    <x v="10"/>
    <d v="2023-12-20T00:00:00"/>
    <x v="0"/>
    <x v="0"/>
    <m/>
    <m/>
    <m/>
    <m/>
    <n v="600"/>
    <m/>
    <m/>
    <m/>
    <m/>
    <m/>
    <m/>
    <m/>
    <n v="600"/>
  </r>
  <r>
    <x v="10"/>
    <d v="2023-12-28T00:00:00"/>
    <x v="0"/>
    <x v="0"/>
    <m/>
    <m/>
    <m/>
    <m/>
    <n v="500"/>
    <m/>
    <m/>
    <m/>
    <m/>
    <m/>
    <m/>
    <m/>
    <n v="500"/>
  </r>
  <r>
    <x v="10"/>
    <d v="2024-01-24T00:00:00"/>
    <x v="0"/>
    <x v="0"/>
    <m/>
    <m/>
    <m/>
    <m/>
    <m/>
    <n v="238.05"/>
    <m/>
    <m/>
    <m/>
    <m/>
    <m/>
    <m/>
    <n v="238.05"/>
  </r>
  <r>
    <x v="10"/>
    <d v="2024-02-05T00:00:00"/>
    <x v="0"/>
    <x v="0"/>
    <m/>
    <m/>
    <m/>
    <m/>
    <m/>
    <n v="464.1"/>
    <m/>
    <m/>
    <m/>
    <m/>
    <m/>
    <m/>
    <n v="464.1"/>
  </r>
  <r>
    <x v="10"/>
    <d v="2024-02-07T00:00:00"/>
    <x v="0"/>
    <x v="0"/>
    <m/>
    <m/>
    <m/>
    <m/>
    <m/>
    <n v="515.27"/>
    <m/>
    <m/>
    <m/>
    <m/>
    <m/>
    <m/>
    <n v="515.27"/>
  </r>
  <r>
    <x v="10"/>
    <d v="2024-02-09T00:00:00"/>
    <x v="0"/>
    <x v="0"/>
    <m/>
    <m/>
    <m/>
    <m/>
    <m/>
    <m/>
    <n v="246.94"/>
    <m/>
    <m/>
    <m/>
    <m/>
    <m/>
    <n v="246.94"/>
  </r>
  <r>
    <x v="10"/>
    <d v="2024-02-13T00:00:00"/>
    <x v="0"/>
    <x v="0"/>
    <m/>
    <m/>
    <m/>
    <m/>
    <m/>
    <m/>
    <n v="400"/>
    <m/>
    <m/>
    <m/>
    <m/>
    <m/>
    <n v="400"/>
  </r>
  <r>
    <x v="10"/>
    <d v="2024-02-14T00:00:00"/>
    <x v="0"/>
    <x v="0"/>
    <m/>
    <m/>
    <m/>
    <m/>
    <m/>
    <n v="591.77"/>
    <m/>
    <m/>
    <m/>
    <m/>
    <m/>
    <m/>
    <n v="591.77"/>
  </r>
  <r>
    <x v="10"/>
    <d v="2024-02-22T00:00:00"/>
    <x v="0"/>
    <x v="0"/>
    <m/>
    <m/>
    <m/>
    <m/>
    <m/>
    <m/>
    <n v="239"/>
    <m/>
    <m/>
    <m/>
    <m/>
    <m/>
    <n v="239"/>
  </r>
  <r>
    <x v="10"/>
    <d v="2024-02-28T00:00:00"/>
    <x v="0"/>
    <x v="0"/>
    <m/>
    <m/>
    <m/>
    <m/>
    <m/>
    <m/>
    <n v="750"/>
    <m/>
    <m/>
    <m/>
    <m/>
    <m/>
    <n v="750"/>
  </r>
  <r>
    <x v="10"/>
    <d v="2024-03-07T00:00:00"/>
    <x v="0"/>
    <x v="0"/>
    <m/>
    <m/>
    <m/>
    <m/>
    <m/>
    <m/>
    <m/>
    <n v="288.58"/>
    <m/>
    <m/>
    <m/>
    <m/>
    <n v="288.58"/>
  </r>
  <r>
    <x v="10"/>
    <d v="2024-03-27T00:00:00"/>
    <x v="0"/>
    <x v="0"/>
    <m/>
    <m/>
    <m/>
    <m/>
    <m/>
    <m/>
    <m/>
    <n v="1317.41"/>
    <m/>
    <m/>
    <m/>
    <m/>
    <n v="1317.41"/>
  </r>
  <r>
    <x v="10"/>
    <d v="2024-03-28T00:00:00"/>
    <x v="0"/>
    <x v="0"/>
    <m/>
    <m/>
    <m/>
    <m/>
    <m/>
    <m/>
    <m/>
    <n v="700"/>
    <m/>
    <m/>
    <m/>
    <m/>
    <n v="700"/>
  </r>
  <r>
    <x v="10"/>
    <d v="2024-04-04T00:00:00"/>
    <x v="0"/>
    <x v="0"/>
    <m/>
    <m/>
    <m/>
    <m/>
    <m/>
    <m/>
    <m/>
    <n v="500"/>
    <m/>
    <m/>
    <m/>
    <m/>
    <n v="500"/>
  </r>
  <r>
    <x v="10"/>
    <d v="2024-04-08T00:00:00"/>
    <x v="0"/>
    <x v="0"/>
    <m/>
    <m/>
    <m/>
    <m/>
    <m/>
    <m/>
    <m/>
    <m/>
    <n v="700"/>
    <m/>
    <m/>
    <m/>
    <n v="700"/>
  </r>
  <r>
    <x v="10"/>
    <d v="2024-04-09T00:00:00"/>
    <x v="0"/>
    <x v="0"/>
    <m/>
    <m/>
    <m/>
    <m/>
    <m/>
    <m/>
    <m/>
    <n v="153.82"/>
    <m/>
    <m/>
    <m/>
    <m/>
    <n v="153.82"/>
  </r>
  <r>
    <x v="10"/>
    <d v="2024-04-10T00:00:00"/>
    <x v="0"/>
    <x v="0"/>
    <m/>
    <m/>
    <m/>
    <m/>
    <m/>
    <m/>
    <m/>
    <m/>
    <n v="323.70999999999998"/>
    <m/>
    <m/>
    <m/>
    <n v="323.70999999999998"/>
  </r>
  <r>
    <x v="10"/>
    <d v="2024-04-11T00:00:00"/>
    <x v="0"/>
    <x v="0"/>
    <m/>
    <m/>
    <m/>
    <m/>
    <m/>
    <m/>
    <m/>
    <m/>
    <n v="313.2"/>
    <m/>
    <m/>
    <m/>
    <n v="313.2"/>
  </r>
  <r>
    <x v="10"/>
    <d v="2024-05-09T00:00:00"/>
    <x v="0"/>
    <x v="0"/>
    <m/>
    <m/>
    <m/>
    <m/>
    <m/>
    <m/>
    <m/>
    <m/>
    <m/>
    <n v="272.07"/>
    <m/>
    <m/>
    <n v="272.07"/>
  </r>
  <r>
    <x v="10"/>
    <d v="2024-06-05T00:00:00"/>
    <x v="0"/>
    <x v="0"/>
    <m/>
    <m/>
    <m/>
    <m/>
    <m/>
    <m/>
    <m/>
    <m/>
    <m/>
    <n v="400"/>
    <m/>
    <m/>
    <n v="400"/>
  </r>
  <r>
    <x v="10"/>
    <d v="2024-06-27T00:00:00"/>
    <x v="0"/>
    <x v="0"/>
    <m/>
    <m/>
    <m/>
    <m/>
    <m/>
    <m/>
    <m/>
    <m/>
    <m/>
    <m/>
    <n v="480.49"/>
    <m/>
    <n v="480.49"/>
  </r>
  <r>
    <x v="10"/>
    <s v="#"/>
    <x v="0"/>
    <x v="0"/>
    <m/>
    <m/>
    <m/>
    <m/>
    <m/>
    <m/>
    <m/>
    <m/>
    <m/>
    <m/>
    <m/>
    <m/>
    <m/>
  </r>
  <r>
    <x v="10"/>
    <s v="Result"/>
    <x v="1"/>
    <x v="2"/>
    <n v="1039.3800000000001"/>
    <n v="461.32"/>
    <n v="1534.37"/>
    <n v="744.15"/>
    <n v="1732.41"/>
    <n v="1809.19"/>
    <n v="1635.94"/>
    <n v="2959.81"/>
    <n v="1336.91"/>
    <n v="672.07"/>
    <n v="480.49"/>
    <m/>
    <n v="14406.04"/>
  </r>
  <r>
    <x v="11"/>
    <d v="2023-08-30T00:00:00"/>
    <x v="0"/>
    <x v="0"/>
    <n v="170.73"/>
    <m/>
    <m/>
    <m/>
    <m/>
    <m/>
    <m/>
    <m/>
    <m/>
    <m/>
    <m/>
    <m/>
    <n v="170.73"/>
  </r>
  <r>
    <x v="11"/>
    <d v="2023-09-13T00:00:00"/>
    <x v="0"/>
    <x v="0"/>
    <n v="420"/>
    <n v="361"/>
    <m/>
    <m/>
    <m/>
    <m/>
    <m/>
    <m/>
    <m/>
    <m/>
    <m/>
    <m/>
    <n v="781"/>
  </r>
  <r>
    <x v="11"/>
    <d v="2023-09-18T00:00:00"/>
    <x v="0"/>
    <x v="0"/>
    <m/>
    <n v="150"/>
    <m/>
    <m/>
    <m/>
    <m/>
    <m/>
    <m/>
    <m/>
    <m/>
    <m/>
    <m/>
    <n v="150"/>
  </r>
  <r>
    <x v="11"/>
    <d v="2023-10-02T00:00:00"/>
    <x v="0"/>
    <x v="0"/>
    <m/>
    <n v="300"/>
    <m/>
    <m/>
    <m/>
    <m/>
    <m/>
    <m/>
    <m/>
    <m/>
    <m/>
    <m/>
    <n v="300"/>
  </r>
  <r>
    <x v="11"/>
    <d v="2023-10-09T00:00:00"/>
    <x v="0"/>
    <x v="0"/>
    <m/>
    <n v="170"/>
    <m/>
    <m/>
    <m/>
    <m/>
    <m/>
    <m/>
    <m/>
    <m/>
    <m/>
    <m/>
    <n v="170"/>
  </r>
  <r>
    <x v="11"/>
    <d v="2023-10-13T00:00:00"/>
    <x v="0"/>
    <x v="0"/>
    <m/>
    <m/>
    <n v="216"/>
    <m/>
    <m/>
    <m/>
    <m/>
    <m/>
    <m/>
    <m/>
    <m/>
    <m/>
    <n v="216"/>
  </r>
  <r>
    <x v="11"/>
    <d v="2023-10-26T00:00:00"/>
    <x v="0"/>
    <x v="0"/>
    <m/>
    <m/>
    <n v="1137.19"/>
    <m/>
    <m/>
    <m/>
    <m/>
    <m/>
    <m/>
    <m/>
    <m/>
    <m/>
    <n v="1137.19"/>
  </r>
  <r>
    <x v="11"/>
    <d v="2023-11-02T00:00:00"/>
    <x v="0"/>
    <x v="0"/>
    <m/>
    <m/>
    <n v="413.19"/>
    <m/>
    <m/>
    <m/>
    <m/>
    <m/>
    <m/>
    <m/>
    <m/>
    <m/>
    <n v="413.19"/>
  </r>
  <r>
    <x v="11"/>
    <d v="2023-11-07T00:00:00"/>
    <x v="0"/>
    <x v="0"/>
    <m/>
    <m/>
    <n v="200"/>
    <m/>
    <m/>
    <m/>
    <m/>
    <m/>
    <m/>
    <m/>
    <m/>
    <m/>
    <n v="200"/>
  </r>
  <r>
    <x v="11"/>
    <d v="2023-11-21T00:00:00"/>
    <x v="0"/>
    <x v="0"/>
    <m/>
    <m/>
    <m/>
    <n v="400"/>
    <m/>
    <m/>
    <m/>
    <m/>
    <m/>
    <m/>
    <m/>
    <m/>
    <n v="400"/>
  </r>
  <r>
    <x v="11"/>
    <d v="2023-11-22T00:00:00"/>
    <x v="0"/>
    <x v="0"/>
    <m/>
    <m/>
    <m/>
    <n v="300"/>
    <m/>
    <m/>
    <m/>
    <m/>
    <m/>
    <m/>
    <m/>
    <m/>
    <n v="300"/>
  </r>
  <r>
    <x v="11"/>
    <d v="2023-12-08T00:00:00"/>
    <x v="0"/>
    <x v="0"/>
    <m/>
    <m/>
    <m/>
    <n v="400"/>
    <m/>
    <m/>
    <m/>
    <m/>
    <m/>
    <m/>
    <m/>
    <m/>
    <n v="400"/>
  </r>
  <r>
    <x v="11"/>
    <d v="2023-12-15T00:00:00"/>
    <x v="0"/>
    <x v="0"/>
    <m/>
    <m/>
    <m/>
    <m/>
    <n v="120"/>
    <m/>
    <m/>
    <m/>
    <m/>
    <m/>
    <m/>
    <m/>
    <n v="120"/>
  </r>
  <r>
    <x v="11"/>
    <d v="2023-12-28T00:00:00"/>
    <x v="0"/>
    <x v="0"/>
    <m/>
    <m/>
    <m/>
    <m/>
    <n v="1433.72"/>
    <m/>
    <m/>
    <m/>
    <m/>
    <m/>
    <m/>
    <m/>
    <n v="1433.72"/>
  </r>
  <r>
    <x v="11"/>
    <d v="2024-01-09T00:00:00"/>
    <x v="0"/>
    <x v="0"/>
    <m/>
    <m/>
    <m/>
    <m/>
    <n v="60"/>
    <n v="500"/>
    <m/>
    <m/>
    <m/>
    <m/>
    <m/>
    <m/>
    <n v="560"/>
  </r>
  <r>
    <x v="11"/>
    <d v="2024-01-26T00:00:00"/>
    <x v="0"/>
    <x v="0"/>
    <m/>
    <m/>
    <m/>
    <m/>
    <m/>
    <n v="350"/>
    <m/>
    <m/>
    <m/>
    <m/>
    <m/>
    <m/>
    <n v="350"/>
  </r>
  <r>
    <x v="11"/>
    <d v="2024-02-05T00:00:00"/>
    <x v="0"/>
    <x v="0"/>
    <m/>
    <m/>
    <m/>
    <m/>
    <m/>
    <m/>
    <n v="1370.63"/>
    <m/>
    <m/>
    <m/>
    <m/>
    <m/>
    <n v="1370.63"/>
  </r>
  <r>
    <x v="11"/>
    <d v="2024-02-06T00:00:00"/>
    <x v="0"/>
    <x v="0"/>
    <m/>
    <m/>
    <m/>
    <m/>
    <m/>
    <n v="1000"/>
    <m/>
    <m/>
    <m/>
    <m/>
    <m/>
    <m/>
    <n v="1000"/>
  </r>
  <r>
    <x v="11"/>
    <d v="2024-02-28T00:00:00"/>
    <x v="0"/>
    <x v="0"/>
    <m/>
    <m/>
    <m/>
    <m/>
    <m/>
    <m/>
    <n v="1550"/>
    <m/>
    <m/>
    <m/>
    <m/>
    <m/>
    <n v="1550"/>
  </r>
  <r>
    <x v="11"/>
    <d v="2024-03-27T00:00:00"/>
    <x v="0"/>
    <x v="0"/>
    <m/>
    <m/>
    <m/>
    <m/>
    <m/>
    <m/>
    <n v="200"/>
    <n v="800"/>
    <m/>
    <m/>
    <m/>
    <m/>
    <n v="1000"/>
  </r>
  <r>
    <x v="11"/>
    <d v="2024-03-29T00:00:00"/>
    <x v="0"/>
    <x v="0"/>
    <m/>
    <m/>
    <m/>
    <m/>
    <m/>
    <m/>
    <m/>
    <n v="1000"/>
    <m/>
    <m/>
    <m/>
    <m/>
    <n v="1000"/>
  </r>
  <r>
    <x v="11"/>
    <d v="2024-04-09T00:00:00"/>
    <x v="0"/>
    <x v="0"/>
    <m/>
    <m/>
    <m/>
    <m/>
    <m/>
    <m/>
    <n v="60"/>
    <n v="583"/>
    <m/>
    <m/>
    <m/>
    <m/>
    <n v="643"/>
  </r>
  <r>
    <x v="11"/>
    <d v="2024-04-11T00:00:00"/>
    <x v="0"/>
    <x v="0"/>
    <m/>
    <m/>
    <m/>
    <m/>
    <m/>
    <m/>
    <m/>
    <m/>
    <n v="250"/>
    <m/>
    <m/>
    <m/>
    <n v="250"/>
  </r>
  <r>
    <x v="11"/>
    <d v="2024-04-23T00:00:00"/>
    <x v="0"/>
    <x v="0"/>
    <m/>
    <m/>
    <m/>
    <m/>
    <m/>
    <m/>
    <m/>
    <m/>
    <n v="60"/>
    <m/>
    <m/>
    <m/>
    <n v="60"/>
  </r>
  <r>
    <x v="11"/>
    <d v="2024-04-24T00:00:00"/>
    <x v="0"/>
    <x v="0"/>
    <m/>
    <m/>
    <m/>
    <m/>
    <m/>
    <m/>
    <m/>
    <m/>
    <n v="60"/>
    <m/>
    <m/>
    <m/>
    <n v="60"/>
  </r>
  <r>
    <x v="11"/>
    <d v="2024-05-08T00:00:00"/>
    <x v="0"/>
    <x v="0"/>
    <m/>
    <m/>
    <m/>
    <m/>
    <m/>
    <m/>
    <m/>
    <m/>
    <m/>
    <n v="200"/>
    <m/>
    <m/>
    <n v="200"/>
  </r>
  <r>
    <x v="11"/>
    <d v="2024-05-09T00:00:00"/>
    <x v="0"/>
    <x v="0"/>
    <m/>
    <m/>
    <m/>
    <m/>
    <m/>
    <m/>
    <m/>
    <m/>
    <n v="60"/>
    <m/>
    <m/>
    <m/>
    <n v="60"/>
  </r>
  <r>
    <x v="11"/>
    <d v="2024-05-15T00:00:00"/>
    <x v="0"/>
    <x v="0"/>
    <m/>
    <m/>
    <m/>
    <m/>
    <m/>
    <m/>
    <m/>
    <m/>
    <m/>
    <n v="700"/>
    <m/>
    <m/>
    <n v="700"/>
  </r>
  <r>
    <x v="11"/>
    <d v="2024-05-21T00:00:00"/>
    <x v="0"/>
    <x v="0"/>
    <m/>
    <m/>
    <m/>
    <m/>
    <m/>
    <m/>
    <m/>
    <m/>
    <m/>
    <n v="422.51"/>
    <m/>
    <m/>
    <n v="422.51"/>
  </r>
  <r>
    <x v="11"/>
    <d v="2024-05-23T00:00:00"/>
    <x v="0"/>
    <x v="0"/>
    <m/>
    <m/>
    <m/>
    <m/>
    <m/>
    <m/>
    <m/>
    <m/>
    <m/>
    <n v="650"/>
    <m/>
    <m/>
    <n v="650"/>
  </r>
  <r>
    <x v="11"/>
    <d v="2024-06-04T00:00:00"/>
    <x v="0"/>
    <x v="0"/>
    <m/>
    <m/>
    <m/>
    <m/>
    <m/>
    <m/>
    <m/>
    <m/>
    <m/>
    <n v="60"/>
    <m/>
    <m/>
    <n v="60"/>
  </r>
  <r>
    <x v="11"/>
    <d v="2024-06-05T00:00:00"/>
    <x v="0"/>
    <x v="0"/>
    <m/>
    <m/>
    <m/>
    <m/>
    <m/>
    <m/>
    <m/>
    <m/>
    <m/>
    <n v="60"/>
    <m/>
    <m/>
    <n v="60"/>
  </r>
  <r>
    <x v="11"/>
    <d v="2024-06-11T00:00:00"/>
    <x v="0"/>
    <x v="0"/>
    <m/>
    <m/>
    <m/>
    <m/>
    <m/>
    <m/>
    <m/>
    <m/>
    <m/>
    <n v="1010"/>
    <n v="292.05"/>
    <m/>
    <n v="1302.05"/>
  </r>
  <r>
    <x v="11"/>
    <d v="2024-06-12T00:00:00"/>
    <x v="0"/>
    <x v="0"/>
    <m/>
    <m/>
    <m/>
    <m/>
    <m/>
    <m/>
    <m/>
    <m/>
    <m/>
    <n v="60"/>
    <n v="60"/>
    <m/>
    <n v="120"/>
  </r>
  <r>
    <x v="11"/>
    <d v="2024-06-20T00:00:00"/>
    <x v="0"/>
    <x v="0"/>
    <m/>
    <m/>
    <m/>
    <m/>
    <m/>
    <m/>
    <m/>
    <m/>
    <m/>
    <m/>
    <n v="300"/>
    <m/>
    <n v="300"/>
  </r>
  <r>
    <x v="11"/>
    <d v="2024-06-24T00:00:00"/>
    <x v="0"/>
    <x v="0"/>
    <m/>
    <m/>
    <m/>
    <m/>
    <m/>
    <m/>
    <m/>
    <m/>
    <m/>
    <m/>
    <n v="250"/>
    <m/>
    <n v="250"/>
  </r>
  <r>
    <x v="11"/>
    <d v="2024-07-17T00:00:00"/>
    <x v="0"/>
    <x v="0"/>
    <m/>
    <m/>
    <m/>
    <m/>
    <m/>
    <m/>
    <m/>
    <m/>
    <m/>
    <m/>
    <n v="120"/>
    <m/>
    <n v="120"/>
  </r>
  <r>
    <x v="11"/>
    <d v="2024-07-18T00:00:00"/>
    <x v="0"/>
    <x v="0"/>
    <m/>
    <m/>
    <m/>
    <m/>
    <m/>
    <m/>
    <m/>
    <m/>
    <m/>
    <m/>
    <m/>
    <n v="180"/>
    <n v="180"/>
  </r>
  <r>
    <x v="11"/>
    <d v="2024-07-19T00:00:00"/>
    <x v="0"/>
    <x v="0"/>
    <m/>
    <m/>
    <m/>
    <m/>
    <m/>
    <m/>
    <m/>
    <m/>
    <m/>
    <m/>
    <m/>
    <n v="60"/>
    <n v="60"/>
  </r>
  <r>
    <x v="11"/>
    <d v="2024-07-22T00:00:00"/>
    <x v="0"/>
    <x v="0"/>
    <m/>
    <m/>
    <m/>
    <m/>
    <m/>
    <m/>
    <m/>
    <m/>
    <m/>
    <m/>
    <m/>
    <n v="457"/>
    <n v="457"/>
  </r>
  <r>
    <x v="11"/>
    <d v="2024-08-01T00:00:00"/>
    <x v="0"/>
    <x v="0"/>
    <m/>
    <m/>
    <m/>
    <m/>
    <m/>
    <m/>
    <m/>
    <m/>
    <m/>
    <m/>
    <m/>
    <n v="200"/>
    <n v="200"/>
  </r>
  <r>
    <x v="11"/>
    <d v="2024-08-02T00:00:00"/>
    <x v="0"/>
    <x v="0"/>
    <m/>
    <m/>
    <m/>
    <m/>
    <m/>
    <m/>
    <m/>
    <m/>
    <m/>
    <m/>
    <m/>
    <n v="691.54"/>
    <n v="691.54"/>
  </r>
  <r>
    <x v="11"/>
    <d v="2024-08-13T00:00:00"/>
    <x v="0"/>
    <x v="0"/>
    <m/>
    <m/>
    <m/>
    <m/>
    <m/>
    <m/>
    <m/>
    <m/>
    <m/>
    <m/>
    <m/>
    <n v="500"/>
    <n v="500"/>
  </r>
  <r>
    <x v="11"/>
    <s v="#"/>
    <x v="0"/>
    <x v="0"/>
    <m/>
    <m/>
    <m/>
    <m/>
    <m/>
    <m/>
    <m/>
    <m/>
    <m/>
    <m/>
    <m/>
    <m/>
    <m/>
  </r>
  <r>
    <x v="11"/>
    <s v="Result"/>
    <x v="1"/>
    <x v="2"/>
    <n v="590.73"/>
    <n v="981"/>
    <n v="1966.38"/>
    <n v="1100"/>
    <n v="1613.72"/>
    <n v="1850"/>
    <n v="3180.63"/>
    <n v="2383"/>
    <n v="430"/>
    <n v="3162.51"/>
    <n v="1022.05"/>
    <n v="2088.54"/>
    <n v="20368.560000000001"/>
  </r>
  <r>
    <x v="12"/>
    <d v="2023-08-04T00:00:00"/>
    <x v="0"/>
    <x v="4"/>
    <n v="9054"/>
    <m/>
    <m/>
    <m/>
    <m/>
    <m/>
    <m/>
    <m/>
    <m/>
    <m/>
    <m/>
    <m/>
    <n v="9054"/>
  </r>
  <r>
    <x v="12"/>
    <d v="2023-08-09T00:00:00"/>
    <x v="0"/>
    <x v="3"/>
    <n v="12685"/>
    <m/>
    <m/>
    <m/>
    <m/>
    <m/>
    <m/>
    <m/>
    <m/>
    <m/>
    <m/>
    <m/>
    <n v="12685"/>
  </r>
  <r>
    <x v="12"/>
    <d v="2023-08-29T00:00:00"/>
    <x v="0"/>
    <x v="3"/>
    <n v="16367"/>
    <m/>
    <m/>
    <m/>
    <m/>
    <m/>
    <m/>
    <m/>
    <m/>
    <m/>
    <m/>
    <m/>
    <n v="16367"/>
  </r>
  <r>
    <x v="12"/>
    <d v="2023-09-01T00:00:00"/>
    <x v="0"/>
    <x v="4"/>
    <n v="22335"/>
    <n v="18006"/>
    <m/>
    <m/>
    <m/>
    <m/>
    <m/>
    <m/>
    <m/>
    <m/>
    <m/>
    <m/>
    <n v="40341"/>
  </r>
  <r>
    <x v="12"/>
    <d v="2023-09-12T00:00:00"/>
    <x v="0"/>
    <x v="4"/>
    <m/>
    <n v="5115"/>
    <m/>
    <m/>
    <m/>
    <m/>
    <m/>
    <m/>
    <m/>
    <m/>
    <m/>
    <m/>
    <n v="5115"/>
  </r>
  <r>
    <x v="12"/>
    <d v="2023-09-14T00:00:00"/>
    <x v="0"/>
    <x v="3"/>
    <m/>
    <n v="0"/>
    <m/>
    <m/>
    <m/>
    <m/>
    <m/>
    <m/>
    <m/>
    <m/>
    <m/>
    <m/>
    <n v="0"/>
  </r>
  <r>
    <x v="12"/>
    <d v="2023-09-15T00:00:00"/>
    <x v="0"/>
    <x v="3"/>
    <n v="31921"/>
    <n v="7389"/>
    <m/>
    <m/>
    <m/>
    <m/>
    <m/>
    <m/>
    <m/>
    <m/>
    <m/>
    <m/>
    <n v="39310"/>
  </r>
  <r>
    <x v="12"/>
    <d v="2023-10-13T00:00:00"/>
    <x v="0"/>
    <x v="3"/>
    <m/>
    <n v="1922"/>
    <n v="1338"/>
    <m/>
    <m/>
    <m/>
    <m/>
    <m/>
    <m/>
    <m/>
    <m/>
    <m/>
    <n v="3260"/>
  </r>
  <r>
    <x v="12"/>
    <d v="2023-11-09T00:00:00"/>
    <x v="0"/>
    <x v="3"/>
    <m/>
    <m/>
    <n v="957"/>
    <m/>
    <m/>
    <m/>
    <m/>
    <m/>
    <m/>
    <m/>
    <m/>
    <m/>
    <n v="957"/>
  </r>
  <r>
    <x v="12"/>
    <d v="2023-11-13T00:00:00"/>
    <x v="0"/>
    <x v="4"/>
    <m/>
    <m/>
    <n v="38808"/>
    <n v="12266"/>
    <m/>
    <m/>
    <m/>
    <m/>
    <m/>
    <m/>
    <m/>
    <m/>
    <n v="51074"/>
  </r>
  <r>
    <x v="12"/>
    <d v="2023-11-20T00:00:00"/>
    <x v="0"/>
    <x v="3"/>
    <m/>
    <m/>
    <m/>
    <n v="3500"/>
    <m/>
    <m/>
    <m/>
    <m/>
    <m/>
    <m/>
    <m/>
    <m/>
    <n v="3500"/>
  </r>
  <r>
    <x v="12"/>
    <d v="2023-12-05T00:00:00"/>
    <x v="0"/>
    <x v="3"/>
    <m/>
    <m/>
    <n v="13498"/>
    <n v="7192"/>
    <m/>
    <m/>
    <m/>
    <m/>
    <m/>
    <m/>
    <m/>
    <m/>
    <n v="20690"/>
  </r>
  <r>
    <x v="12"/>
    <d v="2023-12-28T00:00:00"/>
    <x v="0"/>
    <x v="3"/>
    <m/>
    <m/>
    <m/>
    <n v="46507"/>
    <n v="17081"/>
    <m/>
    <m/>
    <m/>
    <m/>
    <m/>
    <m/>
    <m/>
    <n v="63588"/>
  </r>
  <r>
    <x v="12"/>
    <d v="2024-01-03T00:00:00"/>
    <x v="0"/>
    <x v="3"/>
    <m/>
    <m/>
    <m/>
    <m/>
    <m/>
    <n v="1000"/>
    <m/>
    <m/>
    <m/>
    <m/>
    <m/>
    <m/>
    <n v="1000"/>
  </r>
  <r>
    <x v="12"/>
    <d v="2024-01-17T00:00:00"/>
    <x v="0"/>
    <x v="4"/>
    <m/>
    <m/>
    <m/>
    <n v="86341"/>
    <n v="11556"/>
    <n v="15952"/>
    <m/>
    <m/>
    <m/>
    <m/>
    <m/>
    <m/>
    <n v="113849"/>
  </r>
  <r>
    <x v="12"/>
    <d v="2024-01-18T00:00:00"/>
    <x v="0"/>
    <x v="4"/>
    <m/>
    <m/>
    <m/>
    <m/>
    <n v="22672"/>
    <n v="32289"/>
    <m/>
    <m/>
    <m/>
    <m/>
    <m/>
    <m/>
    <n v="54961"/>
  </r>
  <r>
    <x v="12"/>
    <d v="2024-01-31T00:00:00"/>
    <x v="0"/>
    <x v="4"/>
    <m/>
    <m/>
    <m/>
    <m/>
    <m/>
    <n v="332"/>
    <m/>
    <m/>
    <m/>
    <m/>
    <m/>
    <m/>
    <n v="332"/>
  </r>
  <r>
    <x v="12"/>
    <d v="2024-02-20T00:00:00"/>
    <x v="0"/>
    <x v="3"/>
    <m/>
    <m/>
    <m/>
    <m/>
    <m/>
    <n v="37436"/>
    <n v="0"/>
    <m/>
    <m/>
    <m/>
    <m/>
    <m/>
    <n v="37436"/>
  </r>
  <r>
    <x v="12"/>
    <d v="2024-03-05T00:00:00"/>
    <x v="0"/>
    <x v="4"/>
    <m/>
    <m/>
    <m/>
    <m/>
    <m/>
    <n v="31059"/>
    <m/>
    <n v="6096"/>
    <m/>
    <m/>
    <m/>
    <m/>
    <n v="37155"/>
  </r>
  <r>
    <x v="12"/>
    <d v="2024-03-07T00:00:00"/>
    <x v="0"/>
    <x v="4"/>
    <m/>
    <m/>
    <m/>
    <m/>
    <m/>
    <m/>
    <n v="15947"/>
    <n v="11380"/>
    <m/>
    <m/>
    <m/>
    <m/>
    <n v="27327"/>
  </r>
  <r>
    <x v="12"/>
    <d v="2024-03-12T00:00:00"/>
    <x v="0"/>
    <x v="4"/>
    <m/>
    <m/>
    <m/>
    <m/>
    <m/>
    <m/>
    <n v="29337"/>
    <n v="27192"/>
    <m/>
    <m/>
    <m/>
    <m/>
    <n v="56529"/>
  </r>
  <r>
    <x v="12"/>
    <d v="2024-03-18T00:00:00"/>
    <x v="0"/>
    <x v="3"/>
    <m/>
    <m/>
    <m/>
    <m/>
    <m/>
    <m/>
    <n v="32629"/>
    <n v="15274"/>
    <m/>
    <m/>
    <m/>
    <m/>
    <n v="47903"/>
  </r>
  <r>
    <x v="12"/>
    <d v="2024-04-11T00:00:00"/>
    <x v="0"/>
    <x v="4"/>
    <m/>
    <m/>
    <m/>
    <m/>
    <m/>
    <m/>
    <m/>
    <n v="133490"/>
    <n v="57492"/>
    <m/>
    <m/>
    <m/>
    <n v="190982"/>
  </r>
  <r>
    <x v="12"/>
    <d v="2024-04-16T00:00:00"/>
    <x v="0"/>
    <x v="4"/>
    <m/>
    <m/>
    <m/>
    <m/>
    <m/>
    <m/>
    <m/>
    <n v="40386"/>
    <n v="18168"/>
    <m/>
    <m/>
    <m/>
    <n v="58554"/>
  </r>
  <r>
    <x v="12"/>
    <d v="2024-04-17T00:00:00"/>
    <x v="0"/>
    <x v="3"/>
    <m/>
    <m/>
    <m/>
    <m/>
    <n v="15544"/>
    <n v="10487"/>
    <m/>
    <n v="25842"/>
    <n v="20364"/>
    <m/>
    <m/>
    <m/>
    <n v="72237"/>
  </r>
  <r>
    <x v="12"/>
    <d v="2024-05-03T00:00:00"/>
    <x v="0"/>
    <x v="4"/>
    <m/>
    <m/>
    <m/>
    <m/>
    <m/>
    <m/>
    <m/>
    <m/>
    <n v="42956"/>
    <n v="16111"/>
    <m/>
    <m/>
    <n v="59067"/>
  </r>
  <r>
    <x v="12"/>
    <d v="2024-05-07T00:00:00"/>
    <x v="0"/>
    <x v="4"/>
    <m/>
    <m/>
    <m/>
    <m/>
    <m/>
    <m/>
    <m/>
    <n v="250"/>
    <m/>
    <m/>
    <m/>
    <m/>
    <n v="250"/>
  </r>
  <r>
    <x v="12"/>
    <d v="2024-05-14T00:00:00"/>
    <x v="0"/>
    <x v="3"/>
    <m/>
    <m/>
    <m/>
    <m/>
    <m/>
    <m/>
    <m/>
    <m/>
    <n v="9235"/>
    <n v="33907"/>
    <m/>
    <m/>
    <n v="43142"/>
  </r>
  <r>
    <x v="12"/>
    <d v="2024-06-14T00:00:00"/>
    <x v="0"/>
    <x v="3"/>
    <m/>
    <m/>
    <m/>
    <m/>
    <m/>
    <m/>
    <m/>
    <m/>
    <m/>
    <n v="13459"/>
    <n v="10745"/>
    <m/>
    <n v="24204"/>
  </r>
  <r>
    <x v="12"/>
    <d v="2024-06-14T00:00:00"/>
    <x v="0"/>
    <x v="4"/>
    <m/>
    <m/>
    <m/>
    <n v="3505"/>
    <n v="7491"/>
    <n v="11759"/>
    <m/>
    <m/>
    <m/>
    <n v="1870"/>
    <n v="4591"/>
    <m/>
    <n v="29216"/>
  </r>
  <r>
    <x v="12"/>
    <d v="2024-06-20T00:00:00"/>
    <x v="0"/>
    <x v="4"/>
    <m/>
    <m/>
    <m/>
    <m/>
    <m/>
    <m/>
    <m/>
    <m/>
    <n v="22520"/>
    <n v="719"/>
    <n v="6859"/>
    <m/>
    <n v="30098"/>
  </r>
  <r>
    <x v="12"/>
    <d v="2024-06-21T00:00:00"/>
    <x v="0"/>
    <x v="4"/>
    <m/>
    <m/>
    <m/>
    <m/>
    <m/>
    <m/>
    <m/>
    <m/>
    <m/>
    <n v="8021"/>
    <n v="247"/>
    <m/>
    <n v="8268"/>
  </r>
  <r>
    <x v="12"/>
    <d v="2024-06-25T00:00:00"/>
    <x v="0"/>
    <x v="4"/>
    <m/>
    <m/>
    <m/>
    <m/>
    <m/>
    <m/>
    <n v="18779"/>
    <n v="59317"/>
    <n v="23855"/>
    <n v="771"/>
    <n v="7879"/>
    <m/>
    <n v="110601"/>
  </r>
  <r>
    <x v="12"/>
    <d v="2024-06-26T00:00:00"/>
    <x v="0"/>
    <x v="4"/>
    <m/>
    <m/>
    <m/>
    <m/>
    <m/>
    <m/>
    <m/>
    <m/>
    <m/>
    <n v="19724"/>
    <m/>
    <m/>
    <n v="19724"/>
  </r>
  <r>
    <x v="12"/>
    <d v="2024-07-11T00:00:00"/>
    <x v="0"/>
    <x v="4"/>
    <m/>
    <m/>
    <m/>
    <m/>
    <m/>
    <m/>
    <m/>
    <n v="250"/>
    <m/>
    <m/>
    <m/>
    <m/>
    <n v="250"/>
  </r>
  <r>
    <x v="12"/>
    <d v="2024-08-01T00:00:00"/>
    <x v="0"/>
    <x v="3"/>
    <m/>
    <m/>
    <m/>
    <m/>
    <m/>
    <n v="500"/>
    <m/>
    <m/>
    <m/>
    <m/>
    <m/>
    <m/>
    <n v="500"/>
  </r>
  <r>
    <x v="12"/>
    <d v="2024-08-02T00:00:00"/>
    <x v="0"/>
    <x v="4"/>
    <m/>
    <m/>
    <m/>
    <m/>
    <m/>
    <m/>
    <m/>
    <m/>
    <m/>
    <m/>
    <n v="47398"/>
    <n v="3499"/>
    <n v="50897"/>
  </r>
  <r>
    <x v="12"/>
    <d v="2024-08-08T00:00:00"/>
    <x v="0"/>
    <x v="3"/>
    <m/>
    <m/>
    <m/>
    <m/>
    <n v="500"/>
    <m/>
    <m/>
    <m/>
    <m/>
    <m/>
    <m/>
    <m/>
    <n v="500"/>
  </r>
  <r>
    <x v="12"/>
    <d v="2024-08-16T00:00:00"/>
    <x v="0"/>
    <x v="4"/>
    <m/>
    <m/>
    <m/>
    <m/>
    <m/>
    <m/>
    <m/>
    <m/>
    <m/>
    <m/>
    <m/>
    <n v="66140"/>
    <n v="66140"/>
  </r>
  <r>
    <x v="12"/>
    <d v="2024-08-21T00:00:00"/>
    <x v="0"/>
    <x v="3"/>
    <m/>
    <m/>
    <m/>
    <m/>
    <m/>
    <n v="496"/>
    <m/>
    <m/>
    <m/>
    <m/>
    <m/>
    <m/>
    <n v="496"/>
  </r>
  <r>
    <x v="12"/>
    <s v="#"/>
    <x v="0"/>
    <x v="3"/>
    <m/>
    <m/>
    <m/>
    <m/>
    <m/>
    <m/>
    <m/>
    <m/>
    <m/>
    <m/>
    <m/>
    <m/>
    <m/>
  </r>
  <r>
    <x v="12"/>
    <s v="#"/>
    <x v="0"/>
    <x v="1"/>
    <m/>
    <m/>
    <m/>
    <m/>
    <m/>
    <m/>
    <m/>
    <m/>
    <m/>
    <m/>
    <m/>
    <m/>
    <m/>
  </r>
  <r>
    <x v="12"/>
    <s v="#"/>
    <x v="0"/>
    <x v="4"/>
    <m/>
    <m/>
    <m/>
    <m/>
    <m/>
    <m/>
    <m/>
    <m/>
    <m/>
    <m/>
    <m/>
    <m/>
    <m/>
  </r>
  <r>
    <x v="12"/>
    <s v="Result"/>
    <x v="1"/>
    <x v="2"/>
    <n v="92362"/>
    <n v="32432"/>
    <n v="54601"/>
    <n v="159311"/>
    <n v="74844"/>
    <n v="141310"/>
    <n v="96692"/>
    <n v="319477"/>
    <n v="194590"/>
    <n v="94582"/>
    <n v="77719"/>
    <n v="69639"/>
    <n v="1407559"/>
  </r>
  <r>
    <x v="13"/>
    <d v="2023-09-20T00:00:00"/>
    <x v="0"/>
    <x v="0"/>
    <n v="374.3"/>
    <m/>
    <m/>
    <m/>
    <m/>
    <m/>
    <m/>
    <m/>
    <m/>
    <m/>
    <m/>
    <m/>
    <n v="374.3"/>
  </r>
  <r>
    <x v="13"/>
    <d v="2023-09-27T00:00:00"/>
    <x v="0"/>
    <x v="0"/>
    <m/>
    <n v="1146.1500000000001"/>
    <m/>
    <m/>
    <m/>
    <m/>
    <m/>
    <m/>
    <m/>
    <m/>
    <m/>
    <m/>
    <n v="1146.1500000000001"/>
  </r>
  <r>
    <x v="13"/>
    <d v="2023-10-06T00:00:00"/>
    <x v="0"/>
    <x v="0"/>
    <m/>
    <n v="1224.8800000000001"/>
    <n v="641.59"/>
    <m/>
    <m/>
    <m/>
    <m/>
    <m/>
    <m/>
    <m/>
    <m/>
    <m/>
    <n v="1866.47"/>
  </r>
  <r>
    <x v="13"/>
    <d v="2023-10-12T00:00:00"/>
    <x v="0"/>
    <x v="0"/>
    <m/>
    <m/>
    <n v="818.31"/>
    <m/>
    <m/>
    <m/>
    <m/>
    <m/>
    <m/>
    <m/>
    <m/>
    <m/>
    <n v="818.31"/>
  </r>
  <r>
    <x v="13"/>
    <d v="2023-10-13T00:00:00"/>
    <x v="0"/>
    <x v="0"/>
    <m/>
    <m/>
    <n v="3752.38"/>
    <m/>
    <m/>
    <m/>
    <m/>
    <m/>
    <m/>
    <m/>
    <m/>
    <m/>
    <n v="3752.38"/>
  </r>
  <r>
    <x v="13"/>
    <d v="2023-10-26T00:00:00"/>
    <x v="0"/>
    <x v="0"/>
    <m/>
    <m/>
    <n v="8106.55"/>
    <m/>
    <m/>
    <m/>
    <m/>
    <m/>
    <m/>
    <m/>
    <m/>
    <m/>
    <n v="8106.55"/>
  </r>
  <r>
    <x v="13"/>
    <d v="2023-11-02T00:00:00"/>
    <x v="0"/>
    <x v="0"/>
    <m/>
    <m/>
    <n v="717.46"/>
    <n v="1108.9000000000001"/>
    <m/>
    <m/>
    <m/>
    <m/>
    <m/>
    <m/>
    <m/>
    <m/>
    <n v="1826.36"/>
  </r>
  <r>
    <x v="13"/>
    <d v="2023-11-09T00:00:00"/>
    <x v="0"/>
    <x v="0"/>
    <m/>
    <m/>
    <n v="388.91"/>
    <m/>
    <m/>
    <m/>
    <m/>
    <m/>
    <m/>
    <m/>
    <m/>
    <m/>
    <n v="388.91"/>
  </r>
  <r>
    <x v="13"/>
    <d v="2023-11-13T00:00:00"/>
    <x v="0"/>
    <x v="0"/>
    <n v="3382.5"/>
    <m/>
    <m/>
    <m/>
    <m/>
    <m/>
    <m/>
    <m/>
    <m/>
    <m/>
    <m/>
    <m/>
    <n v="3382.5"/>
  </r>
  <r>
    <x v="13"/>
    <d v="2023-11-16T00:00:00"/>
    <x v="0"/>
    <x v="0"/>
    <m/>
    <m/>
    <m/>
    <n v="1554.39"/>
    <m/>
    <m/>
    <m/>
    <m/>
    <m/>
    <m/>
    <m/>
    <m/>
    <n v="1554.39"/>
  </r>
  <r>
    <x v="13"/>
    <d v="2023-11-22T00:00:00"/>
    <x v="0"/>
    <x v="0"/>
    <m/>
    <m/>
    <m/>
    <n v="204"/>
    <m/>
    <m/>
    <m/>
    <m/>
    <m/>
    <m/>
    <m/>
    <m/>
    <n v="204"/>
  </r>
  <r>
    <x v="13"/>
    <d v="2023-11-30T00:00:00"/>
    <x v="0"/>
    <x v="0"/>
    <m/>
    <m/>
    <m/>
    <n v="1430.18"/>
    <m/>
    <m/>
    <m/>
    <m/>
    <m/>
    <m/>
    <m/>
    <m/>
    <n v="1430.18"/>
  </r>
  <r>
    <x v="13"/>
    <d v="2023-12-06T00:00:00"/>
    <x v="0"/>
    <x v="0"/>
    <m/>
    <m/>
    <m/>
    <m/>
    <n v="1640.87"/>
    <m/>
    <m/>
    <m/>
    <m/>
    <m/>
    <m/>
    <m/>
    <n v="1640.87"/>
  </r>
  <r>
    <x v="13"/>
    <d v="2023-12-13T00:00:00"/>
    <x v="0"/>
    <x v="0"/>
    <m/>
    <m/>
    <m/>
    <m/>
    <n v="2830"/>
    <m/>
    <m/>
    <m/>
    <m/>
    <m/>
    <m/>
    <m/>
    <n v="2830"/>
  </r>
  <r>
    <x v="13"/>
    <d v="2023-12-20T00:00:00"/>
    <x v="0"/>
    <x v="0"/>
    <m/>
    <m/>
    <m/>
    <m/>
    <n v="439.38"/>
    <m/>
    <m/>
    <m/>
    <m/>
    <m/>
    <m/>
    <m/>
    <n v="439.38"/>
  </r>
  <r>
    <x v="13"/>
    <d v="2023-12-28T00:00:00"/>
    <x v="0"/>
    <x v="0"/>
    <m/>
    <m/>
    <m/>
    <m/>
    <n v="2231.69"/>
    <m/>
    <m/>
    <m/>
    <m/>
    <m/>
    <m/>
    <m/>
    <n v="2231.69"/>
  </r>
  <r>
    <x v="13"/>
    <d v="2024-01-08T00:00:00"/>
    <x v="0"/>
    <x v="0"/>
    <m/>
    <m/>
    <m/>
    <m/>
    <n v="1732.67"/>
    <m/>
    <m/>
    <m/>
    <m/>
    <m/>
    <m/>
    <m/>
    <n v="1732.67"/>
  </r>
  <r>
    <x v="13"/>
    <d v="2024-01-10T00:00:00"/>
    <x v="0"/>
    <x v="0"/>
    <m/>
    <m/>
    <m/>
    <m/>
    <m/>
    <n v="1384.28"/>
    <m/>
    <m/>
    <m/>
    <m/>
    <m/>
    <m/>
    <n v="1384.28"/>
  </r>
  <r>
    <x v="13"/>
    <d v="2024-01-22T00:00:00"/>
    <x v="0"/>
    <x v="0"/>
    <m/>
    <m/>
    <m/>
    <m/>
    <m/>
    <n v="1556.71"/>
    <m/>
    <m/>
    <m/>
    <m/>
    <m/>
    <m/>
    <n v="1556.71"/>
  </r>
  <r>
    <x v="13"/>
    <d v="2024-01-26T00:00:00"/>
    <x v="0"/>
    <x v="0"/>
    <m/>
    <m/>
    <m/>
    <m/>
    <m/>
    <n v="734.38"/>
    <m/>
    <m/>
    <m/>
    <m/>
    <m/>
    <m/>
    <n v="734.38"/>
  </r>
  <r>
    <x v="13"/>
    <d v="2024-02-02T00:00:00"/>
    <x v="0"/>
    <x v="0"/>
    <m/>
    <m/>
    <m/>
    <m/>
    <m/>
    <n v="250"/>
    <n v="434.72"/>
    <m/>
    <m/>
    <m/>
    <m/>
    <m/>
    <n v="684.72"/>
  </r>
  <r>
    <x v="13"/>
    <d v="2024-02-08T00:00:00"/>
    <x v="0"/>
    <x v="0"/>
    <m/>
    <m/>
    <m/>
    <m/>
    <m/>
    <n v="2149.13"/>
    <n v="1382.59"/>
    <m/>
    <m/>
    <m/>
    <m/>
    <m/>
    <n v="3531.72"/>
  </r>
  <r>
    <x v="13"/>
    <d v="2024-02-14T00:00:00"/>
    <x v="0"/>
    <x v="0"/>
    <m/>
    <m/>
    <m/>
    <m/>
    <n v="747.08"/>
    <m/>
    <n v="135.96"/>
    <m/>
    <m/>
    <m/>
    <m/>
    <m/>
    <n v="883.04"/>
  </r>
  <r>
    <x v="13"/>
    <d v="2024-02-23T00:00:00"/>
    <x v="0"/>
    <x v="0"/>
    <m/>
    <m/>
    <m/>
    <m/>
    <m/>
    <m/>
    <n v="2111.2399999999998"/>
    <m/>
    <m/>
    <m/>
    <m/>
    <m/>
    <n v="2111.2399999999998"/>
  </r>
  <r>
    <x v="13"/>
    <d v="2024-02-26T00:00:00"/>
    <x v="0"/>
    <x v="0"/>
    <m/>
    <m/>
    <m/>
    <m/>
    <m/>
    <n v="2000"/>
    <m/>
    <m/>
    <m/>
    <m/>
    <m/>
    <m/>
    <n v="2000"/>
  </r>
  <r>
    <x v="13"/>
    <d v="2024-02-28T00:00:00"/>
    <x v="0"/>
    <x v="0"/>
    <m/>
    <m/>
    <m/>
    <m/>
    <m/>
    <m/>
    <n v="1981.39"/>
    <m/>
    <m/>
    <m/>
    <m/>
    <m/>
    <n v="1981.39"/>
  </r>
  <r>
    <x v="13"/>
    <d v="2024-03-08T00:00:00"/>
    <x v="0"/>
    <x v="0"/>
    <m/>
    <m/>
    <m/>
    <m/>
    <m/>
    <m/>
    <n v="421.8"/>
    <n v="823.3"/>
    <m/>
    <m/>
    <m/>
    <m/>
    <n v="1245.0999999999999"/>
  </r>
  <r>
    <x v="13"/>
    <d v="2024-03-13T00:00:00"/>
    <x v="0"/>
    <x v="0"/>
    <m/>
    <m/>
    <m/>
    <m/>
    <m/>
    <m/>
    <m/>
    <n v="2193.88"/>
    <m/>
    <m/>
    <m/>
    <m/>
    <n v="2193.88"/>
  </r>
  <r>
    <x v="13"/>
    <d v="2024-03-18T00:00:00"/>
    <x v="0"/>
    <x v="0"/>
    <m/>
    <m/>
    <m/>
    <m/>
    <m/>
    <m/>
    <m/>
    <n v="1539.91"/>
    <m/>
    <m/>
    <m/>
    <m/>
    <n v="1539.91"/>
  </r>
  <r>
    <x v="13"/>
    <d v="2024-03-20T00:00:00"/>
    <x v="0"/>
    <x v="0"/>
    <m/>
    <m/>
    <m/>
    <m/>
    <m/>
    <m/>
    <n v="300"/>
    <n v="2496.46"/>
    <m/>
    <m/>
    <m/>
    <m/>
    <n v="2796.46"/>
  </r>
  <r>
    <x v="13"/>
    <d v="2024-03-27T00:00:00"/>
    <x v="0"/>
    <x v="0"/>
    <m/>
    <m/>
    <m/>
    <m/>
    <m/>
    <m/>
    <m/>
    <n v="1751.15"/>
    <m/>
    <m/>
    <m/>
    <m/>
    <n v="1751.15"/>
  </r>
  <r>
    <x v="13"/>
    <d v="2024-04-04T00:00:00"/>
    <x v="0"/>
    <x v="0"/>
    <m/>
    <m/>
    <m/>
    <m/>
    <m/>
    <m/>
    <m/>
    <n v="2320.44"/>
    <n v="1408.91"/>
    <m/>
    <m/>
    <m/>
    <n v="3729.35"/>
  </r>
  <r>
    <x v="13"/>
    <d v="2024-04-08T00:00:00"/>
    <x v="0"/>
    <x v="0"/>
    <m/>
    <m/>
    <m/>
    <m/>
    <m/>
    <m/>
    <m/>
    <m/>
    <n v="376.02"/>
    <m/>
    <m/>
    <m/>
    <n v="376.02"/>
  </r>
  <r>
    <x v="13"/>
    <d v="2024-04-10T00:00:00"/>
    <x v="0"/>
    <x v="0"/>
    <m/>
    <m/>
    <m/>
    <m/>
    <m/>
    <m/>
    <m/>
    <m/>
    <n v="817.83"/>
    <m/>
    <m/>
    <m/>
    <n v="817.83"/>
  </r>
  <r>
    <x v="13"/>
    <d v="2024-04-17T00:00:00"/>
    <x v="0"/>
    <x v="0"/>
    <m/>
    <m/>
    <m/>
    <m/>
    <m/>
    <m/>
    <m/>
    <m/>
    <n v="3383.27"/>
    <m/>
    <m/>
    <m/>
    <n v="3383.27"/>
  </r>
  <r>
    <x v="13"/>
    <d v="2024-04-24T00:00:00"/>
    <x v="0"/>
    <x v="0"/>
    <m/>
    <m/>
    <m/>
    <m/>
    <m/>
    <m/>
    <m/>
    <m/>
    <n v="2500.4499999999998"/>
    <m/>
    <m/>
    <m/>
    <n v="2500.4499999999998"/>
  </r>
  <r>
    <x v="13"/>
    <d v="2024-05-01T00:00:00"/>
    <x v="0"/>
    <x v="0"/>
    <m/>
    <m/>
    <m/>
    <m/>
    <m/>
    <m/>
    <m/>
    <m/>
    <n v="143.02000000000001"/>
    <m/>
    <m/>
    <m/>
    <n v="143.02000000000001"/>
  </r>
  <r>
    <x v="13"/>
    <d v="2024-05-02T00:00:00"/>
    <x v="0"/>
    <x v="0"/>
    <m/>
    <m/>
    <m/>
    <m/>
    <m/>
    <m/>
    <n v="418"/>
    <m/>
    <m/>
    <m/>
    <m/>
    <m/>
    <n v="418"/>
  </r>
  <r>
    <x v="13"/>
    <d v="2024-05-08T00:00:00"/>
    <x v="0"/>
    <x v="0"/>
    <m/>
    <m/>
    <m/>
    <m/>
    <m/>
    <m/>
    <m/>
    <m/>
    <m/>
    <n v="3421.77"/>
    <m/>
    <m/>
    <n v="3421.77"/>
  </r>
  <r>
    <x v="13"/>
    <d v="2024-05-13T00:00:00"/>
    <x v="0"/>
    <x v="0"/>
    <m/>
    <m/>
    <m/>
    <m/>
    <m/>
    <m/>
    <m/>
    <n v="1650"/>
    <m/>
    <m/>
    <m/>
    <m/>
    <n v="1650"/>
  </r>
  <r>
    <x v="13"/>
    <d v="2024-05-17T00:00:00"/>
    <x v="0"/>
    <x v="0"/>
    <m/>
    <m/>
    <m/>
    <m/>
    <m/>
    <m/>
    <m/>
    <m/>
    <m/>
    <n v="1737"/>
    <m/>
    <m/>
    <n v="1737"/>
  </r>
  <r>
    <x v="13"/>
    <d v="2024-05-20T00:00:00"/>
    <x v="0"/>
    <x v="0"/>
    <m/>
    <m/>
    <m/>
    <m/>
    <m/>
    <m/>
    <m/>
    <m/>
    <n v="1500"/>
    <m/>
    <m/>
    <m/>
    <n v="1500"/>
  </r>
  <r>
    <x v="13"/>
    <d v="2024-05-23T00:00:00"/>
    <x v="0"/>
    <x v="0"/>
    <m/>
    <m/>
    <m/>
    <m/>
    <m/>
    <m/>
    <m/>
    <m/>
    <m/>
    <n v="810.82"/>
    <m/>
    <m/>
    <n v="810.82"/>
  </r>
  <r>
    <x v="13"/>
    <d v="2024-05-29T00:00:00"/>
    <x v="0"/>
    <x v="0"/>
    <m/>
    <m/>
    <m/>
    <m/>
    <m/>
    <m/>
    <m/>
    <m/>
    <n v="2643.59"/>
    <m/>
    <m/>
    <m/>
    <n v="2643.59"/>
  </r>
  <r>
    <x v="13"/>
    <d v="2024-06-04T00:00:00"/>
    <x v="0"/>
    <x v="0"/>
    <m/>
    <m/>
    <m/>
    <m/>
    <m/>
    <m/>
    <m/>
    <m/>
    <m/>
    <n v="1130.58"/>
    <n v="830.35"/>
    <m/>
    <n v="1960.93"/>
  </r>
  <r>
    <x v="13"/>
    <d v="2024-06-07T00:00:00"/>
    <x v="0"/>
    <x v="0"/>
    <m/>
    <m/>
    <m/>
    <m/>
    <m/>
    <m/>
    <m/>
    <m/>
    <m/>
    <n v="60.02"/>
    <n v="1600"/>
    <m/>
    <n v="1660.02"/>
  </r>
  <r>
    <x v="13"/>
    <d v="2024-06-13T00:00:00"/>
    <x v="0"/>
    <x v="0"/>
    <m/>
    <m/>
    <m/>
    <m/>
    <m/>
    <m/>
    <m/>
    <m/>
    <m/>
    <n v="364"/>
    <n v="5962.46"/>
    <m/>
    <n v="6326.46"/>
  </r>
  <r>
    <x v="13"/>
    <d v="2024-06-21T00:00:00"/>
    <x v="0"/>
    <x v="0"/>
    <m/>
    <m/>
    <m/>
    <m/>
    <m/>
    <m/>
    <m/>
    <m/>
    <m/>
    <m/>
    <n v="3056.19"/>
    <m/>
    <n v="3056.19"/>
  </r>
  <r>
    <x v="13"/>
    <d v="2024-06-27T00:00:00"/>
    <x v="0"/>
    <x v="0"/>
    <m/>
    <m/>
    <m/>
    <m/>
    <m/>
    <m/>
    <m/>
    <m/>
    <m/>
    <m/>
    <n v="1833.81"/>
    <m/>
    <n v="1833.81"/>
  </r>
  <r>
    <x v="13"/>
    <d v="2024-07-10T00:00:00"/>
    <x v="0"/>
    <x v="0"/>
    <m/>
    <m/>
    <m/>
    <m/>
    <m/>
    <m/>
    <m/>
    <m/>
    <m/>
    <m/>
    <n v="441.33"/>
    <m/>
    <n v="441.33"/>
  </r>
  <r>
    <x v="13"/>
    <d v="2024-07-18T00:00:00"/>
    <x v="0"/>
    <x v="0"/>
    <m/>
    <m/>
    <m/>
    <m/>
    <m/>
    <m/>
    <m/>
    <m/>
    <m/>
    <m/>
    <m/>
    <n v="1095.21"/>
    <n v="1095.21"/>
  </r>
  <r>
    <x v="13"/>
    <d v="2024-07-22T00:00:00"/>
    <x v="0"/>
    <x v="0"/>
    <m/>
    <m/>
    <m/>
    <m/>
    <m/>
    <m/>
    <m/>
    <m/>
    <m/>
    <m/>
    <n v="1200"/>
    <m/>
    <n v="1200"/>
  </r>
  <r>
    <x v="13"/>
    <d v="2024-08-01T00:00:00"/>
    <x v="0"/>
    <x v="0"/>
    <m/>
    <m/>
    <m/>
    <m/>
    <m/>
    <m/>
    <m/>
    <m/>
    <m/>
    <m/>
    <m/>
    <n v="4268.1499999999996"/>
    <n v="4268.1499999999996"/>
  </r>
  <r>
    <x v="13"/>
    <s v="#"/>
    <x v="0"/>
    <x v="0"/>
    <m/>
    <m/>
    <m/>
    <m/>
    <m/>
    <m/>
    <m/>
    <m/>
    <m/>
    <m/>
    <m/>
    <m/>
    <m/>
  </r>
  <r>
    <x v="13"/>
    <s v="Result"/>
    <x v="1"/>
    <x v="2"/>
    <n v="3756.8"/>
    <n v="2371.0300000000002"/>
    <n v="14425.2"/>
    <n v="4297.47"/>
    <n v="9621.69"/>
    <n v="8074.5"/>
    <n v="7185.7"/>
    <n v="12775.14"/>
    <n v="12773.09"/>
    <n v="7524.19"/>
    <n v="14924.14"/>
    <n v="5363.36"/>
    <n v="103092.31"/>
  </r>
  <r>
    <x v="14"/>
    <d v="2023-08-16T00:00:00"/>
    <x v="0"/>
    <x v="0"/>
    <n v="9400"/>
    <m/>
    <m/>
    <m/>
    <m/>
    <m/>
    <m/>
    <m/>
    <m/>
    <m/>
    <m/>
    <m/>
    <n v="9400"/>
  </r>
  <r>
    <x v="14"/>
    <d v="2023-09-13T00:00:00"/>
    <x v="0"/>
    <x v="0"/>
    <m/>
    <n v="14203"/>
    <m/>
    <m/>
    <m/>
    <m/>
    <m/>
    <m/>
    <m/>
    <m/>
    <m/>
    <m/>
    <n v="14203"/>
  </r>
  <r>
    <x v="14"/>
    <d v="2023-09-20T00:00:00"/>
    <x v="0"/>
    <x v="0"/>
    <m/>
    <n v="600"/>
    <m/>
    <m/>
    <m/>
    <m/>
    <m/>
    <m/>
    <m/>
    <m/>
    <m/>
    <m/>
    <n v="600"/>
  </r>
  <r>
    <x v="14"/>
    <d v="2024-05-15T00:00:00"/>
    <x v="0"/>
    <x v="0"/>
    <m/>
    <m/>
    <m/>
    <m/>
    <m/>
    <m/>
    <m/>
    <m/>
    <m/>
    <n v="73525"/>
    <m/>
    <m/>
    <n v="73525"/>
  </r>
  <r>
    <x v="14"/>
    <d v="2024-05-21T00:00:00"/>
    <x v="0"/>
    <x v="0"/>
    <m/>
    <m/>
    <m/>
    <m/>
    <m/>
    <m/>
    <m/>
    <m/>
    <m/>
    <n v="38450"/>
    <m/>
    <m/>
    <n v="38450"/>
  </r>
  <r>
    <x v="14"/>
    <d v="2024-05-31T00:00:00"/>
    <x v="0"/>
    <x v="0"/>
    <m/>
    <m/>
    <m/>
    <m/>
    <m/>
    <m/>
    <m/>
    <m/>
    <m/>
    <n v="26610"/>
    <m/>
    <m/>
    <n v="26610"/>
  </r>
  <r>
    <x v="14"/>
    <d v="2024-06-05T00:00:00"/>
    <x v="0"/>
    <x v="0"/>
    <m/>
    <m/>
    <m/>
    <m/>
    <m/>
    <m/>
    <m/>
    <m/>
    <m/>
    <m/>
    <n v="12200"/>
    <m/>
    <n v="12200"/>
  </r>
  <r>
    <x v="14"/>
    <d v="2024-06-11T00:00:00"/>
    <x v="0"/>
    <x v="0"/>
    <m/>
    <m/>
    <m/>
    <m/>
    <m/>
    <m/>
    <m/>
    <m/>
    <m/>
    <m/>
    <n v="56800"/>
    <m/>
    <n v="56800"/>
  </r>
  <r>
    <x v="14"/>
    <d v="2024-06-20T00:00:00"/>
    <x v="0"/>
    <x v="0"/>
    <m/>
    <m/>
    <m/>
    <m/>
    <m/>
    <m/>
    <m/>
    <m/>
    <m/>
    <m/>
    <n v="40400"/>
    <m/>
    <n v="40400"/>
  </r>
  <r>
    <x v="14"/>
    <d v="2024-06-26T00:00:00"/>
    <x v="0"/>
    <x v="0"/>
    <m/>
    <m/>
    <m/>
    <m/>
    <m/>
    <m/>
    <m/>
    <m/>
    <m/>
    <m/>
    <n v="35450"/>
    <m/>
    <n v="35450"/>
  </r>
  <r>
    <x v="14"/>
    <d v="2024-07-17T00:00:00"/>
    <x v="0"/>
    <x v="0"/>
    <m/>
    <m/>
    <m/>
    <m/>
    <m/>
    <m/>
    <m/>
    <m/>
    <m/>
    <m/>
    <m/>
    <n v="13275"/>
    <n v="13275"/>
  </r>
  <r>
    <x v="14"/>
    <d v="2024-07-19T00:00:00"/>
    <x v="0"/>
    <x v="0"/>
    <m/>
    <m/>
    <m/>
    <m/>
    <m/>
    <m/>
    <m/>
    <m/>
    <m/>
    <m/>
    <m/>
    <n v="11400"/>
    <n v="11400"/>
  </r>
  <r>
    <x v="14"/>
    <s v="#"/>
    <x v="0"/>
    <x v="0"/>
    <m/>
    <m/>
    <m/>
    <m/>
    <m/>
    <m/>
    <m/>
    <m/>
    <m/>
    <m/>
    <m/>
    <m/>
    <m/>
  </r>
  <r>
    <x v="14"/>
    <s v="Result"/>
    <x v="1"/>
    <x v="2"/>
    <n v="9400"/>
    <n v="14803"/>
    <m/>
    <m/>
    <m/>
    <m/>
    <m/>
    <m/>
    <m/>
    <n v="138585"/>
    <n v="144850"/>
    <n v="24675"/>
    <n v="332313"/>
  </r>
  <r>
    <x v="15"/>
    <d v="2023-08-02T00:00:00"/>
    <x v="0"/>
    <x v="1"/>
    <n v="1088"/>
    <m/>
    <m/>
    <m/>
    <m/>
    <m/>
    <m/>
    <m/>
    <m/>
    <m/>
    <m/>
    <m/>
    <n v="1088"/>
  </r>
  <r>
    <x v="15"/>
    <d v="2023-08-02T00:00:00"/>
    <x v="0"/>
    <x v="4"/>
    <n v="1218"/>
    <m/>
    <m/>
    <m/>
    <m/>
    <m/>
    <m/>
    <m/>
    <m/>
    <m/>
    <m/>
    <m/>
    <n v="1218"/>
  </r>
  <r>
    <x v="15"/>
    <d v="2023-08-07T00:00:00"/>
    <x v="0"/>
    <x v="3"/>
    <n v="2808.38"/>
    <m/>
    <m/>
    <m/>
    <m/>
    <m/>
    <m/>
    <m/>
    <m/>
    <m/>
    <m/>
    <m/>
    <n v="2808.38"/>
  </r>
  <r>
    <x v="15"/>
    <d v="2023-08-08T00:00:00"/>
    <x v="0"/>
    <x v="3"/>
    <n v="3219.29"/>
    <m/>
    <m/>
    <m/>
    <m/>
    <m/>
    <m/>
    <m/>
    <m/>
    <m/>
    <m/>
    <m/>
    <n v="3219.29"/>
  </r>
  <r>
    <x v="15"/>
    <d v="2023-08-08T00:00:00"/>
    <x v="0"/>
    <x v="1"/>
    <n v="28873"/>
    <m/>
    <m/>
    <m/>
    <m/>
    <m/>
    <m/>
    <m/>
    <m/>
    <m/>
    <m/>
    <m/>
    <n v="28873"/>
  </r>
  <r>
    <x v="15"/>
    <d v="2023-08-08T00:00:00"/>
    <x v="0"/>
    <x v="4"/>
    <n v="3122"/>
    <m/>
    <m/>
    <m/>
    <m/>
    <m/>
    <m/>
    <m/>
    <m/>
    <m/>
    <m/>
    <m/>
    <n v="3122"/>
  </r>
  <r>
    <x v="15"/>
    <d v="2023-08-17T00:00:00"/>
    <x v="0"/>
    <x v="1"/>
    <n v="51277"/>
    <m/>
    <m/>
    <m/>
    <m/>
    <m/>
    <m/>
    <m/>
    <m/>
    <m/>
    <m/>
    <m/>
    <n v="51277"/>
  </r>
  <r>
    <x v="15"/>
    <d v="2023-08-17T00:00:00"/>
    <x v="0"/>
    <x v="4"/>
    <n v="12641"/>
    <m/>
    <m/>
    <m/>
    <m/>
    <m/>
    <m/>
    <m/>
    <m/>
    <m/>
    <m/>
    <m/>
    <n v="12641"/>
  </r>
  <r>
    <x v="15"/>
    <d v="2023-08-22T00:00:00"/>
    <x v="0"/>
    <x v="3"/>
    <n v="1401"/>
    <m/>
    <m/>
    <m/>
    <m/>
    <m/>
    <m/>
    <m/>
    <m/>
    <m/>
    <m/>
    <m/>
    <n v="1401"/>
  </r>
  <r>
    <x v="15"/>
    <d v="2023-08-23T00:00:00"/>
    <x v="0"/>
    <x v="1"/>
    <n v="40587"/>
    <m/>
    <m/>
    <m/>
    <m/>
    <m/>
    <m/>
    <m/>
    <m/>
    <m/>
    <m/>
    <m/>
    <n v="40587"/>
  </r>
  <r>
    <x v="15"/>
    <d v="2023-08-23T00:00:00"/>
    <x v="0"/>
    <x v="4"/>
    <n v="8289"/>
    <m/>
    <m/>
    <m/>
    <m/>
    <m/>
    <m/>
    <m/>
    <m/>
    <m/>
    <m/>
    <m/>
    <n v="8289"/>
  </r>
  <r>
    <x v="15"/>
    <d v="2023-08-25T00:00:00"/>
    <x v="0"/>
    <x v="3"/>
    <n v="6502.58"/>
    <m/>
    <m/>
    <m/>
    <m/>
    <m/>
    <m/>
    <m/>
    <m/>
    <m/>
    <m/>
    <m/>
    <n v="6502.58"/>
  </r>
  <r>
    <x v="15"/>
    <d v="2023-08-29T00:00:00"/>
    <x v="0"/>
    <x v="3"/>
    <n v="7272.39"/>
    <m/>
    <m/>
    <m/>
    <m/>
    <m/>
    <m/>
    <m/>
    <m/>
    <m/>
    <m/>
    <m/>
    <n v="7272.39"/>
  </r>
  <r>
    <x v="15"/>
    <d v="2023-08-30T00:00:00"/>
    <x v="0"/>
    <x v="3"/>
    <n v="43250.6"/>
    <m/>
    <m/>
    <m/>
    <m/>
    <m/>
    <m/>
    <m/>
    <m/>
    <m/>
    <m/>
    <m/>
    <n v="43250.6"/>
  </r>
  <r>
    <x v="15"/>
    <d v="2023-08-30T00:00:00"/>
    <x v="0"/>
    <x v="1"/>
    <n v="33761"/>
    <m/>
    <m/>
    <m/>
    <m/>
    <m/>
    <m/>
    <m/>
    <m/>
    <m/>
    <m/>
    <m/>
    <n v="33761"/>
  </r>
  <r>
    <x v="15"/>
    <d v="2023-08-30T00:00:00"/>
    <x v="0"/>
    <x v="4"/>
    <n v="5624"/>
    <m/>
    <m/>
    <m/>
    <m/>
    <m/>
    <m/>
    <m/>
    <m/>
    <m/>
    <m/>
    <m/>
    <n v="5624"/>
  </r>
  <r>
    <x v="15"/>
    <d v="2023-09-05T00:00:00"/>
    <x v="0"/>
    <x v="3"/>
    <n v="63341.94"/>
    <n v="351"/>
    <m/>
    <m/>
    <m/>
    <m/>
    <m/>
    <m/>
    <m/>
    <m/>
    <m/>
    <m/>
    <n v="63692.94"/>
  </r>
  <r>
    <x v="15"/>
    <d v="2023-09-08T00:00:00"/>
    <x v="0"/>
    <x v="1"/>
    <n v="23873"/>
    <n v="2108"/>
    <m/>
    <m/>
    <m/>
    <m/>
    <m/>
    <m/>
    <m/>
    <m/>
    <m/>
    <m/>
    <n v="25981"/>
  </r>
  <r>
    <x v="15"/>
    <d v="2023-09-08T00:00:00"/>
    <x v="0"/>
    <x v="4"/>
    <n v="2733"/>
    <n v="799"/>
    <m/>
    <m/>
    <m/>
    <m/>
    <m/>
    <m/>
    <m/>
    <m/>
    <m/>
    <m/>
    <n v="3532"/>
  </r>
  <r>
    <x v="15"/>
    <d v="2023-09-11T00:00:00"/>
    <x v="0"/>
    <x v="1"/>
    <n v="509"/>
    <n v="10754"/>
    <m/>
    <m/>
    <m/>
    <m/>
    <m/>
    <m/>
    <m/>
    <m/>
    <m/>
    <m/>
    <n v="11263"/>
  </r>
  <r>
    <x v="15"/>
    <d v="2023-09-11T00:00:00"/>
    <x v="0"/>
    <x v="4"/>
    <m/>
    <n v="705"/>
    <m/>
    <m/>
    <m/>
    <m/>
    <m/>
    <m/>
    <m/>
    <m/>
    <m/>
    <m/>
    <n v="705"/>
  </r>
  <r>
    <x v="15"/>
    <d v="2023-09-12T00:00:00"/>
    <x v="0"/>
    <x v="3"/>
    <m/>
    <n v="1894.02"/>
    <m/>
    <m/>
    <m/>
    <m/>
    <m/>
    <m/>
    <m/>
    <m/>
    <m/>
    <m/>
    <n v="1894.02"/>
  </r>
  <r>
    <x v="15"/>
    <d v="2023-09-12T00:00:00"/>
    <x v="0"/>
    <x v="1"/>
    <m/>
    <n v="1000"/>
    <m/>
    <m/>
    <m/>
    <m/>
    <m/>
    <m/>
    <m/>
    <m/>
    <m/>
    <m/>
    <n v="1000"/>
  </r>
  <r>
    <x v="15"/>
    <d v="2023-09-18T00:00:00"/>
    <x v="0"/>
    <x v="3"/>
    <n v="105560.35"/>
    <n v="4312.83"/>
    <m/>
    <m/>
    <m/>
    <m/>
    <m/>
    <m/>
    <m/>
    <m/>
    <m/>
    <m/>
    <n v="109873.18"/>
  </r>
  <r>
    <x v="15"/>
    <d v="2023-09-19T00:00:00"/>
    <x v="0"/>
    <x v="1"/>
    <n v="1922"/>
    <n v="13704"/>
    <m/>
    <m/>
    <m/>
    <m/>
    <m/>
    <m/>
    <m/>
    <m/>
    <m/>
    <m/>
    <n v="15626"/>
  </r>
  <r>
    <x v="15"/>
    <d v="2023-09-19T00:00:00"/>
    <x v="0"/>
    <x v="4"/>
    <m/>
    <n v="2645"/>
    <m/>
    <m/>
    <m/>
    <m/>
    <m/>
    <m/>
    <m/>
    <m/>
    <m/>
    <m/>
    <n v="2645"/>
  </r>
  <r>
    <x v="15"/>
    <d v="2023-09-26T00:00:00"/>
    <x v="0"/>
    <x v="3"/>
    <n v="28239"/>
    <n v="8446.92"/>
    <m/>
    <m/>
    <m/>
    <m/>
    <m/>
    <m/>
    <m/>
    <m/>
    <m/>
    <m/>
    <n v="36685.919999999998"/>
  </r>
  <r>
    <x v="15"/>
    <d v="2023-10-23T00:00:00"/>
    <x v="0"/>
    <x v="3"/>
    <m/>
    <m/>
    <n v="2507"/>
    <m/>
    <m/>
    <m/>
    <m/>
    <m/>
    <m/>
    <m/>
    <m/>
    <m/>
    <n v="2507"/>
  </r>
  <r>
    <x v="15"/>
    <d v="2023-10-26T00:00:00"/>
    <x v="0"/>
    <x v="3"/>
    <m/>
    <m/>
    <n v="20591"/>
    <m/>
    <m/>
    <m/>
    <m/>
    <m/>
    <m/>
    <m/>
    <m/>
    <m/>
    <n v="20591"/>
  </r>
  <r>
    <x v="15"/>
    <d v="2023-11-02T00:00:00"/>
    <x v="0"/>
    <x v="3"/>
    <m/>
    <m/>
    <n v="65213"/>
    <n v="1002"/>
    <m/>
    <m/>
    <m/>
    <m/>
    <m/>
    <m/>
    <m/>
    <m/>
    <n v="66215"/>
  </r>
  <r>
    <x v="15"/>
    <d v="2023-11-07T00:00:00"/>
    <x v="0"/>
    <x v="3"/>
    <m/>
    <m/>
    <n v="52661"/>
    <n v="7837"/>
    <m/>
    <m/>
    <m/>
    <m/>
    <m/>
    <m/>
    <m/>
    <m/>
    <n v="60498"/>
  </r>
  <r>
    <x v="15"/>
    <d v="2023-11-08T00:00:00"/>
    <x v="0"/>
    <x v="3"/>
    <m/>
    <m/>
    <n v="182203"/>
    <n v="16292"/>
    <m/>
    <m/>
    <m/>
    <m/>
    <m/>
    <m/>
    <m/>
    <m/>
    <n v="198495"/>
  </r>
  <r>
    <x v="15"/>
    <d v="2023-11-21T00:00:00"/>
    <x v="0"/>
    <x v="3"/>
    <m/>
    <m/>
    <n v="44989"/>
    <n v="47087"/>
    <m/>
    <m/>
    <m/>
    <m/>
    <m/>
    <m/>
    <m/>
    <m/>
    <n v="92076"/>
  </r>
  <r>
    <x v="15"/>
    <d v="2023-11-28T00:00:00"/>
    <x v="0"/>
    <x v="3"/>
    <m/>
    <m/>
    <n v="6956"/>
    <n v="15283"/>
    <m/>
    <m/>
    <m/>
    <m/>
    <m/>
    <m/>
    <m/>
    <m/>
    <n v="22239"/>
  </r>
  <r>
    <x v="15"/>
    <d v="2023-11-29T00:00:00"/>
    <x v="0"/>
    <x v="3"/>
    <m/>
    <m/>
    <n v="21975"/>
    <n v="52226"/>
    <m/>
    <m/>
    <m/>
    <m/>
    <m/>
    <m/>
    <m/>
    <m/>
    <n v="74201"/>
  </r>
  <r>
    <x v="15"/>
    <d v="2023-12-04T00:00:00"/>
    <x v="0"/>
    <x v="3"/>
    <m/>
    <m/>
    <n v="26866"/>
    <n v="40969"/>
    <n v="3721"/>
    <m/>
    <m/>
    <m/>
    <m/>
    <m/>
    <m/>
    <m/>
    <n v="71556"/>
  </r>
  <r>
    <x v="15"/>
    <d v="2023-12-06T00:00:00"/>
    <x v="0"/>
    <x v="3"/>
    <m/>
    <m/>
    <n v="217"/>
    <n v="20837"/>
    <n v="924"/>
    <m/>
    <m/>
    <m/>
    <m/>
    <m/>
    <m/>
    <m/>
    <n v="21978"/>
  </r>
  <r>
    <x v="15"/>
    <d v="2023-12-21T00:00:00"/>
    <x v="0"/>
    <x v="3"/>
    <m/>
    <m/>
    <n v="4149"/>
    <n v="58686"/>
    <n v="41338"/>
    <m/>
    <m/>
    <m/>
    <m/>
    <m/>
    <m/>
    <m/>
    <n v="104173"/>
  </r>
  <r>
    <x v="15"/>
    <d v="2024-01-08T00:00:00"/>
    <x v="0"/>
    <x v="3"/>
    <m/>
    <m/>
    <n v="405"/>
    <n v="8914"/>
    <n v="22985"/>
    <n v="1903"/>
    <m/>
    <m/>
    <m/>
    <m/>
    <m/>
    <m/>
    <n v="34207"/>
  </r>
  <r>
    <x v="15"/>
    <d v="2024-01-16T00:00:00"/>
    <x v="0"/>
    <x v="1"/>
    <m/>
    <m/>
    <n v="39471"/>
    <n v="3295"/>
    <n v="314"/>
    <n v="490"/>
    <m/>
    <m/>
    <m/>
    <m/>
    <m/>
    <m/>
    <n v="43570"/>
  </r>
  <r>
    <x v="15"/>
    <d v="2024-01-16T00:00:00"/>
    <x v="0"/>
    <x v="4"/>
    <m/>
    <m/>
    <n v="6255"/>
    <m/>
    <m/>
    <n v="594"/>
    <m/>
    <m/>
    <m/>
    <m/>
    <m/>
    <m/>
    <n v="6849"/>
  </r>
  <r>
    <x v="15"/>
    <d v="2024-01-17T00:00:00"/>
    <x v="0"/>
    <x v="1"/>
    <m/>
    <m/>
    <n v="137698"/>
    <n v="8295"/>
    <n v="450"/>
    <n v="2546"/>
    <m/>
    <m/>
    <m/>
    <m/>
    <m/>
    <m/>
    <n v="148989"/>
  </r>
  <r>
    <x v="15"/>
    <d v="2024-01-17T00:00:00"/>
    <x v="0"/>
    <x v="4"/>
    <m/>
    <m/>
    <n v="26014"/>
    <n v="1736"/>
    <m/>
    <n v="2550"/>
    <m/>
    <m/>
    <m/>
    <m/>
    <m/>
    <m/>
    <n v="30300"/>
  </r>
  <r>
    <x v="15"/>
    <d v="2024-01-18T00:00:00"/>
    <x v="0"/>
    <x v="1"/>
    <m/>
    <m/>
    <n v="273288"/>
    <n v="5502"/>
    <n v="8355"/>
    <n v="3957"/>
    <m/>
    <m/>
    <m/>
    <m/>
    <m/>
    <m/>
    <n v="291102"/>
  </r>
  <r>
    <x v="15"/>
    <d v="2024-01-18T00:00:00"/>
    <x v="0"/>
    <x v="4"/>
    <m/>
    <m/>
    <n v="56068"/>
    <n v="1773"/>
    <n v="2717"/>
    <n v="4767"/>
    <m/>
    <m/>
    <m/>
    <m/>
    <m/>
    <m/>
    <n v="65325"/>
  </r>
  <r>
    <x v="15"/>
    <d v="2024-01-19T00:00:00"/>
    <x v="0"/>
    <x v="1"/>
    <m/>
    <m/>
    <n v="148468"/>
    <n v="101728"/>
    <n v="13228"/>
    <n v="8844"/>
    <m/>
    <m/>
    <m/>
    <m/>
    <m/>
    <m/>
    <n v="272268"/>
  </r>
  <r>
    <x v="15"/>
    <d v="2024-01-19T00:00:00"/>
    <x v="0"/>
    <x v="4"/>
    <m/>
    <m/>
    <n v="32774"/>
    <n v="26307"/>
    <n v="1697"/>
    <n v="3086"/>
    <m/>
    <m/>
    <m/>
    <m/>
    <m/>
    <m/>
    <n v="63864"/>
  </r>
  <r>
    <x v="15"/>
    <d v="2024-01-22T00:00:00"/>
    <x v="0"/>
    <x v="3"/>
    <m/>
    <m/>
    <n v="3110"/>
    <n v="5199"/>
    <n v="8065"/>
    <n v="8169"/>
    <m/>
    <m/>
    <m/>
    <m/>
    <m/>
    <m/>
    <n v="24543"/>
  </r>
  <r>
    <x v="15"/>
    <d v="2024-01-23T00:00:00"/>
    <x v="0"/>
    <x v="1"/>
    <m/>
    <m/>
    <n v="46761"/>
    <n v="124954"/>
    <n v="3960"/>
    <n v="388"/>
    <m/>
    <m/>
    <m/>
    <m/>
    <m/>
    <m/>
    <n v="176063"/>
  </r>
  <r>
    <x v="15"/>
    <d v="2024-01-23T00:00:00"/>
    <x v="0"/>
    <x v="4"/>
    <m/>
    <m/>
    <n v="18511"/>
    <n v="36872"/>
    <n v="736"/>
    <n v="1283"/>
    <m/>
    <m/>
    <m/>
    <m/>
    <m/>
    <m/>
    <n v="57402"/>
  </r>
  <r>
    <x v="15"/>
    <d v="2024-01-24T00:00:00"/>
    <x v="0"/>
    <x v="1"/>
    <m/>
    <m/>
    <n v="44467"/>
    <n v="146964"/>
    <n v="7090"/>
    <n v="3890"/>
    <m/>
    <m/>
    <m/>
    <m/>
    <m/>
    <m/>
    <n v="202411"/>
  </r>
  <r>
    <x v="15"/>
    <d v="2024-01-24T00:00:00"/>
    <x v="0"/>
    <x v="4"/>
    <m/>
    <m/>
    <n v="7550"/>
    <n v="21801"/>
    <n v="743"/>
    <n v="1099"/>
    <m/>
    <m/>
    <m/>
    <m/>
    <m/>
    <m/>
    <n v="31193"/>
  </r>
  <r>
    <x v="15"/>
    <d v="2024-01-25T00:00:00"/>
    <x v="0"/>
    <x v="1"/>
    <m/>
    <m/>
    <m/>
    <n v="144767"/>
    <n v="15674"/>
    <n v="12035"/>
    <m/>
    <m/>
    <m/>
    <m/>
    <m/>
    <m/>
    <n v="172476"/>
  </r>
  <r>
    <x v="15"/>
    <d v="2024-01-25T00:00:00"/>
    <x v="0"/>
    <x v="4"/>
    <m/>
    <m/>
    <m/>
    <n v="38289"/>
    <n v="4200"/>
    <n v="3178"/>
    <m/>
    <m/>
    <m/>
    <m/>
    <m/>
    <m/>
    <n v="45667"/>
  </r>
  <r>
    <x v="15"/>
    <d v="2024-01-26T00:00:00"/>
    <x v="0"/>
    <x v="1"/>
    <m/>
    <m/>
    <m/>
    <n v="142263"/>
    <n v="149817"/>
    <n v="7215"/>
    <m/>
    <m/>
    <m/>
    <m/>
    <m/>
    <m/>
    <n v="299295"/>
  </r>
  <r>
    <x v="15"/>
    <d v="2024-01-26T00:00:00"/>
    <x v="0"/>
    <x v="4"/>
    <m/>
    <m/>
    <m/>
    <n v="23663"/>
    <n v="52754"/>
    <n v="4445"/>
    <m/>
    <m/>
    <m/>
    <m/>
    <m/>
    <m/>
    <n v="80862"/>
  </r>
  <r>
    <x v="15"/>
    <d v="2024-01-29T00:00:00"/>
    <x v="0"/>
    <x v="3"/>
    <m/>
    <m/>
    <m/>
    <n v="1000"/>
    <m/>
    <n v="1482"/>
    <m/>
    <m/>
    <m/>
    <m/>
    <m/>
    <m/>
    <n v="2482"/>
  </r>
  <r>
    <x v="15"/>
    <d v="2024-01-29T00:00:00"/>
    <x v="0"/>
    <x v="1"/>
    <m/>
    <m/>
    <m/>
    <m/>
    <n v="327539"/>
    <n v="28920"/>
    <m/>
    <m/>
    <m/>
    <m/>
    <m/>
    <m/>
    <n v="356459"/>
  </r>
  <r>
    <x v="15"/>
    <d v="2024-01-29T00:00:00"/>
    <x v="0"/>
    <x v="4"/>
    <m/>
    <m/>
    <m/>
    <m/>
    <n v="66826"/>
    <n v="10963"/>
    <m/>
    <m/>
    <m/>
    <m/>
    <m/>
    <m/>
    <n v="77789"/>
  </r>
  <r>
    <x v="15"/>
    <d v="2024-01-30T00:00:00"/>
    <x v="0"/>
    <x v="1"/>
    <m/>
    <m/>
    <m/>
    <n v="54641"/>
    <n v="234795"/>
    <n v="58614"/>
    <m/>
    <m/>
    <m/>
    <m/>
    <m/>
    <m/>
    <n v="348050"/>
  </r>
  <r>
    <x v="15"/>
    <d v="2024-01-30T00:00:00"/>
    <x v="0"/>
    <x v="4"/>
    <m/>
    <m/>
    <m/>
    <n v="9288"/>
    <n v="52392"/>
    <n v="19228"/>
    <m/>
    <m/>
    <m/>
    <m/>
    <m/>
    <m/>
    <n v="80908"/>
  </r>
  <r>
    <x v="15"/>
    <d v="2024-01-31T00:00:00"/>
    <x v="0"/>
    <x v="1"/>
    <m/>
    <m/>
    <n v="661"/>
    <n v="498"/>
    <n v="9892"/>
    <n v="233785"/>
    <m/>
    <m/>
    <m/>
    <m/>
    <m/>
    <m/>
    <n v="244836"/>
  </r>
  <r>
    <x v="15"/>
    <d v="2024-01-31T00:00:00"/>
    <x v="0"/>
    <x v="4"/>
    <m/>
    <m/>
    <m/>
    <n v="502"/>
    <n v="2476"/>
    <n v="75518"/>
    <m/>
    <m/>
    <m/>
    <m/>
    <m/>
    <m/>
    <n v="78496"/>
  </r>
  <r>
    <x v="15"/>
    <d v="2024-02-02T00:00:00"/>
    <x v="0"/>
    <x v="3"/>
    <m/>
    <m/>
    <n v="200"/>
    <m/>
    <m/>
    <n v="2500"/>
    <m/>
    <m/>
    <m/>
    <m/>
    <m/>
    <m/>
    <n v="2700"/>
  </r>
  <r>
    <x v="15"/>
    <d v="2024-02-02T00:00:00"/>
    <x v="0"/>
    <x v="1"/>
    <m/>
    <m/>
    <m/>
    <n v="577"/>
    <n v="2304"/>
    <n v="180804"/>
    <n v="1207"/>
    <m/>
    <m/>
    <m/>
    <m/>
    <m/>
    <n v="184892"/>
  </r>
  <r>
    <x v="15"/>
    <d v="2024-02-02T00:00:00"/>
    <x v="0"/>
    <x v="4"/>
    <m/>
    <m/>
    <m/>
    <m/>
    <n v="1224"/>
    <n v="50799"/>
    <n v="1118"/>
    <m/>
    <m/>
    <m/>
    <m/>
    <m/>
    <n v="53141"/>
  </r>
  <r>
    <x v="15"/>
    <d v="2024-02-08T00:00:00"/>
    <x v="0"/>
    <x v="3"/>
    <m/>
    <m/>
    <m/>
    <m/>
    <m/>
    <n v="702"/>
    <m/>
    <m/>
    <m/>
    <m/>
    <m/>
    <m/>
    <n v="702"/>
  </r>
  <r>
    <x v="15"/>
    <d v="2024-02-13T00:00:00"/>
    <x v="0"/>
    <x v="1"/>
    <m/>
    <m/>
    <m/>
    <m/>
    <m/>
    <m/>
    <n v="181"/>
    <m/>
    <m/>
    <m/>
    <m/>
    <m/>
    <n v="181"/>
  </r>
  <r>
    <x v="15"/>
    <d v="2024-02-13T00:00:00"/>
    <x v="0"/>
    <x v="4"/>
    <m/>
    <m/>
    <m/>
    <m/>
    <m/>
    <m/>
    <n v="474"/>
    <m/>
    <m/>
    <m/>
    <m/>
    <m/>
    <n v="474"/>
  </r>
  <r>
    <x v="15"/>
    <d v="2024-02-15T00:00:00"/>
    <x v="0"/>
    <x v="3"/>
    <m/>
    <m/>
    <m/>
    <n v="437"/>
    <m/>
    <m/>
    <m/>
    <m/>
    <m/>
    <m/>
    <m/>
    <m/>
    <n v="437"/>
  </r>
  <r>
    <x v="15"/>
    <d v="2024-02-16T00:00:00"/>
    <x v="0"/>
    <x v="1"/>
    <m/>
    <m/>
    <m/>
    <m/>
    <m/>
    <n v="108864"/>
    <n v="135836"/>
    <m/>
    <m/>
    <m/>
    <m/>
    <m/>
    <n v="244700"/>
  </r>
  <r>
    <x v="15"/>
    <d v="2024-02-16T00:00:00"/>
    <x v="0"/>
    <x v="4"/>
    <m/>
    <m/>
    <m/>
    <m/>
    <m/>
    <n v="19761"/>
    <n v="41809"/>
    <m/>
    <m/>
    <m/>
    <m/>
    <m/>
    <n v="61570"/>
  </r>
  <r>
    <x v="15"/>
    <d v="2024-02-20T00:00:00"/>
    <x v="0"/>
    <x v="1"/>
    <m/>
    <m/>
    <m/>
    <m/>
    <m/>
    <m/>
    <n v="108577"/>
    <m/>
    <m/>
    <m/>
    <m/>
    <m/>
    <n v="108577"/>
  </r>
  <r>
    <x v="15"/>
    <d v="2024-02-20T00:00:00"/>
    <x v="0"/>
    <x v="4"/>
    <m/>
    <m/>
    <m/>
    <m/>
    <m/>
    <m/>
    <n v="26714"/>
    <m/>
    <m/>
    <m/>
    <m/>
    <m/>
    <n v="26714"/>
  </r>
  <r>
    <x v="15"/>
    <d v="2024-02-22T00:00:00"/>
    <x v="0"/>
    <x v="1"/>
    <m/>
    <m/>
    <n v="338"/>
    <m/>
    <m/>
    <n v="2685"/>
    <n v="240904"/>
    <m/>
    <m/>
    <m/>
    <m/>
    <m/>
    <n v="243927"/>
  </r>
  <r>
    <x v="15"/>
    <d v="2024-02-22T00:00:00"/>
    <x v="0"/>
    <x v="4"/>
    <m/>
    <m/>
    <m/>
    <m/>
    <m/>
    <n v="545"/>
    <n v="48157"/>
    <m/>
    <m/>
    <m/>
    <m/>
    <m/>
    <n v="48702"/>
  </r>
  <r>
    <x v="15"/>
    <d v="2024-02-23T00:00:00"/>
    <x v="0"/>
    <x v="3"/>
    <m/>
    <m/>
    <m/>
    <m/>
    <m/>
    <n v="2566"/>
    <n v="1860"/>
    <m/>
    <m/>
    <m/>
    <m/>
    <m/>
    <n v="4426"/>
  </r>
  <r>
    <x v="15"/>
    <d v="2024-02-27T00:00:00"/>
    <x v="0"/>
    <x v="1"/>
    <m/>
    <m/>
    <m/>
    <m/>
    <n v="630"/>
    <n v="563"/>
    <n v="115323"/>
    <m/>
    <m/>
    <m/>
    <m/>
    <m/>
    <n v="116516"/>
  </r>
  <r>
    <x v="15"/>
    <d v="2024-02-27T00:00:00"/>
    <x v="0"/>
    <x v="4"/>
    <m/>
    <m/>
    <m/>
    <m/>
    <n v="482"/>
    <m/>
    <n v="24987"/>
    <m/>
    <m/>
    <m/>
    <m/>
    <m/>
    <n v="25469"/>
  </r>
  <r>
    <x v="15"/>
    <d v="2024-03-05T00:00:00"/>
    <x v="0"/>
    <x v="4"/>
    <m/>
    <m/>
    <m/>
    <m/>
    <m/>
    <m/>
    <n v="250"/>
    <m/>
    <m/>
    <m/>
    <m/>
    <m/>
    <n v="250"/>
  </r>
  <r>
    <x v="15"/>
    <d v="2024-03-12T00:00:00"/>
    <x v="0"/>
    <x v="3"/>
    <m/>
    <m/>
    <m/>
    <m/>
    <m/>
    <m/>
    <n v="1504"/>
    <n v="1000"/>
    <m/>
    <m/>
    <m/>
    <m/>
    <n v="2504"/>
  </r>
  <r>
    <x v="15"/>
    <d v="2024-03-18T00:00:00"/>
    <x v="0"/>
    <x v="1"/>
    <m/>
    <m/>
    <m/>
    <m/>
    <n v="296"/>
    <n v="1822"/>
    <n v="52391"/>
    <n v="3259"/>
    <m/>
    <m/>
    <m/>
    <m/>
    <n v="57768"/>
  </r>
  <r>
    <x v="15"/>
    <d v="2024-03-18T00:00:00"/>
    <x v="0"/>
    <x v="4"/>
    <m/>
    <m/>
    <m/>
    <m/>
    <m/>
    <n v="207"/>
    <n v="14355"/>
    <n v="1578"/>
    <m/>
    <m/>
    <m/>
    <m/>
    <n v="16140"/>
  </r>
  <r>
    <x v="15"/>
    <d v="2024-03-19T00:00:00"/>
    <x v="0"/>
    <x v="1"/>
    <m/>
    <m/>
    <m/>
    <m/>
    <m/>
    <m/>
    <m/>
    <n v="0"/>
    <m/>
    <m/>
    <m/>
    <m/>
    <n v="0"/>
  </r>
  <r>
    <x v="15"/>
    <d v="2024-03-19T00:00:00"/>
    <x v="0"/>
    <x v="4"/>
    <m/>
    <m/>
    <m/>
    <m/>
    <m/>
    <m/>
    <m/>
    <n v="0"/>
    <m/>
    <m/>
    <m/>
    <m/>
    <n v="0"/>
  </r>
  <r>
    <x v="15"/>
    <d v="2024-03-28T00:00:00"/>
    <x v="0"/>
    <x v="3"/>
    <m/>
    <m/>
    <m/>
    <m/>
    <m/>
    <m/>
    <m/>
    <n v="6604"/>
    <m/>
    <m/>
    <m/>
    <m/>
    <n v="6604"/>
  </r>
  <r>
    <x v="15"/>
    <d v="2024-04-08T00:00:00"/>
    <x v="0"/>
    <x v="3"/>
    <m/>
    <m/>
    <m/>
    <m/>
    <m/>
    <m/>
    <m/>
    <n v="3500"/>
    <m/>
    <m/>
    <m/>
    <m/>
    <n v="3500"/>
  </r>
  <r>
    <x v="15"/>
    <d v="2024-04-08T00:00:00"/>
    <x v="0"/>
    <x v="1"/>
    <m/>
    <m/>
    <m/>
    <m/>
    <m/>
    <m/>
    <m/>
    <n v="0"/>
    <m/>
    <m/>
    <m/>
    <m/>
    <n v="0"/>
  </r>
  <r>
    <x v="15"/>
    <d v="2024-04-08T00:00:00"/>
    <x v="0"/>
    <x v="4"/>
    <m/>
    <m/>
    <m/>
    <m/>
    <m/>
    <m/>
    <m/>
    <n v="0"/>
    <m/>
    <m/>
    <m/>
    <m/>
    <n v="0"/>
  </r>
  <r>
    <x v="15"/>
    <d v="2024-04-09T00:00:00"/>
    <x v="0"/>
    <x v="3"/>
    <m/>
    <m/>
    <m/>
    <m/>
    <m/>
    <m/>
    <m/>
    <n v="675"/>
    <n v="1838"/>
    <m/>
    <m/>
    <m/>
    <n v="2513"/>
  </r>
  <r>
    <x v="15"/>
    <d v="2024-04-09T00:00:00"/>
    <x v="0"/>
    <x v="1"/>
    <m/>
    <m/>
    <m/>
    <m/>
    <m/>
    <m/>
    <m/>
    <n v="134669"/>
    <n v="1531"/>
    <m/>
    <m/>
    <m/>
    <n v="136200"/>
  </r>
  <r>
    <x v="15"/>
    <d v="2024-04-09T00:00:00"/>
    <x v="0"/>
    <x v="4"/>
    <m/>
    <m/>
    <m/>
    <m/>
    <m/>
    <m/>
    <m/>
    <n v="32496"/>
    <n v="1230"/>
    <m/>
    <m/>
    <m/>
    <n v="33726"/>
  </r>
  <r>
    <x v="15"/>
    <d v="2024-04-10T00:00:00"/>
    <x v="0"/>
    <x v="1"/>
    <m/>
    <m/>
    <m/>
    <m/>
    <m/>
    <n v="250"/>
    <n v="4450"/>
    <n v="147399"/>
    <n v="1332"/>
    <m/>
    <m/>
    <m/>
    <n v="153431"/>
  </r>
  <r>
    <x v="15"/>
    <d v="2024-04-10T00:00:00"/>
    <x v="0"/>
    <x v="4"/>
    <m/>
    <m/>
    <m/>
    <m/>
    <m/>
    <m/>
    <n v="1524"/>
    <n v="29801"/>
    <n v="1309"/>
    <m/>
    <m/>
    <m/>
    <n v="32634"/>
  </r>
  <r>
    <x v="15"/>
    <d v="2024-04-11T00:00:00"/>
    <x v="0"/>
    <x v="1"/>
    <m/>
    <m/>
    <m/>
    <m/>
    <m/>
    <m/>
    <m/>
    <n v="89249"/>
    <n v="1320"/>
    <m/>
    <m/>
    <m/>
    <n v="90569"/>
  </r>
  <r>
    <x v="15"/>
    <d v="2024-04-11T00:00:00"/>
    <x v="0"/>
    <x v="4"/>
    <m/>
    <m/>
    <m/>
    <m/>
    <m/>
    <m/>
    <m/>
    <n v="18561"/>
    <n v="477"/>
    <m/>
    <m/>
    <m/>
    <n v="19038"/>
  </r>
  <r>
    <x v="15"/>
    <d v="2024-04-12T00:00:00"/>
    <x v="0"/>
    <x v="1"/>
    <m/>
    <m/>
    <m/>
    <m/>
    <m/>
    <m/>
    <m/>
    <n v="62939"/>
    <m/>
    <m/>
    <m/>
    <m/>
    <n v="62939"/>
  </r>
  <r>
    <x v="15"/>
    <d v="2024-04-12T00:00:00"/>
    <x v="0"/>
    <x v="4"/>
    <m/>
    <m/>
    <m/>
    <m/>
    <m/>
    <m/>
    <m/>
    <n v="10827"/>
    <n v="617"/>
    <m/>
    <m/>
    <m/>
    <n v="11444"/>
  </r>
  <r>
    <x v="15"/>
    <d v="2024-04-16T00:00:00"/>
    <x v="0"/>
    <x v="3"/>
    <m/>
    <m/>
    <m/>
    <m/>
    <m/>
    <m/>
    <m/>
    <m/>
    <n v="3506"/>
    <m/>
    <m/>
    <m/>
    <n v="3506"/>
  </r>
  <r>
    <x v="15"/>
    <d v="2024-04-25T00:00:00"/>
    <x v="0"/>
    <x v="1"/>
    <m/>
    <m/>
    <m/>
    <m/>
    <m/>
    <m/>
    <m/>
    <n v="3466"/>
    <n v="56366"/>
    <m/>
    <m/>
    <m/>
    <n v="59832"/>
  </r>
  <r>
    <x v="15"/>
    <d v="2024-04-25T00:00:00"/>
    <x v="0"/>
    <x v="4"/>
    <m/>
    <m/>
    <m/>
    <m/>
    <m/>
    <m/>
    <m/>
    <n v="1017"/>
    <n v="11650"/>
    <m/>
    <m/>
    <m/>
    <n v="12667"/>
  </r>
  <r>
    <x v="15"/>
    <d v="2024-04-26T00:00:00"/>
    <x v="0"/>
    <x v="1"/>
    <m/>
    <m/>
    <m/>
    <m/>
    <m/>
    <m/>
    <m/>
    <n v="1492"/>
    <n v="203178"/>
    <m/>
    <m/>
    <m/>
    <n v="204670"/>
  </r>
  <r>
    <x v="15"/>
    <d v="2024-04-26T00:00:00"/>
    <x v="0"/>
    <x v="4"/>
    <m/>
    <m/>
    <m/>
    <m/>
    <m/>
    <m/>
    <m/>
    <n v="377"/>
    <n v="40469"/>
    <m/>
    <m/>
    <m/>
    <n v="40846"/>
  </r>
  <r>
    <x v="15"/>
    <d v="2024-04-30T00:00:00"/>
    <x v="0"/>
    <x v="3"/>
    <m/>
    <m/>
    <m/>
    <m/>
    <m/>
    <m/>
    <m/>
    <m/>
    <n v="2261"/>
    <m/>
    <m/>
    <m/>
    <n v="2261"/>
  </r>
  <r>
    <x v="15"/>
    <d v="2024-05-01T00:00:00"/>
    <x v="0"/>
    <x v="1"/>
    <m/>
    <m/>
    <m/>
    <m/>
    <m/>
    <m/>
    <m/>
    <m/>
    <n v="111643"/>
    <n v="2791"/>
    <m/>
    <m/>
    <n v="114434"/>
  </r>
  <r>
    <x v="15"/>
    <d v="2024-05-01T00:00:00"/>
    <x v="0"/>
    <x v="4"/>
    <m/>
    <m/>
    <m/>
    <m/>
    <m/>
    <m/>
    <m/>
    <m/>
    <n v="22845"/>
    <n v="1300"/>
    <m/>
    <m/>
    <n v="24145"/>
  </r>
  <r>
    <x v="15"/>
    <d v="2024-05-06T00:00:00"/>
    <x v="0"/>
    <x v="3"/>
    <m/>
    <m/>
    <m/>
    <m/>
    <m/>
    <m/>
    <m/>
    <m/>
    <n v="500"/>
    <n v="4345"/>
    <m/>
    <m/>
    <n v="4845"/>
  </r>
  <r>
    <x v="15"/>
    <d v="2024-05-09T00:00:00"/>
    <x v="0"/>
    <x v="1"/>
    <m/>
    <m/>
    <m/>
    <m/>
    <m/>
    <m/>
    <m/>
    <m/>
    <n v="88094"/>
    <n v="167258"/>
    <m/>
    <m/>
    <n v="255352"/>
  </r>
  <r>
    <x v="15"/>
    <d v="2024-05-09T00:00:00"/>
    <x v="0"/>
    <x v="4"/>
    <m/>
    <m/>
    <m/>
    <m/>
    <m/>
    <m/>
    <m/>
    <m/>
    <n v="12445"/>
    <n v="32741"/>
    <m/>
    <m/>
    <n v="45186"/>
  </r>
  <r>
    <x v="15"/>
    <d v="2024-05-14T00:00:00"/>
    <x v="0"/>
    <x v="1"/>
    <m/>
    <m/>
    <m/>
    <m/>
    <m/>
    <m/>
    <m/>
    <m/>
    <n v="1497"/>
    <n v="81460"/>
    <m/>
    <m/>
    <n v="82957"/>
  </r>
  <r>
    <x v="15"/>
    <d v="2024-05-14T00:00:00"/>
    <x v="0"/>
    <x v="4"/>
    <m/>
    <m/>
    <m/>
    <m/>
    <m/>
    <m/>
    <m/>
    <m/>
    <n v="95"/>
    <n v="21097"/>
    <m/>
    <m/>
    <n v="21192"/>
  </r>
  <r>
    <x v="15"/>
    <d v="2024-05-17T00:00:00"/>
    <x v="0"/>
    <x v="1"/>
    <m/>
    <m/>
    <m/>
    <m/>
    <m/>
    <m/>
    <m/>
    <m/>
    <m/>
    <n v="727"/>
    <m/>
    <m/>
    <n v="727"/>
  </r>
  <r>
    <x v="15"/>
    <d v="2024-05-20T00:00:00"/>
    <x v="0"/>
    <x v="3"/>
    <m/>
    <m/>
    <n v="462"/>
    <m/>
    <m/>
    <m/>
    <m/>
    <m/>
    <m/>
    <m/>
    <m/>
    <m/>
    <n v="462"/>
  </r>
  <r>
    <x v="15"/>
    <d v="2024-05-21T00:00:00"/>
    <x v="0"/>
    <x v="1"/>
    <m/>
    <m/>
    <m/>
    <m/>
    <m/>
    <m/>
    <m/>
    <m/>
    <n v="281"/>
    <n v="102321"/>
    <m/>
    <m/>
    <n v="102602"/>
  </r>
  <r>
    <x v="15"/>
    <d v="2024-05-21T00:00:00"/>
    <x v="0"/>
    <x v="4"/>
    <m/>
    <m/>
    <m/>
    <m/>
    <m/>
    <m/>
    <m/>
    <m/>
    <n v="448"/>
    <n v="28501"/>
    <m/>
    <m/>
    <n v="28949"/>
  </r>
  <r>
    <x v="15"/>
    <d v="2024-06-04T00:00:00"/>
    <x v="0"/>
    <x v="3"/>
    <m/>
    <m/>
    <m/>
    <m/>
    <m/>
    <m/>
    <m/>
    <m/>
    <m/>
    <n v="17910"/>
    <n v="1000"/>
    <m/>
    <n v="18910"/>
  </r>
  <r>
    <x v="15"/>
    <d v="2024-06-05T00:00:00"/>
    <x v="0"/>
    <x v="1"/>
    <m/>
    <m/>
    <m/>
    <m/>
    <m/>
    <m/>
    <m/>
    <m/>
    <m/>
    <n v="41754"/>
    <m/>
    <m/>
    <n v="41754"/>
  </r>
  <r>
    <x v="15"/>
    <d v="2024-06-05T00:00:00"/>
    <x v="0"/>
    <x v="4"/>
    <m/>
    <m/>
    <m/>
    <m/>
    <m/>
    <m/>
    <m/>
    <m/>
    <m/>
    <n v="12578"/>
    <n v="577"/>
    <m/>
    <n v="13155"/>
  </r>
  <r>
    <x v="15"/>
    <d v="2024-06-17T00:00:00"/>
    <x v="0"/>
    <x v="3"/>
    <m/>
    <m/>
    <n v="500"/>
    <n v="1000"/>
    <n v="500"/>
    <n v="500"/>
    <m/>
    <m/>
    <m/>
    <n v="20308"/>
    <n v="5307"/>
    <m/>
    <n v="28115"/>
  </r>
  <r>
    <x v="15"/>
    <d v="2024-06-18T00:00:00"/>
    <x v="0"/>
    <x v="1"/>
    <m/>
    <m/>
    <m/>
    <m/>
    <m/>
    <m/>
    <m/>
    <m/>
    <m/>
    <n v="131837"/>
    <n v="1634"/>
    <m/>
    <n v="133471"/>
  </r>
  <r>
    <x v="15"/>
    <d v="2024-06-18T00:00:00"/>
    <x v="0"/>
    <x v="4"/>
    <m/>
    <m/>
    <m/>
    <m/>
    <m/>
    <m/>
    <m/>
    <m/>
    <m/>
    <n v="41768"/>
    <n v="523"/>
    <m/>
    <n v="42291"/>
  </r>
  <r>
    <x v="15"/>
    <d v="2024-06-20T00:00:00"/>
    <x v="0"/>
    <x v="1"/>
    <m/>
    <m/>
    <m/>
    <m/>
    <m/>
    <m/>
    <m/>
    <m/>
    <m/>
    <n v="10342"/>
    <n v="67246"/>
    <m/>
    <n v="77588"/>
  </r>
  <r>
    <x v="15"/>
    <d v="2024-06-20T00:00:00"/>
    <x v="0"/>
    <x v="4"/>
    <m/>
    <m/>
    <m/>
    <m/>
    <m/>
    <m/>
    <m/>
    <m/>
    <m/>
    <n v="2910"/>
    <n v="25230"/>
    <m/>
    <n v="28140"/>
  </r>
  <r>
    <x v="15"/>
    <d v="2024-06-25T00:00:00"/>
    <x v="0"/>
    <x v="1"/>
    <m/>
    <m/>
    <m/>
    <m/>
    <m/>
    <m/>
    <m/>
    <m/>
    <m/>
    <m/>
    <n v="41621"/>
    <m/>
    <n v="41621"/>
  </r>
  <r>
    <x v="15"/>
    <d v="2024-06-25T00:00:00"/>
    <x v="0"/>
    <x v="4"/>
    <m/>
    <m/>
    <m/>
    <m/>
    <m/>
    <m/>
    <m/>
    <m/>
    <m/>
    <m/>
    <n v="11349"/>
    <m/>
    <n v="11349"/>
  </r>
  <r>
    <x v="15"/>
    <d v="2024-06-27T00:00:00"/>
    <x v="0"/>
    <x v="3"/>
    <m/>
    <m/>
    <m/>
    <m/>
    <m/>
    <m/>
    <m/>
    <m/>
    <m/>
    <n v="2537"/>
    <n v="13419"/>
    <m/>
    <n v="15956"/>
  </r>
  <r>
    <x v="15"/>
    <d v="2024-07-08T00:00:00"/>
    <x v="0"/>
    <x v="1"/>
    <m/>
    <m/>
    <m/>
    <m/>
    <m/>
    <m/>
    <m/>
    <m/>
    <m/>
    <n v="1500"/>
    <n v="64522"/>
    <n v="1820"/>
    <n v="67842"/>
  </r>
  <r>
    <x v="15"/>
    <d v="2024-07-08T00:00:00"/>
    <x v="0"/>
    <x v="4"/>
    <m/>
    <m/>
    <m/>
    <m/>
    <m/>
    <m/>
    <m/>
    <m/>
    <m/>
    <m/>
    <n v="13858"/>
    <n v="844"/>
    <n v="14702"/>
  </r>
  <r>
    <x v="15"/>
    <d v="2024-07-12T00:00:00"/>
    <x v="0"/>
    <x v="1"/>
    <m/>
    <m/>
    <m/>
    <m/>
    <m/>
    <m/>
    <m/>
    <m/>
    <m/>
    <n v="439"/>
    <n v="53963"/>
    <n v="434"/>
    <n v="54836"/>
  </r>
  <r>
    <x v="15"/>
    <d v="2024-07-12T00:00:00"/>
    <x v="0"/>
    <x v="4"/>
    <m/>
    <m/>
    <m/>
    <m/>
    <m/>
    <m/>
    <m/>
    <m/>
    <m/>
    <n v="643"/>
    <n v="17329"/>
    <n v="257"/>
    <n v="18229"/>
  </r>
  <r>
    <x v="15"/>
    <d v="2024-07-15T00:00:00"/>
    <x v="0"/>
    <x v="1"/>
    <m/>
    <m/>
    <m/>
    <m/>
    <m/>
    <m/>
    <m/>
    <m/>
    <m/>
    <n v="2500"/>
    <n v="523"/>
    <n v="22476"/>
    <n v="25499"/>
  </r>
  <r>
    <x v="15"/>
    <d v="2024-07-15T00:00:00"/>
    <x v="0"/>
    <x v="4"/>
    <m/>
    <m/>
    <m/>
    <m/>
    <m/>
    <m/>
    <m/>
    <m/>
    <m/>
    <m/>
    <n v="89"/>
    <n v="9730"/>
    <n v="9819"/>
  </r>
  <r>
    <x v="15"/>
    <d v="2024-07-17T00:00:00"/>
    <x v="0"/>
    <x v="3"/>
    <m/>
    <m/>
    <m/>
    <m/>
    <m/>
    <m/>
    <m/>
    <m/>
    <m/>
    <n v="816"/>
    <n v="22713"/>
    <n v="2153"/>
    <n v="25682"/>
  </r>
  <r>
    <x v="15"/>
    <d v="2024-07-18T00:00:00"/>
    <x v="0"/>
    <x v="1"/>
    <m/>
    <m/>
    <m/>
    <m/>
    <m/>
    <m/>
    <m/>
    <m/>
    <m/>
    <m/>
    <n v="9978"/>
    <n v="34753"/>
    <n v="44731"/>
  </r>
  <r>
    <x v="15"/>
    <d v="2024-07-18T00:00:00"/>
    <x v="0"/>
    <x v="4"/>
    <m/>
    <m/>
    <m/>
    <m/>
    <m/>
    <m/>
    <m/>
    <m/>
    <m/>
    <m/>
    <n v="3472"/>
    <n v="6184"/>
    <n v="9656"/>
  </r>
  <r>
    <x v="15"/>
    <d v="2024-07-22T00:00:00"/>
    <x v="0"/>
    <x v="3"/>
    <m/>
    <m/>
    <m/>
    <m/>
    <m/>
    <m/>
    <m/>
    <m/>
    <n v="500"/>
    <m/>
    <n v="12317"/>
    <n v="10330"/>
    <n v="23147"/>
  </r>
  <r>
    <x v="15"/>
    <d v="2024-07-23T00:00:00"/>
    <x v="0"/>
    <x v="1"/>
    <m/>
    <m/>
    <m/>
    <m/>
    <m/>
    <n v="269"/>
    <m/>
    <m/>
    <m/>
    <m/>
    <n v="617"/>
    <n v="118986"/>
    <n v="119872"/>
  </r>
  <r>
    <x v="15"/>
    <d v="2024-07-23T00:00:00"/>
    <x v="0"/>
    <x v="4"/>
    <m/>
    <m/>
    <m/>
    <m/>
    <n v="626"/>
    <n v="656"/>
    <m/>
    <m/>
    <m/>
    <m/>
    <n v="317"/>
    <n v="16665"/>
    <n v="18264"/>
  </r>
  <r>
    <x v="15"/>
    <d v="2024-07-31T00:00:00"/>
    <x v="0"/>
    <x v="3"/>
    <m/>
    <m/>
    <m/>
    <m/>
    <m/>
    <m/>
    <m/>
    <m/>
    <m/>
    <m/>
    <n v="1701"/>
    <n v="50266"/>
    <n v="51967"/>
  </r>
  <r>
    <x v="15"/>
    <d v="2024-07-31T00:00:00"/>
    <x v="0"/>
    <x v="1"/>
    <m/>
    <m/>
    <m/>
    <m/>
    <m/>
    <m/>
    <m/>
    <m/>
    <m/>
    <m/>
    <n v="930"/>
    <n v="90579"/>
    <n v="91509"/>
  </r>
  <r>
    <x v="15"/>
    <d v="2024-07-31T00:00:00"/>
    <x v="0"/>
    <x v="4"/>
    <m/>
    <m/>
    <m/>
    <m/>
    <m/>
    <m/>
    <m/>
    <m/>
    <m/>
    <m/>
    <n v="235"/>
    <n v="17616"/>
    <n v="17851"/>
  </r>
  <r>
    <x v="15"/>
    <d v="2024-08-07T00:00:00"/>
    <x v="0"/>
    <x v="1"/>
    <m/>
    <m/>
    <m/>
    <m/>
    <m/>
    <m/>
    <m/>
    <m/>
    <m/>
    <m/>
    <m/>
    <n v="37966"/>
    <n v="37966"/>
  </r>
  <r>
    <x v="15"/>
    <d v="2024-08-07T00:00:00"/>
    <x v="0"/>
    <x v="4"/>
    <m/>
    <m/>
    <m/>
    <m/>
    <m/>
    <m/>
    <m/>
    <m/>
    <m/>
    <m/>
    <m/>
    <n v="5380"/>
    <n v="5380"/>
  </r>
  <r>
    <x v="15"/>
    <d v="2024-08-15T00:00:00"/>
    <x v="0"/>
    <x v="3"/>
    <m/>
    <m/>
    <m/>
    <m/>
    <m/>
    <m/>
    <m/>
    <m/>
    <m/>
    <m/>
    <m/>
    <n v="38008"/>
    <n v="38008"/>
  </r>
  <r>
    <x v="15"/>
    <s v="#"/>
    <x v="0"/>
    <x v="3"/>
    <m/>
    <m/>
    <m/>
    <m/>
    <m/>
    <m/>
    <m/>
    <m/>
    <m/>
    <m/>
    <m/>
    <m/>
    <m/>
  </r>
  <r>
    <x v="15"/>
    <s v="#"/>
    <x v="0"/>
    <x v="0"/>
    <m/>
    <m/>
    <m/>
    <m/>
    <m/>
    <m/>
    <m/>
    <m/>
    <m/>
    <m/>
    <m/>
    <m/>
    <m/>
  </r>
  <r>
    <x v="15"/>
    <s v="#"/>
    <x v="0"/>
    <x v="1"/>
    <m/>
    <m/>
    <m/>
    <m/>
    <m/>
    <m/>
    <m/>
    <m/>
    <m/>
    <m/>
    <m/>
    <m/>
    <m/>
  </r>
  <r>
    <x v="15"/>
    <s v="#"/>
    <x v="0"/>
    <x v="4"/>
    <m/>
    <m/>
    <m/>
    <m/>
    <m/>
    <m/>
    <m/>
    <m/>
    <m/>
    <m/>
    <m/>
    <m/>
    <m/>
  </r>
  <r>
    <x v="15"/>
    <s v="#"/>
    <x v="0"/>
    <x v="5"/>
    <m/>
    <m/>
    <m/>
    <m/>
    <m/>
    <m/>
    <m/>
    <m/>
    <m/>
    <m/>
    <m/>
    <m/>
    <m/>
  </r>
  <r>
    <x v="15"/>
    <s v="Result"/>
    <x v="1"/>
    <x v="2"/>
    <n v="477112.53"/>
    <n v="46719.77"/>
    <n v="1271328"/>
    <n v="1170484"/>
    <n v="1038750"/>
    <n v="872442"/>
    <n v="821621"/>
    <n v="548909"/>
    <n v="565432"/>
    <n v="730383"/>
    <n v="370470"/>
    <n v="464447"/>
    <n v="8378098.2999999998"/>
  </r>
  <r>
    <x v="16"/>
    <d v="2023-08-04T00:00:00"/>
    <x v="0"/>
    <x v="4"/>
    <n v="1558"/>
    <m/>
    <m/>
    <m/>
    <m/>
    <m/>
    <m/>
    <m/>
    <m/>
    <m/>
    <m/>
    <m/>
    <n v="1558"/>
  </r>
  <r>
    <x v="16"/>
    <d v="2023-08-14T00:00:00"/>
    <x v="0"/>
    <x v="4"/>
    <n v="15109"/>
    <m/>
    <m/>
    <m/>
    <m/>
    <m/>
    <m/>
    <m/>
    <m/>
    <m/>
    <m/>
    <m/>
    <n v="15109"/>
  </r>
  <r>
    <x v="16"/>
    <d v="2023-08-17T00:00:00"/>
    <x v="0"/>
    <x v="3"/>
    <n v="5227"/>
    <m/>
    <m/>
    <m/>
    <m/>
    <m/>
    <m/>
    <m/>
    <m/>
    <m/>
    <m/>
    <m/>
    <n v="5227"/>
  </r>
  <r>
    <x v="16"/>
    <d v="2023-08-21T00:00:00"/>
    <x v="0"/>
    <x v="4"/>
    <n v="23354"/>
    <m/>
    <m/>
    <m/>
    <m/>
    <m/>
    <m/>
    <m/>
    <m/>
    <m/>
    <m/>
    <m/>
    <n v="23354"/>
  </r>
  <r>
    <x v="16"/>
    <d v="2023-08-25T00:00:00"/>
    <x v="0"/>
    <x v="4"/>
    <n v="31578"/>
    <m/>
    <m/>
    <m/>
    <m/>
    <m/>
    <m/>
    <m/>
    <m/>
    <m/>
    <m/>
    <m/>
    <n v="31578"/>
  </r>
  <r>
    <x v="16"/>
    <d v="2023-08-29T00:00:00"/>
    <x v="0"/>
    <x v="3"/>
    <n v="16552"/>
    <m/>
    <m/>
    <m/>
    <m/>
    <m/>
    <m/>
    <m/>
    <m/>
    <m/>
    <m/>
    <m/>
    <n v="16552"/>
  </r>
  <r>
    <x v="16"/>
    <d v="2023-08-31T00:00:00"/>
    <x v="0"/>
    <x v="3"/>
    <n v="458"/>
    <m/>
    <m/>
    <m/>
    <m/>
    <m/>
    <m/>
    <m/>
    <m/>
    <m/>
    <m/>
    <m/>
    <n v="458"/>
  </r>
  <r>
    <x v="16"/>
    <d v="2023-09-05T00:00:00"/>
    <x v="0"/>
    <x v="3"/>
    <n v="7941"/>
    <m/>
    <m/>
    <m/>
    <m/>
    <m/>
    <m/>
    <m/>
    <m/>
    <m/>
    <m/>
    <m/>
    <n v="7941"/>
  </r>
  <r>
    <x v="16"/>
    <d v="2023-09-08T00:00:00"/>
    <x v="0"/>
    <x v="4"/>
    <n v="32417"/>
    <m/>
    <m/>
    <m/>
    <m/>
    <m/>
    <m/>
    <m/>
    <m/>
    <m/>
    <m/>
    <m/>
    <n v="32417"/>
  </r>
  <r>
    <x v="16"/>
    <d v="2023-09-12T00:00:00"/>
    <x v="0"/>
    <x v="4"/>
    <n v="548"/>
    <n v="6499"/>
    <m/>
    <m/>
    <m/>
    <m/>
    <m/>
    <m/>
    <m/>
    <m/>
    <m/>
    <m/>
    <n v="7047"/>
  </r>
  <r>
    <x v="16"/>
    <d v="2023-09-13T00:00:00"/>
    <x v="0"/>
    <x v="4"/>
    <m/>
    <n v="8025"/>
    <m/>
    <m/>
    <m/>
    <m/>
    <m/>
    <m/>
    <m/>
    <m/>
    <m/>
    <m/>
    <n v="8025"/>
  </r>
  <r>
    <x v="16"/>
    <d v="2023-09-14T00:00:00"/>
    <x v="0"/>
    <x v="4"/>
    <m/>
    <n v="29"/>
    <m/>
    <m/>
    <m/>
    <m/>
    <m/>
    <m/>
    <m/>
    <m/>
    <m/>
    <m/>
    <n v="29"/>
  </r>
  <r>
    <x v="16"/>
    <d v="2023-10-04T00:00:00"/>
    <x v="0"/>
    <x v="3"/>
    <n v="1449"/>
    <m/>
    <m/>
    <m/>
    <m/>
    <m/>
    <m/>
    <m/>
    <m/>
    <m/>
    <m/>
    <m/>
    <n v="1449"/>
  </r>
  <r>
    <x v="16"/>
    <d v="2023-10-12T00:00:00"/>
    <x v="0"/>
    <x v="3"/>
    <n v="4436"/>
    <m/>
    <m/>
    <m/>
    <m/>
    <m/>
    <m/>
    <m/>
    <m/>
    <m/>
    <m/>
    <m/>
    <n v="4436"/>
  </r>
  <r>
    <x v="16"/>
    <d v="2023-10-18T00:00:00"/>
    <x v="0"/>
    <x v="3"/>
    <m/>
    <m/>
    <n v="1289"/>
    <m/>
    <m/>
    <m/>
    <m/>
    <m/>
    <m/>
    <m/>
    <m/>
    <m/>
    <n v="1289"/>
  </r>
  <r>
    <x v="16"/>
    <d v="2023-10-24T00:00:00"/>
    <x v="0"/>
    <x v="3"/>
    <m/>
    <m/>
    <n v="15029"/>
    <m/>
    <m/>
    <m/>
    <m/>
    <m/>
    <m/>
    <m/>
    <m/>
    <m/>
    <n v="15029"/>
  </r>
  <r>
    <x v="16"/>
    <d v="2023-10-31T00:00:00"/>
    <x v="0"/>
    <x v="3"/>
    <m/>
    <m/>
    <n v="7278"/>
    <m/>
    <m/>
    <m/>
    <m/>
    <m/>
    <m/>
    <m/>
    <m/>
    <m/>
    <n v="7278"/>
  </r>
  <r>
    <x v="16"/>
    <d v="2023-11-08T00:00:00"/>
    <x v="0"/>
    <x v="3"/>
    <m/>
    <m/>
    <m/>
    <n v="6149"/>
    <m/>
    <m/>
    <m/>
    <m/>
    <m/>
    <m/>
    <m/>
    <m/>
    <n v="6149"/>
  </r>
  <r>
    <x v="16"/>
    <d v="2023-11-14T00:00:00"/>
    <x v="0"/>
    <x v="3"/>
    <m/>
    <m/>
    <m/>
    <n v="26210"/>
    <m/>
    <m/>
    <m/>
    <m/>
    <m/>
    <m/>
    <m/>
    <m/>
    <n v="26210"/>
  </r>
  <r>
    <x v="16"/>
    <d v="2023-11-22T00:00:00"/>
    <x v="0"/>
    <x v="3"/>
    <m/>
    <m/>
    <m/>
    <n v="19765"/>
    <m/>
    <m/>
    <m/>
    <m/>
    <m/>
    <m/>
    <m/>
    <m/>
    <n v="19765"/>
  </r>
  <r>
    <x v="16"/>
    <d v="2023-11-28T00:00:00"/>
    <x v="0"/>
    <x v="4"/>
    <m/>
    <m/>
    <n v="51133"/>
    <n v="20627"/>
    <m/>
    <m/>
    <m/>
    <m/>
    <m/>
    <m/>
    <m/>
    <m/>
    <n v="71760"/>
  </r>
  <r>
    <x v="16"/>
    <d v="2023-11-30T00:00:00"/>
    <x v="0"/>
    <x v="0"/>
    <m/>
    <n v="526.59"/>
    <m/>
    <m/>
    <m/>
    <m/>
    <m/>
    <m/>
    <m/>
    <m/>
    <m/>
    <m/>
    <n v="526.59"/>
  </r>
  <r>
    <x v="16"/>
    <d v="2023-12-04T00:00:00"/>
    <x v="0"/>
    <x v="3"/>
    <m/>
    <m/>
    <m/>
    <n v="16366"/>
    <m/>
    <m/>
    <m/>
    <m/>
    <m/>
    <m/>
    <m/>
    <m/>
    <n v="16366"/>
  </r>
  <r>
    <x v="16"/>
    <d v="2023-12-04T00:00:00"/>
    <x v="0"/>
    <x v="0"/>
    <m/>
    <m/>
    <n v="796.67"/>
    <m/>
    <m/>
    <m/>
    <m/>
    <m/>
    <m/>
    <m/>
    <m/>
    <m/>
    <n v="796.67"/>
  </r>
  <r>
    <x v="16"/>
    <d v="2023-12-08T00:00:00"/>
    <x v="0"/>
    <x v="4"/>
    <m/>
    <m/>
    <m/>
    <n v="33435"/>
    <n v="15725"/>
    <m/>
    <m/>
    <m/>
    <m/>
    <m/>
    <m/>
    <m/>
    <n v="49160"/>
  </r>
  <r>
    <x v="16"/>
    <d v="2023-12-11T00:00:00"/>
    <x v="0"/>
    <x v="4"/>
    <m/>
    <m/>
    <m/>
    <n v="55254"/>
    <n v="917"/>
    <m/>
    <m/>
    <m/>
    <m/>
    <m/>
    <m/>
    <m/>
    <n v="56171"/>
  </r>
  <r>
    <x v="16"/>
    <d v="2023-12-12T00:00:00"/>
    <x v="0"/>
    <x v="3"/>
    <m/>
    <m/>
    <m/>
    <m/>
    <n v="9055"/>
    <m/>
    <m/>
    <m/>
    <m/>
    <m/>
    <m/>
    <m/>
    <n v="9055"/>
  </r>
  <r>
    <x v="16"/>
    <d v="2023-12-12T00:00:00"/>
    <x v="0"/>
    <x v="4"/>
    <m/>
    <m/>
    <m/>
    <n v="50494"/>
    <n v="44"/>
    <m/>
    <m/>
    <m/>
    <m/>
    <m/>
    <m/>
    <m/>
    <n v="50538"/>
  </r>
  <r>
    <x v="16"/>
    <d v="2023-12-20T00:00:00"/>
    <x v="0"/>
    <x v="3"/>
    <m/>
    <m/>
    <m/>
    <m/>
    <n v="7134"/>
    <m/>
    <m/>
    <m/>
    <m/>
    <m/>
    <m/>
    <m/>
    <n v="7134"/>
  </r>
  <r>
    <x v="16"/>
    <d v="2023-12-22T00:00:00"/>
    <x v="0"/>
    <x v="4"/>
    <m/>
    <m/>
    <m/>
    <n v="748"/>
    <n v="23083"/>
    <m/>
    <m/>
    <m/>
    <m/>
    <m/>
    <m/>
    <m/>
    <n v="23831"/>
  </r>
  <r>
    <x v="16"/>
    <d v="2023-12-28T00:00:00"/>
    <x v="0"/>
    <x v="3"/>
    <m/>
    <m/>
    <m/>
    <m/>
    <n v="9160"/>
    <m/>
    <m/>
    <m/>
    <m/>
    <m/>
    <m/>
    <m/>
    <n v="9160"/>
  </r>
  <r>
    <x v="16"/>
    <d v="2024-01-03T00:00:00"/>
    <x v="0"/>
    <x v="4"/>
    <m/>
    <m/>
    <m/>
    <m/>
    <n v="26375"/>
    <m/>
    <m/>
    <m/>
    <m/>
    <m/>
    <m/>
    <m/>
    <n v="26375"/>
  </r>
  <r>
    <x v="16"/>
    <d v="2024-01-08T00:00:00"/>
    <x v="0"/>
    <x v="3"/>
    <m/>
    <m/>
    <m/>
    <m/>
    <n v="8094"/>
    <n v="256"/>
    <m/>
    <m/>
    <m/>
    <m/>
    <m/>
    <m/>
    <n v="8350"/>
  </r>
  <r>
    <x v="16"/>
    <d v="2024-01-09T00:00:00"/>
    <x v="0"/>
    <x v="3"/>
    <m/>
    <m/>
    <m/>
    <m/>
    <m/>
    <n v="8291"/>
    <m/>
    <m/>
    <m/>
    <m/>
    <m/>
    <m/>
    <n v="8291"/>
  </r>
  <r>
    <x v="16"/>
    <d v="2024-01-09T00:00:00"/>
    <x v="0"/>
    <x v="4"/>
    <m/>
    <m/>
    <m/>
    <m/>
    <n v="40040"/>
    <m/>
    <m/>
    <m/>
    <m/>
    <m/>
    <m/>
    <m/>
    <n v="40040"/>
  </r>
  <r>
    <x v="16"/>
    <d v="2024-01-10T00:00:00"/>
    <x v="0"/>
    <x v="4"/>
    <m/>
    <m/>
    <m/>
    <m/>
    <m/>
    <n v="38413"/>
    <m/>
    <m/>
    <m/>
    <m/>
    <m/>
    <m/>
    <n v="38413"/>
  </r>
  <r>
    <x v="16"/>
    <d v="2024-01-12T00:00:00"/>
    <x v="0"/>
    <x v="4"/>
    <m/>
    <m/>
    <m/>
    <m/>
    <n v="1038"/>
    <n v="34407"/>
    <m/>
    <m/>
    <m/>
    <m/>
    <m/>
    <m/>
    <n v="35445"/>
  </r>
  <r>
    <x v="16"/>
    <d v="2024-01-24T00:00:00"/>
    <x v="0"/>
    <x v="4"/>
    <m/>
    <m/>
    <m/>
    <m/>
    <m/>
    <n v="427"/>
    <m/>
    <m/>
    <m/>
    <m/>
    <m/>
    <m/>
    <n v="427"/>
  </r>
  <r>
    <x v="16"/>
    <d v="2024-01-26T00:00:00"/>
    <x v="0"/>
    <x v="3"/>
    <m/>
    <m/>
    <m/>
    <m/>
    <m/>
    <n v="2391"/>
    <m/>
    <m/>
    <m/>
    <m/>
    <m/>
    <m/>
    <n v="2391"/>
  </r>
  <r>
    <x v="16"/>
    <d v="2024-01-30T00:00:00"/>
    <x v="0"/>
    <x v="4"/>
    <m/>
    <m/>
    <m/>
    <m/>
    <n v="1082"/>
    <n v="82933"/>
    <m/>
    <m/>
    <m/>
    <m/>
    <m/>
    <m/>
    <n v="84015"/>
  </r>
  <r>
    <x v="16"/>
    <d v="2024-02-02T00:00:00"/>
    <x v="0"/>
    <x v="3"/>
    <m/>
    <m/>
    <m/>
    <m/>
    <m/>
    <n v="4700"/>
    <m/>
    <m/>
    <m/>
    <m/>
    <m/>
    <m/>
    <n v="4700"/>
  </r>
  <r>
    <x v="16"/>
    <d v="2024-02-02T00:00:00"/>
    <x v="0"/>
    <x v="4"/>
    <m/>
    <m/>
    <m/>
    <m/>
    <m/>
    <n v="47204"/>
    <m/>
    <m/>
    <m/>
    <m/>
    <m/>
    <m/>
    <n v="47204"/>
  </r>
  <r>
    <x v="16"/>
    <d v="2024-02-08T00:00:00"/>
    <x v="0"/>
    <x v="3"/>
    <m/>
    <m/>
    <m/>
    <m/>
    <m/>
    <n v="5695"/>
    <m/>
    <m/>
    <m/>
    <m/>
    <m/>
    <m/>
    <n v="5695"/>
  </r>
  <r>
    <x v="16"/>
    <d v="2024-02-13T00:00:00"/>
    <x v="0"/>
    <x v="3"/>
    <m/>
    <m/>
    <m/>
    <m/>
    <m/>
    <n v="6868"/>
    <n v="3874"/>
    <m/>
    <m/>
    <m/>
    <m/>
    <m/>
    <n v="10742"/>
  </r>
  <r>
    <x v="16"/>
    <d v="2024-02-15T00:00:00"/>
    <x v="0"/>
    <x v="4"/>
    <m/>
    <m/>
    <m/>
    <m/>
    <m/>
    <n v="2640"/>
    <n v="54352"/>
    <m/>
    <m/>
    <m/>
    <m/>
    <m/>
    <n v="56992"/>
  </r>
  <r>
    <x v="16"/>
    <d v="2024-02-22T00:00:00"/>
    <x v="0"/>
    <x v="4"/>
    <m/>
    <m/>
    <m/>
    <m/>
    <m/>
    <m/>
    <n v="20454"/>
    <m/>
    <m/>
    <m/>
    <m/>
    <m/>
    <n v="20454"/>
  </r>
  <r>
    <x v="16"/>
    <d v="2024-02-23T00:00:00"/>
    <x v="0"/>
    <x v="3"/>
    <m/>
    <m/>
    <m/>
    <m/>
    <m/>
    <m/>
    <n v="4546"/>
    <m/>
    <m/>
    <m/>
    <m/>
    <m/>
    <n v="4546"/>
  </r>
  <r>
    <x v="16"/>
    <d v="2024-02-23T00:00:00"/>
    <x v="0"/>
    <x v="4"/>
    <m/>
    <m/>
    <m/>
    <m/>
    <m/>
    <m/>
    <n v="43111"/>
    <m/>
    <m/>
    <m/>
    <m/>
    <m/>
    <n v="43111"/>
  </r>
  <r>
    <x v="16"/>
    <d v="2024-02-28T00:00:00"/>
    <x v="0"/>
    <x v="3"/>
    <m/>
    <m/>
    <m/>
    <m/>
    <m/>
    <m/>
    <n v="6916"/>
    <m/>
    <m/>
    <m/>
    <m/>
    <m/>
    <n v="6916"/>
  </r>
  <r>
    <x v="16"/>
    <d v="2024-03-08T00:00:00"/>
    <x v="0"/>
    <x v="3"/>
    <m/>
    <m/>
    <m/>
    <m/>
    <m/>
    <m/>
    <n v="4674"/>
    <m/>
    <m/>
    <m/>
    <m/>
    <m/>
    <n v="4674"/>
  </r>
  <r>
    <x v="16"/>
    <d v="2024-03-13T00:00:00"/>
    <x v="0"/>
    <x v="4"/>
    <m/>
    <m/>
    <m/>
    <m/>
    <m/>
    <m/>
    <n v="37021"/>
    <m/>
    <m/>
    <m/>
    <m/>
    <m/>
    <n v="37021"/>
  </r>
  <r>
    <x v="16"/>
    <d v="2024-03-18T00:00:00"/>
    <x v="0"/>
    <x v="3"/>
    <m/>
    <m/>
    <m/>
    <m/>
    <m/>
    <m/>
    <m/>
    <n v="8774"/>
    <m/>
    <m/>
    <m/>
    <m/>
    <n v="8774"/>
  </r>
  <r>
    <x v="16"/>
    <d v="2024-03-19T00:00:00"/>
    <x v="0"/>
    <x v="4"/>
    <m/>
    <m/>
    <m/>
    <n v="852"/>
    <n v="277"/>
    <m/>
    <m/>
    <n v="40976"/>
    <m/>
    <m/>
    <m/>
    <m/>
    <n v="42105"/>
  </r>
  <r>
    <x v="16"/>
    <d v="2024-03-20T00:00:00"/>
    <x v="0"/>
    <x v="4"/>
    <m/>
    <m/>
    <m/>
    <m/>
    <m/>
    <m/>
    <m/>
    <n v="52061"/>
    <m/>
    <m/>
    <m/>
    <m/>
    <n v="52061"/>
  </r>
  <r>
    <x v="16"/>
    <d v="2024-03-21T00:00:00"/>
    <x v="0"/>
    <x v="3"/>
    <m/>
    <m/>
    <m/>
    <m/>
    <m/>
    <m/>
    <m/>
    <n v="4198"/>
    <m/>
    <m/>
    <m/>
    <m/>
    <n v="4198"/>
  </r>
  <r>
    <x v="16"/>
    <d v="2024-03-28T00:00:00"/>
    <x v="0"/>
    <x v="3"/>
    <m/>
    <m/>
    <m/>
    <m/>
    <m/>
    <m/>
    <m/>
    <n v="5236"/>
    <m/>
    <m/>
    <m/>
    <m/>
    <n v="5236"/>
  </r>
  <r>
    <x v="16"/>
    <d v="2024-03-28T00:00:00"/>
    <x v="0"/>
    <x v="0"/>
    <m/>
    <m/>
    <m/>
    <m/>
    <m/>
    <m/>
    <m/>
    <n v="294.26"/>
    <m/>
    <m/>
    <m/>
    <m/>
    <n v="294.26"/>
  </r>
  <r>
    <x v="16"/>
    <d v="2024-03-29T00:00:00"/>
    <x v="0"/>
    <x v="4"/>
    <m/>
    <m/>
    <m/>
    <m/>
    <m/>
    <m/>
    <m/>
    <n v="57446"/>
    <m/>
    <m/>
    <m/>
    <m/>
    <n v="57446"/>
  </r>
  <r>
    <x v="16"/>
    <d v="2024-04-03T00:00:00"/>
    <x v="0"/>
    <x v="4"/>
    <m/>
    <m/>
    <m/>
    <m/>
    <m/>
    <m/>
    <m/>
    <n v="37405"/>
    <n v="1018"/>
    <m/>
    <m/>
    <m/>
    <n v="38423"/>
  </r>
  <r>
    <x v="16"/>
    <d v="2024-04-08T00:00:00"/>
    <x v="0"/>
    <x v="3"/>
    <m/>
    <m/>
    <m/>
    <m/>
    <m/>
    <m/>
    <m/>
    <n v="5074"/>
    <m/>
    <m/>
    <m/>
    <m/>
    <n v="5074"/>
  </r>
  <r>
    <x v="16"/>
    <d v="2024-04-17T00:00:00"/>
    <x v="0"/>
    <x v="3"/>
    <m/>
    <m/>
    <m/>
    <m/>
    <m/>
    <m/>
    <m/>
    <m/>
    <n v="3843"/>
    <m/>
    <m/>
    <m/>
    <n v="3843"/>
  </r>
  <r>
    <x v="16"/>
    <d v="2024-04-18T00:00:00"/>
    <x v="0"/>
    <x v="3"/>
    <m/>
    <m/>
    <m/>
    <m/>
    <m/>
    <m/>
    <m/>
    <n v="5198"/>
    <n v="8982"/>
    <m/>
    <m/>
    <m/>
    <n v="14180"/>
  </r>
  <r>
    <x v="16"/>
    <d v="2024-04-25T00:00:00"/>
    <x v="0"/>
    <x v="3"/>
    <m/>
    <m/>
    <m/>
    <m/>
    <m/>
    <m/>
    <m/>
    <m/>
    <n v="5097"/>
    <m/>
    <m/>
    <m/>
    <n v="5097"/>
  </r>
  <r>
    <x v="16"/>
    <d v="2024-04-25T00:00:00"/>
    <x v="0"/>
    <x v="4"/>
    <m/>
    <m/>
    <m/>
    <m/>
    <m/>
    <m/>
    <m/>
    <m/>
    <n v="35805"/>
    <m/>
    <m/>
    <m/>
    <n v="35805"/>
  </r>
  <r>
    <x v="16"/>
    <d v="2024-05-03T00:00:00"/>
    <x v="0"/>
    <x v="3"/>
    <m/>
    <m/>
    <m/>
    <m/>
    <m/>
    <m/>
    <m/>
    <m/>
    <n v="1873"/>
    <n v="3289"/>
    <m/>
    <m/>
    <n v="5162"/>
  </r>
  <r>
    <x v="16"/>
    <d v="2024-05-08T00:00:00"/>
    <x v="0"/>
    <x v="4"/>
    <m/>
    <m/>
    <m/>
    <m/>
    <m/>
    <m/>
    <m/>
    <m/>
    <n v="5044"/>
    <n v="500"/>
    <m/>
    <m/>
    <n v="5544"/>
  </r>
  <r>
    <x v="16"/>
    <d v="2024-05-09T00:00:00"/>
    <x v="0"/>
    <x v="4"/>
    <m/>
    <m/>
    <m/>
    <m/>
    <m/>
    <m/>
    <m/>
    <m/>
    <n v="106457"/>
    <n v="857"/>
    <m/>
    <m/>
    <n v="107314"/>
  </r>
  <r>
    <x v="16"/>
    <d v="2024-05-23T00:00:00"/>
    <x v="0"/>
    <x v="3"/>
    <m/>
    <m/>
    <m/>
    <m/>
    <m/>
    <m/>
    <m/>
    <m/>
    <n v="713"/>
    <n v="9586"/>
    <m/>
    <m/>
    <n v="10299"/>
  </r>
  <r>
    <x v="16"/>
    <d v="2024-05-28T00:00:00"/>
    <x v="0"/>
    <x v="4"/>
    <m/>
    <m/>
    <m/>
    <m/>
    <m/>
    <m/>
    <m/>
    <m/>
    <m/>
    <n v="8645"/>
    <m/>
    <m/>
    <n v="8645"/>
  </r>
  <r>
    <x v="16"/>
    <d v="2024-06-04T00:00:00"/>
    <x v="0"/>
    <x v="3"/>
    <m/>
    <m/>
    <m/>
    <m/>
    <m/>
    <m/>
    <m/>
    <m/>
    <m/>
    <n v="2643"/>
    <n v="477"/>
    <m/>
    <n v="3120"/>
  </r>
  <r>
    <x v="16"/>
    <d v="2024-06-04T00:00:00"/>
    <x v="0"/>
    <x v="4"/>
    <m/>
    <m/>
    <m/>
    <m/>
    <m/>
    <m/>
    <m/>
    <m/>
    <n v="994"/>
    <n v="114285"/>
    <n v="5493"/>
    <m/>
    <n v="120772"/>
  </r>
  <r>
    <x v="16"/>
    <d v="2024-06-10T00:00:00"/>
    <x v="0"/>
    <x v="4"/>
    <m/>
    <m/>
    <m/>
    <m/>
    <m/>
    <m/>
    <m/>
    <m/>
    <n v="3031"/>
    <n v="35957"/>
    <n v="1965"/>
    <m/>
    <n v="40953"/>
  </r>
  <r>
    <x v="16"/>
    <d v="2024-06-14T00:00:00"/>
    <x v="0"/>
    <x v="3"/>
    <m/>
    <m/>
    <m/>
    <m/>
    <m/>
    <m/>
    <m/>
    <m/>
    <m/>
    <n v="1689"/>
    <n v="5747"/>
    <m/>
    <n v="7436"/>
  </r>
  <r>
    <x v="16"/>
    <d v="2024-06-21T00:00:00"/>
    <x v="0"/>
    <x v="3"/>
    <m/>
    <m/>
    <m/>
    <m/>
    <m/>
    <m/>
    <m/>
    <m/>
    <m/>
    <n v="2692"/>
    <n v="4174"/>
    <m/>
    <n v="6866"/>
  </r>
  <r>
    <x v="16"/>
    <d v="2024-06-24T00:00:00"/>
    <x v="0"/>
    <x v="4"/>
    <m/>
    <m/>
    <m/>
    <m/>
    <m/>
    <m/>
    <m/>
    <m/>
    <m/>
    <n v="250"/>
    <n v="23891"/>
    <m/>
    <n v="24141"/>
  </r>
  <r>
    <x v="16"/>
    <d v="2024-06-26T00:00:00"/>
    <x v="0"/>
    <x v="4"/>
    <m/>
    <m/>
    <m/>
    <m/>
    <m/>
    <m/>
    <m/>
    <m/>
    <n v="2348"/>
    <n v="2459"/>
    <n v="55411"/>
    <m/>
    <n v="60218"/>
  </r>
  <r>
    <x v="16"/>
    <d v="2024-06-27T00:00:00"/>
    <x v="0"/>
    <x v="3"/>
    <m/>
    <m/>
    <m/>
    <m/>
    <m/>
    <m/>
    <m/>
    <m/>
    <n v="2293"/>
    <m/>
    <n v="2348"/>
    <m/>
    <n v="4641"/>
  </r>
  <r>
    <x v="16"/>
    <d v="2024-07-03T00:00:00"/>
    <x v="0"/>
    <x v="4"/>
    <m/>
    <m/>
    <m/>
    <m/>
    <m/>
    <m/>
    <m/>
    <m/>
    <m/>
    <n v="1423"/>
    <n v="29942"/>
    <m/>
    <n v="31365"/>
  </r>
  <r>
    <x v="16"/>
    <d v="2024-07-10T00:00:00"/>
    <x v="0"/>
    <x v="3"/>
    <m/>
    <m/>
    <m/>
    <m/>
    <m/>
    <m/>
    <m/>
    <m/>
    <m/>
    <m/>
    <n v="3010"/>
    <m/>
    <n v="3010"/>
  </r>
  <r>
    <x v="16"/>
    <d v="2024-07-11T00:00:00"/>
    <x v="0"/>
    <x v="4"/>
    <m/>
    <m/>
    <m/>
    <m/>
    <m/>
    <m/>
    <m/>
    <m/>
    <m/>
    <m/>
    <m/>
    <n v="23619"/>
    <n v="23619"/>
  </r>
  <r>
    <x v="16"/>
    <d v="2024-07-15T00:00:00"/>
    <x v="0"/>
    <x v="3"/>
    <m/>
    <m/>
    <m/>
    <m/>
    <m/>
    <m/>
    <m/>
    <m/>
    <n v="291"/>
    <n v="5694"/>
    <m/>
    <m/>
    <n v="5985"/>
  </r>
  <r>
    <x v="16"/>
    <d v="2024-07-18T00:00:00"/>
    <x v="0"/>
    <x v="3"/>
    <m/>
    <m/>
    <m/>
    <m/>
    <m/>
    <m/>
    <m/>
    <m/>
    <m/>
    <m/>
    <n v="598"/>
    <n v="4237"/>
    <n v="4835"/>
  </r>
  <r>
    <x v="16"/>
    <d v="2024-07-19T00:00:00"/>
    <x v="0"/>
    <x v="3"/>
    <m/>
    <m/>
    <m/>
    <m/>
    <m/>
    <m/>
    <m/>
    <m/>
    <m/>
    <m/>
    <m/>
    <n v="1273"/>
    <n v="1273"/>
  </r>
  <r>
    <x v="16"/>
    <d v="2024-07-19T00:00:00"/>
    <x v="0"/>
    <x v="4"/>
    <m/>
    <m/>
    <m/>
    <m/>
    <m/>
    <m/>
    <m/>
    <m/>
    <m/>
    <n v="498"/>
    <m/>
    <n v="22131"/>
    <n v="22629"/>
  </r>
  <r>
    <x v="16"/>
    <d v="2024-07-23T00:00:00"/>
    <x v="0"/>
    <x v="4"/>
    <m/>
    <m/>
    <m/>
    <m/>
    <m/>
    <m/>
    <m/>
    <m/>
    <m/>
    <m/>
    <n v="250"/>
    <n v="250"/>
    <n v="500"/>
  </r>
  <r>
    <x v="16"/>
    <d v="2024-08-01T00:00:00"/>
    <x v="0"/>
    <x v="3"/>
    <m/>
    <m/>
    <m/>
    <m/>
    <m/>
    <m/>
    <m/>
    <m/>
    <m/>
    <m/>
    <m/>
    <n v="5736"/>
    <n v="5736"/>
  </r>
  <r>
    <x v="16"/>
    <d v="2024-08-05T00:00:00"/>
    <x v="0"/>
    <x v="4"/>
    <m/>
    <m/>
    <m/>
    <m/>
    <m/>
    <m/>
    <m/>
    <m/>
    <m/>
    <m/>
    <m/>
    <n v="61100"/>
    <n v="61100"/>
  </r>
  <r>
    <x v="16"/>
    <d v="2024-08-13T00:00:00"/>
    <x v="0"/>
    <x v="3"/>
    <m/>
    <m/>
    <m/>
    <m/>
    <m/>
    <m/>
    <m/>
    <m/>
    <m/>
    <m/>
    <m/>
    <n v="4096"/>
    <n v="4096"/>
  </r>
  <r>
    <x v="16"/>
    <d v="2024-08-15T00:00:00"/>
    <x v="0"/>
    <x v="4"/>
    <m/>
    <m/>
    <m/>
    <m/>
    <m/>
    <m/>
    <m/>
    <m/>
    <m/>
    <m/>
    <m/>
    <n v="22655"/>
    <n v="22655"/>
  </r>
  <r>
    <x v="16"/>
    <s v="#"/>
    <x v="0"/>
    <x v="3"/>
    <m/>
    <m/>
    <m/>
    <m/>
    <m/>
    <m/>
    <m/>
    <m/>
    <m/>
    <m/>
    <m/>
    <m/>
    <m/>
  </r>
  <r>
    <x v="16"/>
    <s v="#"/>
    <x v="0"/>
    <x v="0"/>
    <m/>
    <m/>
    <m/>
    <m/>
    <m/>
    <m/>
    <m/>
    <m/>
    <m/>
    <m/>
    <m/>
    <m/>
    <m/>
  </r>
  <r>
    <x v="16"/>
    <s v="#"/>
    <x v="0"/>
    <x v="1"/>
    <m/>
    <m/>
    <m/>
    <m/>
    <m/>
    <m/>
    <m/>
    <m/>
    <m/>
    <m/>
    <m/>
    <m/>
    <m/>
  </r>
  <r>
    <x v="16"/>
    <s v="#"/>
    <x v="0"/>
    <x v="4"/>
    <m/>
    <m/>
    <m/>
    <m/>
    <m/>
    <m/>
    <m/>
    <m/>
    <m/>
    <m/>
    <m/>
    <m/>
    <m/>
  </r>
  <r>
    <x v="16"/>
    <s v="Result"/>
    <x v="1"/>
    <x v="2"/>
    <n v="140627"/>
    <n v="15079.59"/>
    <n v="75525.67"/>
    <n v="229900"/>
    <n v="142024"/>
    <n v="234225"/>
    <n v="174948"/>
    <n v="216662.26"/>
    <n v="177789"/>
    <n v="190467"/>
    <n v="133306"/>
    <n v="145097"/>
    <n v="1875650.52"/>
  </r>
  <r>
    <x v="17"/>
    <d v="2023-08-15T00:00:00"/>
    <x v="0"/>
    <x v="0"/>
    <n v="6500"/>
    <m/>
    <m/>
    <m/>
    <m/>
    <m/>
    <m/>
    <m/>
    <m/>
    <m/>
    <m/>
    <m/>
    <n v="6500"/>
  </r>
  <r>
    <x v="17"/>
    <d v="2023-08-31T00:00:00"/>
    <x v="0"/>
    <x v="0"/>
    <n v="10500"/>
    <m/>
    <m/>
    <m/>
    <m/>
    <m/>
    <m/>
    <m/>
    <m/>
    <m/>
    <m/>
    <m/>
    <n v="10500"/>
  </r>
  <r>
    <x v="17"/>
    <d v="2023-09-22T00:00:00"/>
    <x v="0"/>
    <x v="0"/>
    <n v="4000"/>
    <n v="7000"/>
    <m/>
    <m/>
    <m/>
    <m/>
    <m/>
    <m/>
    <m/>
    <m/>
    <m/>
    <m/>
    <n v="11000"/>
  </r>
  <r>
    <x v="17"/>
    <d v="2023-10-02T00:00:00"/>
    <x v="0"/>
    <x v="0"/>
    <m/>
    <n v="7000"/>
    <n v="500"/>
    <m/>
    <m/>
    <m/>
    <m/>
    <m/>
    <m/>
    <m/>
    <m/>
    <m/>
    <n v="7500"/>
  </r>
  <r>
    <x v="17"/>
    <d v="2023-10-03T00:00:00"/>
    <x v="0"/>
    <x v="0"/>
    <m/>
    <n v="2500"/>
    <n v="5000"/>
    <m/>
    <m/>
    <m/>
    <m/>
    <m/>
    <m/>
    <m/>
    <m/>
    <m/>
    <n v="7500"/>
  </r>
  <r>
    <x v="17"/>
    <d v="2023-10-06T00:00:00"/>
    <x v="0"/>
    <x v="0"/>
    <m/>
    <n v="1163.3699999999999"/>
    <m/>
    <m/>
    <m/>
    <m/>
    <m/>
    <m/>
    <m/>
    <m/>
    <m/>
    <m/>
    <n v="1163.3699999999999"/>
  </r>
  <r>
    <x v="17"/>
    <d v="2023-10-11T00:00:00"/>
    <x v="0"/>
    <x v="0"/>
    <m/>
    <n v="1750"/>
    <n v="1500"/>
    <m/>
    <m/>
    <m/>
    <m/>
    <m/>
    <m/>
    <m/>
    <m/>
    <m/>
    <n v="3250"/>
  </r>
  <r>
    <x v="17"/>
    <d v="2023-11-07T00:00:00"/>
    <x v="0"/>
    <x v="0"/>
    <m/>
    <m/>
    <n v="1500"/>
    <m/>
    <m/>
    <m/>
    <m/>
    <m/>
    <m/>
    <m/>
    <m/>
    <m/>
    <n v="1500"/>
  </r>
  <r>
    <x v="17"/>
    <d v="2023-11-13T00:00:00"/>
    <x v="0"/>
    <x v="0"/>
    <m/>
    <m/>
    <m/>
    <n v="1500"/>
    <m/>
    <m/>
    <m/>
    <m/>
    <m/>
    <m/>
    <m/>
    <m/>
    <n v="1500"/>
  </r>
  <r>
    <x v="17"/>
    <d v="2023-12-05T00:00:00"/>
    <x v="0"/>
    <x v="0"/>
    <n v="500"/>
    <m/>
    <m/>
    <m/>
    <m/>
    <m/>
    <m/>
    <m/>
    <m/>
    <m/>
    <m/>
    <m/>
    <n v="500"/>
  </r>
  <r>
    <x v="17"/>
    <d v="2023-12-07T00:00:00"/>
    <x v="0"/>
    <x v="0"/>
    <m/>
    <m/>
    <m/>
    <n v="1500"/>
    <m/>
    <m/>
    <m/>
    <m/>
    <m/>
    <m/>
    <m/>
    <m/>
    <n v="1500"/>
  </r>
  <r>
    <x v="17"/>
    <d v="2023-12-08T00:00:00"/>
    <x v="0"/>
    <x v="0"/>
    <m/>
    <m/>
    <m/>
    <n v="6250"/>
    <m/>
    <m/>
    <m/>
    <m/>
    <m/>
    <m/>
    <m/>
    <m/>
    <n v="6250"/>
  </r>
  <r>
    <x v="17"/>
    <d v="2023-12-11T00:00:00"/>
    <x v="0"/>
    <x v="0"/>
    <m/>
    <m/>
    <m/>
    <n v="6000"/>
    <n v="7500"/>
    <m/>
    <m/>
    <m/>
    <m/>
    <m/>
    <m/>
    <m/>
    <n v="13500"/>
  </r>
  <r>
    <x v="17"/>
    <d v="2023-12-12T00:00:00"/>
    <x v="0"/>
    <x v="0"/>
    <m/>
    <m/>
    <m/>
    <m/>
    <n v="19250"/>
    <m/>
    <m/>
    <m/>
    <m/>
    <m/>
    <m/>
    <m/>
    <n v="19250"/>
  </r>
  <r>
    <x v="17"/>
    <d v="2023-12-14T00:00:00"/>
    <x v="0"/>
    <x v="0"/>
    <m/>
    <m/>
    <m/>
    <m/>
    <n v="17000"/>
    <m/>
    <m/>
    <m/>
    <m/>
    <m/>
    <m/>
    <m/>
    <n v="17000"/>
  </r>
  <r>
    <x v="17"/>
    <d v="2023-12-21T00:00:00"/>
    <x v="0"/>
    <x v="0"/>
    <m/>
    <m/>
    <m/>
    <m/>
    <n v="17500"/>
    <m/>
    <m/>
    <m/>
    <m/>
    <m/>
    <m/>
    <m/>
    <n v="17500"/>
  </r>
  <r>
    <x v="17"/>
    <d v="2023-12-27T00:00:00"/>
    <x v="0"/>
    <x v="0"/>
    <m/>
    <m/>
    <m/>
    <m/>
    <n v="12500"/>
    <m/>
    <m/>
    <m/>
    <m/>
    <m/>
    <m/>
    <m/>
    <n v="12500"/>
  </r>
  <r>
    <x v="17"/>
    <d v="2024-01-11T00:00:00"/>
    <x v="0"/>
    <x v="0"/>
    <m/>
    <m/>
    <m/>
    <m/>
    <n v="13000"/>
    <n v="1750"/>
    <m/>
    <m/>
    <m/>
    <m/>
    <m/>
    <m/>
    <n v="14750"/>
  </r>
  <r>
    <x v="17"/>
    <d v="2024-01-22T00:00:00"/>
    <x v="0"/>
    <x v="0"/>
    <m/>
    <m/>
    <m/>
    <m/>
    <n v="28000"/>
    <n v="25000"/>
    <m/>
    <m/>
    <m/>
    <m/>
    <m/>
    <m/>
    <n v="53000"/>
  </r>
  <r>
    <x v="17"/>
    <d v="2024-02-02T00:00:00"/>
    <x v="0"/>
    <x v="0"/>
    <m/>
    <m/>
    <m/>
    <m/>
    <n v="3000"/>
    <n v="14000"/>
    <n v="2000"/>
    <m/>
    <m/>
    <m/>
    <m/>
    <m/>
    <n v="19000"/>
  </r>
  <r>
    <x v="17"/>
    <d v="2024-02-06T00:00:00"/>
    <x v="0"/>
    <x v="0"/>
    <m/>
    <m/>
    <m/>
    <m/>
    <n v="3750"/>
    <n v="5250"/>
    <n v="500"/>
    <m/>
    <m/>
    <m/>
    <m/>
    <m/>
    <n v="9500"/>
  </r>
  <r>
    <x v="17"/>
    <d v="2024-02-22T00:00:00"/>
    <x v="0"/>
    <x v="0"/>
    <m/>
    <m/>
    <m/>
    <m/>
    <m/>
    <n v="3400"/>
    <n v="6500"/>
    <m/>
    <m/>
    <m/>
    <m/>
    <m/>
    <n v="9900"/>
  </r>
  <r>
    <x v="17"/>
    <d v="2024-02-26T00:00:00"/>
    <x v="0"/>
    <x v="0"/>
    <m/>
    <m/>
    <m/>
    <m/>
    <m/>
    <n v="1300"/>
    <n v="1500"/>
    <m/>
    <m/>
    <m/>
    <m/>
    <m/>
    <n v="2800"/>
  </r>
  <r>
    <x v="17"/>
    <d v="2024-03-08T00:00:00"/>
    <x v="0"/>
    <x v="0"/>
    <m/>
    <m/>
    <m/>
    <m/>
    <m/>
    <m/>
    <n v="4000"/>
    <m/>
    <m/>
    <m/>
    <m/>
    <m/>
    <n v="4000"/>
  </r>
  <r>
    <x v="17"/>
    <d v="2024-03-19T00:00:00"/>
    <x v="0"/>
    <x v="0"/>
    <m/>
    <m/>
    <m/>
    <m/>
    <n v="500"/>
    <m/>
    <n v="500"/>
    <n v="2700"/>
    <m/>
    <m/>
    <m/>
    <m/>
    <n v="3700"/>
  </r>
  <r>
    <x v="17"/>
    <d v="2024-03-28T00:00:00"/>
    <x v="0"/>
    <x v="0"/>
    <m/>
    <m/>
    <m/>
    <m/>
    <m/>
    <m/>
    <m/>
    <n v="1500"/>
    <m/>
    <m/>
    <m/>
    <m/>
    <n v="1500"/>
  </r>
  <r>
    <x v="17"/>
    <d v="2024-04-08T00:00:00"/>
    <x v="0"/>
    <x v="0"/>
    <m/>
    <m/>
    <m/>
    <m/>
    <m/>
    <m/>
    <n v="500"/>
    <n v="1000"/>
    <n v="500"/>
    <m/>
    <m/>
    <m/>
    <n v="2000"/>
  </r>
  <r>
    <x v="17"/>
    <d v="2024-04-09T00:00:00"/>
    <x v="0"/>
    <x v="0"/>
    <m/>
    <m/>
    <m/>
    <m/>
    <m/>
    <m/>
    <m/>
    <n v="1500"/>
    <n v="1000"/>
    <m/>
    <m/>
    <m/>
    <n v="2500"/>
  </r>
  <r>
    <x v="17"/>
    <d v="2024-04-23T00:00:00"/>
    <x v="0"/>
    <x v="0"/>
    <m/>
    <m/>
    <m/>
    <m/>
    <m/>
    <m/>
    <m/>
    <m/>
    <n v="5200"/>
    <m/>
    <m/>
    <m/>
    <n v="5200"/>
  </r>
  <r>
    <x v="17"/>
    <d v="2024-06-04T00:00:00"/>
    <x v="0"/>
    <x v="0"/>
    <m/>
    <m/>
    <m/>
    <m/>
    <m/>
    <m/>
    <m/>
    <m/>
    <m/>
    <m/>
    <n v="500"/>
    <m/>
    <n v="500"/>
  </r>
  <r>
    <x v="17"/>
    <d v="2024-06-13T00:00:00"/>
    <x v="0"/>
    <x v="0"/>
    <m/>
    <m/>
    <m/>
    <m/>
    <m/>
    <m/>
    <m/>
    <m/>
    <m/>
    <n v="3000"/>
    <n v="4500"/>
    <m/>
    <n v="7500"/>
  </r>
  <r>
    <x v="17"/>
    <d v="2024-06-20T00:00:00"/>
    <x v="0"/>
    <x v="0"/>
    <m/>
    <m/>
    <m/>
    <m/>
    <m/>
    <m/>
    <m/>
    <m/>
    <m/>
    <m/>
    <n v="2000"/>
    <m/>
    <n v="2000"/>
  </r>
  <r>
    <x v="17"/>
    <s v="#"/>
    <x v="0"/>
    <x v="3"/>
    <m/>
    <m/>
    <m/>
    <m/>
    <m/>
    <m/>
    <m/>
    <m/>
    <m/>
    <m/>
    <m/>
    <m/>
    <m/>
  </r>
  <r>
    <x v="17"/>
    <s v="#"/>
    <x v="0"/>
    <x v="0"/>
    <m/>
    <m/>
    <m/>
    <m/>
    <m/>
    <m/>
    <m/>
    <m/>
    <m/>
    <m/>
    <m/>
    <m/>
    <m/>
  </r>
  <r>
    <x v="17"/>
    <s v="#"/>
    <x v="0"/>
    <x v="4"/>
    <m/>
    <m/>
    <m/>
    <m/>
    <m/>
    <m/>
    <m/>
    <m/>
    <m/>
    <m/>
    <m/>
    <m/>
    <m/>
  </r>
  <r>
    <x v="17"/>
    <s v="Result"/>
    <x v="1"/>
    <x v="2"/>
    <n v="21500"/>
    <n v="19413.37"/>
    <n v="8500"/>
    <n v="15250"/>
    <n v="122000"/>
    <n v="50700"/>
    <n v="15500"/>
    <n v="6700"/>
    <n v="6700"/>
    <n v="3000"/>
    <n v="7000"/>
    <m/>
    <n v="276263.37"/>
  </r>
  <r>
    <x v="18"/>
    <d v="2023-08-01T00:00:00"/>
    <x v="0"/>
    <x v="0"/>
    <n v="1727.23"/>
    <m/>
    <m/>
    <m/>
    <m/>
    <m/>
    <m/>
    <m/>
    <m/>
    <m/>
    <m/>
    <m/>
    <n v="1727.23"/>
  </r>
  <r>
    <x v="18"/>
    <d v="2023-08-02T00:00:00"/>
    <x v="0"/>
    <x v="0"/>
    <n v="220.75"/>
    <m/>
    <m/>
    <m/>
    <m/>
    <m/>
    <m/>
    <m/>
    <m/>
    <m/>
    <m/>
    <m/>
    <n v="220.75"/>
  </r>
  <r>
    <x v="18"/>
    <d v="2023-08-28T00:00:00"/>
    <x v="0"/>
    <x v="0"/>
    <n v="1783.04"/>
    <m/>
    <m/>
    <m/>
    <m/>
    <m/>
    <m/>
    <m/>
    <m/>
    <m/>
    <m/>
    <m/>
    <n v="1783.04"/>
  </r>
  <r>
    <x v="18"/>
    <d v="2023-09-05T00:00:00"/>
    <x v="0"/>
    <x v="0"/>
    <m/>
    <n v="3129.35"/>
    <m/>
    <m/>
    <m/>
    <m/>
    <m/>
    <m/>
    <m/>
    <m/>
    <m/>
    <m/>
    <n v="3129.35"/>
  </r>
  <r>
    <x v="18"/>
    <d v="2023-09-12T00:00:00"/>
    <x v="0"/>
    <x v="0"/>
    <m/>
    <n v="17.260000000000002"/>
    <m/>
    <m/>
    <m/>
    <m/>
    <m/>
    <m/>
    <m/>
    <m/>
    <m/>
    <m/>
    <n v="17.260000000000002"/>
  </r>
  <r>
    <x v="18"/>
    <d v="2023-09-21T00:00:00"/>
    <x v="0"/>
    <x v="0"/>
    <m/>
    <n v="258.2"/>
    <m/>
    <m/>
    <m/>
    <m/>
    <m/>
    <m/>
    <m/>
    <m/>
    <m/>
    <m/>
    <n v="258.2"/>
  </r>
  <r>
    <x v="18"/>
    <d v="2023-09-22T00:00:00"/>
    <x v="0"/>
    <x v="0"/>
    <m/>
    <n v="2052.86"/>
    <m/>
    <m/>
    <m/>
    <m/>
    <m/>
    <m/>
    <m/>
    <m/>
    <m/>
    <m/>
    <n v="2052.86"/>
  </r>
  <r>
    <x v="18"/>
    <d v="2023-09-28T00:00:00"/>
    <x v="0"/>
    <x v="0"/>
    <m/>
    <n v="83.74"/>
    <m/>
    <m/>
    <m/>
    <m/>
    <m/>
    <m/>
    <m/>
    <m/>
    <m/>
    <m/>
    <n v="83.74"/>
  </r>
  <r>
    <x v="18"/>
    <d v="2023-10-03T00:00:00"/>
    <x v="0"/>
    <x v="0"/>
    <m/>
    <m/>
    <n v="3040.33"/>
    <m/>
    <m/>
    <m/>
    <m/>
    <m/>
    <m/>
    <m/>
    <m/>
    <m/>
    <n v="3040.33"/>
  </r>
  <r>
    <x v="18"/>
    <d v="2023-10-24T00:00:00"/>
    <x v="0"/>
    <x v="0"/>
    <m/>
    <m/>
    <n v="1752.17"/>
    <m/>
    <m/>
    <m/>
    <m/>
    <m/>
    <m/>
    <m/>
    <m/>
    <m/>
    <n v="1752.17"/>
  </r>
  <r>
    <x v="18"/>
    <d v="2023-11-02T00:00:00"/>
    <x v="0"/>
    <x v="0"/>
    <m/>
    <m/>
    <m/>
    <n v="1357.22"/>
    <m/>
    <m/>
    <m/>
    <m/>
    <m/>
    <m/>
    <m/>
    <m/>
    <n v="1357.22"/>
  </r>
  <r>
    <x v="18"/>
    <d v="2023-11-16T00:00:00"/>
    <x v="0"/>
    <x v="0"/>
    <m/>
    <m/>
    <m/>
    <n v="637.29999999999995"/>
    <m/>
    <m/>
    <m/>
    <m/>
    <m/>
    <m/>
    <m/>
    <m/>
    <n v="637.29999999999995"/>
  </r>
  <r>
    <x v="18"/>
    <d v="2023-11-21T00:00:00"/>
    <x v="0"/>
    <x v="0"/>
    <m/>
    <m/>
    <m/>
    <n v="4800.1899999999996"/>
    <m/>
    <m/>
    <m/>
    <m/>
    <m/>
    <m/>
    <m/>
    <m/>
    <n v="4800.1899999999996"/>
  </r>
  <r>
    <x v="18"/>
    <d v="2023-12-04T00:00:00"/>
    <x v="0"/>
    <x v="0"/>
    <m/>
    <m/>
    <m/>
    <m/>
    <n v="1232.9000000000001"/>
    <m/>
    <m/>
    <m/>
    <m/>
    <m/>
    <m/>
    <m/>
    <n v="1232.9000000000001"/>
  </r>
  <r>
    <x v="18"/>
    <d v="2023-12-19T00:00:00"/>
    <x v="0"/>
    <x v="0"/>
    <m/>
    <m/>
    <m/>
    <n v="419"/>
    <m/>
    <m/>
    <m/>
    <m/>
    <m/>
    <m/>
    <m/>
    <m/>
    <n v="419"/>
  </r>
  <r>
    <x v="18"/>
    <d v="2023-12-20T00:00:00"/>
    <x v="0"/>
    <x v="0"/>
    <m/>
    <m/>
    <m/>
    <m/>
    <n v="2016.3"/>
    <m/>
    <m/>
    <m/>
    <m/>
    <m/>
    <m/>
    <m/>
    <n v="2016.3"/>
  </r>
  <r>
    <x v="18"/>
    <d v="2024-01-08T00:00:00"/>
    <x v="0"/>
    <x v="0"/>
    <m/>
    <m/>
    <m/>
    <m/>
    <m/>
    <n v="2988.08"/>
    <m/>
    <m/>
    <m/>
    <m/>
    <m/>
    <m/>
    <n v="2988.08"/>
  </r>
  <r>
    <x v="18"/>
    <d v="2024-01-22T00:00:00"/>
    <x v="0"/>
    <x v="0"/>
    <m/>
    <m/>
    <m/>
    <m/>
    <m/>
    <n v="3370.09"/>
    <m/>
    <m/>
    <m/>
    <m/>
    <m/>
    <m/>
    <n v="3370.09"/>
  </r>
  <r>
    <x v="18"/>
    <d v="2024-01-23T00:00:00"/>
    <x v="0"/>
    <x v="0"/>
    <m/>
    <m/>
    <m/>
    <m/>
    <m/>
    <n v="4213.5"/>
    <m/>
    <m/>
    <m/>
    <m/>
    <m/>
    <m/>
    <n v="4213.5"/>
  </r>
  <r>
    <x v="18"/>
    <d v="2024-02-05T00:00:00"/>
    <x v="0"/>
    <x v="0"/>
    <m/>
    <m/>
    <m/>
    <m/>
    <m/>
    <m/>
    <n v="3192.12"/>
    <m/>
    <m/>
    <m/>
    <m/>
    <m/>
    <n v="3192.12"/>
  </r>
  <r>
    <x v="18"/>
    <d v="2024-02-22T00:00:00"/>
    <x v="0"/>
    <x v="0"/>
    <m/>
    <m/>
    <m/>
    <m/>
    <m/>
    <m/>
    <n v="3082.06"/>
    <m/>
    <m/>
    <m/>
    <m/>
    <m/>
    <n v="3082.06"/>
  </r>
  <r>
    <x v="18"/>
    <d v="2024-03-04T00:00:00"/>
    <x v="0"/>
    <x v="0"/>
    <m/>
    <m/>
    <m/>
    <m/>
    <m/>
    <n v="614.04"/>
    <m/>
    <m/>
    <m/>
    <m/>
    <m/>
    <m/>
    <n v="614.04"/>
  </r>
  <r>
    <x v="18"/>
    <d v="2024-03-07T00:00:00"/>
    <x v="0"/>
    <x v="0"/>
    <m/>
    <m/>
    <m/>
    <m/>
    <m/>
    <m/>
    <m/>
    <n v="2201.9899999999998"/>
    <m/>
    <m/>
    <m/>
    <m/>
    <n v="2201.9899999999998"/>
  </r>
  <r>
    <x v="18"/>
    <d v="2024-03-11T00:00:00"/>
    <x v="0"/>
    <x v="0"/>
    <m/>
    <m/>
    <m/>
    <m/>
    <m/>
    <m/>
    <m/>
    <n v="900"/>
    <m/>
    <m/>
    <m/>
    <m/>
    <n v="900"/>
  </r>
  <r>
    <x v="18"/>
    <d v="2024-03-19T00:00:00"/>
    <x v="0"/>
    <x v="0"/>
    <m/>
    <m/>
    <m/>
    <m/>
    <m/>
    <m/>
    <m/>
    <n v="3204.77"/>
    <m/>
    <m/>
    <m/>
    <m/>
    <n v="3204.77"/>
  </r>
  <r>
    <x v="18"/>
    <d v="2024-03-20T00:00:00"/>
    <x v="0"/>
    <x v="0"/>
    <m/>
    <m/>
    <m/>
    <m/>
    <m/>
    <m/>
    <m/>
    <n v="2545.9"/>
    <m/>
    <m/>
    <m/>
    <m/>
    <n v="2545.9"/>
  </r>
  <r>
    <x v="18"/>
    <d v="2024-03-25T00:00:00"/>
    <x v="0"/>
    <x v="0"/>
    <m/>
    <m/>
    <m/>
    <m/>
    <m/>
    <m/>
    <n v="299.49"/>
    <m/>
    <m/>
    <m/>
    <m/>
    <m/>
    <n v="299.49"/>
  </r>
  <r>
    <x v="18"/>
    <d v="2024-04-01T00:00:00"/>
    <x v="0"/>
    <x v="0"/>
    <m/>
    <m/>
    <m/>
    <m/>
    <m/>
    <m/>
    <n v="655.97"/>
    <m/>
    <m/>
    <m/>
    <m/>
    <m/>
    <n v="655.97"/>
  </r>
  <r>
    <x v="18"/>
    <d v="2024-04-05T00:00:00"/>
    <x v="0"/>
    <x v="0"/>
    <m/>
    <m/>
    <m/>
    <m/>
    <m/>
    <m/>
    <m/>
    <n v="300"/>
    <n v="2834.29"/>
    <m/>
    <m/>
    <m/>
    <n v="3134.29"/>
  </r>
  <r>
    <x v="18"/>
    <d v="2024-04-17T00:00:00"/>
    <x v="0"/>
    <x v="0"/>
    <m/>
    <m/>
    <m/>
    <m/>
    <m/>
    <m/>
    <m/>
    <m/>
    <n v="2659.67"/>
    <m/>
    <m/>
    <m/>
    <n v="2659.67"/>
  </r>
  <r>
    <x v="18"/>
    <d v="2024-04-19T00:00:00"/>
    <x v="0"/>
    <x v="0"/>
    <m/>
    <m/>
    <m/>
    <m/>
    <m/>
    <m/>
    <m/>
    <m/>
    <n v="86.15"/>
    <m/>
    <m/>
    <m/>
    <n v="86.15"/>
  </r>
  <r>
    <x v="18"/>
    <d v="2024-04-23T00:00:00"/>
    <x v="0"/>
    <x v="0"/>
    <m/>
    <m/>
    <m/>
    <m/>
    <m/>
    <m/>
    <n v="550"/>
    <m/>
    <m/>
    <m/>
    <m/>
    <m/>
    <n v="550"/>
  </r>
  <r>
    <x v="18"/>
    <d v="2024-05-02T00:00:00"/>
    <x v="0"/>
    <x v="0"/>
    <m/>
    <m/>
    <m/>
    <m/>
    <m/>
    <m/>
    <m/>
    <m/>
    <m/>
    <n v="1118.47"/>
    <m/>
    <m/>
    <n v="1118.47"/>
  </r>
  <r>
    <x v="18"/>
    <d v="2024-05-06T00:00:00"/>
    <x v="0"/>
    <x v="0"/>
    <m/>
    <m/>
    <m/>
    <m/>
    <m/>
    <m/>
    <m/>
    <m/>
    <m/>
    <n v="5077.72"/>
    <m/>
    <m/>
    <n v="5077.72"/>
  </r>
  <r>
    <x v="18"/>
    <d v="2024-05-20T00:00:00"/>
    <x v="0"/>
    <x v="0"/>
    <m/>
    <m/>
    <m/>
    <m/>
    <m/>
    <m/>
    <m/>
    <n v="1106"/>
    <m/>
    <n v="1864.16"/>
    <m/>
    <m/>
    <n v="2970.16"/>
  </r>
  <r>
    <x v="18"/>
    <d v="2024-05-31T00:00:00"/>
    <x v="0"/>
    <x v="0"/>
    <m/>
    <m/>
    <m/>
    <m/>
    <m/>
    <m/>
    <m/>
    <m/>
    <m/>
    <n v="250"/>
    <m/>
    <m/>
    <n v="250"/>
  </r>
  <r>
    <x v="18"/>
    <d v="2024-06-05T00:00:00"/>
    <x v="0"/>
    <x v="0"/>
    <m/>
    <m/>
    <m/>
    <m/>
    <m/>
    <m/>
    <m/>
    <m/>
    <m/>
    <m/>
    <n v="3466.63"/>
    <m/>
    <n v="3466.63"/>
  </r>
  <r>
    <x v="18"/>
    <d v="2024-06-10T00:00:00"/>
    <x v="0"/>
    <x v="0"/>
    <m/>
    <m/>
    <m/>
    <m/>
    <m/>
    <m/>
    <m/>
    <m/>
    <n v="772.18"/>
    <m/>
    <n v="239.69"/>
    <m/>
    <n v="1011.87"/>
  </r>
  <r>
    <x v="18"/>
    <d v="2024-06-18T00:00:00"/>
    <x v="0"/>
    <x v="0"/>
    <m/>
    <m/>
    <m/>
    <m/>
    <m/>
    <m/>
    <m/>
    <m/>
    <m/>
    <n v="500"/>
    <m/>
    <m/>
    <n v="500"/>
  </r>
  <r>
    <x v="18"/>
    <d v="2024-06-21T00:00:00"/>
    <x v="0"/>
    <x v="0"/>
    <m/>
    <m/>
    <m/>
    <m/>
    <m/>
    <m/>
    <m/>
    <m/>
    <m/>
    <m/>
    <n v="3579.87"/>
    <m/>
    <n v="3579.87"/>
  </r>
  <r>
    <x v="18"/>
    <d v="2024-07-10T00:00:00"/>
    <x v="0"/>
    <x v="0"/>
    <m/>
    <m/>
    <m/>
    <m/>
    <m/>
    <m/>
    <m/>
    <m/>
    <m/>
    <m/>
    <n v="95.79"/>
    <m/>
    <n v="95.79"/>
  </r>
  <r>
    <x v="18"/>
    <d v="2024-07-12T00:00:00"/>
    <x v="0"/>
    <x v="0"/>
    <m/>
    <m/>
    <m/>
    <m/>
    <m/>
    <m/>
    <m/>
    <m/>
    <m/>
    <m/>
    <n v="300"/>
    <n v="2633.41"/>
    <n v="2933.41"/>
  </r>
  <r>
    <x v="18"/>
    <d v="2024-08-13T00:00:00"/>
    <x v="0"/>
    <x v="0"/>
    <m/>
    <m/>
    <m/>
    <m/>
    <m/>
    <m/>
    <m/>
    <m/>
    <m/>
    <m/>
    <m/>
    <n v="334.03"/>
    <n v="334.03"/>
  </r>
  <r>
    <x v="18"/>
    <s v="#"/>
    <x v="0"/>
    <x v="3"/>
    <m/>
    <m/>
    <m/>
    <m/>
    <m/>
    <m/>
    <m/>
    <m/>
    <m/>
    <m/>
    <m/>
    <m/>
    <m/>
  </r>
  <r>
    <x v="18"/>
    <s v="#"/>
    <x v="0"/>
    <x v="0"/>
    <m/>
    <m/>
    <m/>
    <m/>
    <m/>
    <m/>
    <m/>
    <m/>
    <m/>
    <m/>
    <m/>
    <m/>
    <m/>
  </r>
  <r>
    <x v="18"/>
    <s v="Result"/>
    <x v="1"/>
    <x v="2"/>
    <n v="3731.02"/>
    <n v="5541.41"/>
    <n v="4792.5"/>
    <n v="7213.71"/>
    <n v="3249.2"/>
    <n v="11185.71"/>
    <n v="7779.64"/>
    <n v="10258.66"/>
    <n v="6352.29"/>
    <n v="8810.35"/>
    <n v="7681.98"/>
    <n v="2967.44"/>
    <n v="79563.91"/>
  </r>
  <r>
    <x v="19"/>
    <d v="2023-08-22T00:00:00"/>
    <x v="0"/>
    <x v="0"/>
    <n v="600"/>
    <m/>
    <m/>
    <m/>
    <m/>
    <m/>
    <m/>
    <m/>
    <m/>
    <m/>
    <m/>
    <m/>
    <n v="600"/>
  </r>
  <r>
    <x v="19"/>
    <d v="2023-08-24T00:00:00"/>
    <x v="0"/>
    <x v="0"/>
    <n v="300"/>
    <m/>
    <m/>
    <m/>
    <m/>
    <m/>
    <m/>
    <m/>
    <m/>
    <m/>
    <m/>
    <m/>
    <n v="300"/>
  </r>
  <r>
    <x v="19"/>
    <d v="2023-09-18T00:00:00"/>
    <x v="0"/>
    <x v="0"/>
    <m/>
    <n v="1050"/>
    <m/>
    <m/>
    <m/>
    <m/>
    <m/>
    <m/>
    <m/>
    <m/>
    <m/>
    <m/>
    <n v="1050"/>
  </r>
  <r>
    <x v="19"/>
    <d v="2023-10-13T00:00:00"/>
    <x v="0"/>
    <x v="0"/>
    <m/>
    <m/>
    <n v="600"/>
    <m/>
    <m/>
    <m/>
    <m/>
    <m/>
    <m/>
    <m/>
    <m/>
    <m/>
    <n v="600"/>
  </r>
  <r>
    <x v="19"/>
    <d v="2023-11-20T00:00:00"/>
    <x v="0"/>
    <x v="0"/>
    <m/>
    <m/>
    <m/>
    <n v="1200"/>
    <m/>
    <m/>
    <m/>
    <m/>
    <m/>
    <m/>
    <m/>
    <m/>
    <n v="1200"/>
  </r>
  <r>
    <x v="19"/>
    <d v="2023-12-15T00:00:00"/>
    <x v="0"/>
    <x v="0"/>
    <m/>
    <m/>
    <m/>
    <m/>
    <n v="838.43"/>
    <m/>
    <m/>
    <m/>
    <m/>
    <m/>
    <m/>
    <m/>
    <n v="838.43"/>
  </r>
  <r>
    <x v="19"/>
    <d v="2024-02-07T00:00:00"/>
    <x v="0"/>
    <x v="0"/>
    <m/>
    <m/>
    <m/>
    <m/>
    <m/>
    <m/>
    <n v="730.6"/>
    <m/>
    <m/>
    <m/>
    <m/>
    <m/>
    <n v="730.6"/>
  </r>
  <r>
    <x v="19"/>
    <d v="2024-02-15T00:00:00"/>
    <x v="0"/>
    <x v="0"/>
    <m/>
    <m/>
    <m/>
    <m/>
    <m/>
    <m/>
    <n v="2478.4699999999998"/>
    <m/>
    <m/>
    <m/>
    <m/>
    <m/>
    <n v="2478.4699999999998"/>
  </r>
  <r>
    <x v="19"/>
    <d v="2024-03-14T00:00:00"/>
    <x v="0"/>
    <x v="0"/>
    <m/>
    <m/>
    <m/>
    <m/>
    <m/>
    <m/>
    <m/>
    <n v="1100"/>
    <m/>
    <m/>
    <m/>
    <m/>
    <n v="1100"/>
  </r>
  <r>
    <x v="19"/>
    <d v="2024-03-19T00:00:00"/>
    <x v="0"/>
    <x v="0"/>
    <m/>
    <m/>
    <m/>
    <m/>
    <m/>
    <m/>
    <m/>
    <n v="629"/>
    <m/>
    <m/>
    <m/>
    <m/>
    <n v="629"/>
  </r>
  <r>
    <x v="19"/>
    <d v="2024-04-08T00:00:00"/>
    <x v="0"/>
    <x v="0"/>
    <m/>
    <m/>
    <m/>
    <m/>
    <m/>
    <m/>
    <m/>
    <n v="1250"/>
    <n v="150"/>
    <m/>
    <m/>
    <m/>
    <n v="1400"/>
  </r>
  <r>
    <x v="19"/>
    <d v="2024-04-12T00:00:00"/>
    <x v="0"/>
    <x v="0"/>
    <m/>
    <m/>
    <m/>
    <m/>
    <m/>
    <m/>
    <m/>
    <m/>
    <n v="2700"/>
    <m/>
    <m/>
    <m/>
    <n v="2700"/>
  </r>
  <r>
    <x v="19"/>
    <d v="2024-05-17T00:00:00"/>
    <x v="0"/>
    <x v="0"/>
    <m/>
    <m/>
    <m/>
    <m/>
    <m/>
    <m/>
    <m/>
    <m/>
    <m/>
    <n v="3300"/>
    <m/>
    <m/>
    <n v="3300"/>
  </r>
  <r>
    <x v="19"/>
    <d v="2024-06-17T00:00:00"/>
    <x v="0"/>
    <x v="0"/>
    <m/>
    <m/>
    <m/>
    <m/>
    <m/>
    <m/>
    <m/>
    <m/>
    <m/>
    <m/>
    <n v="1925.51"/>
    <m/>
    <n v="1925.51"/>
  </r>
  <r>
    <x v="19"/>
    <d v="2024-07-19T00:00:00"/>
    <x v="0"/>
    <x v="0"/>
    <m/>
    <m/>
    <m/>
    <m/>
    <m/>
    <m/>
    <m/>
    <m/>
    <m/>
    <m/>
    <m/>
    <n v="1750"/>
    <n v="1750"/>
  </r>
  <r>
    <x v="19"/>
    <s v="#"/>
    <x v="0"/>
    <x v="0"/>
    <m/>
    <m/>
    <m/>
    <m/>
    <m/>
    <m/>
    <m/>
    <m/>
    <m/>
    <m/>
    <m/>
    <m/>
    <m/>
  </r>
  <r>
    <x v="19"/>
    <s v="Result"/>
    <x v="1"/>
    <x v="2"/>
    <n v="900"/>
    <n v="1050"/>
    <n v="600"/>
    <n v="1200"/>
    <n v="838.43"/>
    <m/>
    <n v="3209.07"/>
    <n v="2979"/>
    <n v="2850"/>
    <n v="3300"/>
    <n v="1925.51"/>
    <n v="1750"/>
    <n v="20602.009999999998"/>
  </r>
  <r>
    <x v="20"/>
    <d v="2023-08-03T00:00:00"/>
    <x v="0"/>
    <x v="3"/>
    <n v="754"/>
    <m/>
    <m/>
    <m/>
    <m/>
    <m/>
    <m/>
    <m/>
    <m/>
    <m/>
    <m/>
    <m/>
    <n v="754"/>
  </r>
  <r>
    <x v="20"/>
    <d v="2023-08-04T00:00:00"/>
    <x v="0"/>
    <x v="3"/>
    <n v="8930"/>
    <m/>
    <m/>
    <m/>
    <m/>
    <m/>
    <m/>
    <m/>
    <m/>
    <m/>
    <m/>
    <m/>
    <n v="8930"/>
  </r>
  <r>
    <x v="20"/>
    <d v="2023-08-07T00:00:00"/>
    <x v="0"/>
    <x v="3"/>
    <n v="1045"/>
    <m/>
    <m/>
    <m/>
    <m/>
    <m/>
    <m/>
    <m/>
    <m/>
    <m/>
    <m/>
    <m/>
    <n v="1045"/>
  </r>
  <r>
    <x v="20"/>
    <d v="2023-08-17T00:00:00"/>
    <x v="0"/>
    <x v="3"/>
    <n v="11012"/>
    <m/>
    <m/>
    <m/>
    <m/>
    <m/>
    <m/>
    <m/>
    <m/>
    <m/>
    <m/>
    <m/>
    <n v="11012"/>
  </r>
  <r>
    <x v="20"/>
    <d v="2023-08-23T00:00:00"/>
    <x v="0"/>
    <x v="3"/>
    <n v="7032"/>
    <m/>
    <m/>
    <m/>
    <m/>
    <m/>
    <m/>
    <m/>
    <m/>
    <m/>
    <m/>
    <m/>
    <n v="7032"/>
  </r>
  <r>
    <x v="20"/>
    <d v="2023-08-28T00:00:00"/>
    <x v="0"/>
    <x v="3"/>
    <n v="55578"/>
    <m/>
    <m/>
    <m/>
    <m/>
    <m/>
    <m/>
    <m/>
    <m/>
    <m/>
    <m/>
    <m/>
    <n v="55578"/>
  </r>
  <r>
    <x v="20"/>
    <d v="2023-09-11T00:00:00"/>
    <x v="0"/>
    <x v="3"/>
    <n v="64378"/>
    <n v="2468"/>
    <m/>
    <m/>
    <m/>
    <m/>
    <m/>
    <m/>
    <m/>
    <m/>
    <m/>
    <m/>
    <n v="66846"/>
  </r>
  <r>
    <x v="20"/>
    <d v="2023-09-11T00:00:00"/>
    <x v="0"/>
    <x v="1"/>
    <n v="100100"/>
    <n v="67214"/>
    <m/>
    <m/>
    <m/>
    <m/>
    <m/>
    <m/>
    <m/>
    <m/>
    <m/>
    <m/>
    <n v="167314"/>
  </r>
  <r>
    <x v="20"/>
    <d v="2023-09-11T00:00:00"/>
    <x v="0"/>
    <x v="4"/>
    <n v="37694"/>
    <n v="33322"/>
    <m/>
    <m/>
    <m/>
    <m/>
    <m/>
    <m/>
    <m/>
    <m/>
    <m/>
    <m/>
    <n v="71016"/>
  </r>
  <r>
    <x v="20"/>
    <d v="2023-09-12T00:00:00"/>
    <x v="0"/>
    <x v="1"/>
    <n v="140051"/>
    <n v="9896"/>
    <m/>
    <m/>
    <m/>
    <m/>
    <m/>
    <m/>
    <m/>
    <m/>
    <m/>
    <m/>
    <n v="149947"/>
  </r>
  <r>
    <x v="20"/>
    <d v="2023-09-12T00:00:00"/>
    <x v="0"/>
    <x v="4"/>
    <n v="47434"/>
    <n v="6392"/>
    <m/>
    <m/>
    <m/>
    <m/>
    <m/>
    <m/>
    <m/>
    <m/>
    <m/>
    <m/>
    <n v="53826"/>
  </r>
  <r>
    <x v="20"/>
    <d v="2023-09-18T00:00:00"/>
    <x v="0"/>
    <x v="3"/>
    <n v="151089"/>
    <n v="5360"/>
    <m/>
    <m/>
    <m/>
    <m/>
    <m/>
    <m/>
    <m/>
    <m/>
    <m/>
    <m/>
    <n v="156449"/>
  </r>
  <r>
    <x v="20"/>
    <d v="2023-11-13T00:00:00"/>
    <x v="0"/>
    <x v="3"/>
    <m/>
    <m/>
    <n v="27358"/>
    <n v="11544"/>
    <m/>
    <m/>
    <m/>
    <m/>
    <m/>
    <m/>
    <m/>
    <m/>
    <n v="38902"/>
  </r>
  <r>
    <x v="20"/>
    <d v="2023-11-20T00:00:00"/>
    <x v="0"/>
    <x v="3"/>
    <m/>
    <m/>
    <n v="278"/>
    <n v="1260"/>
    <m/>
    <m/>
    <m/>
    <m/>
    <m/>
    <m/>
    <m/>
    <m/>
    <n v="1538"/>
  </r>
  <r>
    <x v="20"/>
    <d v="2023-11-28T00:00:00"/>
    <x v="0"/>
    <x v="3"/>
    <m/>
    <m/>
    <m/>
    <n v="19573"/>
    <m/>
    <m/>
    <m/>
    <m/>
    <m/>
    <m/>
    <m/>
    <m/>
    <n v="19573"/>
  </r>
  <r>
    <x v="20"/>
    <d v="2023-12-04T00:00:00"/>
    <x v="0"/>
    <x v="3"/>
    <m/>
    <m/>
    <m/>
    <n v="15899"/>
    <n v="338"/>
    <m/>
    <m/>
    <m/>
    <m/>
    <m/>
    <m/>
    <m/>
    <n v="16237"/>
  </r>
  <r>
    <x v="20"/>
    <d v="2023-12-12T00:00:00"/>
    <x v="0"/>
    <x v="3"/>
    <m/>
    <m/>
    <m/>
    <m/>
    <n v="153"/>
    <m/>
    <m/>
    <m/>
    <m/>
    <m/>
    <m/>
    <m/>
    <n v="153"/>
  </r>
  <r>
    <x v="20"/>
    <d v="2023-12-15T00:00:00"/>
    <x v="0"/>
    <x v="3"/>
    <m/>
    <m/>
    <m/>
    <n v="31462"/>
    <n v="539"/>
    <m/>
    <m/>
    <m/>
    <m/>
    <m/>
    <m/>
    <m/>
    <n v="32001"/>
  </r>
  <r>
    <x v="20"/>
    <d v="2023-12-28T00:00:00"/>
    <x v="0"/>
    <x v="3"/>
    <m/>
    <m/>
    <m/>
    <n v="14945"/>
    <n v="2216"/>
    <m/>
    <m/>
    <m/>
    <m/>
    <m/>
    <m/>
    <m/>
    <n v="17161"/>
  </r>
  <r>
    <x v="20"/>
    <d v="2023-12-29T00:00:00"/>
    <x v="0"/>
    <x v="3"/>
    <m/>
    <m/>
    <m/>
    <n v="5620"/>
    <n v="8205"/>
    <m/>
    <m/>
    <m/>
    <m/>
    <m/>
    <m/>
    <m/>
    <n v="13825"/>
  </r>
  <r>
    <x v="20"/>
    <d v="2024-01-09T00:00:00"/>
    <x v="0"/>
    <x v="3"/>
    <m/>
    <m/>
    <m/>
    <m/>
    <n v="32059"/>
    <n v="3668"/>
    <m/>
    <m/>
    <m/>
    <m/>
    <m/>
    <m/>
    <n v="35727"/>
  </r>
  <r>
    <x v="20"/>
    <d v="2024-01-29T00:00:00"/>
    <x v="0"/>
    <x v="3"/>
    <m/>
    <m/>
    <m/>
    <m/>
    <n v="901"/>
    <m/>
    <m/>
    <m/>
    <m/>
    <m/>
    <m/>
    <m/>
    <n v="901"/>
  </r>
  <r>
    <x v="20"/>
    <d v="2024-02-07T00:00:00"/>
    <x v="0"/>
    <x v="3"/>
    <m/>
    <m/>
    <m/>
    <m/>
    <n v="15228"/>
    <n v="35654"/>
    <n v="5563"/>
    <m/>
    <m/>
    <m/>
    <m/>
    <m/>
    <n v="56445"/>
  </r>
  <r>
    <x v="20"/>
    <d v="2024-02-26T00:00:00"/>
    <x v="0"/>
    <x v="3"/>
    <m/>
    <m/>
    <m/>
    <m/>
    <m/>
    <n v="27006"/>
    <n v="501"/>
    <m/>
    <m/>
    <m/>
    <m/>
    <m/>
    <n v="27507"/>
  </r>
  <r>
    <x v="20"/>
    <d v="2024-03-07T00:00:00"/>
    <x v="0"/>
    <x v="3"/>
    <m/>
    <m/>
    <m/>
    <m/>
    <m/>
    <n v="8239"/>
    <n v="5967"/>
    <m/>
    <m/>
    <m/>
    <m/>
    <m/>
    <n v="14206"/>
  </r>
  <r>
    <x v="20"/>
    <d v="2024-03-11T00:00:00"/>
    <x v="0"/>
    <x v="3"/>
    <m/>
    <m/>
    <m/>
    <m/>
    <m/>
    <n v="951"/>
    <n v="24046"/>
    <m/>
    <m/>
    <m/>
    <m/>
    <m/>
    <n v="24997"/>
  </r>
  <r>
    <x v="20"/>
    <d v="2024-03-18T00:00:00"/>
    <x v="0"/>
    <x v="3"/>
    <m/>
    <m/>
    <m/>
    <m/>
    <m/>
    <m/>
    <n v="30252"/>
    <n v="1697"/>
    <m/>
    <m/>
    <m/>
    <m/>
    <n v="31949"/>
  </r>
  <r>
    <x v="20"/>
    <d v="2024-04-04T00:00:00"/>
    <x v="0"/>
    <x v="1"/>
    <m/>
    <m/>
    <n v="136210"/>
    <n v="25657"/>
    <n v="407"/>
    <n v="972"/>
    <m/>
    <m/>
    <n v="4545"/>
    <m/>
    <m/>
    <m/>
    <n v="167791"/>
  </r>
  <r>
    <x v="20"/>
    <d v="2024-04-04T00:00:00"/>
    <x v="0"/>
    <x v="4"/>
    <m/>
    <m/>
    <n v="45069"/>
    <n v="9419"/>
    <n v="348"/>
    <m/>
    <m/>
    <m/>
    <n v="980"/>
    <m/>
    <m/>
    <m/>
    <n v="55816"/>
  </r>
  <r>
    <x v="20"/>
    <d v="2024-04-08T00:00:00"/>
    <x v="0"/>
    <x v="3"/>
    <m/>
    <m/>
    <m/>
    <m/>
    <m/>
    <m/>
    <n v="2369"/>
    <n v="42505"/>
    <n v="2570"/>
    <m/>
    <m/>
    <m/>
    <n v="47444"/>
  </r>
  <r>
    <x v="20"/>
    <d v="2024-04-17T00:00:00"/>
    <x v="0"/>
    <x v="3"/>
    <m/>
    <m/>
    <m/>
    <m/>
    <m/>
    <m/>
    <m/>
    <n v="860"/>
    <m/>
    <m/>
    <m/>
    <m/>
    <n v="860"/>
  </r>
  <r>
    <x v="20"/>
    <d v="2024-04-22T00:00:00"/>
    <x v="0"/>
    <x v="3"/>
    <m/>
    <m/>
    <m/>
    <m/>
    <m/>
    <m/>
    <m/>
    <n v="8544"/>
    <n v="10712"/>
    <m/>
    <m/>
    <m/>
    <n v="19256"/>
  </r>
  <r>
    <x v="20"/>
    <d v="2024-04-22T00:00:00"/>
    <x v="0"/>
    <x v="1"/>
    <m/>
    <m/>
    <n v="7797"/>
    <n v="175195"/>
    <n v="2873"/>
    <n v="5023"/>
    <n v="1990"/>
    <n v="415"/>
    <n v="1000"/>
    <m/>
    <m/>
    <m/>
    <n v="194293"/>
  </r>
  <r>
    <x v="20"/>
    <d v="2024-04-22T00:00:00"/>
    <x v="0"/>
    <x v="4"/>
    <m/>
    <m/>
    <n v="4175"/>
    <n v="69915"/>
    <n v="143"/>
    <n v="896"/>
    <n v="1251"/>
    <m/>
    <n v="1587"/>
    <m/>
    <m/>
    <m/>
    <n v="77967"/>
  </r>
  <r>
    <x v="20"/>
    <d v="2024-04-24T00:00:00"/>
    <x v="0"/>
    <x v="1"/>
    <m/>
    <m/>
    <n v="468"/>
    <n v="100729"/>
    <n v="21611"/>
    <n v="26947"/>
    <n v="29969"/>
    <n v="34286"/>
    <n v="15607"/>
    <m/>
    <m/>
    <m/>
    <n v="229617"/>
  </r>
  <r>
    <x v="20"/>
    <d v="2024-04-24T00:00:00"/>
    <x v="0"/>
    <x v="4"/>
    <m/>
    <m/>
    <m/>
    <n v="38945"/>
    <n v="7793"/>
    <n v="5914"/>
    <n v="12669"/>
    <n v="8974"/>
    <n v="11582"/>
    <m/>
    <m/>
    <m/>
    <n v="85877"/>
  </r>
  <r>
    <x v="20"/>
    <d v="2024-04-25T00:00:00"/>
    <x v="0"/>
    <x v="1"/>
    <m/>
    <m/>
    <m/>
    <n v="27366"/>
    <n v="20414"/>
    <n v="28925"/>
    <n v="30845"/>
    <n v="34025"/>
    <n v="10792"/>
    <m/>
    <m/>
    <m/>
    <n v="152367"/>
  </r>
  <r>
    <x v="20"/>
    <d v="2024-04-25T00:00:00"/>
    <x v="0"/>
    <x v="4"/>
    <m/>
    <m/>
    <m/>
    <n v="6568"/>
    <n v="5681"/>
    <n v="7623"/>
    <n v="8453"/>
    <n v="14039"/>
    <n v="8615"/>
    <m/>
    <m/>
    <m/>
    <n v="50979"/>
  </r>
  <r>
    <x v="20"/>
    <d v="2024-04-26T00:00:00"/>
    <x v="0"/>
    <x v="1"/>
    <m/>
    <m/>
    <m/>
    <n v="5920"/>
    <n v="4827"/>
    <n v="8511"/>
    <n v="12392"/>
    <n v="10279"/>
    <n v="7353"/>
    <m/>
    <m/>
    <m/>
    <n v="49282"/>
  </r>
  <r>
    <x v="20"/>
    <d v="2024-04-26T00:00:00"/>
    <x v="0"/>
    <x v="4"/>
    <m/>
    <m/>
    <m/>
    <n v="1949"/>
    <n v="2178"/>
    <n v="3232"/>
    <n v="4376"/>
    <n v="3788"/>
    <n v="4742"/>
    <m/>
    <m/>
    <m/>
    <n v="20265"/>
  </r>
  <r>
    <x v="20"/>
    <d v="2024-04-29T00:00:00"/>
    <x v="0"/>
    <x v="1"/>
    <m/>
    <m/>
    <m/>
    <n v="15701"/>
    <n v="2069"/>
    <n v="1601"/>
    <n v="19229"/>
    <n v="25955"/>
    <n v="16308"/>
    <m/>
    <m/>
    <m/>
    <n v="80863"/>
  </r>
  <r>
    <x v="20"/>
    <d v="2024-04-29T00:00:00"/>
    <x v="0"/>
    <x v="4"/>
    <m/>
    <m/>
    <m/>
    <n v="3478"/>
    <n v="673"/>
    <n v="322"/>
    <n v="9137"/>
    <n v="6390"/>
    <n v="7882"/>
    <m/>
    <m/>
    <m/>
    <n v="27882"/>
  </r>
  <r>
    <x v="20"/>
    <d v="2024-05-03T00:00:00"/>
    <x v="0"/>
    <x v="3"/>
    <m/>
    <m/>
    <m/>
    <m/>
    <m/>
    <m/>
    <m/>
    <n v="1137"/>
    <n v="6875"/>
    <n v="491"/>
    <m/>
    <m/>
    <n v="8503"/>
  </r>
  <r>
    <x v="20"/>
    <d v="2024-05-06T00:00:00"/>
    <x v="0"/>
    <x v="1"/>
    <m/>
    <m/>
    <m/>
    <m/>
    <m/>
    <m/>
    <n v="1055"/>
    <n v="511"/>
    <n v="17979"/>
    <m/>
    <m/>
    <m/>
    <n v="19545"/>
  </r>
  <r>
    <x v="20"/>
    <d v="2024-05-06T00:00:00"/>
    <x v="0"/>
    <x v="4"/>
    <m/>
    <m/>
    <m/>
    <m/>
    <m/>
    <m/>
    <n v="445"/>
    <n v="59"/>
    <n v="4546"/>
    <m/>
    <m/>
    <m/>
    <n v="5050"/>
  </r>
  <r>
    <x v="20"/>
    <d v="2024-05-10T00:00:00"/>
    <x v="0"/>
    <x v="3"/>
    <m/>
    <m/>
    <m/>
    <m/>
    <m/>
    <m/>
    <m/>
    <n v="4246"/>
    <n v="29761"/>
    <n v="1250"/>
    <m/>
    <m/>
    <n v="35257"/>
  </r>
  <r>
    <x v="20"/>
    <d v="2024-05-20T00:00:00"/>
    <x v="0"/>
    <x v="3"/>
    <m/>
    <m/>
    <m/>
    <m/>
    <m/>
    <m/>
    <m/>
    <m/>
    <n v="37326"/>
    <n v="489"/>
    <m/>
    <m/>
    <n v="37815"/>
  </r>
  <r>
    <x v="20"/>
    <d v="2024-05-21T00:00:00"/>
    <x v="0"/>
    <x v="1"/>
    <m/>
    <m/>
    <m/>
    <m/>
    <n v="9650"/>
    <m/>
    <m/>
    <m/>
    <n v="21367"/>
    <n v="44449"/>
    <m/>
    <m/>
    <n v="75466"/>
  </r>
  <r>
    <x v="20"/>
    <d v="2024-05-21T00:00:00"/>
    <x v="0"/>
    <x v="4"/>
    <m/>
    <m/>
    <m/>
    <m/>
    <n v="2053"/>
    <m/>
    <m/>
    <m/>
    <n v="5902"/>
    <n v="15430"/>
    <m/>
    <m/>
    <n v="23385"/>
  </r>
  <r>
    <x v="20"/>
    <d v="2024-05-28T00:00:00"/>
    <x v="0"/>
    <x v="3"/>
    <m/>
    <m/>
    <m/>
    <m/>
    <m/>
    <m/>
    <m/>
    <m/>
    <n v="22409"/>
    <n v="25556"/>
    <m/>
    <m/>
    <n v="47965"/>
  </r>
  <r>
    <x v="20"/>
    <d v="2024-05-29T00:00:00"/>
    <x v="0"/>
    <x v="3"/>
    <m/>
    <m/>
    <m/>
    <m/>
    <m/>
    <m/>
    <m/>
    <m/>
    <n v="569"/>
    <m/>
    <m/>
    <m/>
    <n v="569"/>
  </r>
  <r>
    <x v="20"/>
    <d v="2024-06-04T00:00:00"/>
    <x v="0"/>
    <x v="3"/>
    <m/>
    <m/>
    <m/>
    <m/>
    <m/>
    <m/>
    <m/>
    <m/>
    <n v="25695"/>
    <n v="2507"/>
    <n v="3632"/>
    <m/>
    <n v="31834"/>
  </r>
  <r>
    <x v="20"/>
    <d v="2024-06-04T00:00:00"/>
    <x v="0"/>
    <x v="1"/>
    <m/>
    <m/>
    <m/>
    <m/>
    <n v="13152"/>
    <n v="3898"/>
    <m/>
    <m/>
    <n v="1276"/>
    <n v="33473"/>
    <n v="2453"/>
    <m/>
    <n v="54252"/>
  </r>
  <r>
    <x v="20"/>
    <d v="2024-06-04T00:00:00"/>
    <x v="0"/>
    <x v="4"/>
    <m/>
    <m/>
    <m/>
    <m/>
    <n v="2352"/>
    <n v="2941"/>
    <m/>
    <m/>
    <n v="418"/>
    <n v="7111"/>
    <n v="801"/>
    <m/>
    <n v="13623"/>
  </r>
  <r>
    <x v="20"/>
    <d v="2024-06-05T00:00:00"/>
    <x v="0"/>
    <x v="3"/>
    <m/>
    <m/>
    <m/>
    <m/>
    <m/>
    <m/>
    <m/>
    <m/>
    <n v="500"/>
    <n v="14286"/>
    <n v="475"/>
    <m/>
    <n v="15261"/>
  </r>
  <r>
    <x v="20"/>
    <d v="2024-06-13T00:00:00"/>
    <x v="0"/>
    <x v="1"/>
    <m/>
    <m/>
    <n v="1791"/>
    <n v="8650"/>
    <n v="1000"/>
    <n v="1815"/>
    <n v="620"/>
    <n v="2654"/>
    <n v="12423"/>
    <n v="48236"/>
    <n v="58221"/>
    <m/>
    <n v="135410"/>
  </r>
  <r>
    <x v="20"/>
    <d v="2024-06-13T00:00:00"/>
    <x v="0"/>
    <x v="4"/>
    <m/>
    <m/>
    <m/>
    <n v="2910"/>
    <m/>
    <n v="1174"/>
    <m/>
    <n v="1847"/>
    <n v="4027"/>
    <n v="16992"/>
    <n v="20832"/>
    <m/>
    <n v="47782"/>
  </r>
  <r>
    <x v="20"/>
    <d v="2024-06-14T00:00:00"/>
    <x v="0"/>
    <x v="1"/>
    <m/>
    <m/>
    <n v="5572"/>
    <n v="12331"/>
    <m/>
    <m/>
    <n v="1939"/>
    <n v="2743"/>
    <n v="801"/>
    <n v="4480"/>
    <n v="47183"/>
    <m/>
    <n v="75049"/>
  </r>
  <r>
    <x v="20"/>
    <d v="2024-06-14T00:00:00"/>
    <x v="0"/>
    <x v="4"/>
    <m/>
    <m/>
    <m/>
    <n v="2500"/>
    <m/>
    <m/>
    <m/>
    <n v="847"/>
    <n v="561"/>
    <n v="1549"/>
    <n v="17180"/>
    <m/>
    <n v="22637"/>
  </r>
  <r>
    <x v="20"/>
    <d v="2024-06-17T00:00:00"/>
    <x v="0"/>
    <x v="3"/>
    <m/>
    <m/>
    <m/>
    <m/>
    <m/>
    <m/>
    <m/>
    <m/>
    <n v="1602"/>
    <n v="43732"/>
    <n v="4233"/>
    <m/>
    <n v="49567"/>
  </r>
  <r>
    <x v="20"/>
    <d v="2024-06-17T00:00:00"/>
    <x v="0"/>
    <x v="1"/>
    <m/>
    <m/>
    <m/>
    <n v="446"/>
    <m/>
    <m/>
    <m/>
    <m/>
    <n v="10434"/>
    <n v="47704"/>
    <n v="19995"/>
    <m/>
    <n v="78579"/>
  </r>
  <r>
    <x v="20"/>
    <d v="2024-06-17T00:00:00"/>
    <x v="0"/>
    <x v="4"/>
    <m/>
    <m/>
    <m/>
    <n v="522"/>
    <m/>
    <m/>
    <m/>
    <m/>
    <n v="3318"/>
    <n v="18000"/>
    <n v="6824"/>
    <m/>
    <n v="28664"/>
  </r>
  <r>
    <x v="20"/>
    <d v="2024-06-18T00:00:00"/>
    <x v="0"/>
    <x v="1"/>
    <m/>
    <m/>
    <m/>
    <m/>
    <m/>
    <m/>
    <m/>
    <m/>
    <n v="10662"/>
    <n v="39477"/>
    <n v="18662"/>
    <m/>
    <n v="68801"/>
  </r>
  <r>
    <x v="20"/>
    <d v="2024-06-18T00:00:00"/>
    <x v="0"/>
    <x v="4"/>
    <m/>
    <m/>
    <m/>
    <m/>
    <m/>
    <m/>
    <m/>
    <m/>
    <n v="2593"/>
    <n v="15128"/>
    <n v="10895"/>
    <m/>
    <n v="28616"/>
  </r>
  <r>
    <x v="20"/>
    <d v="2024-06-20T00:00:00"/>
    <x v="0"/>
    <x v="1"/>
    <m/>
    <m/>
    <m/>
    <m/>
    <m/>
    <n v="6612"/>
    <m/>
    <n v="530"/>
    <n v="11116"/>
    <n v="38797"/>
    <n v="20878"/>
    <m/>
    <n v="77933"/>
  </r>
  <r>
    <x v="20"/>
    <d v="2024-06-20T00:00:00"/>
    <x v="0"/>
    <x v="4"/>
    <m/>
    <m/>
    <m/>
    <m/>
    <m/>
    <n v="1921"/>
    <m/>
    <n v="852"/>
    <n v="3049"/>
    <n v="10945"/>
    <n v="10703"/>
    <m/>
    <n v="27470"/>
  </r>
  <r>
    <x v="20"/>
    <d v="2024-06-27T00:00:00"/>
    <x v="0"/>
    <x v="1"/>
    <m/>
    <m/>
    <m/>
    <m/>
    <m/>
    <n v="150"/>
    <m/>
    <n v="1000"/>
    <n v="2886"/>
    <n v="13202"/>
    <n v="18246"/>
    <m/>
    <n v="35484"/>
  </r>
  <r>
    <x v="20"/>
    <d v="2024-06-27T00:00:00"/>
    <x v="0"/>
    <x v="4"/>
    <m/>
    <m/>
    <m/>
    <m/>
    <n v="430"/>
    <n v="316"/>
    <m/>
    <m/>
    <n v="65"/>
    <n v="5029"/>
    <n v="7357"/>
    <m/>
    <n v="13197"/>
  </r>
  <r>
    <x v="20"/>
    <d v="2024-06-28T00:00:00"/>
    <x v="0"/>
    <x v="1"/>
    <m/>
    <m/>
    <m/>
    <m/>
    <m/>
    <n v="865"/>
    <n v="28699"/>
    <n v="2544"/>
    <n v="5473"/>
    <m/>
    <n v="130711"/>
    <m/>
    <n v="168292"/>
  </r>
  <r>
    <x v="20"/>
    <d v="2024-06-28T00:00:00"/>
    <x v="0"/>
    <x v="4"/>
    <m/>
    <m/>
    <m/>
    <m/>
    <m/>
    <n v="135"/>
    <n v="5900"/>
    <n v="1296"/>
    <n v="560"/>
    <m/>
    <n v="40279"/>
    <m/>
    <n v="48170"/>
  </r>
  <r>
    <x v="20"/>
    <d v="2024-07-09T00:00:00"/>
    <x v="0"/>
    <x v="1"/>
    <m/>
    <m/>
    <n v="560"/>
    <n v="4834"/>
    <m/>
    <m/>
    <n v="8535"/>
    <m/>
    <n v="4763"/>
    <n v="691"/>
    <n v="40255"/>
    <n v="17565"/>
    <n v="77203"/>
  </r>
  <r>
    <x v="20"/>
    <d v="2024-07-09T00:00:00"/>
    <x v="0"/>
    <x v="4"/>
    <m/>
    <m/>
    <m/>
    <n v="1992"/>
    <m/>
    <m/>
    <n v="2397"/>
    <m/>
    <n v="2065"/>
    <n v="309"/>
    <n v="9080"/>
    <n v="7184"/>
    <n v="23027"/>
  </r>
  <r>
    <x v="20"/>
    <d v="2024-07-12T00:00:00"/>
    <x v="0"/>
    <x v="1"/>
    <m/>
    <m/>
    <m/>
    <m/>
    <m/>
    <n v="275"/>
    <n v="19209"/>
    <n v="7848"/>
    <n v="7510"/>
    <m/>
    <n v="119945"/>
    <n v="6996"/>
    <n v="161783"/>
  </r>
  <r>
    <x v="20"/>
    <d v="2024-07-12T00:00:00"/>
    <x v="0"/>
    <x v="4"/>
    <m/>
    <m/>
    <m/>
    <m/>
    <m/>
    <n v="848"/>
    <n v="5543"/>
    <n v="1478"/>
    <n v="1333"/>
    <m/>
    <n v="37338"/>
    <n v="3912"/>
    <n v="50452"/>
  </r>
  <r>
    <x v="20"/>
    <d v="2024-07-15T00:00:00"/>
    <x v="0"/>
    <x v="1"/>
    <m/>
    <m/>
    <m/>
    <m/>
    <m/>
    <m/>
    <n v="5246"/>
    <m/>
    <n v="602"/>
    <n v="482"/>
    <n v="32533"/>
    <n v="32232"/>
    <n v="71095"/>
  </r>
  <r>
    <x v="20"/>
    <d v="2024-07-15T00:00:00"/>
    <x v="0"/>
    <x v="4"/>
    <m/>
    <m/>
    <m/>
    <m/>
    <m/>
    <m/>
    <n v="486"/>
    <n v="451"/>
    <n v="398"/>
    <m/>
    <n v="12344"/>
    <n v="10524"/>
    <n v="24203"/>
  </r>
  <r>
    <x v="20"/>
    <d v="2024-07-17T00:00:00"/>
    <x v="0"/>
    <x v="3"/>
    <m/>
    <m/>
    <m/>
    <m/>
    <m/>
    <m/>
    <m/>
    <m/>
    <n v="500"/>
    <n v="11006"/>
    <n v="5077"/>
    <n v="1586"/>
    <n v="18169"/>
  </r>
  <r>
    <x v="20"/>
    <d v="2024-07-18T00:00:00"/>
    <x v="0"/>
    <x v="3"/>
    <m/>
    <m/>
    <m/>
    <n v="1187"/>
    <m/>
    <n v="1102"/>
    <n v="2196"/>
    <n v="500"/>
    <n v="500"/>
    <n v="17997"/>
    <n v="33565"/>
    <n v="4222"/>
    <n v="61269"/>
  </r>
  <r>
    <x v="20"/>
    <d v="2024-07-22T00:00:00"/>
    <x v="0"/>
    <x v="3"/>
    <m/>
    <m/>
    <m/>
    <m/>
    <m/>
    <m/>
    <m/>
    <m/>
    <m/>
    <m/>
    <n v="17705"/>
    <n v="446"/>
    <n v="18151"/>
  </r>
  <r>
    <x v="20"/>
    <d v="2024-07-23T00:00:00"/>
    <x v="0"/>
    <x v="1"/>
    <m/>
    <m/>
    <n v="1000"/>
    <n v="1488"/>
    <n v="1000"/>
    <m/>
    <n v="1168"/>
    <n v="4835"/>
    <n v="3098"/>
    <n v="1405"/>
    <n v="19987"/>
    <n v="38206"/>
    <n v="72187"/>
  </r>
  <r>
    <x v="20"/>
    <d v="2024-07-23T00:00:00"/>
    <x v="0"/>
    <x v="4"/>
    <m/>
    <m/>
    <m/>
    <m/>
    <m/>
    <m/>
    <n v="1960"/>
    <n v="626"/>
    <n v="346"/>
    <n v="335"/>
    <n v="7164"/>
    <n v="12643"/>
    <n v="23074"/>
  </r>
  <r>
    <x v="20"/>
    <d v="2024-07-25T00:00:00"/>
    <x v="0"/>
    <x v="3"/>
    <m/>
    <m/>
    <m/>
    <m/>
    <m/>
    <m/>
    <m/>
    <m/>
    <m/>
    <m/>
    <n v="5817"/>
    <n v="465"/>
    <n v="6282"/>
  </r>
  <r>
    <x v="20"/>
    <d v="2024-08-01T00:00:00"/>
    <x v="0"/>
    <x v="3"/>
    <m/>
    <m/>
    <m/>
    <m/>
    <m/>
    <m/>
    <m/>
    <m/>
    <m/>
    <m/>
    <n v="5151"/>
    <n v="8742"/>
    <n v="13893"/>
  </r>
  <r>
    <x v="20"/>
    <d v="2024-08-13T00:00:00"/>
    <x v="0"/>
    <x v="3"/>
    <m/>
    <m/>
    <m/>
    <m/>
    <m/>
    <m/>
    <m/>
    <m/>
    <m/>
    <m/>
    <m/>
    <n v="4467"/>
    <n v="4467"/>
  </r>
  <r>
    <x v="20"/>
    <d v="2024-08-14T00:00:00"/>
    <x v="0"/>
    <x v="1"/>
    <m/>
    <m/>
    <m/>
    <m/>
    <m/>
    <m/>
    <m/>
    <n v="7361"/>
    <n v="1888"/>
    <m/>
    <n v="2616"/>
    <n v="75844"/>
    <n v="87709"/>
  </r>
  <r>
    <x v="20"/>
    <d v="2024-08-14T00:00:00"/>
    <x v="0"/>
    <x v="4"/>
    <m/>
    <m/>
    <m/>
    <m/>
    <m/>
    <m/>
    <m/>
    <n v="3183"/>
    <m/>
    <m/>
    <n v="236"/>
    <n v="26659"/>
    <n v="30078"/>
  </r>
  <r>
    <x v="20"/>
    <d v="2024-08-20T00:00:00"/>
    <x v="0"/>
    <x v="3"/>
    <m/>
    <m/>
    <m/>
    <m/>
    <m/>
    <m/>
    <m/>
    <m/>
    <m/>
    <m/>
    <m/>
    <n v="43008"/>
    <n v="43008"/>
  </r>
  <r>
    <x v="20"/>
    <d v="2024-08-21T00:00:00"/>
    <x v="0"/>
    <x v="3"/>
    <m/>
    <m/>
    <m/>
    <m/>
    <m/>
    <m/>
    <m/>
    <m/>
    <m/>
    <m/>
    <m/>
    <n v="10958"/>
    <n v="10958"/>
  </r>
  <r>
    <x v="20"/>
    <s v="#"/>
    <x v="0"/>
    <x v="3"/>
    <m/>
    <m/>
    <m/>
    <m/>
    <m/>
    <m/>
    <m/>
    <m/>
    <m/>
    <m/>
    <m/>
    <m/>
    <m/>
  </r>
  <r>
    <x v="20"/>
    <s v="#"/>
    <x v="0"/>
    <x v="0"/>
    <m/>
    <m/>
    <m/>
    <m/>
    <m/>
    <m/>
    <m/>
    <m/>
    <m/>
    <m/>
    <m/>
    <m/>
    <m/>
  </r>
  <r>
    <x v="20"/>
    <s v="#"/>
    <x v="0"/>
    <x v="1"/>
    <m/>
    <m/>
    <m/>
    <m/>
    <m/>
    <m/>
    <m/>
    <m/>
    <m/>
    <m/>
    <m/>
    <m/>
    <m/>
  </r>
  <r>
    <x v="20"/>
    <s v="#"/>
    <x v="0"/>
    <x v="4"/>
    <m/>
    <m/>
    <m/>
    <m/>
    <m/>
    <m/>
    <m/>
    <m/>
    <m/>
    <m/>
    <m/>
    <m/>
    <m/>
  </r>
  <r>
    <x v="20"/>
    <s v="Result"/>
    <x v="1"/>
    <x v="2"/>
    <n v="625097"/>
    <n v="124652"/>
    <n v="230278"/>
    <n v="618005"/>
    <n v="158293"/>
    <n v="187536"/>
    <n v="284407"/>
    <n v="238305"/>
    <n v="371471"/>
    <n v="480538"/>
    <n v="788373"/>
    <n v="305659"/>
    <n v="4412614"/>
  </r>
  <r>
    <x v="21"/>
    <d v="2023-08-01T00:00:00"/>
    <x v="0"/>
    <x v="0"/>
    <n v="8428.26"/>
    <m/>
    <m/>
    <m/>
    <m/>
    <m/>
    <m/>
    <m/>
    <m/>
    <m/>
    <m/>
    <m/>
    <n v="8428.26"/>
  </r>
  <r>
    <x v="21"/>
    <d v="2023-08-02T00:00:00"/>
    <x v="0"/>
    <x v="0"/>
    <n v="500"/>
    <m/>
    <m/>
    <m/>
    <m/>
    <m/>
    <m/>
    <m/>
    <m/>
    <m/>
    <m/>
    <m/>
    <n v="500"/>
  </r>
  <r>
    <x v="21"/>
    <d v="2023-08-09T00:00:00"/>
    <x v="0"/>
    <x v="0"/>
    <n v="1304.58"/>
    <m/>
    <m/>
    <m/>
    <m/>
    <m/>
    <m/>
    <m/>
    <m/>
    <m/>
    <m/>
    <m/>
    <n v="1304.58"/>
  </r>
  <r>
    <x v="21"/>
    <d v="2023-08-15T00:00:00"/>
    <x v="0"/>
    <x v="0"/>
    <n v="80"/>
    <m/>
    <m/>
    <m/>
    <m/>
    <m/>
    <m/>
    <m/>
    <m/>
    <m/>
    <m/>
    <m/>
    <n v="80"/>
  </r>
  <r>
    <x v="21"/>
    <d v="2023-08-16T00:00:00"/>
    <x v="0"/>
    <x v="0"/>
    <n v="3396.05"/>
    <m/>
    <m/>
    <m/>
    <m/>
    <m/>
    <m/>
    <m/>
    <m/>
    <m/>
    <m/>
    <m/>
    <n v="3396.05"/>
  </r>
  <r>
    <x v="21"/>
    <d v="2023-08-21T00:00:00"/>
    <x v="0"/>
    <x v="0"/>
    <n v="10696.34"/>
    <m/>
    <m/>
    <m/>
    <m/>
    <m/>
    <m/>
    <m/>
    <m/>
    <m/>
    <m/>
    <m/>
    <n v="10696.34"/>
  </r>
  <r>
    <x v="21"/>
    <d v="2023-08-22T00:00:00"/>
    <x v="0"/>
    <x v="0"/>
    <n v="3345.86"/>
    <m/>
    <m/>
    <m/>
    <m/>
    <m/>
    <m/>
    <m/>
    <m/>
    <m/>
    <m/>
    <m/>
    <n v="3345.86"/>
  </r>
  <r>
    <x v="21"/>
    <d v="2023-08-24T00:00:00"/>
    <x v="0"/>
    <x v="0"/>
    <n v="3119.05"/>
    <m/>
    <m/>
    <m/>
    <m/>
    <m/>
    <m/>
    <m/>
    <m/>
    <m/>
    <m/>
    <m/>
    <n v="3119.05"/>
  </r>
  <r>
    <x v="21"/>
    <d v="2023-08-25T00:00:00"/>
    <x v="0"/>
    <x v="0"/>
    <n v="100"/>
    <m/>
    <m/>
    <m/>
    <m/>
    <m/>
    <m/>
    <m/>
    <m/>
    <m/>
    <m/>
    <m/>
    <n v="100"/>
  </r>
  <r>
    <x v="21"/>
    <d v="2023-08-28T00:00:00"/>
    <x v="0"/>
    <x v="0"/>
    <n v="1711.65"/>
    <m/>
    <m/>
    <m/>
    <m/>
    <m/>
    <m/>
    <m/>
    <m/>
    <m/>
    <m/>
    <m/>
    <n v="1711.65"/>
  </r>
  <r>
    <x v="21"/>
    <d v="2023-08-29T00:00:00"/>
    <x v="0"/>
    <x v="0"/>
    <n v="2221.27"/>
    <m/>
    <m/>
    <m/>
    <m/>
    <m/>
    <m/>
    <m/>
    <m/>
    <m/>
    <m/>
    <m/>
    <n v="2221.27"/>
  </r>
  <r>
    <x v="21"/>
    <d v="2023-08-30T00:00:00"/>
    <x v="0"/>
    <x v="0"/>
    <n v="370.05"/>
    <m/>
    <m/>
    <m/>
    <m/>
    <m/>
    <m/>
    <m/>
    <m/>
    <m/>
    <m/>
    <m/>
    <n v="370.05"/>
  </r>
  <r>
    <x v="21"/>
    <d v="2023-09-01T00:00:00"/>
    <x v="0"/>
    <x v="0"/>
    <n v="977.8"/>
    <n v="100"/>
    <m/>
    <m/>
    <m/>
    <m/>
    <m/>
    <m/>
    <m/>
    <m/>
    <m/>
    <m/>
    <n v="1077.8"/>
  </r>
  <r>
    <x v="21"/>
    <d v="2023-09-05T00:00:00"/>
    <x v="0"/>
    <x v="0"/>
    <n v="200"/>
    <n v="98.87"/>
    <m/>
    <m/>
    <m/>
    <m/>
    <m/>
    <m/>
    <m/>
    <m/>
    <m/>
    <m/>
    <n v="298.87"/>
  </r>
  <r>
    <x v="21"/>
    <d v="2023-09-13T00:00:00"/>
    <x v="0"/>
    <x v="0"/>
    <n v="170.49"/>
    <n v="516.33000000000004"/>
    <m/>
    <m/>
    <m/>
    <m/>
    <m/>
    <m/>
    <m/>
    <m/>
    <m/>
    <m/>
    <n v="686.82"/>
  </r>
  <r>
    <x v="21"/>
    <d v="2023-09-14T00:00:00"/>
    <x v="0"/>
    <x v="0"/>
    <m/>
    <n v="100"/>
    <m/>
    <m/>
    <m/>
    <m/>
    <m/>
    <m/>
    <m/>
    <m/>
    <m/>
    <m/>
    <n v="100"/>
  </r>
  <r>
    <x v="21"/>
    <d v="2023-09-15T00:00:00"/>
    <x v="0"/>
    <x v="0"/>
    <n v="2234.23"/>
    <n v="2107.9"/>
    <m/>
    <m/>
    <m/>
    <m/>
    <m/>
    <m/>
    <m/>
    <m/>
    <m/>
    <m/>
    <n v="4342.13"/>
  </r>
  <r>
    <x v="21"/>
    <d v="2023-09-18T00:00:00"/>
    <x v="0"/>
    <x v="0"/>
    <m/>
    <n v="172.24"/>
    <m/>
    <m/>
    <m/>
    <m/>
    <m/>
    <m/>
    <m/>
    <m/>
    <m/>
    <m/>
    <n v="172.24"/>
  </r>
  <r>
    <x v="21"/>
    <d v="2023-09-19T00:00:00"/>
    <x v="0"/>
    <x v="0"/>
    <m/>
    <n v="603.67999999999995"/>
    <m/>
    <m/>
    <m/>
    <m/>
    <m/>
    <m/>
    <m/>
    <m/>
    <m/>
    <m/>
    <n v="603.67999999999995"/>
  </r>
  <r>
    <x v="21"/>
    <d v="2023-09-20T00:00:00"/>
    <x v="0"/>
    <x v="0"/>
    <n v="577.98"/>
    <n v="1139.3900000000001"/>
    <m/>
    <m/>
    <m/>
    <m/>
    <m/>
    <m/>
    <m/>
    <m/>
    <m/>
    <m/>
    <n v="1717.37"/>
  </r>
  <r>
    <x v="21"/>
    <d v="2023-09-22T00:00:00"/>
    <x v="0"/>
    <x v="0"/>
    <m/>
    <n v="1421.99"/>
    <m/>
    <m/>
    <m/>
    <m/>
    <m/>
    <m/>
    <m/>
    <m/>
    <m/>
    <m/>
    <n v="1421.99"/>
  </r>
  <r>
    <x v="21"/>
    <d v="2023-09-25T00:00:00"/>
    <x v="0"/>
    <x v="0"/>
    <n v="293.39999999999998"/>
    <n v="5002.28"/>
    <m/>
    <m/>
    <m/>
    <m/>
    <m/>
    <m/>
    <m/>
    <m/>
    <m/>
    <m/>
    <n v="5295.68"/>
  </r>
  <r>
    <x v="21"/>
    <d v="2023-09-27T00:00:00"/>
    <x v="0"/>
    <x v="0"/>
    <n v="57.4"/>
    <m/>
    <m/>
    <m/>
    <m/>
    <m/>
    <m/>
    <m/>
    <m/>
    <m/>
    <m/>
    <m/>
    <n v="57.4"/>
  </r>
  <r>
    <x v="21"/>
    <d v="2023-10-02T00:00:00"/>
    <x v="0"/>
    <x v="0"/>
    <m/>
    <m/>
    <n v="96.54"/>
    <m/>
    <m/>
    <m/>
    <m/>
    <m/>
    <m/>
    <m/>
    <m/>
    <m/>
    <n v="96.54"/>
  </r>
  <r>
    <x v="21"/>
    <d v="2023-10-03T00:00:00"/>
    <x v="0"/>
    <x v="0"/>
    <m/>
    <m/>
    <n v="232.9"/>
    <m/>
    <m/>
    <m/>
    <m/>
    <m/>
    <m/>
    <m/>
    <m/>
    <m/>
    <n v="232.9"/>
  </r>
  <r>
    <x v="21"/>
    <d v="2023-10-05T00:00:00"/>
    <x v="0"/>
    <x v="0"/>
    <m/>
    <m/>
    <n v="100"/>
    <m/>
    <m/>
    <m/>
    <m/>
    <m/>
    <m/>
    <m/>
    <m/>
    <m/>
    <n v="100"/>
  </r>
  <r>
    <x v="21"/>
    <d v="2023-10-06T00:00:00"/>
    <x v="0"/>
    <x v="0"/>
    <m/>
    <m/>
    <n v="506.75"/>
    <m/>
    <m/>
    <m/>
    <m/>
    <m/>
    <m/>
    <m/>
    <m/>
    <m/>
    <n v="506.75"/>
  </r>
  <r>
    <x v="21"/>
    <d v="2023-10-09T00:00:00"/>
    <x v="0"/>
    <x v="0"/>
    <m/>
    <m/>
    <n v="950"/>
    <m/>
    <m/>
    <m/>
    <m/>
    <m/>
    <m/>
    <m/>
    <m/>
    <m/>
    <n v="950"/>
  </r>
  <r>
    <x v="21"/>
    <d v="2023-10-11T00:00:00"/>
    <x v="0"/>
    <x v="0"/>
    <m/>
    <n v="1133.99"/>
    <n v="1107.83"/>
    <m/>
    <m/>
    <m/>
    <m/>
    <m/>
    <m/>
    <m/>
    <m/>
    <m/>
    <n v="2241.8200000000002"/>
  </r>
  <r>
    <x v="21"/>
    <d v="2023-10-13T00:00:00"/>
    <x v="0"/>
    <x v="0"/>
    <m/>
    <m/>
    <n v="437.05"/>
    <m/>
    <m/>
    <m/>
    <m/>
    <m/>
    <m/>
    <m/>
    <m/>
    <m/>
    <n v="437.05"/>
  </r>
  <r>
    <x v="21"/>
    <d v="2023-10-17T00:00:00"/>
    <x v="0"/>
    <x v="0"/>
    <m/>
    <m/>
    <n v="3371.28"/>
    <m/>
    <m/>
    <m/>
    <m/>
    <m/>
    <m/>
    <m/>
    <m/>
    <m/>
    <n v="3371.28"/>
  </r>
  <r>
    <x v="21"/>
    <d v="2023-10-18T00:00:00"/>
    <x v="0"/>
    <x v="0"/>
    <m/>
    <n v="512.89"/>
    <m/>
    <m/>
    <m/>
    <m/>
    <m/>
    <m/>
    <m/>
    <m/>
    <m/>
    <m/>
    <n v="512.89"/>
  </r>
  <r>
    <x v="21"/>
    <d v="2023-10-20T00:00:00"/>
    <x v="0"/>
    <x v="0"/>
    <m/>
    <m/>
    <n v="300"/>
    <m/>
    <m/>
    <m/>
    <m/>
    <m/>
    <m/>
    <m/>
    <m/>
    <m/>
    <n v="300"/>
  </r>
  <r>
    <x v="21"/>
    <d v="2023-10-23T00:00:00"/>
    <x v="0"/>
    <x v="0"/>
    <m/>
    <n v="200"/>
    <n v="100"/>
    <m/>
    <m/>
    <m/>
    <m/>
    <m/>
    <m/>
    <m/>
    <m/>
    <m/>
    <n v="300"/>
  </r>
  <r>
    <x v="21"/>
    <d v="2023-10-24T00:00:00"/>
    <x v="0"/>
    <x v="0"/>
    <m/>
    <n v="18.57"/>
    <n v="2925.64"/>
    <m/>
    <m/>
    <m/>
    <m/>
    <m/>
    <m/>
    <m/>
    <m/>
    <m/>
    <n v="2944.21"/>
  </r>
  <r>
    <x v="21"/>
    <d v="2023-10-30T00:00:00"/>
    <x v="0"/>
    <x v="0"/>
    <m/>
    <m/>
    <n v="1005.17"/>
    <m/>
    <m/>
    <m/>
    <m/>
    <m/>
    <m/>
    <m/>
    <m/>
    <m/>
    <n v="1005.17"/>
  </r>
  <r>
    <x v="21"/>
    <d v="2023-10-31T00:00:00"/>
    <x v="0"/>
    <x v="0"/>
    <m/>
    <m/>
    <n v="1464.12"/>
    <m/>
    <m/>
    <m/>
    <m/>
    <m/>
    <m/>
    <m/>
    <m/>
    <m/>
    <n v="1464.12"/>
  </r>
  <r>
    <x v="21"/>
    <d v="2023-11-02T00:00:00"/>
    <x v="0"/>
    <x v="0"/>
    <m/>
    <m/>
    <n v="834.82"/>
    <m/>
    <m/>
    <m/>
    <m/>
    <m/>
    <m/>
    <m/>
    <m/>
    <m/>
    <n v="834.82"/>
  </r>
  <r>
    <x v="21"/>
    <d v="2023-11-07T00:00:00"/>
    <x v="0"/>
    <x v="0"/>
    <m/>
    <m/>
    <n v="673.89"/>
    <n v="1285.54"/>
    <m/>
    <m/>
    <m/>
    <m/>
    <m/>
    <m/>
    <m/>
    <m/>
    <n v="1959.43"/>
  </r>
  <r>
    <x v="21"/>
    <d v="2023-11-13T00:00:00"/>
    <x v="0"/>
    <x v="0"/>
    <m/>
    <m/>
    <n v="558.49"/>
    <n v="1568.71"/>
    <m/>
    <m/>
    <m/>
    <m/>
    <m/>
    <m/>
    <m/>
    <m/>
    <n v="2127.1999999999998"/>
  </r>
  <r>
    <x v="21"/>
    <d v="2023-11-14T00:00:00"/>
    <x v="0"/>
    <x v="0"/>
    <m/>
    <m/>
    <m/>
    <n v="310"/>
    <m/>
    <m/>
    <m/>
    <m/>
    <m/>
    <m/>
    <m/>
    <m/>
    <n v="310"/>
  </r>
  <r>
    <x v="21"/>
    <d v="2023-11-16T00:00:00"/>
    <x v="0"/>
    <x v="0"/>
    <m/>
    <m/>
    <m/>
    <n v="500"/>
    <m/>
    <m/>
    <m/>
    <m/>
    <m/>
    <m/>
    <m/>
    <m/>
    <n v="500"/>
  </r>
  <r>
    <x v="21"/>
    <d v="2023-11-20T00:00:00"/>
    <x v="0"/>
    <x v="0"/>
    <m/>
    <m/>
    <m/>
    <n v="999.86"/>
    <m/>
    <m/>
    <m/>
    <m/>
    <m/>
    <m/>
    <m/>
    <m/>
    <n v="999.86"/>
  </r>
  <r>
    <x v="21"/>
    <d v="2023-11-22T00:00:00"/>
    <x v="0"/>
    <x v="0"/>
    <m/>
    <m/>
    <m/>
    <n v="300"/>
    <m/>
    <m/>
    <m/>
    <m/>
    <m/>
    <m/>
    <m/>
    <m/>
    <n v="300"/>
  </r>
  <r>
    <x v="21"/>
    <d v="2023-11-27T00:00:00"/>
    <x v="0"/>
    <x v="0"/>
    <m/>
    <m/>
    <m/>
    <n v="728.46"/>
    <m/>
    <m/>
    <m/>
    <m/>
    <m/>
    <m/>
    <m/>
    <m/>
    <n v="728.46"/>
  </r>
  <r>
    <x v="21"/>
    <d v="2023-11-28T00:00:00"/>
    <x v="0"/>
    <x v="0"/>
    <m/>
    <m/>
    <m/>
    <n v="1346.56"/>
    <m/>
    <m/>
    <m/>
    <m/>
    <m/>
    <m/>
    <m/>
    <m/>
    <n v="1346.56"/>
  </r>
  <r>
    <x v="21"/>
    <d v="2023-11-29T00:00:00"/>
    <x v="0"/>
    <x v="0"/>
    <m/>
    <n v="100"/>
    <n v="1126.95"/>
    <m/>
    <m/>
    <m/>
    <m/>
    <m/>
    <m/>
    <m/>
    <m/>
    <m/>
    <n v="1226.95"/>
  </r>
  <r>
    <x v="21"/>
    <d v="2023-11-30T00:00:00"/>
    <x v="0"/>
    <x v="0"/>
    <m/>
    <m/>
    <m/>
    <n v="800"/>
    <m/>
    <m/>
    <m/>
    <m/>
    <m/>
    <m/>
    <m/>
    <m/>
    <n v="800"/>
  </r>
  <r>
    <x v="21"/>
    <d v="2023-12-04T00:00:00"/>
    <x v="0"/>
    <x v="0"/>
    <m/>
    <m/>
    <m/>
    <n v="453.9"/>
    <m/>
    <m/>
    <m/>
    <m/>
    <m/>
    <m/>
    <m/>
    <m/>
    <n v="453.9"/>
  </r>
  <r>
    <x v="21"/>
    <d v="2023-12-06T00:00:00"/>
    <x v="0"/>
    <x v="0"/>
    <m/>
    <m/>
    <m/>
    <n v="348.05"/>
    <m/>
    <m/>
    <m/>
    <m/>
    <m/>
    <m/>
    <m/>
    <m/>
    <n v="348.05"/>
  </r>
  <r>
    <x v="21"/>
    <d v="2023-12-11T00:00:00"/>
    <x v="0"/>
    <x v="0"/>
    <m/>
    <m/>
    <m/>
    <n v="605.53"/>
    <n v="1281.3499999999999"/>
    <m/>
    <m/>
    <m/>
    <m/>
    <m/>
    <m/>
    <m/>
    <n v="1886.88"/>
  </r>
  <r>
    <x v="21"/>
    <d v="2023-12-13T00:00:00"/>
    <x v="0"/>
    <x v="0"/>
    <m/>
    <m/>
    <m/>
    <m/>
    <n v="146.12"/>
    <m/>
    <m/>
    <m/>
    <m/>
    <m/>
    <m/>
    <m/>
    <n v="146.12"/>
  </r>
  <r>
    <x v="21"/>
    <d v="2023-12-15T00:00:00"/>
    <x v="0"/>
    <x v="0"/>
    <m/>
    <m/>
    <m/>
    <m/>
    <n v="237.05"/>
    <m/>
    <m/>
    <m/>
    <m/>
    <m/>
    <m/>
    <m/>
    <n v="237.05"/>
  </r>
  <r>
    <x v="21"/>
    <d v="2023-12-19T00:00:00"/>
    <x v="0"/>
    <x v="0"/>
    <m/>
    <m/>
    <m/>
    <n v="12.51"/>
    <n v="2159.61"/>
    <m/>
    <m/>
    <m/>
    <m/>
    <m/>
    <m/>
    <m/>
    <n v="2172.12"/>
  </r>
  <r>
    <x v="21"/>
    <d v="2023-12-26T00:00:00"/>
    <x v="0"/>
    <x v="0"/>
    <m/>
    <m/>
    <n v="212.74"/>
    <m/>
    <m/>
    <m/>
    <m/>
    <m/>
    <m/>
    <m/>
    <m/>
    <m/>
    <n v="212.74"/>
  </r>
  <r>
    <x v="21"/>
    <d v="2023-12-28T00:00:00"/>
    <x v="0"/>
    <x v="0"/>
    <m/>
    <m/>
    <m/>
    <m/>
    <n v="2046.45"/>
    <m/>
    <m/>
    <m/>
    <m/>
    <m/>
    <m/>
    <m/>
    <n v="2046.45"/>
  </r>
  <r>
    <x v="21"/>
    <d v="2024-01-03T00:00:00"/>
    <x v="0"/>
    <x v="0"/>
    <m/>
    <m/>
    <m/>
    <m/>
    <m/>
    <n v="306"/>
    <m/>
    <m/>
    <m/>
    <m/>
    <m/>
    <m/>
    <n v="306"/>
  </r>
  <r>
    <x v="21"/>
    <d v="2024-01-09T00:00:00"/>
    <x v="0"/>
    <x v="0"/>
    <m/>
    <m/>
    <m/>
    <m/>
    <n v="426.39"/>
    <n v="335"/>
    <m/>
    <m/>
    <m/>
    <m/>
    <m/>
    <m/>
    <n v="761.39"/>
  </r>
  <r>
    <x v="21"/>
    <d v="2024-01-16T00:00:00"/>
    <x v="0"/>
    <x v="0"/>
    <m/>
    <m/>
    <m/>
    <m/>
    <n v="1356.93"/>
    <n v="2640.27"/>
    <m/>
    <m/>
    <m/>
    <m/>
    <m/>
    <m/>
    <n v="3997.2"/>
  </r>
  <r>
    <x v="21"/>
    <d v="2024-01-22T00:00:00"/>
    <x v="0"/>
    <x v="0"/>
    <m/>
    <m/>
    <m/>
    <m/>
    <m/>
    <n v="607.91"/>
    <m/>
    <m/>
    <m/>
    <m/>
    <m/>
    <m/>
    <n v="607.91"/>
  </r>
  <r>
    <x v="21"/>
    <d v="2024-01-24T00:00:00"/>
    <x v="0"/>
    <x v="0"/>
    <m/>
    <m/>
    <m/>
    <m/>
    <m/>
    <n v="416.11"/>
    <m/>
    <m/>
    <m/>
    <m/>
    <m/>
    <m/>
    <n v="416.11"/>
  </r>
  <r>
    <x v="21"/>
    <d v="2024-01-26T00:00:00"/>
    <x v="0"/>
    <x v="0"/>
    <m/>
    <m/>
    <m/>
    <m/>
    <m/>
    <n v="1482.08"/>
    <m/>
    <m/>
    <m/>
    <m/>
    <m/>
    <m/>
    <n v="1482.08"/>
  </r>
  <r>
    <x v="21"/>
    <d v="2024-01-29T00:00:00"/>
    <x v="0"/>
    <x v="0"/>
    <m/>
    <m/>
    <m/>
    <n v="0"/>
    <n v="316.89"/>
    <m/>
    <m/>
    <m/>
    <m/>
    <m/>
    <m/>
    <m/>
    <n v="316.89"/>
  </r>
  <r>
    <x v="21"/>
    <d v="2024-01-31T00:00:00"/>
    <x v="0"/>
    <x v="0"/>
    <m/>
    <m/>
    <m/>
    <m/>
    <m/>
    <n v="200"/>
    <m/>
    <m/>
    <m/>
    <m/>
    <m/>
    <m/>
    <n v="200"/>
  </r>
  <r>
    <x v="21"/>
    <d v="2024-02-02T00:00:00"/>
    <x v="0"/>
    <x v="0"/>
    <m/>
    <m/>
    <m/>
    <m/>
    <m/>
    <n v="1643.03"/>
    <m/>
    <m/>
    <m/>
    <m/>
    <m/>
    <m/>
    <n v="1643.03"/>
  </r>
  <r>
    <x v="21"/>
    <d v="2024-02-05T00:00:00"/>
    <x v="0"/>
    <x v="0"/>
    <m/>
    <m/>
    <m/>
    <m/>
    <m/>
    <m/>
    <n v="1199.1500000000001"/>
    <m/>
    <m/>
    <m/>
    <m/>
    <m/>
    <n v="1199.1500000000001"/>
  </r>
  <r>
    <x v="21"/>
    <d v="2024-02-06T00:00:00"/>
    <x v="0"/>
    <x v="0"/>
    <m/>
    <m/>
    <m/>
    <m/>
    <n v="157.62"/>
    <n v="2208.48"/>
    <n v="80"/>
    <m/>
    <m/>
    <m/>
    <m/>
    <m/>
    <n v="2446.1"/>
  </r>
  <r>
    <x v="21"/>
    <d v="2024-02-07T00:00:00"/>
    <x v="0"/>
    <x v="0"/>
    <m/>
    <m/>
    <m/>
    <m/>
    <n v="500"/>
    <n v="618.92999999999995"/>
    <m/>
    <m/>
    <m/>
    <m/>
    <m/>
    <m/>
    <n v="1118.93"/>
  </r>
  <r>
    <x v="21"/>
    <d v="2024-02-08T00:00:00"/>
    <x v="0"/>
    <x v="0"/>
    <m/>
    <m/>
    <m/>
    <m/>
    <n v="55.57"/>
    <m/>
    <m/>
    <m/>
    <m/>
    <m/>
    <m/>
    <m/>
    <n v="55.57"/>
  </r>
  <r>
    <x v="21"/>
    <d v="2024-02-09T00:00:00"/>
    <x v="0"/>
    <x v="0"/>
    <m/>
    <m/>
    <m/>
    <m/>
    <m/>
    <n v="150"/>
    <m/>
    <m/>
    <m/>
    <m/>
    <m/>
    <m/>
    <n v="150"/>
  </r>
  <r>
    <x v="21"/>
    <d v="2024-02-12T00:00:00"/>
    <x v="0"/>
    <x v="0"/>
    <m/>
    <m/>
    <m/>
    <m/>
    <m/>
    <n v="404.14"/>
    <n v="417.82"/>
    <m/>
    <m/>
    <m/>
    <m/>
    <m/>
    <n v="821.96"/>
  </r>
  <r>
    <x v="21"/>
    <d v="2024-02-13T00:00:00"/>
    <x v="0"/>
    <x v="0"/>
    <m/>
    <m/>
    <m/>
    <m/>
    <m/>
    <m/>
    <n v="1173.3599999999999"/>
    <m/>
    <m/>
    <m/>
    <m/>
    <m/>
    <n v="1173.3599999999999"/>
  </r>
  <r>
    <x v="21"/>
    <d v="2024-02-14T00:00:00"/>
    <x v="0"/>
    <x v="0"/>
    <m/>
    <m/>
    <m/>
    <m/>
    <n v="382"/>
    <m/>
    <m/>
    <m/>
    <m/>
    <m/>
    <m/>
    <m/>
    <n v="382"/>
  </r>
  <r>
    <x v="21"/>
    <d v="2024-02-15T00:00:00"/>
    <x v="0"/>
    <x v="0"/>
    <m/>
    <m/>
    <m/>
    <m/>
    <m/>
    <m/>
    <n v="838.57"/>
    <m/>
    <m/>
    <m/>
    <m/>
    <m/>
    <n v="838.57"/>
  </r>
  <r>
    <x v="21"/>
    <d v="2024-02-20T00:00:00"/>
    <x v="0"/>
    <x v="0"/>
    <m/>
    <m/>
    <m/>
    <m/>
    <m/>
    <n v="153.58000000000001"/>
    <m/>
    <m/>
    <m/>
    <m/>
    <m/>
    <m/>
    <n v="153.58000000000001"/>
  </r>
  <r>
    <x v="21"/>
    <d v="2024-02-21T00:00:00"/>
    <x v="0"/>
    <x v="0"/>
    <m/>
    <m/>
    <m/>
    <m/>
    <m/>
    <n v="886.63"/>
    <n v="1165.0899999999999"/>
    <m/>
    <m/>
    <m/>
    <m/>
    <m/>
    <n v="2051.7199999999998"/>
  </r>
  <r>
    <x v="21"/>
    <d v="2024-02-22T00:00:00"/>
    <x v="0"/>
    <x v="0"/>
    <m/>
    <m/>
    <m/>
    <m/>
    <m/>
    <m/>
    <n v="146.41"/>
    <m/>
    <m/>
    <m/>
    <m/>
    <m/>
    <n v="146.41"/>
  </r>
  <r>
    <x v="21"/>
    <d v="2024-02-23T00:00:00"/>
    <x v="0"/>
    <x v="0"/>
    <m/>
    <m/>
    <m/>
    <m/>
    <m/>
    <m/>
    <n v="100"/>
    <m/>
    <m/>
    <m/>
    <m/>
    <m/>
    <n v="100"/>
  </r>
  <r>
    <x v="21"/>
    <d v="2024-02-26T00:00:00"/>
    <x v="0"/>
    <x v="0"/>
    <m/>
    <m/>
    <m/>
    <m/>
    <m/>
    <m/>
    <n v="350"/>
    <m/>
    <m/>
    <m/>
    <m/>
    <m/>
    <n v="350"/>
  </r>
  <r>
    <x v="21"/>
    <d v="2024-02-27T00:00:00"/>
    <x v="0"/>
    <x v="0"/>
    <m/>
    <m/>
    <m/>
    <m/>
    <m/>
    <m/>
    <n v="2900.38"/>
    <m/>
    <m/>
    <m/>
    <m/>
    <m/>
    <n v="2900.38"/>
  </r>
  <r>
    <x v="21"/>
    <d v="2024-02-28T00:00:00"/>
    <x v="0"/>
    <x v="0"/>
    <m/>
    <m/>
    <m/>
    <m/>
    <m/>
    <m/>
    <n v="320"/>
    <m/>
    <m/>
    <m/>
    <m/>
    <m/>
    <n v="320"/>
  </r>
  <r>
    <x v="21"/>
    <d v="2024-03-04T00:00:00"/>
    <x v="0"/>
    <x v="0"/>
    <m/>
    <m/>
    <m/>
    <m/>
    <m/>
    <n v="451.28"/>
    <m/>
    <m/>
    <m/>
    <m/>
    <m/>
    <m/>
    <n v="451.28"/>
  </r>
  <r>
    <x v="21"/>
    <d v="2024-03-07T00:00:00"/>
    <x v="0"/>
    <x v="0"/>
    <m/>
    <m/>
    <m/>
    <m/>
    <m/>
    <m/>
    <n v="739.82"/>
    <n v="200"/>
    <m/>
    <m/>
    <m/>
    <m/>
    <n v="939.82"/>
  </r>
  <r>
    <x v="21"/>
    <d v="2024-03-12T00:00:00"/>
    <x v="0"/>
    <x v="0"/>
    <m/>
    <m/>
    <m/>
    <m/>
    <m/>
    <m/>
    <n v="2007.96"/>
    <n v="451.99"/>
    <m/>
    <m/>
    <m/>
    <m/>
    <n v="2459.9499999999998"/>
  </r>
  <r>
    <x v="21"/>
    <d v="2024-03-13T00:00:00"/>
    <x v="0"/>
    <x v="0"/>
    <m/>
    <m/>
    <m/>
    <m/>
    <m/>
    <m/>
    <n v="422.53"/>
    <m/>
    <m/>
    <m/>
    <m/>
    <m/>
    <n v="422.53"/>
  </r>
  <r>
    <x v="21"/>
    <d v="2024-03-15T00:00:00"/>
    <x v="0"/>
    <x v="0"/>
    <m/>
    <m/>
    <m/>
    <m/>
    <m/>
    <m/>
    <m/>
    <n v="200"/>
    <m/>
    <m/>
    <m/>
    <m/>
    <n v="200"/>
  </r>
  <r>
    <x v="21"/>
    <d v="2024-03-18T00:00:00"/>
    <x v="0"/>
    <x v="0"/>
    <m/>
    <m/>
    <m/>
    <m/>
    <m/>
    <m/>
    <n v="139.72999999999999"/>
    <n v="1361.84"/>
    <m/>
    <m/>
    <m/>
    <m/>
    <n v="1501.57"/>
  </r>
  <r>
    <x v="21"/>
    <d v="2024-03-19T00:00:00"/>
    <x v="0"/>
    <x v="0"/>
    <m/>
    <m/>
    <m/>
    <m/>
    <m/>
    <m/>
    <m/>
    <n v="337.23"/>
    <m/>
    <m/>
    <m/>
    <m/>
    <n v="337.23"/>
  </r>
  <r>
    <x v="21"/>
    <d v="2024-03-20T00:00:00"/>
    <x v="0"/>
    <x v="0"/>
    <m/>
    <m/>
    <m/>
    <m/>
    <m/>
    <n v="314.49"/>
    <m/>
    <m/>
    <m/>
    <m/>
    <m/>
    <m/>
    <n v="314.49"/>
  </r>
  <r>
    <x v="21"/>
    <d v="2024-03-22T00:00:00"/>
    <x v="0"/>
    <x v="0"/>
    <m/>
    <m/>
    <m/>
    <m/>
    <m/>
    <m/>
    <m/>
    <n v="75.290000000000006"/>
    <m/>
    <m/>
    <m/>
    <m/>
    <n v="75.290000000000006"/>
  </r>
  <r>
    <x v="21"/>
    <d v="2024-03-25T00:00:00"/>
    <x v="0"/>
    <x v="0"/>
    <m/>
    <m/>
    <m/>
    <m/>
    <m/>
    <m/>
    <n v="2078"/>
    <m/>
    <m/>
    <m/>
    <m/>
    <m/>
    <n v="2078"/>
  </r>
  <r>
    <x v="21"/>
    <d v="2024-03-27T00:00:00"/>
    <x v="0"/>
    <x v="0"/>
    <m/>
    <m/>
    <m/>
    <m/>
    <m/>
    <m/>
    <n v="100"/>
    <n v="1429.21"/>
    <m/>
    <m/>
    <m/>
    <m/>
    <n v="1529.21"/>
  </r>
  <r>
    <x v="21"/>
    <d v="2024-03-28T00:00:00"/>
    <x v="0"/>
    <x v="0"/>
    <m/>
    <m/>
    <m/>
    <m/>
    <m/>
    <m/>
    <m/>
    <n v="1134.18"/>
    <m/>
    <m/>
    <m/>
    <m/>
    <n v="1134.18"/>
  </r>
  <r>
    <x v="21"/>
    <d v="2024-03-29T00:00:00"/>
    <x v="0"/>
    <x v="0"/>
    <m/>
    <m/>
    <m/>
    <m/>
    <m/>
    <m/>
    <m/>
    <n v="245.92"/>
    <m/>
    <m/>
    <m/>
    <m/>
    <n v="245.92"/>
  </r>
  <r>
    <x v="21"/>
    <d v="2024-04-04T00:00:00"/>
    <x v="0"/>
    <x v="0"/>
    <m/>
    <m/>
    <m/>
    <m/>
    <m/>
    <m/>
    <m/>
    <n v="29"/>
    <m/>
    <m/>
    <m/>
    <m/>
    <n v="29"/>
  </r>
  <r>
    <x v="21"/>
    <d v="2024-04-05T00:00:00"/>
    <x v="0"/>
    <x v="0"/>
    <m/>
    <m/>
    <m/>
    <m/>
    <m/>
    <m/>
    <m/>
    <n v="1639.74"/>
    <m/>
    <m/>
    <m/>
    <m/>
    <n v="1639.74"/>
  </r>
  <r>
    <x v="21"/>
    <d v="2024-04-08T00:00:00"/>
    <x v="0"/>
    <x v="0"/>
    <m/>
    <m/>
    <m/>
    <m/>
    <m/>
    <m/>
    <m/>
    <m/>
    <n v="500"/>
    <m/>
    <m/>
    <m/>
    <n v="500"/>
  </r>
  <r>
    <x v="21"/>
    <d v="2024-04-09T00:00:00"/>
    <x v="0"/>
    <x v="0"/>
    <m/>
    <m/>
    <m/>
    <m/>
    <m/>
    <m/>
    <m/>
    <n v="817.53"/>
    <m/>
    <m/>
    <m/>
    <m/>
    <n v="817.53"/>
  </r>
  <r>
    <x v="21"/>
    <d v="2024-04-10T00:00:00"/>
    <x v="0"/>
    <x v="0"/>
    <m/>
    <m/>
    <m/>
    <m/>
    <m/>
    <m/>
    <m/>
    <m/>
    <n v="572.76"/>
    <m/>
    <m/>
    <m/>
    <n v="572.76"/>
  </r>
  <r>
    <x v="21"/>
    <d v="2024-04-16T00:00:00"/>
    <x v="0"/>
    <x v="0"/>
    <m/>
    <m/>
    <m/>
    <m/>
    <m/>
    <m/>
    <m/>
    <n v="594.52"/>
    <n v="1910.12"/>
    <m/>
    <m/>
    <m/>
    <n v="2504.64"/>
  </r>
  <r>
    <x v="21"/>
    <d v="2024-04-17T00:00:00"/>
    <x v="0"/>
    <x v="0"/>
    <m/>
    <m/>
    <m/>
    <m/>
    <m/>
    <m/>
    <m/>
    <m/>
    <n v="300"/>
    <m/>
    <m/>
    <m/>
    <n v="300"/>
  </r>
  <r>
    <x v="21"/>
    <d v="2024-04-18T00:00:00"/>
    <x v="0"/>
    <x v="0"/>
    <m/>
    <m/>
    <m/>
    <m/>
    <m/>
    <m/>
    <m/>
    <m/>
    <n v="324.26"/>
    <m/>
    <m/>
    <m/>
    <n v="324.26"/>
  </r>
  <r>
    <x v="21"/>
    <d v="2024-04-19T00:00:00"/>
    <x v="0"/>
    <x v="0"/>
    <m/>
    <m/>
    <m/>
    <m/>
    <m/>
    <m/>
    <m/>
    <m/>
    <n v="1315"/>
    <m/>
    <m/>
    <m/>
    <n v="1315"/>
  </r>
  <r>
    <x v="21"/>
    <d v="2024-04-22T00:00:00"/>
    <x v="0"/>
    <x v="0"/>
    <m/>
    <m/>
    <m/>
    <m/>
    <m/>
    <m/>
    <m/>
    <m/>
    <n v="2622.2"/>
    <m/>
    <m/>
    <m/>
    <n v="2622.2"/>
  </r>
  <r>
    <x v="21"/>
    <d v="2024-04-23T00:00:00"/>
    <x v="0"/>
    <x v="0"/>
    <m/>
    <m/>
    <m/>
    <m/>
    <m/>
    <m/>
    <n v="450"/>
    <n v="371.76"/>
    <m/>
    <m/>
    <m/>
    <m/>
    <n v="821.76"/>
  </r>
  <r>
    <x v="21"/>
    <d v="2024-04-26T00:00:00"/>
    <x v="0"/>
    <x v="0"/>
    <m/>
    <m/>
    <m/>
    <m/>
    <m/>
    <m/>
    <m/>
    <m/>
    <n v="1400.32"/>
    <m/>
    <m/>
    <m/>
    <n v="1400.32"/>
  </r>
  <r>
    <x v="21"/>
    <d v="2024-04-30T00:00:00"/>
    <x v="0"/>
    <x v="0"/>
    <m/>
    <m/>
    <m/>
    <m/>
    <m/>
    <m/>
    <m/>
    <m/>
    <n v="2436.0300000000002"/>
    <m/>
    <m/>
    <m/>
    <n v="2436.0300000000002"/>
  </r>
  <r>
    <x v="21"/>
    <d v="2024-05-01T00:00:00"/>
    <x v="0"/>
    <x v="0"/>
    <m/>
    <m/>
    <m/>
    <m/>
    <m/>
    <m/>
    <m/>
    <m/>
    <n v="283.13"/>
    <m/>
    <m/>
    <m/>
    <n v="283.13"/>
  </r>
  <r>
    <x v="21"/>
    <d v="2024-05-02T00:00:00"/>
    <x v="0"/>
    <x v="0"/>
    <m/>
    <m/>
    <m/>
    <m/>
    <m/>
    <m/>
    <m/>
    <m/>
    <n v="100"/>
    <m/>
    <m/>
    <m/>
    <n v="100"/>
  </r>
  <r>
    <x v="21"/>
    <d v="2024-05-03T00:00:00"/>
    <x v="0"/>
    <x v="0"/>
    <m/>
    <m/>
    <m/>
    <m/>
    <m/>
    <m/>
    <m/>
    <n v="1673.31"/>
    <m/>
    <m/>
    <m/>
    <m/>
    <n v="1673.31"/>
  </r>
  <r>
    <x v="21"/>
    <d v="2024-05-06T00:00:00"/>
    <x v="0"/>
    <x v="0"/>
    <m/>
    <m/>
    <m/>
    <m/>
    <m/>
    <m/>
    <m/>
    <m/>
    <n v="547.01"/>
    <m/>
    <m/>
    <m/>
    <n v="547.01"/>
  </r>
  <r>
    <x v="21"/>
    <d v="2024-05-07T00:00:00"/>
    <x v="0"/>
    <x v="0"/>
    <m/>
    <m/>
    <m/>
    <m/>
    <m/>
    <m/>
    <m/>
    <m/>
    <n v="300"/>
    <m/>
    <m/>
    <m/>
    <n v="300"/>
  </r>
  <r>
    <x v="21"/>
    <d v="2024-05-08T00:00:00"/>
    <x v="0"/>
    <x v="0"/>
    <m/>
    <m/>
    <m/>
    <m/>
    <m/>
    <m/>
    <m/>
    <m/>
    <n v="1726.84"/>
    <n v="750"/>
    <m/>
    <m/>
    <n v="2476.84"/>
  </r>
  <r>
    <x v="21"/>
    <d v="2024-05-09T00:00:00"/>
    <x v="0"/>
    <x v="0"/>
    <m/>
    <m/>
    <m/>
    <m/>
    <m/>
    <m/>
    <m/>
    <m/>
    <m/>
    <n v="100"/>
    <m/>
    <m/>
    <n v="100"/>
  </r>
  <r>
    <x v="21"/>
    <d v="2024-05-13T00:00:00"/>
    <x v="0"/>
    <x v="0"/>
    <m/>
    <m/>
    <m/>
    <m/>
    <m/>
    <m/>
    <m/>
    <m/>
    <m/>
    <n v="100"/>
    <m/>
    <m/>
    <n v="100"/>
  </r>
  <r>
    <x v="21"/>
    <d v="2024-05-14T00:00:00"/>
    <x v="0"/>
    <x v="0"/>
    <m/>
    <m/>
    <m/>
    <m/>
    <m/>
    <m/>
    <m/>
    <m/>
    <n v="1321.56"/>
    <n v="1299.31"/>
    <m/>
    <m/>
    <n v="2620.87"/>
  </r>
  <r>
    <x v="21"/>
    <d v="2024-05-17T00:00:00"/>
    <x v="0"/>
    <x v="0"/>
    <m/>
    <m/>
    <m/>
    <m/>
    <m/>
    <m/>
    <m/>
    <m/>
    <m/>
    <n v="1860.71"/>
    <m/>
    <m/>
    <n v="1860.71"/>
  </r>
  <r>
    <x v="21"/>
    <d v="2024-05-20T00:00:00"/>
    <x v="0"/>
    <x v="0"/>
    <m/>
    <m/>
    <m/>
    <m/>
    <m/>
    <m/>
    <m/>
    <n v="200"/>
    <n v="153.87"/>
    <n v="143.83000000000001"/>
    <m/>
    <m/>
    <n v="497.7"/>
  </r>
  <r>
    <x v="21"/>
    <d v="2024-05-23T00:00:00"/>
    <x v="0"/>
    <x v="0"/>
    <m/>
    <m/>
    <m/>
    <m/>
    <m/>
    <m/>
    <m/>
    <m/>
    <m/>
    <n v="1557.8"/>
    <m/>
    <m/>
    <n v="1557.8"/>
  </r>
  <r>
    <x v="21"/>
    <d v="2024-05-24T00:00:00"/>
    <x v="0"/>
    <x v="0"/>
    <m/>
    <m/>
    <m/>
    <m/>
    <m/>
    <m/>
    <m/>
    <m/>
    <m/>
    <n v="100"/>
    <m/>
    <m/>
    <n v="100"/>
  </r>
  <r>
    <x v="21"/>
    <d v="2024-05-28T00:00:00"/>
    <x v="0"/>
    <x v="0"/>
    <m/>
    <m/>
    <m/>
    <m/>
    <m/>
    <m/>
    <m/>
    <m/>
    <m/>
    <n v="300"/>
    <m/>
    <m/>
    <n v="300"/>
  </r>
  <r>
    <x v="21"/>
    <d v="2024-06-04T00:00:00"/>
    <x v="0"/>
    <x v="0"/>
    <m/>
    <m/>
    <m/>
    <m/>
    <m/>
    <m/>
    <m/>
    <m/>
    <m/>
    <n v="722.25"/>
    <m/>
    <m/>
    <n v="722.25"/>
  </r>
  <r>
    <x v="21"/>
    <d v="2024-06-05T00:00:00"/>
    <x v="0"/>
    <x v="0"/>
    <m/>
    <m/>
    <m/>
    <m/>
    <m/>
    <m/>
    <m/>
    <m/>
    <m/>
    <m/>
    <n v="1292.74"/>
    <m/>
    <n v="1292.74"/>
  </r>
  <r>
    <x v="21"/>
    <d v="2024-06-07T00:00:00"/>
    <x v="0"/>
    <x v="0"/>
    <m/>
    <m/>
    <m/>
    <m/>
    <m/>
    <m/>
    <m/>
    <m/>
    <m/>
    <m/>
    <n v="442.23"/>
    <m/>
    <n v="442.23"/>
  </r>
  <r>
    <x v="21"/>
    <d v="2024-06-10T00:00:00"/>
    <x v="0"/>
    <x v="0"/>
    <m/>
    <m/>
    <m/>
    <m/>
    <m/>
    <m/>
    <m/>
    <m/>
    <n v="1178.8699999999999"/>
    <m/>
    <m/>
    <m/>
    <n v="1178.8699999999999"/>
  </r>
  <r>
    <x v="21"/>
    <d v="2024-06-14T00:00:00"/>
    <x v="0"/>
    <x v="0"/>
    <m/>
    <m/>
    <m/>
    <m/>
    <m/>
    <m/>
    <m/>
    <m/>
    <m/>
    <m/>
    <n v="100"/>
    <m/>
    <n v="100"/>
  </r>
  <r>
    <x v="21"/>
    <d v="2024-06-20T00:00:00"/>
    <x v="0"/>
    <x v="0"/>
    <m/>
    <m/>
    <m/>
    <m/>
    <m/>
    <m/>
    <m/>
    <m/>
    <m/>
    <n v="500"/>
    <n v="2404.58"/>
    <m/>
    <n v="2904.58"/>
  </r>
  <r>
    <x v="21"/>
    <d v="2024-06-21T00:00:00"/>
    <x v="0"/>
    <x v="0"/>
    <m/>
    <m/>
    <m/>
    <m/>
    <m/>
    <m/>
    <m/>
    <m/>
    <m/>
    <n v="1214.02"/>
    <n v="744"/>
    <m/>
    <n v="1958.02"/>
  </r>
  <r>
    <x v="21"/>
    <d v="2024-06-26T00:00:00"/>
    <x v="0"/>
    <x v="0"/>
    <m/>
    <m/>
    <m/>
    <m/>
    <m/>
    <m/>
    <m/>
    <m/>
    <m/>
    <m/>
    <n v="985.33"/>
    <m/>
    <n v="985.33"/>
  </r>
  <r>
    <x v="21"/>
    <d v="2024-07-02T00:00:00"/>
    <x v="0"/>
    <x v="0"/>
    <m/>
    <m/>
    <m/>
    <m/>
    <m/>
    <m/>
    <m/>
    <m/>
    <m/>
    <m/>
    <n v="1522.62"/>
    <n v="155.26"/>
    <n v="1677.88"/>
  </r>
  <r>
    <x v="21"/>
    <d v="2024-07-03T00:00:00"/>
    <x v="0"/>
    <x v="0"/>
    <m/>
    <m/>
    <m/>
    <m/>
    <m/>
    <m/>
    <m/>
    <m/>
    <n v="100"/>
    <n v="353.49"/>
    <m/>
    <m/>
    <n v="453.49"/>
  </r>
  <r>
    <x v="21"/>
    <d v="2024-07-10T00:00:00"/>
    <x v="0"/>
    <x v="0"/>
    <m/>
    <m/>
    <m/>
    <m/>
    <m/>
    <m/>
    <m/>
    <m/>
    <m/>
    <m/>
    <n v="2920.48"/>
    <n v="437.8"/>
    <n v="3358.28"/>
  </r>
  <r>
    <x v="21"/>
    <d v="2024-07-17T00:00:00"/>
    <x v="0"/>
    <x v="0"/>
    <m/>
    <m/>
    <m/>
    <m/>
    <m/>
    <m/>
    <m/>
    <m/>
    <m/>
    <m/>
    <n v="314.42"/>
    <m/>
    <n v="314.42"/>
  </r>
  <r>
    <x v="21"/>
    <d v="2024-07-18T00:00:00"/>
    <x v="0"/>
    <x v="0"/>
    <m/>
    <m/>
    <m/>
    <m/>
    <m/>
    <m/>
    <m/>
    <m/>
    <m/>
    <n v="1117.23"/>
    <m/>
    <n v="745.96"/>
    <n v="1863.19"/>
  </r>
  <r>
    <x v="21"/>
    <d v="2024-07-19T00:00:00"/>
    <x v="0"/>
    <x v="0"/>
    <m/>
    <m/>
    <m/>
    <m/>
    <m/>
    <m/>
    <m/>
    <m/>
    <m/>
    <m/>
    <m/>
    <n v="104.22"/>
    <n v="104.22"/>
  </r>
  <r>
    <x v="21"/>
    <d v="2024-07-22T00:00:00"/>
    <x v="0"/>
    <x v="0"/>
    <m/>
    <m/>
    <m/>
    <m/>
    <m/>
    <m/>
    <m/>
    <m/>
    <m/>
    <m/>
    <n v="1743.54"/>
    <m/>
    <n v="1743.54"/>
  </r>
  <r>
    <x v="21"/>
    <d v="2024-07-24T00:00:00"/>
    <x v="0"/>
    <x v="0"/>
    <m/>
    <m/>
    <m/>
    <m/>
    <m/>
    <m/>
    <m/>
    <m/>
    <m/>
    <m/>
    <m/>
    <n v="1861"/>
    <n v="1861"/>
  </r>
  <r>
    <x v="21"/>
    <d v="2024-07-25T00:00:00"/>
    <x v="0"/>
    <x v="0"/>
    <m/>
    <m/>
    <m/>
    <m/>
    <m/>
    <m/>
    <m/>
    <m/>
    <m/>
    <m/>
    <m/>
    <n v="77.739999999999995"/>
    <n v="77.739999999999995"/>
  </r>
  <r>
    <x v="21"/>
    <d v="2024-07-29T00:00:00"/>
    <x v="0"/>
    <x v="0"/>
    <m/>
    <m/>
    <m/>
    <m/>
    <m/>
    <m/>
    <m/>
    <m/>
    <m/>
    <m/>
    <m/>
    <n v="1177.8"/>
    <n v="1177.8"/>
  </r>
  <r>
    <x v="21"/>
    <d v="2024-08-01T00:00:00"/>
    <x v="0"/>
    <x v="0"/>
    <m/>
    <m/>
    <m/>
    <m/>
    <m/>
    <m/>
    <m/>
    <m/>
    <m/>
    <m/>
    <m/>
    <n v="53.09"/>
    <n v="53.09"/>
  </r>
  <r>
    <x v="21"/>
    <d v="2024-08-06T00:00:00"/>
    <x v="0"/>
    <x v="0"/>
    <m/>
    <m/>
    <m/>
    <m/>
    <m/>
    <m/>
    <m/>
    <m/>
    <m/>
    <m/>
    <m/>
    <n v="1583.97"/>
    <n v="1583.97"/>
  </r>
  <r>
    <x v="21"/>
    <d v="2024-08-13T00:00:00"/>
    <x v="0"/>
    <x v="0"/>
    <m/>
    <m/>
    <m/>
    <m/>
    <m/>
    <m/>
    <m/>
    <m/>
    <m/>
    <m/>
    <m/>
    <n v="1831.21"/>
    <n v="1831.21"/>
  </r>
  <r>
    <x v="21"/>
    <d v="2024-08-14T00:00:00"/>
    <x v="0"/>
    <x v="0"/>
    <m/>
    <m/>
    <m/>
    <m/>
    <m/>
    <m/>
    <m/>
    <m/>
    <m/>
    <m/>
    <m/>
    <n v="257.36"/>
    <n v="257.36"/>
  </r>
  <r>
    <x v="21"/>
    <d v="2024-08-21T00:00:00"/>
    <x v="0"/>
    <x v="0"/>
    <m/>
    <m/>
    <m/>
    <m/>
    <m/>
    <m/>
    <m/>
    <m/>
    <m/>
    <m/>
    <m/>
    <n v="200"/>
    <n v="200"/>
  </r>
  <r>
    <x v="21"/>
    <s v="#"/>
    <x v="0"/>
    <x v="3"/>
    <m/>
    <m/>
    <m/>
    <m/>
    <m/>
    <m/>
    <m/>
    <m/>
    <m/>
    <m/>
    <m/>
    <m/>
    <m/>
  </r>
  <r>
    <x v="21"/>
    <s v="#"/>
    <x v="0"/>
    <x v="0"/>
    <m/>
    <m/>
    <m/>
    <m/>
    <m/>
    <m/>
    <m/>
    <m/>
    <m/>
    <m/>
    <m/>
    <m/>
    <m/>
  </r>
  <r>
    <x v="21"/>
    <s v="#"/>
    <x v="0"/>
    <x v="1"/>
    <m/>
    <m/>
    <m/>
    <m/>
    <m/>
    <m/>
    <m/>
    <m/>
    <m/>
    <m/>
    <m/>
    <m/>
    <m/>
  </r>
  <r>
    <x v="21"/>
    <s v="#"/>
    <x v="0"/>
    <x v="4"/>
    <m/>
    <m/>
    <m/>
    <m/>
    <m/>
    <m/>
    <m/>
    <m/>
    <m/>
    <m/>
    <m/>
    <m/>
    <m/>
  </r>
  <r>
    <x v="21"/>
    <s v="#"/>
    <x v="0"/>
    <x v="5"/>
    <m/>
    <m/>
    <m/>
    <m/>
    <m/>
    <m/>
    <m/>
    <m/>
    <m/>
    <m/>
    <m/>
    <m/>
    <m/>
  </r>
  <r>
    <x v="21"/>
    <s v="Result"/>
    <x v="1"/>
    <x v="2"/>
    <n v="39784.410000000003"/>
    <n v="13228.13"/>
    <n v="16004.17"/>
    <n v="9259.1200000000008"/>
    <n v="9065.98"/>
    <n v="12817.93"/>
    <n v="14628.82"/>
    <n v="10761.52"/>
    <n v="17091.97"/>
    <n v="10118.64"/>
    <n v="12469.94"/>
    <n v="8485.41"/>
    <n v="173716.04"/>
  </r>
  <r>
    <x v="22"/>
    <d v="2023-08-23T00:00:00"/>
    <x v="0"/>
    <x v="0"/>
    <n v="2143.98"/>
    <m/>
    <m/>
    <m/>
    <m/>
    <m/>
    <m/>
    <m/>
    <m/>
    <m/>
    <m/>
    <m/>
    <n v="2143.98"/>
  </r>
  <r>
    <x v="22"/>
    <d v="2023-08-28T00:00:00"/>
    <x v="0"/>
    <x v="0"/>
    <n v="3639.49"/>
    <m/>
    <m/>
    <m/>
    <m/>
    <m/>
    <m/>
    <m/>
    <m/>
    <m/>
    <m/>
    <m/>
    <n v="3639.49"/>
  </r>
  <r>
    <x v="22"/>
    <d v="2023-08-29T00:00:00"/>
    <x v="0"/>
    <x v="0"/>
    <n v="1550"/>
    <m/>
    <m/>
    <m/>
    <m/>
    <m/>
    <m/>
    <m/>
    <m/>
    <m/>
    <m/>
    <m/>
    <n v="1550"/>
  </r>
  <r>
    <x v="22"/>
    <d v="2023-08-30T00:00:00"/>
    <x v="0"/>
    <x v="0"/>
    <n v="4019.41"/>
    <m/>
    <m/>
    <m/>
    <m/>
    <m/>
    <m/>
    <m/>
    <m/>
    <m/>
    <m/>
    <m/>
    <n v="4019.41"/>
  </r>
  <r>
    <x v="22"/>
    <d v="2023-09-05T00:00:00"/>
    <x v="0"/>
    <x v="0"/>
    <n v="1938.61"/>
    <m/>
    <m/>
    <m/>
    <m/>
    <m/>
    <m/>
    <m/>
    <m/>
    <m/>
    <m/>
    <m/>
    <n v="1938.61"/>
  </r>
  <r>
    <x v="22"/>
    <d v="2023-09-13T00:00:00"/>
    <x v="0"/>
    <x v="0"/>
    <n v="336.02"/>
    <m/>
    <m/>
    <m/>
    <m/>
    <m/>
    <m/>
    <m/>
    <m/>
    <m/>
    <m/>
    <m/>
    <n v="336.02"/>
  </r>
  <r>
    <x v="22"/>
    <d v="2023-09-14T00:00:00"/>
    <x v="0"/>
    <x v="0"/>
    <m/>
    <n v="1410.09"/>
    <m/>
    <m/>
    <m/>
    <m/>
    <m/>
    <m/>
    <m/>
    <m/>
    <m/>
    <m/>
    <n v="1410.09"/>
  </r>
  <r>
    <x v="22"/>
    <d v="2023-09-18T00:00:00"/>
    <x v="0"/>
    <x v="0"/>
    <m/>
    <n v="1275.28"/>
    <m/>
    <m/>
    <m/>
    <m/>
    <m/>
    <m/>
    <m/>
    <m/>
    <m/>
    <m/>
    <n v="1275.28"/>
  </r>
  <r>
    <x v="22"/>
    <d v="2023-09-25T00:00:00"/>
    <x v="0"/>
    <x v="0"/>
    <m/>
    <n v="5576.93"/>
    <m/>
    <m/>
    <m/>
    <m/>
    <m/>
    <m/>
    <m/>
    <m/>
    <m/>
    <m/>
    <n v="5576.93"/>
  </r>
  <r>
    <x v="22"/>
    <d v="2023-10-03T00:00:00"/>
    <x v="0"/>
    <x v="0"/>
    <m/>
    <n v="3422.53"/>
    <n v="45.9"/>
    <m/>
    <m/>
    <m/>
    <m/>
    <m/>
    <m/>
    <m/>
    <m/>
    <m/>
    <n v="3468.43"/>
  </r>
  <r>
    <x v="22"/>
    <d v="2023-10-13T00:00:00"/>
    <x v="0"/>
    <x v="0"/>
    <m/>
    <n v="1528.63"/>
    <m/>
    <m/>
    <m/>
    <m/>
    <m/>
    <m/>
    <m/>
    <m/>
    <m/>
    <m/>
    <n v="1528.63"/>
  </r>
  <r>
    <x v="22"/>
    <d v="2023-10-24T00:00:00"/>
    <x v="0"/>
    <x v="0"/>
    <m/>
    <m/>
    <n v="6613.19"/>
    <m/>
    <m/>
    <m/>
    <m/>
    <m/>
    <m/>
    <m/>
    <m/>
    <m/>
    <n v="6613.19"/>
  </r>
  <r>
    <x v="22"/>
    <d v="2023-10-30T00:00:00"/>
    <x v="0"/>
    <x v="0"/>
    <m/>
    <m/>
    <n v="9181.86"/>
    <m/>
    <m/>
    <m/>
    <m/>
    <m/>
    <m/>
    <m/>
    <m/>
    <m/>
    <n v="9181.86"/>
  </r>
  <r>
    <x v="22"/>
    <d v="2023-11-08T00:00:00"/>
    <x v="0"/>
    <x v="0"/>
    <m/>
    <m/>
    <n v="393.3"/>
    <m/>
    <m/>
    <m/>
    <m/>
    <m/>
    <m/>
    <m/>
    <m/>
    <m/>
    <n v="393.3"/>
  </r>
  <r>
    <x v="22"/>
    <d v="2023-11-20T00:00:00"/>
    <x v="0"/>
    <x v="0"/>
    <m/>
    <m/>
    <m/>
    <n v="3808.84"/>
    <m/>
    <m/>
    <m/>
    <m/>
    <m/>
    <m/>
    <m/>
    <m/>
    <n v="3808.84"/>
  </r>
  <r>
    <x v="22"/>
    <d v="2023-11-21T00:00:00"/>
    <x v="0"/>
    <x v="0"/>
    <m/>
    <m/>
    <m/>
    <n v="2211.0100000000002"/>
    <m/>
    <m/>
    <m/>
    <m/>
    <m/>
    <m/>
    <m/>
    <m/>
    <n v="2211.0100000000002"/>
  </r>
  <r>
    <x v="22"/>
    <d v="2023-11-27T00:00:00"/>
    <x v="0"/>
    <x v="0"/>
    <m/>
    <m/>
    <m/>
    <n v="11705.11"/>
    <m/>
    <m/>
    <m/>
    <m/>
    <m/>
    <m/>
    <m/>
    <m/>
    <n v="11705.11"/>
  </r>
  <r>
    <x v="22"/>
    <d v="2023-11-30T00:00:00"/>
    <x v="0"/>
    <x v="0"/>
    <m/>
    <m/>
    <n v="315.42"/>
    <m/>
    <m/>
    <m/>
    <m/>
    <m/>
    <m/>
    <m/>
    <m/>
    <m/>
    <n v="315.42"/>
  </r>
  <r>
    <x v="22"/>
    <d v="2023-12-04T00:00:00"/>
    <x v="0"/>
    <x v="0"/>
    <m/>
    <m/>
    <m/>
    <n v="1789.14"/>
    <m/>
    <m/>
    <m/>
    <m/>
    <m/>
    <m/>
    <m/>
    <m/>
    <n v="1789.14"/>
  </r>
  <r>
    <x v="22"/>
    <d v="2023-12-05T00:00:00"/>
    <x v="0"/>
    <x v="0"/>
    <m/>
    <m/>
    <m/>
    <n v="116.4"/>
    <m/>
    <m/>
    <m/>
    <m/>
    <m/>
    <m/>
    <m/>
    <m/>
    <n v="116.4"/>
  </r>
  <r>
    <x v="22"/>
    <d v="2023-12-08T00:00:00"/>
    <x v="0"/>
    <x v="0"/>
    <m/>
    <m/>
    <m/>
    <n v="350.43"/>
    <m/>
    <m/>
    <m/>
    <m/>
    <m/>
    <m/>
    <m/>
    <m/>
    <n v="350.43"/>
  </r>
  <r>
    <x v="22"/>
    <d v="2023-12-11T00:00:00"/>
    <x v="0"/>
    <x v="0"/>
    <m/>
    <m/>
    <m/>
    <m/>
    <n v="6655.21"/>
    <m/>
    <m/>
    <m/>
    <m/>
    <m/>
    <m/>
    <m/>
    <n v="6655.21"/>
  </r>
  <r>
    <x v="22"/>
    <d v="2023-12-15T00:00:00"/>
    <x v="0"/>
    <x v="0"/>
    <m/>
    <m/>
    <m/>
    <m/>
    <n v="4221.24"/>
    <m/>
    <m/>
    <m/>
    <m/>
    <m/>
    <m/>
    <m/>
    <n v="4221.24"/>
  </r>
  <r>
    <x v="22"/>
    <d v="2023-12-19T00:00:00"/>
    <x v="0"/>
    <x v="0"/>
    <m/>
    <m/>
    <m/>
    <m/>
    <n v="570.03"/>
    <m/>
    <m/>
    <m/>
    <m/>
    <m/>
    <m/>
    <m/>
    <n v="570.03"/>
  </r>
  <r>
    <x v="22"/>
    <d v="2023-12-26T00:00:00"/>
    <x v="0"/>
    <x v="0"/>
    <m/>
    <m/>
    <n v="337.04"/>
    <n v="3216"/>
    <m/>
    <m/>
    <m/>
    <m/>
    <m/>
    <m/>
    <m/>
    <m/>
    <n v="3553.04"/>
  </r>
  <r>
    <x v="22"/>
    <d v="2023-12-28T00:00:00"/>
    <x v="0"/>
    <x v="0"/>
    <m/>
    <m/>
    <m/>
    <m/>
    <n v="15945.52"/>
    <m/>
    <m/>
    <m/>
    <m/>
    <m/>
    <m/>
    <m/>
    <n v="15945.52"/>
  </r>
  <r>
    <x v="22"/>
    <d v="2023-12-29T00:00:00"/>
    <x v="0"/>
    <x v="0"/>
    <m/>
    <m/>
    <m/>
    <m/>
    <n v="1500"/>
    <m/>
    <m/>
    <m/>
    <m/>
    <m/>
    <m/>
    <m/>
    <n v="1500"/>
  </r>
  <r>
    <x v="22"/>
    <d v="2024-01-08T00:00:00"/>
    <x v="0"/>
    <x v="0"/>
    <m/>
    <m/>
    <m/>
    <n v="251.37"/>
    <m/>
    <m/>
    <m/>
    <m/>
    <m/>
    <m/>
    <m/>
    <m/>
    <n v="251.37"/>
  </r>
  <r>
    <x v="22"/>
    <d v="2024-01-09T00:00:00"/>
    <x v="0"/>
    <x v="0"/>
    <m/>
    <m/>
    <m/>
    <m/>
    <n v="2759.57"/>
    <n v="2159.25"/>
    <m/>
    <m/>
    <m/>
    <m/>
    <m/>
    <m/>
    <n v="4918.82"/>
  </r>
  <r>
    <x v="22"/>
    <d v="2024-01-16T00:00:00"/>
    <x v="0"/>
    <x v="0"/>
    <m/>
    <m/>
    <m/>
    <m/>
    <m/>
    <n v="6000.22"/>
    <m/>
    <m/>
    <m/>
    <m/>
    <m/>
    <m/>
    <n v="6000.22"/>
  </r>
  <r>
    <x v="22"/>
    <d v="2024-01-19T00:00:00"/>
    <x v="0"/>
    <x v="0"/>
    <m/>
    <m/>
    <m/>
    <n v="300"/>
    <m/>
    <m/>
    <m/>
    <m/>
    <m/>
    <m/>
    <m/>
    <m/>
    <n v="300"/>
  </r>
  <r>
    <x v="22"/>
    <d v="2024-01-23T00:00:00"/>
    <x v="0"/>
    <x v="0"/>
    <m/>
    <m/>
    <m/>
    <m/>
    <m/>
    <n v="400"/>
    <m/>
    <m/>
    <m/>
    <m/>
    <m/>
    <m/>
    <n v="400"/>
  </r>
  <r>
    <x v="22"/>
    <d v="2024-01-24T00:00:00"/>
    <x v="0"/>
    <x v="0"/>
    <m/>
    <m/>
    <m/>
    <m/>
    <m/>
    <n v="3345.57"/>
    <m/>
    <m/>
    <m/>
    <m/>
    <m/>
    <m/>
    <n v="3345.57"/>
  </r>
  <r>
    <x v="22"/>
    <d v="2024-01-29T00:00:00"/>
    <x v="0"/>
    <x v="0"/>
    <m/>
    <m/>
    <m/>
    <m/>
    <m/>
    <n v="4708.46"/>
    <m/>
    <m/>
    <m/>
    <m/>
    <m/>
    <m/>
    <n v="4708.46"/>
  </r>
  <r>
    <x v="22"/>
    <d v="2024-02-02T00:00:00"/>
    <x v="0"/>
    <x v="0"/>
    <m/>
    <m/>
    <m/>
    <m/>
    <m/>
    <n v="8736.9500000000007"/>
    <m/>
    <m/>
    <m/>
    <m/>
    <m/>
    <m/>
    <n v="8736.9500000000007"/>
  </r>
  <r>
    <x v="22"/>
    <d v="2024-02-06T00:00:00"/>
    <x v="0"/>
    <x v="0"/>
    <m/>
    <m/>
    <m/>
    <m/>
    <m/>
    <n v="5168.68"/>
    <n v="781.68"/>
    <m/>
    <m/>
    <m/>
    <m/>
    <m/>
    <n v="5950.36"/>
  </r>
  <r>
    <x v="22"/>
    <d v="2024-02-12T00:00:00"/>
    <x v="0"/>
    <x v="0"/>
    <m/>
    <m/>
    <m/>
    <m/>
    <m/>
    <m/>
    <n v="3225.58"/>
    <m/>
    <m/>
    <m/>
    <m/>
    <m/>
    <n v="3225.58"/>
  </r>
  <r>
    <x v="22"/>
    <d v="2024-02-16T00:00:00"/>
    <x v="0"/>
    <x v="0"/>
    <m/>
    <m/>
    <m/>
    <m/>
    <m/>
    <m/>
    <n v="1523.12"/>
    <m/>
    <m/>
    <m/>
    <m/>
    <m/>
    <n v="1523.12"/>
  </r>
  <r>
    <x v="22"/>
    <d v="2024-02-21T00:00:00"/>
    <x v="0"/>
    <x v="0"/>
    <m/>
    <m/>
    <m/>
    <m/>
    <m/>
    <m/>
    <n v="6401.22"/>
    <m/>
    <m/>
    <m/>
    <m/>
    <m/>
    <n v="6401.22"/>
  </r>
  <r>
    <x v="22"/>
    <d v="2024-02-22T00:00:00"/>
    <x v="0"/>
    <x v="0"/>
    <m/>
    <m/>
    <m/>
    <m/>
    <m/>
    <m/>
    <n v="7236.68"/>
    <m/>
    <m/>
    <m/>
    <m/>
    <m/>
    <n v="7236.68"/>
  </r>
  <r>
    <x v="22"/>
    <d v="2024-02-26T00:00:00"/>
    <x v="0"/>
    <x v="0"/>
    <m/>
    <m/>
    <m/>
    <m/>
    <m/>
    <m/>
    <n v="1343.2"/>
    <m/>
    <m/>
    <m/>
    <m/>
    <m/>
    <n v="1343.2"/>
  </r>
  <r>
    <x v="22"/>
    <d v="2024-03-07T00:00:00"/>
    <x v="0"/>
    <x v="0"/>
    <m/>
    <m/>
    <m/>
    <m/>
    <m/>
    <m/>
    <n v="12131.81"/>
    <m/>
    <m/>
    <m/>
    <m/>
    <m/>
    <n v="12131.81"/>
  </r>
  <r>
    <x v="22"/>
    <d v="2024-03-08T00:00:00"/>
    <x v="0"/>
    <x v="0"/>
    <m/>
    <m/>
    <m/>
    <m/>
    <m/>
    <m/>
    <m/>
    <n v="1065.8599999999999"/>
    <m/>
    <m/>
    <m/>
    <m/>
    <n v="1065.8599999999999"/>
  </r>
  <r>
    <x v="22"/>
    <d v="2024-03-12T00:00:00"/>
    <x v="0"/>
    <x v="0"/>
    <m/>
    <m/>
    <m/>
    <m/>
    <m/>
    <m/>
    <m/>
    <n v="1200"/>
    <m/>
    <m/>
    <m/>
    <m/>
    <n v="1200"/>
  </r>
  <r>
    <x v="22"/>
    <d v="2024-03-15T00:00:00"/>
    <x v="0"/>
    <x v="0"/>
    <m/>
    <m/>
    <m/>
    <m/>
    <m/>
    <m/>
    <m/>
    <n v="5023.93"/>
    <m/>
    <m/>
    <m/>
    <m/>
    <n v="5023.93"/>
  </r>
  <r>
    <x v="22"/>
    <d v="2024-03-22T00:00:00"/>
    <x v="0"/>
    <x v="0"/>
    <m/>
    <m/>
    <m/>
    <m/>
    <m/>
    <m/>
    <m/>
    <n v="9106.14"/>
    <m/>
    <m/>
    <m/>
    <m/>
    <n v="9106.14"/>
  </r>
  <r>
    <x v="22"/>
    <d v="2024-03-27T00:00:00"/>
    <x v="0"/>
    <x v="0"/>
    <m/>
    <m/>
    <m/>
    <m/>
    <m/>
    <m/>
    <m/>
    <n v="300"/>
    <m/>
    <m/>
    <m/>
    <m/>
    <n v="300"/>
  </r>
  <r>
    <x v="22"/>
    <d v="2024-03-29T00:00:00"/>
    <x v="0"/>
    <x v="0"/>
    <m/>
    <m/>
    <m/>
    <m/>
    <m/>
    <m/>
    <m/>
    <n v="3519.63"/>
    <m/>
    <m/>
    <m/>
    <m/>
    <n v="3519.63"/>
  </r>
  <r>
    <x v="22"/>
    <d v="2024-04-01T00:00:00"/>
    <x v="0"/>
    <x v="0"/>
    <m/>
    <m/>
    <m/>
    <m/>
    <m/>
    <m/>
    <n v="700"/>
    <m/>
    <m/>
    <m/>
    <m/>
    <m/>
    <n v="700"/>
  </r>
  <r>
    <x v="22"/>
    <d v="2024-04-05T00:00:00"/>
    <x v="0"/>
    <x v="0"/>
    <m/>
    <m/>
    <m/>
    <m/>
    <m/>
    <m/>
    <m/>
    <n v="7724.8"/>
    <m/>
    <m/>
    <m/>
    <m/>
    <n v="7724.8"/>
  </r>
  <r>
    <x v="22"/>
    <d v="2024-04-08T00:00:00"/>
    <x v="0"/>
    <x v="0"/>
    <m/>
    <m/>
    <m/>
    <m/>
    <m/>
    <m/>
    <m/>
    <m/>
    <n v="1150.82"/>
    <m/>
    <m/>
    <m/>
    <n v="1150.82"/>
  </r>
  <r>
    <x v="22"/>
    <d v="2024-04-10T00:00:00"/>
    <x v="0"/>
    <x v="0"/>
    <m/>
    <m/>
    <m/>
    <m/>
    <m/>
    <m/>
    <m/>
    <m/>
    <n v="1206.1099999999999"/>
    <m/>
    <m/>
    <m/>
    <n v="1206.1099999999999"/>
  </r>
  <r>
    <x v="22"/>
    <d v="2024-04-12T00:00:00"/>
    <x v="0"/>
    <x v="0"/>
    <m/>
    <m/>
    <m/>
    <m/>
    <m/>
    <m/>
    <m/>
    <m/>
    <n v="1259.07"/>
    <m/>
    <m/>
    <m/>
    <n v="1259.07"/>
  </r>
  <r>
    <x v="22"/>
    <d v="2024-04-16T00:00:00"/>
    <x v="0"/>
    <x v="0"/>
    <m/>
    <m/>
    <m/>
    <m/>
    <m/>
    <m/>
    <m/>
    <m/>
    <n v="1150"/>
    <m/>
    <m/>
    <m/>
    <n v="1150"/>
  </r>
  <r>
    <x v="22"/>
    <d v="2024-04-19T00:00:00"/>
    <x v="0"/>
    <x v="0"/>
    <m/>
    <m/>
    <m/>
    <m/>
    <m/>
    <m/>
    <m/>
    <m/>
    <n v="6389.92"/>
    <m/>
    <m/>
    <m/>
    <n v="6389.92"/>
  </r>
  <r>
    <x v="22"/>
    <d v="2024-04-22T00:00:00"/>
    <x v="0"/>
    <x v="0"/>
    <m/>
    <m/>
    <m/>
    <m/>
    <m/>
    <m/>
    <m/>
    <m/>
    <n v="1150"/>
    <m/>
    <m/>
    <m/>
    <n v="1150"/>
  </r>
  <r>
    <x v="22"/>
    <d v="2024-04-30T00:00:00"/>
    <x v="0"/>
    <x v="0"/>
    <m/>
    <m/>
    <m/>
    <m/>
    <m/>
    <m/>
    <m/>
    <m/>
    <n v="7156.22"/>
    <m/>
    <m/>
    <m/>
    <n v="7156.22"/>
  </r>
  <r>
    <x v="22"/>
    <d v="2024-05-03T00:00:00"/>
    <x v="0"/>
    <x v="0"/>
    <m/>
    <m/>
    <m/>
    <m/>
    <m/>
    <m/>
    <m/>
    <m/>
    <n v="800"/>
    <n v="1000"/>
    <m/>
    <m/>
    <n v="1800"/>
  </r>
  <r>
    <x v="22"/>
    <d v="2024-05-06T00:00:00"/>
    <x v="0"/>
    <x v="0"/>
    <m/>
    <m/>
    <m/>
    <m/>
    <m/>
    <m/>
    <m/>
    <m/>
    <n v="3345.5"/>
    <n v="400"/>
    <m/>
    <m/>
    <n v="3745.5"/>
  </r>
  <r>
    <x v="22"/>
    <d v="2024-05-09T00:00:00"/>
    <x v="0"/>
    <x v="0"/>
    <m/>
    <m/>
    <m/>
    <m/>
    <m/>
    <m/>
    <m/>
    <m/>
    <n v="479.2"/>
    <m/>
    <m/>
    <m/>
    <n v="479.2"/>
  </r>
  <r>
    <x v="22"/>
    <d v="2024-05-14T00:00:00"/>
    <x v="0"/>
    <x v="0"/>
    <m/>
    <m/>
    <m/>
    <m/>
    <m/>
    <m/>
    <m/>
    <m/>
    <m/>
    <n v="3153.88"/>
    <m/>
    <m/>
    <n v="3153.88"/>
  </r>
  <r>
    <x v="22"/>
    <d v="2024-05-15T00:00:00"/>
    <x v="0"/>
    <x v="0"/>
    <m/>
    <m/>
    <m/>
    <m/>
    <m/>
    <m/>
    <m/>
    <m/>
    <m/>
    <n v="400"/>
    <m/>
    <m/>
    <n v="400"/>
  </r>
  <r>
    <x v="22"/>
    <d v="2024-05-17T00:00:00"/>
    <x v="0"/>
    <x v="0"/>
    <m/>
    <m/>
    <m/>
    <m/>
    <m/>
    <m/>
    <m/>
    <m/>
    <m/>
    <n v="3040.5"/>
    <m/>
    <m/>
    <n v="3040.5"/>
  </r>
  <r>
    <x v="22"/>
    <d v="2024-05-24T00:00:00"/>
    <x v="0"/>
    <x v="0"/>
    <m/>
    <m/>
    <m/>
    <m/>
    <m/>
    <m/>
    <m/>
    <m/>
    <m/>
    <n v="400"/>
    <m/>
    <m/>
    <n v="400"/>
  </r>
  <r>
    <x v="22"/>
    <d v="2024-06-04T00:00:00"/>
    <x v="0"/>
    <x v="0"/>
    <m/>
    <m/>
    <m/>
    <m/>
    <m/>
    <m/>
    <m/>
    <m/>
    <m/>
    <n v="6572.17"/>
    <n v="984.49"/>
    <m/>
    <n v="7556.66"/>
  </r>
  <r>
    <x v="22"/>
    <d v="2024-06-07T00:00:00"/>
    <x v="0"/>
    <x v="0"/>
    <m/>
    <m/>
    <m/>
    <m/>
    <m/>
    <m/>
    <m/>
    <m/>
    <m/>
    <n v="1195.73"/>
    <m/>
    <m/>
    <n v="1195.73"/>
  </r>
  <r>
    <x v="22"/>
    <d v="2024-06-11T00:00:00"/>
    <x v="0"/>
    <x v="0"/>
    <m/>
    <m/>
    <m/>
    <m/>
    <m/>
    <m/>
    <m/>
    <m/>
    <m/>
    <n v="1375.9"/>
    <n v="1000"/>
    <m/>
    <n v="2375.9"/>
  </r>
  <r>
    <x v="22"/>
    <d v="2024-06-20T00:00:00"/>
    <x v="0"/>
    <x v="0"/>
    <m/>
    <m/>
    <m/>
    <m/>
    <m/>
    <m/>
    <m/>
    <m/>
    <m/>
    <m/>
    <n v="4550.59"/>
    <m/>
    <n v="4550.59"/>
  </r>
  <r>
    <x v="22"/>
    <d v="2024-06-24T00:00:00"/>
    <x v="0"/>
    <x v="0"/>
    <m/>
    <m/>
    <m/>
    <m/>
    <m/>
    <m/>
    <m/>
    <m/>
    <m/>
    <m/>
    <n v="4469.1000000000004"/>
    <m/>
    <n v="4469.1000000000004"/>
  </r>
  <r>
    <x v="22"/>
    <d v="2024-06-25T00:00:00"/>
    <x v="0"/>
    <x v="0"/>
    <m/>
    <m/>
    <m/>
    <m/>
    <m/>
    <m/>
    <m/>
    <m/>
    <m/>
    <m/>
    <n v="1526.48"/>
    <m/>
    <n v="1526.48"/>
  </r>
  <r>
    <x v="22"/>
    <d v="2024-06-26T00:00:00"/>
    <x v="0"/>
    <x v="0"/>
    <m/>
    <m/>
    <m/>
    <m/>
    <m/>
    <m/>
    <m/>
    <m/>
    <m/>
    <m/>
    <n v="650"/>
    <m/>
    <n v="650"/>
  </r>
  <r>
    <x v="22"/>
    <d v="2024-07-10T00:00:00"/>
    <x v="0"/>
    <x v="0"/>
    <m/>
    <m/>
    <m/>
    <m/>
    <m/>
    <m/>
    <m/>
    <m/>
    <m/>
    <m/>
    <n v="2758.92"/>
    <n v="742.15"/>
    <n v="3501.07"/>
  </r>
  <r>
    <x v="22"/>
    <d v="2024-07-17T00:00:00"/>
    <x v="0"/>
    <x v="0"/>
    <m/>
    <m/>
    <m/>
    <m/>
    <m/>
    <m/>
    <m/>
    <m/>
    <m/>
    <m/>
    <n v="1774.25"/>
    <n v="777.35"/>
    <n v="2551.6"/>
  </r>
  <r>
    <x v="22"/>
    <d v="2024-07-18T00:00:00"/>
    <x v="0"/>
    <x v="0"/>
    <m/>
    <m/>
    <m/>
    <m/>
    <m/>
    <m/>
    <m/>
    <m/>
    <m/>
    <m/>
    <m/>
    <n v="400"/>
    <n v="400"/>
  </r>
  <r>
    <x v="22"/>
    <d v="2024-07-22T00:00:00"/>
    <x v="0"/>
    <x v="0"/>
    <m/>
    <m/>
    <m/>
    <m/>
    <m/>
    <m/>
    <m/>
    <m/>
    <m/>
    <m/>
    <m/>
    <n v="1311.92"/>
    <n v="1311.92"/>
  </r>
  <r>
    <x v="22"/>
    <d v="2024-07-24T00:00:00"/>
    <x v="0"/>
    <x v="0"/>
    <m/>
    <m/>
    <m/>
    <m/>
    <m/>
    <m/>
    <m/>
    <m/>
    <m/>
    <m/>
    <m/>
    <n v="1087.52"/>
    <n v="1087.52"/>
  </r>
  <r>
    <x v="22"/>
    <d v="2024-08-01T00:00:00"/>
    <x v="0"/>
    <x v="0"/>
    <m/>
    <m/>
    <m/>
    <m/>
    <m/>
    <m/>
    <m/>
    <m/>
    <m/>
    <m/>
    <m/>
    <n v="3462.76"/>
    <n v="3462.76"/>
  </r>
  <r>
    <x v="22"/>
    <d v="2024-08-02T00:00:00"/>
    <x v="0"/>
    <x v="0"/>
    <m/>
    <m/>
    <m/>
    <m/>
    <m/>
    <m/>
    <m/>
    <m/>
    <m/>
    <m/>
    <m/>
    <n v="1153.45"/>
    <n v="1153.45"/>
  </r>
  <r>
    <x v="22"/>
    <d v="2024-08-09T00:00:00"/>
    <x v="0"/>
    <x v="0"/>
    <m/>
    <m/>
    <m/>
    <m/>
    <m/>
    <m/>
    <m/>
    <m/>
    <m/>
    <m/>
    <n v="95.47"/>
    <m/>
    <n v="95.47"/>
  </r>
  <r>
    <x v="22"/>
    <s v="#"/>
    <x v="0"/>
    <x v="3"/>
    <m/>
    <m/>
    <m/>
    <m/>
    <m/>
    <m/>
    <m/>
    <m/>
    <m/>
    <m/>
    <m/>
    <m/>
    <m/>
  </r>
  <r>
    <x v="22"/>
    <s v="#"/>
    <x v="0"/>
    <x v="0"/>
    <m/>
    <m/>
    <m/>
    <m/>
    <m/>
    <m/>
    <m/>
    <m/>
    <m/>
    <m/>
    <m/>
    <m/>
    <m/>
  </r>
  <r>
    <x v="22"/>
    <s v="#"/>
    <x v="0"/>
    <x v="1"/>
    <m/>
    <m/>
    <m/>
    <m/>
    <m/>
    <m/>
    <m/>
    <m/>
    <m/>
    <m/>
    <m/>
    <m/>
    <m/>
  </r>
  <r>
    <x v="22"/>
    <s v="Result"/>
    <x v="1"/>
    <x v="2"/>
    <n v="13627.51"/>
    <n v="13213.46"/>
    <n v="16886.71"/>
    <n v="23748.3"/>
    <n v="31651.57"/>
    <n v="30519.13"/>
    <n v="33343.29"/>
    <n v="27940.36"/>
    <n v="24086.84"/>
    <n v="17538.18"/>
    <n v="17809.3"/>
    <n v="8935.15"/>
    <n v="259299.8"/>
  </r>
  <r>
    <x v="23"/>
    <d v="2023-08-01T00:00:00"/>
    <x v="0"/>
    <x v="0"/>
    <n v="75.959999999999994"/>
    <m/>
    <m/>
    <m/>
    <m/>
    <m/>
    <m/>
    <m/>
    <m/>
    <m/>
    <m/>
    <m/>
    <n v="75.959999999999994"/>
  </r>
  <r>
    <x v="23"/>
    <d v="2023-08-03T00:00:00"/>
    <x v="0"/>
    <x v="1"/>
    <n v="10828"/>
    <m/>
    <m/>
    <m/>
    <m/>
    <m/>
    <m/>
    <m/>
    <m/>
    <m/>
    <m/>
    <m/>
    <n v="10828"/>
  </r>
  <r>
    <x v="23"/>
    <d v="2023-08-10T00:00:00"/>
    <x v="0"/>
    <x v="3"/>
    <n v="679"/>
    <m/>
    <m/>
    <m/>
    <m/>
    <m/>
    <m/>
    <m/>
    <m/>
    <m/>
    <m/>
    <m/>
    <n v="679"/>
  </r>
  <r>
    <x v="23"/>
    <d v="2023-08-15T00:00:00"/>
    <x v="0"/>
    <x v="1"/>
    <n v="28725"/>
    <m/>
    <m/>
    <m/>
    <m/>
    <m/>
    <m/>
    <m/>
    <m/>
    <m/>
    <m/>
    <m/>
    <n v="28725"/>
  </r>
  <r>
    <x v="23"/>
    <d v="2023-08-18T00:00:00"/>
    <x v="0"/>
    <x v="0"/>
    <n v="12630.76"/>
    <m/>
    <m/>
    <m/>
    <m/>
    <m/>
    <m/>
    <m/>
    <m/>
    <m/>
    <m/>
    <m/>
    <n v="12630.76"/>
  </r>
  <r>
    <x v="23"/>
    <d v="2023-08-18T00:00:00"/>
    <x v="0"/>
    <x v="1"/>
    <n v="52308"/>
    <m/>
    <m/>
    <m/>
    <m/>
    <m/>
    <m/>
    <m/>
    <m/>
    <m/>
    <m/>
    <m/>
    <n v="52308"/>
  </r>
  <r>
    <x v="23"/>
    <d v="2023-08-21T00:00:00"/>
    <x v="0"/>
    <x v="0"/>
    <n v="1842.3"/>
    <m/>
    <m/>
    <m/>
    <m/>
    <m/>
    <m/>
    <m/>
    <m/>
    <m/>
    <m/>
    <m/>
    <n v="1842.3"/>
  </r>
  <r>
    <x v="23"/>
    <d v="2023-08-25T00:00:00"/>
    <x v="0"/>
    <x v="0"/>
    <n v="583.02"/>
    <m/>
    <m/>
    <m/>
    <m/>
    <m/>
    <m/>
    <m/>
    <m/>
    <m/>
    <m/>
    <m/>
    <n v="583.02"/>
  </r>
  <r>
    <x v="23"/>
    <d v="2023-08-25T00:00:00"/>
    <x v="0"/>
    <x v="1"/>
    <n v="119362"/>
    <m/>
    <m/>
    <m/>
    <m/>
    <m/>
    <m/>
    <m/>
    <m/>
    <m/>
    <m/>
    <m/>
    <n v="119362"/>
  </r>
  <r>
    <x v="23"/>
    <d v="2023-09-01T00:00:00"/>
    <x v="0"/>
    <x v="1"/>
    <n v="90390"/>
    <n v="13586"/>
    <m/>
    <m/>
    <m/>
    <m/>
    <m/>
    <m/>
    <m/>
    <m/>
    <m/>
    <m/>
    <n v="103976"/>
  </r>
  <r>
    <x v="23"/>
    <d v="2023-09-08T00:00:00"/>
    <x v="0"/>
    <x v="1"/>
    <n v="2701"/>
    <n v="19851"/>
    <m/>
    <m/>
    <m/>
    <m/>
    <m/>
    <m/>
    <m/>
    <m/>
    <m/>
    <m/>
    <n v="22552"/>
  </r>
  <r>
    <x v="23"/>
    <d v="2023-09-11T00:00:00"/>
    <x v="0"/>
    <x v="3"/>
    <n v="785"/>
    <n v="4388"/>
    <m/>
    <m/>
    <m/>
    <m/>
    <m/>
    <m/>
    <m/>
    <m/>
    <m/>
    <m/>
    <n v="5173"/>
  </r>
  <r>
    <x v="23"/>
    <d v="2023-09-12T00:00:00"/>
    <x v="0"/>
    <x v="3"/>
    <n v="1377"/>
    <n v="3717"/>
    <m/>
    <m/>
    <m/>
    <m/>
    <m/>
    <m/>
    <m/>
    <m/>
    <m/>
    <m/>
    <n v="5094"/>
  </r>
  <r>
    <x v="23"/>
    <d v="2023-09-14T00:00:00"/>
    <x v="0"/>
    <x v="1"/>
    <n v="1827"/>
    <n v="15501"/>
    <m/>
    <m/>
    <m/>
    <m/>
    <m/>
    <m/>
    <m/>
    <m/>
    <m/>
    <m/>
    <n v="17328"/>
  </r>
  <r>
    <x v="23"/>
    <d v="2023-09-26T00:00:00"/>
    <x v="0"/>
    <x v="1"/>
    <m/>
    <n v="346"/>
    <m/>
    <m/>
    <m/>
    <m/>
    <m/>
    <m/>
    <m/>
    <m/>
    <m/>
    <m/>
    <n v="346"/>
  </r>
  <r>
    <x v="23"/>
    <d v="2023-10-04T00:00:00"/>
    <x v="0"/>
    <x v="3"/>
    <n v="63725"/>
    <m/>
    <n v="3993"/>
    <m/>
    <m/>
    <m/>
    <m/>
    <m/>
    <m/>
    <m/>
    <m/>
    <m/>
    <n v="67718"/>
  </r>
  <r>
    <x v="23"/>
    <d v="2023-10-05T00:00:00"/>
    <x v="0"/>
    <x v="3"/>
    <n v="50651"/>
    <n v="418"/>
    <n v="793"/>
    <m/>
    <m/>
    <m/>
    <m/>
    <m/>
    <m/>
    <m/>
    <m/>
    <m/>
    <n v="51862"/>
  </r>
  <r>
    <x v="23"/>
    <d v="2023-10-06T00:00:00"/>
    <x v="0"/>
    <x v="3"/>
    <n v="40155"/>
    <m/>
    <n v="1863"/>
    <m/>
    <m/>
    <m/>
    <m/>
    <m/>
    <m/>
    <m/>
    <m/>
    <m/>
    <n v="42018"/>
  </r>
  <r>
    <x v="23"/>
    <d v="2023-10-18T00:00:00"/>
    <x v="0"/>
    <x v="0"/>
    <m/>
    <m/>
    <n v="1159.83"/>
    <m/>
    <m/>
    <m/>
    <m/>
    <m/>
    <m/>
    <m/>
    <m/>
    <m/>
    <n v="1159.83"/>
  </r>
  <r>
    <x v="23"/>
    <d v="2023-10-26T00:00:00"/>
    <x v="0"/>
    <x v="1"/>
    <m/>
    <m/>
    <n v="154654"/>
    <m/>
    <m/>
    <m/>
    <m/>
    <m/>
    <m/>
    <m/>
    <m/>
    <m/>
    <n v="154654"/>
  </r>
  <r>
    <x v="23"/>
    <d v="2023-11-07T00:00:00"/>
    <x v="0"/>
    <x v="3"/>
    <m/>
    <m/>
    <n v="25603"/>
    <n v="3122"/>
    <m/>
    <m/>
    <m/>
    <m/>
    <m/>
    <m/>
    <m/>
    <m/>
    <n v="28725"/>
  </r>
  <r>
    <x v="23"/>
    <d v="2023-11-13T00:00:00"/>
    <x v="0"/>
    <x v="0"/>
    <m/>
    <m/>
    <m/>
    <n v="685.26"/>
    <m/>
    <m/>
    <m/>
    <m/>
    <m/>
    <m/>
    <m/>
    <m/>
    <n v="685.26"/>
  </r>
  <r>
    <x v="23"/>
    <d v="2023-11-16T00:00:00"/>
    <x v="0"/>
    <x v="1"/>
    <m/>
    <m/>
    <n v="39224"/>
    <n v="202535"/>
    <m/>
    <m/>
    <m/>
    <m/>
    <m/>
    <m/>
    <m/>
    <m/>
    <n v="241759"/>
  </r>
  <r>
    <x v="23"/>
    <d v="2023-11-20T00:00:00"/>
    <x v="0"/>
    <x v="3"/>
    <m/>
    <m/>
    <n v="5097"/>
    <n v="1253"/>
    <m/>
    <m/>
    <m/>
    <m/>
    <m/>
    <m/>
    <m/>
    <m/>
    <n v="6350"/>
  </r>
  <r>
    <x v="23"/>
    <d v="2023-11-21T00:00:00"/>
    <x v="0"/>
    <x v="1"/>
    <m/>
    <m/>
    <n v="22159"/>
    <n v="94512"/>
    <m/>
    <m/>
    <m/>
    <m/>
    <m/>
    <m/>
    <m/>
    <m/>
    <n v="116671"/>
  </r>
  <r>
    <x v="23"/>
    <d v="2023-12-01T00:00:00"/>
    <x v="0"/>
    <x v="1"/>
    <m/>
    <m/>
    <n v="16268"/>
    <n v="75752"/>
    <n v="1690"/>
    <m/>
    <m/>
    <m/>
    <m/>
    <m/>
    <m/>
    <m/>
    <n v="93710"/>
  </r>
  <r>
    <x v="23"/>
    <d v="2023-12-04T00:00:00"/>
    <x v="0"/>
    <x v="1"/>
    <m/>
    <m/>
    <n v="6993"/>
    <n v="112326"/>
    <n v="1782"/>
    <m/>
    <m/>
    <m/>
    <m/>
    <m/>
    <m/>
    <m/>
    <n v="121101"/>
  </r>
  <r>
    <x v="23"/>
    <d v="2023-12-05T00:00:00"/>
    <x v="0"/>
    <x v="1"/>
    <m/>
    <m/>
    <n v="12543"/>
    <n v="107849"/>
    <n v="3308"/>
    <m/>
    <m/>
    <m/>
    <m/>
    <m/>
    <m/>
    <m/>
    <n v="123700"/>
  </r>
  <r>
    <x v="23"/>
    <d v="2023-12-07T00:00:00"/>
    <x v="0"/>
    <x v="1"/>
    <m/>
    <m/>
    <n v="14702"/>
    <n v="99635"/>
    <n v="11824"/>
    <m/>
    <m/>
    <m/>
    <m/>
    <m/>
    <m/>
    <m/>
    <n v="126161"/>
  </r>
  <r>
    <x v="23"/>
    <d v="2023-12-14T00:00:00"/>
    <x v="0"/>
    <x v="1"/>
    <m/>
    <m/>
    <n v="4350"/>
    <n v="60468"/>
    <n v="49766"/>
    <m/>
    <m/>
    <m/>
    <m/>
    <m/>
    <m/>
    <m/>
    <n v="114584"/>
  </r>
  <r>
    <x v="23"/>
    <d v="2023-12-22T00:00:00"/>
    <x v="0"/>
    <x v="1"/>
    <m/>
    <m/>
    <m/>
    <n v="55470"/>
    <n v="88144"/>
    <m/>
    <m/>
    <m/>
    <m/>
    <m/>
    <m/>
    <m/>
    <n v="143614"/>
  </r>
  <r>
    <x v="23"/>
    <d v="2023-12-28T00:00:00"/>
    <x v="0"/>
    <x v="3"/>
    <m/>
    <m/>
    <n v="4439"/>
    <n v="15468"/>
    <n v="1741"/>
    <m/>
    <m/>
    <m/>
    <m/>
    <m/>
    <m/>
    <m/>
    <n v="21648"/>
  </r>
  <r>
    <x v="23"/>
    <d v="2023-12-29T00:00:00"/>
    <x v="0"/>
    <x v="3"/>
    <m/>
    <m/>
    <n v="3276"/>
    <n v="9927"/>
    <n v="793"/>
    <m/>
    <m/>
    <m/>
    <m/>
    <m/>
    <m/>
    <m/>
    <n v="13996"/>
  </r>
  <r>
    <x v="23"/>
    <d v="2024-01-04T00:00:00"/>
    <x v="0"/>
    <x v="1"/>
    <m/>
    <m/>
    <m/>
    <n v="30932"/>
    <n v="120081"/>
    <n v="5858"/>
    <m/>
    <m/>
    <m/>
    <m/>
    <m/>
    <m/>
    <n v="156871"/>
  </r>
  <r>
    <x v="23"/>
    <d v="2024-01-09T00:00:00"/>
    <x v="0"/>
    <x v="1"/>
    <m/>
    <m/>
    <m/>
    <n v="19546"/>
    <n v="48360"/>
    <n v="78516"/>
    <m/>
    <m/>
    <m/>
    <m/>
    <m/>
    <m/>
    <n v="146422"/>
  </r>
  <r>
    <x v="23"/>
    <d v="2024-01-10T00:00:00"/>
    <x v="0"/>
    <x v="1"/>
    <m/>
    <m/>
    <m/>
    <n v="14541"/>
    <n v="22696"/>
    <n v="61573"/>
    <m/>
    <m/>
    <m/>
    <m/>
    <m/>
    <m/>
    <n v="98810"/>
  </r>
  <r>
    <x v="23"/>
    <d v="2024-01-12T00:00:00"/>
    <x v="0"/>
    <x v="1"/>
    <m/>
    <m/>
    <m/>
    <n v="853"/>
    <n v="13341"/>
    <n v="131781"/>
    <m/>
    <m/>
    <m/>
    <m/>
    <m/>
    <m/>
    <n v="145975"/>
  </r>
  <r>
    <x v="23"/>
    <d v="2024-01-22T00:00:00"/>
    <x v="0"/>
    <x v="1"/>
    <m/>
    <m/>
    <m/>
    <n v="519"/>
    <n v="13864"/>
    <n v="60673"/>
    <m/>
    <m/>
    <m/>
    <m/>
    <m/>
    <m/>
    <n v="75056"/>
  </r>
  <r>
    <x v="23"/>
    <d v="2024-01-26T00:00:00"/>
    <x v="0"/>
    <x v="3"/>
    <m/>
    <m/>
    <m/>
    <n v="598"/>
    <n v="2723"/>
    <n v="6427"/>
    <m/>
    <m/>
    <m/>
    <m/>
    <m/>
    <m/>
    <n v="9748"/>
  </r>
  <r>
    <x v="23"/>
    <d v="2024-01-29T00:00:00"/>
    <x v="0"/>
    <x v="3"/>
    <m/>
    <m/>
    <m/>
    <n v="25535"/>
    <n v="39497"/>
    <n v="41694"/>
    <m/>
    <m/>
    <m/>
    <m/>
    <m/>
    <m/>
    <n v="106726"/>
  </r>
  <r>
    <x v="23"/>
    <d v="2024-01-30T00:00:00"/>
    <x v="0"/>
    <x v="1"/>
    <m/>
    <m/>
    <m/>
    <n v="341"/>
    <n v="4129"/>
    <n v="109501"/>
    <m/>
    <m/>
    <m/>
    <m/>
    <m/>
    <m/>
    <n v="113971"/>
  </r>
  <r>
    <x v="23"/>
    <d v="2024-01-31T00:00:00"/>
    <x v="0"/>
    <x v="3"/>
    <m/>
    <m/>
    <n v="3346"/>
    <n v="7652"/>
    <n v="6963"/>
    <n v="20176"/>
    <m/>
    <m/>
    <m/>
    <m/>
    <m/>
    <m/>
    <n v="38137"/>
  </r>
  <r>
    <x v="23"/>
    <d v="2024-02-05T00:00:00"/>
    <x v="0"/>
    <x v="3"/>
    <m/>
    <m/>
    <m/>
    <n v="200"/>
    <n v="6838"/>
    <n v="8433"/>
    <m/>
    <m/>
    <m/>
    <m/>
    <m/>
    <m/>
    <n v="15471"/>
  </r>
  <r>
    <x v="23"/>
    <d v="2024-02-08T00:00:00"/>
    <x v="0"/>
    <x v="3"/>
    <m/>
    <m/>
    <n v="1381"/>
    <n v="67259"/>
    <n v="20658"/>
    <n v="415"/>
    <n v="4066"/>
    <m/>
    <m/>
    <m/>
    <m/>
    <m/>
    <n v="93779"/>
  </r>
  <r>
    <x v="23"/>
    <d v="2024-02-08T00:00:00"/>
    <x v="0"/>
    <x v="1"/>
    <m/>
    <m/>
    <m/>
    <m/>
    <n v="5855"/>
    <n v="47965"/>
    <n v="83568"/>
    <m/>
    <m/>
    <m/>
    <m/>
    <m/>
    <n v="137388"/>
  </r>
  <r>
    <x v="23"/>
    <d v="2024-02-09T00:00:00"/>
    <x v="0"/>
    <x v="3"/>
    <m/>
    <m/>
    <m/>
    <n v="5044"/>
    <n v="3157"/>
    <n v="2857"/>
    <m/>
    <m/>
    <m/>
    <m/>
    <m/>
    <m/>
    <n v="11058"/>
  </r>
  <r>
    <x v="23"/>
    <d v="2024-02-12T00:00:00"/>
    <x v="0"/>
    <x v="3"/>
    <m/>
    <m/>
    <m/>
    <n v="1200"/>
    <n v="2706"/>
    <n v="22521"/>
    <n v="5019"/>
    <m/>
    <m/>
    <m/>
    <m/>
    <m/>
    <n v="31446"/>
  </r>
  <r>
    <x v="23"/>
    <d v="2024-02-14T00:00:00"/>
    <x v="0"/>
    <x v="1"/>
    <m/>
    <m/>
    <m/>
    <m/>
    <n v="5882"/>
    <n v="29287"/>
    <n v="84714"/>
    <m/>
    <m/>
    <m/>
    <m/>
    <m/>
    <n v="119883"/>
  </r>
  <r>
    <x v="23"/>
    <d v="2024-02-16T00:00:00"/>
    <x v="0"/>
    <x v="1"/>
    <m/>
    <m/>
    <m/>
    <m/>
    <n v="530"/>
    <n v="5545"/>
    <n v="90123"/>
    <m/>
    <m/>
    <m/>
    <m/>
    <m/>
    <n v="96198"/>
  </r>
  <r>
    <x v="23"/>
    <d v="2024-02-21T00:00:00"/>
    <x v="0"/>
    <x v="3"/>
    <m/>
    <m/>
    <m/>
    <m/>
    <n v="4419"/>
    <n v="26116"/>
    <n v="8698"/>
    <m/>
    <m/>
    <m/>
    <m/>
    <m/>
    <n v="39233"/>
  </r>
  <r>
    <x v="23"/>
    <d v="2024-02-23T00:00:00"/>
    <x v="0"/>
    <x v="1"/>
    <m/>
    <m/>
    <m/>
    <m/>
    <m/>
    <n v="7357"/>
    <n v="80026"/>
    <m/>
    <m/>
    <m/>
    <m/>
    <m/>
    <n v="87383"/>
  </r>
  <r>
    <x v="23"/>
    <d v="2024-02-26T00:00:00"/>
    <x v="0"/>
    <x v="3"/>
    <m/>
    <m/>
    <m/>
    <m/>
    <m/>
    <n v="1321"/>
    <n v="1080"/>
    <m/>
    <m/>
    <m/>
    <m/>
    <m/>
    <n v="2401"/>
  </r>
  <r>
    <x v="23"/>
    <d v="2024-02-27T00:00:00"/>
    <x v="0"/>
    <x v="3"/>
    <m/>
    <m/>
    <m/>
    <m/>
    <n v="510"/>
    <n v="7804"/>
    <n v="5469"/>
    <m/>
    <m/>
    <m/>
    <m/>
    <m/>
    <n v="13783"/>
  </r>
  <r>
    <x v="23"/>
    <d v="2024-03-07T00:00:00"/>
    <x v="0"/>
    <x v="3"/>
    <m/>
    <m/>
    <m/>
    <m/>
    <m/>
    <n v="4481"/>
    <n v="7914"/>
    <n v="905"/>
    <m/>
    <m/>
    <m/>
    <m/>
    <n v="13300"/>
  </r>
  <r>
    <x v="23"/>
    <d v="2024-03-11T00:00:00"/>
    <x v="0"/>
    <x v="3"/>
    <m/>
    <m/>
    <m/>
    <m/>
    <m/>
    <n v="11681"/>
    <n v="25669"/>
    <n v="7319"/>
    <m/>
    <m/>
    <m/>
    <m/>
    <n v="44669"/>
  </r>
  <r>
    <x v="23"/>
    <d v="2024-03-12T00:00:00"/>
    <x v="0"/>
    <x v="0"/>
    <m/>
    <m/>
    <m/>
    <m/>
    <m/>
    <m/>
    <m/>
    <n v="52"/>
    <m/>
    <m/>
    <m/>
    <m/>
    <n v="52"/>
  </r>
  <r>
    <x v="23"/>
    <d v="2024-03-13T00:00:00"/>
    <x v="0"/>
    <x v="0"/>
    <m/>
    <m/>
    <m/>
    <m/>
    <m/>
    <m/>
    <m/>
    <n v="65.75"/>
    <m/>
    <m/>
    <m/>
    <m/>
    <n v="65.75"/>
  </r>
  <r>
    <x v="23"/>
    <d v="2024-03-13T00:00:00"/>
    <x v="0"/>
    <x v="1"/>
    <m/>
    <m/>
    <m/>
    <m/>
    <n v="1000"/>
    <n v="21817"/>
    <n v="60428"/>
    <n v="22983"/>
    <m/>
    <m/>
    <m/>
    <m/>
    <n v="106228"/>
  </r>
  <r>
    <x v="23"/>
    <d v="2024-03-20T00:00:00"/>
    <x v="0"/>
    <x v="1"/>
    <m/>
    <m/>
    <m/>
    <n v="1000"/>
    <m/>
    <n v="5756"/>
    <n v="13946"/>
    <n v="65173"/>
    <m/>
    <m/>
    <m/>
    <m/>
    <n v="85875"/>
  </r>
  <r>
    <x v="23"/>
    <d v="2024-03-21T00:00:00"/>
    <x v="0"/>
    <x v="1"/>
    <m/>
    <m/>
    <m/>
    <n v="2000"/>
    <m/>
    <n v="3191"/>
    <n v="6756"/>
    <n v="70065"/>
    <m/>
    <m/>
    <m/>
    <m/>
    <n v="82012"/>
  </r>
  <r>
    <x v="23"/>
    <d v="2024-03-29T00:00:00"/>
    <x v="0"/>
    <x v="1"/>
    <m/>
    <m/>
    <m/>
    <n v="723"/>
    <m/>
    <n v="7398"/>
    <n v="27583"/>
    <n v="169726"/>
    <m/>
    <m/>
    <m/>
    <m/>
    <n v="205430"/>
  </r>
  <r>
    <x v="23"/>
    <d v="2024-04-08T00:00:00"/>
    <x v="0"/>
    <x v="3"/>
    <m/>
    <m/>
    <m/>
    <n v="1000"/>
    <m/>
    <n v="9832"/>
    <n v="12225"/>
    <n v="25210"/>
    <n v="2722"/>
    <m/>
    <m/>
    <m/>
    <n v="50989"/>
  </r>
  <r>
    <x v="23"/>
    <d v="2024-04-16T00:00:00"/>
    <x v="0"/>
    <x v="3"/>
    <m/>
    <m/>
    <m/>
    <n v="0"/>
    <m/>
    <n v="2307"/>
    <n v="16351"/>
    <n v="20284"/>
    <n v="2621"/>
    <m/>
    <m/>
    <m/>
    <n v="41563"/>
  </r>
  <r>
    <x v="23"/>
    <d v="2024-04-18T00:00:00"/>
    <x v="0"/>
    <x v="3"/>
    <n v="643"/>
    <m/>
    <m/>
    <m/>
    <m/>
    <m/>
    <m/>
    <m/>
    <m/>
    <m/>
    <m/>
    <m/>
    <n v="643"/>
  </r>
  <r>
    <x v="23"/>
    <d v="2024-04-22T00:00:00"/>
    <x v="0"/>
    <x v="1"/>
    <m/>
    <m/>
    <m/>
    <m/>
    <m/>
    <n v="10572"/>
    <n v="21461"/>
    <n v="31628"/>
    <n v="193502"/>
    <m/>
    <m/>
    <m/>
    <n v="257163"/>
  </r>
  <r>
    <x v="23"/>
    <d v="2024-04-23T00:00:00"/>
    <x v="0"/>
    <x v="3"/>
    <m/>
    <m/>
    <m/>
    <m/>
    <m/>
    <n v="8115"/>
    <n v="10605"/>
    <n v="14188"/>
    <n v="7030"/>
    <m/>
    <m/>
    <m/>
    <n v="39938"/>
  </r>
  <r>
    <x v="23"/>
    <d v="2024-04-25T00:00:00"/>
    <x v="0"/>
    <x v="1"/>
    <m/>
    <m/>
    <m/>
    <m/>
    <m/>
    <m/>
    <n v="6606"/>
    <n v="5458"/>
    <n v="50473"/>
    <m/>
    <m/>
    <m/>
    <n v="62537"/>
  </r>
  <r>
    <x v="23"/>
    <d v="2024-04-30T00:00:00"/>
    <x v="0"/>
    <x v="3"/>
    <m/>
    <m/>
    <m/>
    <m/>
    <m/>
    <n v="2272"/>
    <n v="7191"/>
    <n v="2869"/>
    <n v="3447"/>
    <m/>
    <m/>
    <m/>
    <n v="15779"/>
  </r>
  <r>
    <x v="23"/>
    <d v="2024-05-08T00:00:00"/>
    <x v="0"/>
    <x v="1"/>
    <m/>
    <m/>
    <m/>
    <m/>
    <m/>
    <n v="1739"/>
    <n v="18552"/>
    <n v="20942"/>
    <n v="49945"/>
    <n v="59279"/>
    <m/>
    <m/>
    <n v="150457"/>
  </r>
  <r>
    <x v="23"/>
    <d v="2024-05-09T00:00:00"/>
    <x v="0"/>
    <x v="1"/>
    <m/>
    <m/>
    <m/>
    <m/>
    <n v="975"/>
    <n v="2622"/>
    <n v="22673"/>
    <n v="15475"/>
    <n v="47034"/>
    <n v="67734"/>
    <m/>
    <m/>
    <n v="156513"/>
  </r>
  <r>
    <x v="23"/>
    <d v="2024-05-16T00:00:00"/>
    <x v="0"/>
    <x v="3"/>
    <m/>
    <m/>
    <m/>
    <m/>
    <m/>
    <n v="351"/>
    <n v="19517"/>
    <n v="14624"/>
    <n v="12893"/>
    <n v="7446"/>
    <m/>
    <m/>
    <n v="54831"/>
  </r>
  <r>
    <x v="23"/>
    <d v="2024-05-17T00:00:00"/>
    <x v="0"/>
    <x v="3"/>
    <m/>
    <m/>
    <m/>
    <m/>
    <m/>
    <n v="200"/>
    <n v="4500"/>
    <n v="7636"/>
    <n v="5095"/>
    <n v="5155"/>
    <m/>
    <m/>
    <n v="22586"/>
  </r>
  <r>
    <x v="23"/>
    <d v="2024-05-24T00:00:00"/>
    <x v="0"/>
    <x v="3"/>
    <m/>
    <m/>
    <m/>
    <m/>
    <m/>
    <n v="603"/>
    <n v="5258"/>
    <n v="3983"/>
    <n v="2828"/>
    <n v="9112"/>
    <m/>
    <m/>
    <n v="21784"/>
  </r>
  <r>
    <x v="23"/>
    <d v="2024-06-04T00:00:00"/>
    <x v="0"/>
    <x v="1"/>
    <m/>
    <m/>
    <m/>
    <m/>
    <m/>
    <n v="2196"/>
    <n v="10923"/>
    <n v="9633"/>
    <n v="12995"/>
    <n v="84955"/>
    <n v="250"/>
    <m/>
    <n v="120952"/>
  </r>
  <r>
    <x v="23"/>
    <d v="2024-06-06T00:00:00"/>
    <x v="0"/>
    <x v="1"/>
    <m/>
    <m/>
    <m/>
    <m/>
    <m/>
    <n v="875"/>
    <n v="8516"/>
    <n v="9070"/>
    <n v="8366"/>
    <n v="90384"/>
    <n v="1415"/>
    <m/>
    <n v="118626"/>
  </r>
  <r>
    <x v="23"/>
    <d v="2024-06-07T00:00:00"/>
    <x v="0"/>
    <x v="1"/>
    <m/>
    <m/>
    <n v="900"/>
    <m/>
    <m/>
    <n v="389"/>
    <n v="28538"/>
    <n v="83788"/>
    <n v="47384"/>
    <n v="90240"/>
    <n v="61386"/>
    <m/>
    <n v="312625"/>
  </r>
  <r>
    <x v="23"/>
    <d v="2024-06-11T00:00:00"/>
    <x v="0"/>
    <x v="3"/>
    <m/>
    <m/>
    <m/>
    <m/>
    <m/>
    <m/>
    <n v="10953"/>
    <n v="19785"/>
    <n v="8873"/>
    <n v="12471"/>
    <n v="2688"/>
    <m/>
    <n v="54770"/>
  </r>
  <r>
    <x v="23"/>
    <d v="2024-06-14T00:00:00"/>
    <x v="0"/>
    <x v="1"/>
    <m/>
    <m/>
    <m/>
    <m/>
    <m/>
    <m/>
    <n v="2362"/>
    <n v="25763"/>
    <n v="10239"/>
    <n v="14202"/>
    <n v="90610"/>
    <m/>
    <n v="143176"/>
  </r>
  <r>
    <x v="23"/>
    <d v="2024-06-21T00:00:00"/>
    <x v="0"/>
    <x v="3"/>
    <m/>
    <m/>
    <m/>
    <m/>
    <m/>
    <m/>
    <n v="1198"/>
    <n v="8156"/>
    <n v="7344"/>
    <n v="4346"/>
    <n v="2930"/>
    <m/>
    <n v="23974"/>
  </r>
  <r>
    <x v="23"/>
    <d v="2024-06-28T00:00:00"/>
    <x v="0"/>
    <x v="0"/>
    <m/>
    <m/>
    <m/>
    <m/>
    <m/>
    <m/>
    <m/>
    <m/>
    <m/>
    <n v="699.29"/>
    <m/>
    <m/>
    <n v="699.29"/>
  </r>
  <r>
    <x v="23"/>
    <d v="2024-06-28T00:00:00"/>
    <x v="0"/>
    <x v="1"/>
    <m/>
    <m/>
    <m/>
    <m/>
    <m/>
    <m/>
    <m/>
    <n v="15806"/>
    <n v="15276"/>
    <n v="10115"/>
    <n v="69011"/>
    <m/>
    <n v="110208"/>
  </r>
  <r>
    <x v="23"/>
    <d v="2024-07-08T00:00:00"/>
    <x v="0"/>
    <x v="1"/>
    <m/>
    <m/>
    <m/>
    <m/>
    <m/>
    <m/>
    <n v="1308"/>
    <n v="2776"/>
    <n v="4927"/>
    <n v="4091"/>
    <n v="70895"/>
    <n v="54743"/>
    <n v="138740"/>
  </r>
  <r>
    <x v="23"/>
    <d v="2024-07-09T00:00:00"/>
    <x v="0"/>
    <x v="1"/>
    <m/>
    <m/>
    <m/>
    <m/>
    <m/>
    <m/>
    <n v="826"/>
    <n v="1500"/>
    <n v="6140"/>
    <n v="1678"/>
    <n v="49241"/>
    <n v="44494"/>
    <n v="103879"/>
  </r>
  <r>
    <x v="23"/>
    <d v="2024-07-10T00:00:00"/>
    <x v="0"/>
    <x v="3"/>
    <m/>
    <m/>
    <m/>
    <m/>
    <m/>
    <m/>
    <m/>
    <n v="2667"/>
    <n v="1452"/>
    <n v="230"/>
    <n v="1475"/>
    <m/>
    <n v="5824"/>
  </r>
  <r>
    <x v="23"/>
    <d v="2024-07-11T00:00:00"/>
    <x v="0"/>
    <x v="1"/>
    <m/>
    <m/>
    <m/>
    <m/>
    <m/>
    <m/>
    <m/>
    <n v="3504"/>
    <n v="5122"/>
    <n v="3513"/>
    <n v="63357"/>
    <n v="53493"/>
    <n v="128989"/>
  </r>
  <r>
    <x v="23"/>
    <d v="2024-07-12T00:00:00"/>
    <x v="0"/>
    <x v="3"/>
    <m/>
    <m/>
    <m/>
    <m/>
    <m/>
    <m/>
    <n v="922"/>
    <n v="20770"/>
    <n v="11918"/>
    <n v="12989"/>
    <n v="5236"/>
    <n v="2078"/>
    <n v="53913"/>
  </r>
  <r>
    <x v="23"/>
    <d v="2024-07-12T00:00:00"/>
    <x v="0"/>
    <x v="1"/>
    <m/>
    <m/>
    <m/>
    <m/>
    <m/>
    <m/>
    <n v="476"/>
    <n v="13840"/>
    <n v="20842"/>
    <n v="19296"/>
    <n v="94034"/>
    <n v="1116"/>
    <n v="149604"/>
  </r>
  <r>
    <x v="23"/>
    <d v="2024-07-16T00:00:00"/>
    <x v="0"/>
    <x v="3"/>
    <m/>
    <m/>
    <m/>
    <m/>
    <m/>
    <m/>
    <m/>
    <n v="8617"/>
    <n v="16552"/>
    <n v="10052"/>
    <n v="12846"/>
    <n v="1897"/>
    <n v="49964"/>
  </r>
  <r>
    <x v="23"/>
    <d v="2024-07-18T00:00:00"/>
    <x v="0"/>
    <x v="1"/>
    <m/>
    <m/>
    <m/>
    <m/>
    <m/>
    <m/>
    <m/>
    <n v="1509"/>
    <n v="27099"/>
    <n v="28962"/>
    <n v="10075"/>
    <n v="134857"/>
    <n v="202502"/>
  </r>
  <r>
    <x v="23"/>
    <d v="2024-07-19T00:00:00"/>
    <x v="0"/>
    <x v="1"/>
    <m/>
    <m/>
    <m/>
    <m/>
    <m/>
    <m/>
    <m/>
    <n v="2207"/>
    <n v="19629"/>
    <n v="20887"/>
    <n v="11127"/>
    <n v="133494"/>
    <n v="187344"/>
  </r>
  <r>
    <x v="23"/>
    <d v="2024-07-25T00:00:00"/>
    <x v="0"/>
    <x v="3"/>
    <m/>
    <m/>
    <m/>
    <m/>
    <m/>
    <m/>
    <n v="200"/>
    <n v="4693"/>
    <n v="9616"/>
    <n v="7933"/>
    <n v="7841"/>
    <n v="1881"/>
    <n v="32164"/>
  </r>
  <r>
    <x v="23"/>
    <d v="2024-07-31T00:00:00"/>
    <x v="0"/>
    <x v="3"/>
    <m/>
    <m/>
    <m/>
    <m/>
    <m/>
    <m/>
    <m/>
    <n v="764"/>
    <n v="31308"/>
    <n v="20439"/>
    <n v="8625"/>
    <n v="17101"/>
    <n v="78237"/>
  </r>
  <r>
    <x v="23"/>
    <d v="2024-08-01T00:00:00"/>
    <x v="0"/>
    <x v="1"/>
    <m/>
    <m/>
    <m/>
    <m/>
    <m/>
    <m/>
    <m/>
    <n v="1406"/>
    <n v="13861"/>
    <n v="47230"/>
    <n v="22569"/>
    <n v="46261"/>
    <n v="131327"/>
  </r>
  <r>
    <x v="23"/>
    <d v="2024-08-06T00:00:00"/>
    <x v="0"/>
    <x v="1"/>
    <m/>
    <m/>
    <m/>
    <m/>
    <m/>
    <m/>
    <m/>
    <m/>
    <m/>
    <n v="34603"/>
    <n v="47574"/>
    <n v="70353"/>
    <n v="152530"/>
  </r>
  <r>
    <x v="23"/>
    <d v="2024-08-08T00:00:00"/>
    <x v="0"/>
    <x v="1"/>
    <m/>
    <m/>
    <m/>
    <m/>
    <m/>
    <m/>
    <m/>
    <m/>
    <n v="2000"/>
    <n v="6218"/>
    <n v="15571"/>
    <n v="38946"/>
    <n v="62735"/>
  </r>
  <r>
    <x v="23"/>
    <d v="2024-08-13T00:00:00"/>
    <x v="0"/>
    <x v="3"/>
    <m/>
    <m/>
    <m/>
    <m/>
    <m/>
    <m/>
    <m/>
    <m/>
    <n v="11329"/>
    <n v="26227"/>
    <n v="3349"/>
    <n v="7018"/>
    <n v="47923"/>
  </r>
  <r>
    <x v="23"/>
    <d v="2024-08-15T00:00:00"/>
    <x v="0"/>
    <x v="3"/>
    <m/>
    <m/>
    <m/>
    <m/>
    <m/>
    <m/>
    <m/>
    <m/>
    <n v="1408"/>
    <n v="23323"/>
    <n v="17374"/>
    <n v="7301"/>
    <n v="49406"/>
  </r>
  <r>
    <x v="23"/>
    <d v="2024-08-15T00:00:00"/>
    <x v="0"/>
    <x v="1"/>
    <m/>
    <m/>
    <m/>
    <m/>
    <m/>
    <m/>
    <m/>
    <m/>
    <m/>
    <n v="1138"/>
    <n v="1426"/>
    <n v="3289"/>
    <n v="5853"/>
  </r>
  <r>
    <x v="23"/>
    <d v="2024-08-21T00:00:00"/>
    <x v="0"/>
    <x v="3"/>
    <m/>
    <m/>
    <m/>
    <m/>
    <m/>
    <m/>
    <m/>
    <m/>
    <n v="1000"/>
    <n v="3638"/>
    <n v="14093"/>
    <n v="11389"/>
    <n v="30120"/>
  </r>
  <r>
    <x v="23"/>
    <s v="#"/>
    <x v="0"/>
    <x v="3"/>
    <m/>
    <m/>
    <m/>
    <m/>
    <m/>
    <m/>
    <m/>
    <m/>
    <m/>
    <m/>
    <m/>
    <m/>
    <m/>
  </r>
  <r>
    <x v="23"/>
    <s v="#"/>
    <x v="0"/>
    <x v="0"/>
    <m/>
    <m/>
    <m/>
    <m/>
    <m/>
    <m/>
    <m/>
    <m/>
    <m/>
    <m/>
    <m/>
    <m/>
    <m/>
  </r>
  <r>
    <x v="23"/>
    <s v="#"/>
    <x v="0"/>
    <x v="1"/>
    <m/>
    <m/>
    <m/>
    <m/>
    <m/>
    <m/>
    <m/>
    <m/>
    <m/>
    <m/>
    <m/>
    <m/>
    <m/>
  </r>
  <r>
    <x v="23"/>
    <s v="#"/>
    <x v="0"/>
    <x v="4"/>
    <m/>
    <m/>
    <m/>
    <m/>
    <m/>
    <m/>
    <m/>
    <m/>
    <m/>
    <m/>
    <m/>
    <m/>
    <m/>
  </r>
  <r>
    <x v="23"/>
    <s v="#"/>
    <x v="0"/>
    <x v="5"/>
    <m/>
    <m/>
    <m/>
    <m/>
    <m/>
    <m/>
    <m/>
    <m/>
    <m/>
    <m/>
    <m/>
    <m/>
    <m/>
  </r>
  <r>
    <x v="23"/>
    <s v="Result"/>
    <x v="1"/>
    <x v="2"/>
    <n v="479288.04"/>
    <n v="57807"/>
    <n v="322743.83"/>
    <n v="1017945.26"/>
    <n v="483232"/>
    <n v="772217"/>
    <n v="716220"/>
    <n v="734839.75"/>
    <n v="672270"/>
    <n v="728585.29"/>
    <n v="684998"/>
    <n v="629711"/>
    <n v="7299857.1699999999"/>
  </r>
  <r>
    <x v="24"/>
    <d v="2023-08-23T00:00:00"/>
    <x v="0"/>
    <x v="0"/>
    <n v="1190"/>
    <m/>
    <m/>
    <m/>
    <m/>
    <m/>
    <m/>
    <m/>
    <m/>
    <m/>
    <m/>
    <m/>
    <n v="1190"/>
  </r>
  <r>
    <x v="24"/>
    <d v="2023-08-29T00:00:00"/>
    <x v="0"/>
    <x v="0"/>
    <n v="630"/>
    <m/>
    <m/>
    <m/>
    <m/>
    <m/>
    <m/>
    <m/>
    <m/>
    <m/>
    <m/>
    <m/>
    <n v="630"/>
  </r>
  <r>
    <x v="24"/>
    <d v="2023-09-15T00:00:00"/>
    <x v="0"/>
    <x v="0"/>
    <m/>
    <n v="580"/>
    <m/>
    <m/>
    <m/>
    <m/>
    <m/>
    <m/>
    <m/>
    <m/>
    <m/>
    <m/>
    <n v="580"/>
  </r>
  <r>
    <x v="24"/>
    <d v="2023-09-21T00:00:00"/>
    <x v="0"/>
    <x v="0"/>
    <m/>
    <n v="8851"/>
    <m/>
    <m/>
    <m/>
    <m/>
    <m/>
    <m/>
    <m/>
    <m/>
    <m/>
    <m/>
    <n v="8851"/>
  </r>
  <r>
    <x v="24"/>
    <d v="2023-09-22T00:00:00"/>
    <x v="0"/>
    <x v="0"/>
    <m/>
    <n v="501"/>
    <m/>
    <m/>
    <m/>
    <m/>
    <m/>
    <m/>
    <m/>
    <m/>
    <m/>
    <m/>
    <n v="501"/>
  </r>
  <r>
    <x v="24"/>
    <d v="2023-09-25T00:00:00"/>
    <x v="0"/>
    <x v="0"/>
    <m/>
    <n v="2430"/>
    <m/>
    <m/>
    <m/>
    <m/>
    <m/>
    <m/>
    <m/>
    <m/>
    <m/>
    <m/>
    <n v="2430"/>
  </r>
  <r>
    <x v="24"/>
    <d v="2023-10-03T00:00:00"/>
    <x v="0"/>
    <x v="0"/>
    <m/>
    <m/>
    <n v="334"/>
    <m/>
    <m/>
    <m/>
    <m/>
    <m/>
    <m/>
    <m/>
    <m/>
    <m/>
    <n v="334"/>
  </r>
  <r>
    <x v="24"/>
    <d v="2023-10-11T00:00:00"/>
    <x v="0"/>
    <x v="0"/>
    <m/>
    <m/>
    <n v="167"/>
    <m/>
    <m/>
    <m/>
    <m/>
    <m/>
    <m/>
    <m/>
    <m/>
    <m/>
    <n v="167"/>
  </r>
  <r>
    <x v="24"/>
    <d v="2023-11-09T00:00:00"/>
    <x v="0"/>
    <x v="0"/>
    <m/>
    <m/>
    <m/>
    <n v="730"/>
    <m/>
    <m/>
    <m/>
    <m/>
    <m/>
    <m/>
    <m/>
    <m/>
    <n v="730"/>
  </r>
  <r>
    <x v="24"/>
    <d v="2023-11-16T00:00:00"/>
    <x v="0"/>
    <x v="0"/>
    <m/>
    <m/>
    <m/>
    <n v="1320"/>
    <m/>
    <m/>
    <m/>
    <m/>
    <m/>
    <m/>
    <m/>
    <m/>
    <n v="1320"/>
  </r>
  <r>
    <x v="24"/>
    <d v="2023-11-22T00:00:00"/>
    <x v="0"/>
    <x v="0"/>
    <m/>
    <m/>
    <m/>
    <n v="680"/>
    <m/>
    <m/>
    <m/>
    <m/>
    <m/>
    <m/>
    <m/>
    <m/>
    <n v="680"/>
  </r>
  <r>
    <x v="24"/>
    <d v="2023-11-27T00:00:00"/>
    <x v="0"/>
    <x v="0"/>
    <m/>
    <m/>
    <m/>
    <n v="770"/>
    <m/>
    <m/>
    <m/>
    <m/>
    <m/>
    <m/>
    <m/>
    <m/>
    <n v="770"/>
  </r>
  <r>
    <x v="24"/>
    <d v="2023-11-30T00:00:00"/>
    <x v="0"/>
    <x v="0"/>
    <m/>
    <m/>
    <m/>
    <n v="590"/>
    <m/>
    <m/>
    <m/>
    <m/>
    <m/>
    <m/>
    <m/>
    <m/>
    <n v="590"/>
  </r>
  <r>
    <x v="24"/>
    <d v="2023-12-20T00:00:00"/>
    <x v="0"/>
    <x v="0"/>
    <m/>
    <m/>
    <m/>
    <m/>
    <n v="630"/>
    <m/>
    <m/>
    <m/>
    <m/>
    <m/>
    <m/>
    <m/>
    <n v="630"/>
  </r>
  <r>
    <x v="24"/>
    <d v="2024-01-11T00:00:00"/>
    <x v="0"/>
    <x v="0"/>
    <m/>
    <m/>
    <m/>
    <m/>
    <m/>
    <n v="670"/>
    <m/>
    <m/>
    <m/>
    <m/>
    <m/>
    <m/>
    <n v="670"/>
  </r>
  <r>
    <x v="24"/>
    <d v="2024-01-22T00:00:00"/>
    <x v="0"/>
    <x v="0"/>
    <m/>
    <m/>
    <m/>
    <m/>
    <m/>
    <n v="1350"/>
    <m/>
    <m/>
    <m/>
    <m/>
    <m/>
    <m/>
    <n v="1350"/>
  </r>
  <r>
    <x v="24"/>
    <d v="2024-01-26T00:00:00"/>
    <x v="0"/>
    <x v="0"/>
    <m/>
    <m/>
    <m/>
    <m/>
    <m/>
    <n v="720"/>
    <m/>
    <m/>
    <m/>
    <m/>
    <m/>
    <m/>
    <n v="720"/>
  </r>
  <r>
    <x v="24"/>
    <d v="2024-02-02T00:00:00"/>
    <x v="0"/>
    <x v="0"/>
    <m/>
    <m/>
    <m/>
    <m/>
    <m/>
    <m/>
    <n v="1360"/>
    <m/>
    <m/>
    <m/>
    <m/>
    <m/>
    <n v="1360"/>
  </r>
  <r>
    <x v="24"/>
    <d v="2024-02-21T00:00:00"/>
    <x v="0"/>
    <x v="0"/>
    <m/>
    <m/>
    <m/>
    <m/>
    <m/>
    <m/>
    <n v="1230"/>
    <m/>
    <m/>
    <m/>
    <m/>
    <m/>
    <n v="1230"/>
  </r>
  <r>
    <x v="24"/>
    <d v="2024-03-11T00:00:00"/>
    <x v="0"/>
    <x v="0"/>
    <m/>
    <m/>
    <m/>
    <m/>
    <m/>
    <m/>
    <m/>
    <n v="600"/>
    <m/>
    <m/>
    <m/>
    <m/>
    <n v="600"/>
  </r>
  <r>
    <x v="24"/>
    <d v="2024-03-21T00:00:00"/>
    <x v="0"/>
    <x v="0"/>
    <m/>
    <m/>
    <m/>
    <m/>
    <m/>
    <m/>
    <m/>
    <n v="1400"/>
    <m/>
    <m/>
    <m/>
    <m/>
    <n v="1400"/>
  </r>
  <r>
    <x v="24"/>
    <d v="2024-04-04T00:00:00"/>
    <x v="0"/>
    <x v="0"/>
    <m/>
    <m/>
    <m/>
    <m/>
    <m/>
    <m/>
    <m/>
    <m/>
    <n v="600"/>
    <m/>
    <m/>
    <m/>
    <n v="600"/>
  </r>
  <r>
    <x v="24"/>
    <d v="2024-04-22T00:00:00"/>
    <x v="0"/>
    <x v="0"/>
    <m/>
    <m/>
    <m/>
    <m/>
    <m/>
    <m/>
    <m/>
    <m/>
    <n v="700"/>
    <m/>
    <m/>
    <m/>
    <n v="700"/>
  </r>
  <r>
    <x v="24"/>
    <d v="2024-04-25T00:00:00"/>
    <x v="0"/>
    <x v="0"/>
    <m/>
    <m/>
    <m/>
    <m/>
    <m/>
    <m/>
    <m/>
    <m/>
    <n v="690"/>
    <m/>
    <m/>
    <m/>
    <n v="690"/>
  </r>
  <r>
    <x v="24"/>
    <d v="2024-05-06T00:00:00"/>
    <x v="0"/>
    <x v="0"/>
    <m/>
    <m/>
    <m/>
    <m/>
    <m/>
    <m/>
    <m/>
    <m/>
    <m/>
    <n v="610"/>
    <m/>
    <m/>
    <n v="610"/>
  </r>
  <r>
    <x v="24"/>
    <d v="2024-06-03T00:00:00"/>
    <x v="0"/>
    <x v="0"/>
    <m/>
    <m/>
    <m/>
    <m/>
    <m/>
    <m/>
    <m/>
    <m/>
    <m/>
    <m/>
    <n v="1190"/>
    <m/>
    <n v="1190"/>
  </r>
  <r>
    <x v="24"/>
    <d v="2024-07-24T00:00:00"/>
    <x v="0"/>
    <x v="0"/>
    <m/>
    <m/>
    <m/>
    <m/>
    <m/>
    <m/>
    <m/>
    <m/>
    <m/>
    <m/>
    <m/>
    <n v="730"/>
    <n v="730"/>
  </r>
  <r>
    <x v="24"/>
    <d v="2024-07-29T00:00:00"/>
    <x v="0"/>
    <x v="0"/>
    <m/>
    <m/>
    <m/>
    <m/>
    <m/>
    <m/>
    <m/>
    <m/>
    <m/>
    <m/>
    <m/>
    <n v="690"/>
    <n v="690"/>
  </r>
  <r>
    <x v="24"/>
    <s v="#"/>
    <x v="0"/>
    <x v="0"/>
    <m/>
    <m/>
    <m/>
    <m/>
    <m/>
    <m/>
    <m/>
    <m/>
    <m/>
    <m/>
    <m/>
    <m/>
    <m/>
  </r>
  <r>
    <x v="24"/>
    <s v="Result"/>
    <x v="1"/>
    <x v="2"/>
    <n v="1820"/>
    <n v="12362"/>
    <n v="501"/>
    <n v="4090"/>
    <n v="630"/>
    <n v="2740"/>
    <n v="2590"/>
    <n v="2000"/>
    <n v="1990"/>
    <n v="610"/>
    <n v="1190"/>
    <n v="1420"/>
    <n v="31943"/>
  </r>
  <r>
    <x v="25"/>
    <d v="2023-09-13T00:00:00"/>
    <x v="0"/>
    <x v="0"/>
    <n v="550"/>
    <m/>
    <m/>
    <m/>
    <m/>
    <m/>
    <m/>
    <m/>
    <m/>
    <m/>
    <m/>
    <m/>
    <n v="550"/>
  </r>
  <r>
    <x v="25"/>
    <d v="2023-10-03T00:00:00"/>
    <x v="0"/>
    <x v="0"/>
    <m/>
    <n v="550"/>
    <m/>
    <m/>
    <m/>
    <m/>
    <m/>
    <m/>
    <m/>
    <m/>
    <m/>
    <m/>
    <n v="550"/>
  </r>
  <r>
    <x v="25"/>
    <d v="2023-10-11T00:00:00"/>
    <x v="0"/>
    <x v="0"/>
    <m/>
    <n v="550"/>
    <m/>
    <m/>
    <m/>
    <m/>
    <m/>
    <m/>
    <m/>
    <m/>
    <m/>
    <m/>
    <n v="550"/>
  </r>
  <r>
    <x v="25"/>
    <d v="2023-10-19T00:00:00"/>
    <x v="0"/>
    <x v="0"/>
    <m/>
    <m/>
    <n v="1426.11"/>
    <m/>
    <m/>
    <m/>
    <m/>
    <m/>
    <m/>
    <m/>
    <m/>
    <m/>
    <n v="1426.11"/>
  </r>
  <r>
    <x v="25"/>
    <d v="2023-11-07T00:00:00"/>
    <x v="0"/>
    <x v="0"/>
    <m/>
    <m/>
    <n v="550"/>
    <m/>
    <m/>
    <m/>
    <m/>
    <m/>
    <m/>
    <m/>
    <m/>
    <m/>
    <n v="550"/>
  </r>
  <r>
    <x v="25"/>
    <d v="2023-11-13T00:00:00"/>
    <x v="0"/>
    <x v="0"/>
    <n v="955.6"/>
    <m/>
    <m/>
    <m/>
    <m/>
    <m/>
    <m/>
    <m/>
    <m/>
    <m/>
    <m/>
    <m/>
    <n v="955.6"/>
  </r>
  <r>
    <x v="25"/>
    <d v="2023-11-28T00:00:00"/>
    <x v="0"/>
    <x v="0"/>
    <m/>
    <m/>
    <m/>
    <n v="1100"/>
    <m/>
    <m/>
    <m/>
    <m/>
    <m/>
    <m/>
    <m/>
    <m/>
    <n v="1100"/>
  </r>
  <r>
    <x v="25"/>
    <d v="2023-12-11T00:00:00"/>
    <x v="0"/>
    <x v="0"/>
    <m/>
    <m/>
    <m/>
    <m/>
    <n v="127.4"/>
    <m/>
    <m/>
    <m/>
    <m/>
    <m/>
    <m/>
    <m/>
    <n v="127.4"/>
  </r>
  <r>
    <x v="25"/>
    <d v="2023-12-27T00:00:00"/>
    <x v="0"/>
    <x v="0"/>
    <m/>
    <m/>
    <m/>
    <m/>
    <n v="1409.19"/>
    <m/>
    <m/>
    <m/>
    <m/>
    <m/>
    <m/>
    <m/>
    <n v="1409.19"/>
  </r>
  <r>
    <x v="25"/>
    <d v="2024-01-09T00:00:00"/>
    <x v="0"/>
    <x v="0"/>
    <m/>
    <m/>
    <m/>
    <m/>
    <m/>
    <n v="18.760000000000002"/>
    <m/>
    <m/>
    <m/>
    <m/>
    <m/>
    <m/>
    <n v="18.760000000000002"/>
  </r>
  <r>
    <x v="25"/>
    <d v="2024-01-22T00:00:00"/>
    <x v="0"/>
    <x v="0"/>
    <m/>
    <m/>
    <m/>
    <m/>
    <n v="600"/>
    <m/>
    <m/>
    <m/>
    <m/>
    <m/>
    <m/>
    <m/>
    <n v="600"/>
  </r>
  <r>
    <x v="25"/>
    <d v="2024-02-06T00:00:00"/>
    <x v="0"/>
    <x v="0"/>
    <m/>
    <m/>
    <m/>
    <m/>
    <n v="752.56"/>
    <n v="550"/>
    <m/>
    <m/>
    <m/>
    <m/>
    <m/>
    <m/>
    <n v="1302.56"/>
  </r>
  <r>
    <x v="25"/>
    <d v="2024-02-07T00:00:00"/>
    <x v="0"/>
    <x v="0"/>
    <m/>
    <m/>
    <m/>
    <m/>
    <n v="750"/>
    <n v="550"/>
    <m/>
    <m/>
    <m/>
    <m/>
    <m/>
    <m/>
    <n v="1300"/>
  </r>
  <r>
    <x v="25"/>
    <d v="2024-03-08T00:00:00"/>
    <x v="0"/>
    <x v="0"/>
    <m/>
    <m/>
    <m/>
    <m/>
    <m/>
    <m/>
    <n v="2100"/>
    <m/>
    <m/>
    <m/>
    <m/>
    <m/>
    <n v="2100"/>
  </r>
  <r>
    <x v="25"/>
    <d v="2024-03-14T00:00:00"/>
    <x v="0"/>
    <x v="0"/>
    <m/>
    <m/>
    <m/>
    <m/>
    <m/>
    <m/>
    <m/>
    <n v="315.39999999999998"/>
    <m/>
    <m/>
    <m/>
    <m/>
    <n v="315.39999999999998"/>
  </r>
  <r>
    <x v="25"/>
    <d v="2024-03-22T00:00:00"/>
    <x v="0"/>
    <x v="0"/>
    <m/>
    <m/>
    <m/>
    <m/>
    <m/>
    <m/>
    <m/>
    <n v="550"/>
    <m/>
    <m/>
    <m/>
    <m/>
    <n v="550"/>
  </r>
  <r>
    <x v="25"/>
    <d v="2024-04-05T00:00:00"/>
    <x v="0"/>
    <x v="0"/>
    <m/>
    <m/>
    <m/>
    <m/>
    <m/>
    <m/>
    <m/>
    <m/>
    <n v="190.36"/>
    <m/>
    <m/>
    <m/>
    <n v="190.36"/>
  </r>
  <r>
    <x v="25"/>
    <d v="2024-04-09T00:00:00"/>
    <x v="0"/>
    <x v="0"/>
    <m/>
    <m/>
    <m/>
    <m/>
    <m/>
    <m/>
    <m/>
    <n v="1550"/>
    <m/>
    <m/>
    <m/>
    <m/>
    <n v="1550"/>
  </r>
  <r>
    <x v="25"/>
    <d v="2024-04-23T00:00:00"/>
    <x v="0"/>
    <x v="0"/>
    <m/>
    <m/>
    <m/>
    <m/>
    <m/>
    <m/>
    <m/>
    <n v="300"/>
    <m/>
    <m/>
    <m/>
    <m/>
    <n v="300"/>
  </r>
  <r>
    <x v="25"/>
    <d v="2024-04-30T00:00:00"/>
    <x v="0"/>
    <x v="0"/>
    <m/>
    <m/>
    <m/>
    <m/>
    <m/>
    <m/>
    <m/>
    <m/>
    <n v="152.09"/>
    <m/>
    <m/>
    <m/>
    <n v="152.09"/>
  </r>
  <r>
    <x v="25"/>
    <d v="2024-05-01T00:00:00"/>
    <x v="0"/>
    <x v="0"/>
    <m/>
    <m/>
    <m/>
    <m/>
    <m/>
    <m/>
    <m/>
    <m/>
    <n v="1700"/>
    <m/>
    <m/>
    <m/>
    <n v="1700"/>
  </r>
  <r>
    <x v="25"/>
    <d v="2024-05-06T00:00:00"/>
    <x v="0"/>
    <x v="0"/>
    <m/>
    <m/>
    <m/>
    <m/>
    <m/>
    <m/>
    <m/>
    <m/>
    <m/>
    <n v="1349.92"/>
    <m/>
    <m/>
    <n v="1349.92"/>
  </r>
  <r>
    <x v="25"/>
    <d v="2024-05-08T00:00:00"/>
    <x v="0"/>
    <x v="0"/>
    <m/>
    <m/>
    <m/>
    <m/>
    <m/>
    <m/>
    <m/>
    <m/>
    <m/>
    <n v="400"/>
    <m/>
    <m/>
    <n v="400"/>
  </r>
  <r>
    <x v="25"/>
    <d v="2024-05-21T00:00:00"/>
    <x v="0"/>
    <x v="0"/>
    <m/>
    <m/>
    <m/>
    <m/>
    <m/>
    <m/>
    <m/>
    <m/>
    <m/>
    <n v="213.63"/>
    <m/>
    <m/>
    <n v="213.63"/>
  </r>
  <r>
    <x v="25"/>
    <d v="2024-06-10T00:00:00"/>
    <x v="0"/>
    <x v="0"/>
    <m/>
    <m/>
    <m/>
    <m/>
    <m/>
    <m/>
    <m/>
    <m/>
    <n v="550"/>
    <m/>
    <m/>
    <m/>
    <n v="550"/>
  </r>
  <r>
    <x v="25"/>
    <d v="2024-06-11T00:00:00"/>
    <x v="0"/>
    <x v="0"/>
    <m/>
    <m/>
    <m/>
    <m/>
    <m/>
    <m/>
    <m/>
    <m/>
    <m/>
    <m/>
    <n v="770.05"/>
    <m/>
    <n v="770.05"/>
  </r>
  <r>
    <x v="25"/>
    <d v="2024-06-13T00:00:00"/>
    <x v="0"/>
    <x v="0"/>
    <m/>
    <m/>
    <m/>
    <m/>
    <m/>
    <m/>
    <m/>
    <m/>
    <m/>
    <m/>
    <n v="1650"/>
    <m/>
    <n v="1650"/>
  </r>
  <r>
    <x v="25"/>
    <d v="2024-06-18T00:00:00"/>
    <x v="0"/>
    <x v="0"/>
    <m/>
    <m/>
    <m/>
    <m/>
    <m/>
    <m/>
    <m/>
    <m/>
    <n v="600"/>
    <m/>
    <m/>
    <m/>
    <n v="600"/>
  </r>
  <r>
    <x v="25"/>
    <d v="2024-07-02T00:00:00"/>
    <x v="0"/>
    <x v="0"/>
    <m/>
    <m/>
    <m/>
    <m/>
    <m/>
    <m/>
    <m/>
    <m/>
    <m/>
    <n v="950"/>
    <m/>
    <m/>
    <n v="950"/>
  </r>
  <r>
    <x v="25"/>
    <d v="2024-07-10T00:00:00"/>
    <x v="0"/>
    <x v="0"/>
    <m/>
    <m/>
    <m/>
    <m/>
    <m/>
    <m/>
    <m/>
    <m/>
    <m/>
    <m/>
    <n v="550"/>
    <m/>
    <n v="550"/>
  </r>
  <r>
    <x v="25"/>
    <d v="2024-07-22T00:00:00"/>
    <x v="0"/>
    <x v="0"/>
    <m/>
    <m/>
    <m/>
    <m/>
    <m/>
    <m/>
    <m/>
    <m/>
    <m/>
    <m/>
    <n v="550"/>
    <m/>
    <n v="550"/>
  </r>
  <r>
    <x v="25"/>
    <d v="2024-07-25T00:00:00"/>
    <x v="0"/>
    <x v="0"/>
    <m/>
    <m/>
    <m/>
    <m/>
    <m/>
    <m/>
    <m/>
    <m/>
    <m/>
    <m/>
    <m/>
    <n v="550"/>
    <n v="550"/>
  </r>
  <r>
    <x v="25"/>
    <d v="2024-07-29T00:00:00"/>
    <x v="0"/>
    <x v="0"/>
    <m/>
    <m/>
    <m/>
    <m/>
    <m/>
    <m/>
    <m/>
    <m/>
    <m/>
    <m/>
    <m/>
    <n v="600"/>
    <n v="600"/>
  </r>
  <r>
    <x v="25"/>
    <s v="#"/>
    <x v="0"/>
    <x v="3"/>
    <m/>
    <m/>
    <m/>
    <m/>
    <m/>
    <m/>
    <m/>
    <m/>
    <m/>
    <m/>
    <m/>
    <m/>
    <m/>
  </r>
  <r>
    <x v="25"/>
    <s v="#"/>
    <x v="0"/>
    <x v="0"/>
    <m/>
    <m/>
    <m/>
    <m/>
    <m/>
    <m/>
    <m/>
    <m/>
    <m/>
    <m/>
    <m/>
    <m/>
    <m/>
  </r>
  <r>
    <x v="25"/>
    <s v="#"/>
    <x v="0"/>
    <x v="1"/>
    <m/>
    <m/>
    <m/>
    <m/>
    <m/>
    <m/>
    <m/>
    <m/>
    <m/>
    <m/>
    <m/>
    <m/>
    <m/>
  </r>
  <r>
    <x v="25"/>
    <s v="Result"/>
    <x v="1"/>
    <x v="2"/>
    <n v="1505.6"/>
    <n v="1100"/>
    <n v="1976.11"/>
    <n v="1100"/>
    <n v="3639.15"/>
    <n v="1118.76"/>
    <n v="2100"/>
    <n v="2715.4"/>
    <n v="3192.45"/>
    <n v="2913.55"/>
    <n v="3520.05"/>
    <n v="1150"/>
    <n v="26031.07"/>
  </r>
  <r>
    <x v="26"/>
    <d v="2023-08-02T00:00:00"/>
    <x v="0"/>
    <x v="3"/>
    <n v="2289"/>
    <m/>
    <m/>
    <m/>
    <m/>
    <m/>
    <m/>
    <m/>
    <m/>
    <m/>
    <m/>
    <m/>
    <n v="2289"/>
  </r>
  <r>
    <x v="26"/>
    <d v="2023-08-22T00:00:00"/>
    <x v="0"/>
    <x v="3"/>
    <n v="688"/>
    <m/>
    <m/>
    <m/>
    <m/>
    <m/>
    <m/>
    <m/>
    <m/>
    <m/>
    <m/>
    <m/>
    <n v="688"/>
  </r>
  <r>
    <x v="26"/>
    <d v="2023-08-22T00:00:00"/>
    <x v="0"/>
    <x v="1"/>
    <n v="10375"/>
    <m/>
    <m/>
    <m/>
    <m/>
    <m/>
    <m/>
    <m/>
    <m/>
    <m/>
    <m/>
    <m/>
    <n v="10375"/>
  </r>
  <r>
    <x v="26"/>
    <d v="2023-08-22T00:00:00"/>
    <x v="0"/>
    <x v="4"/>
    <n v="420"/>
    <m/>
    <m/>
    <m/>
    <m/>
    <m/>
    <m/>
    <m/>
    <m/>
    <m/>
    <m/>
    <m/>
    <n v="420"/>
  </r>
  <r>
    <x v="26"/>
    <d v="2023-08-28T00:00:00"/>
    <x v="0"/>
    <x v="3"/>
    <n v="3880"/>
    <m/>
    <m/>
    <m/>
    <m/>
    <m/>
    <m/>
    <m/>
    <m/>
    <m/>
    <m/>
    <m/>
    <n v="3880"/>
  </r>
  <r>
    <x v="26"/>
    <d v="2023-09-01T00:00:00"/>
    <x v="0"/>
    <x v="1"/>
    <n v="6817"/>
    <m/>
    <m/>
    <m/>
    <m/>
    <m/>
    <m/>
    <m/>
    <m/>
    <m/>
    <m/>
    <m/>
    <n v="6817"/>
  </r>
  <r>
    <x v="26"/>
    <d v="2023-09-01T00:00:00"/>
    <x v="0"/>
    <x v="4"/>
    <n v="57"/>
    <m/>
    <m/>
    <m/>
    <m/>
    <m/>
    <m/>
    <m/>
    <m/>
    <m/>
    <m/>
    <m/>
    <n v="57"/>
  </r>
  <r>
    <x v="26"/>
    <d v="2023-10-24T00:00:00"/>
    <x v="0"/>
    <x v="3"/>
    <m/>
    <m/>
    <n v="5115"/>
    <m/>
    <m/>
    <m/>
    <m/>
    <m/>
    <m/>
    <m/>
    <m/>
    <m/>
    <n v="5115"/>
  </r>
  <r>
    <x v="26"/>
    <d v="2023-11-20T00:00:00"/>
    <x v="0"/>
    <x v="3"/>
    <m/>
    <n v="500"/>
    <m/>
    <n v="9604"/>
    <m/>
    <m/>
    <m/>
    <m/>
    <m/>
    <m/>
    <m/>
    <m/>
    <n v="10104"/>
  </r>
  <r>
    <x v="26"/>
    <d v="2023-11-28T00:00:00"/>
    <x v="0"/>
    <x v="3"/>
    <m/>
    <m/>
    <m/>
    <n v="4759"/>
    <m/>
    <m/>
    <m/>
    <m/>
    <m/>
    <m/>
    <m/>
    <m/>
    <n v="4759"/>
  </r>
  <r>
    <x v="26"/>
    <d v="2023-11-29T00:00:00"/>
    <x v="0"/>
    <x v="1"/>
    <m/>
    <m/>
    <n v="18164"/>
    <n v="40833"/>
    <m/>
    <m/>
    <m/>
    <m/>
    <m/>
    <m/>
    <m/>
    <m/>
    <n v="58997"/>
  </r>
  <r>
    <x v="26"/>
    <d v="2023-11-29T00:00:00"/>
    <x v="0"/>
    <x v="4"/>
    <m/>
    <m/>
    <m/>
    <n v="1798"/>
    <m/>
    <m/>
    <m/>
    <m/>
    <m/>
    <m/>
    <m/>
    <m/>
    <n v="1798"/>
  </r>
  <r>
    <x v="26"/>
    <d v="2023-12-08T00:00:00"/>
    <x v="0"/>
    <x v="1"/>
    <m/>
    <m/>
    <m/>
    <n v="31471"/>
    <m/>
    <m/>
    <m/>
    <m/>
    <m/>
    <m/>
    <m/>
    <m/>
    <n v="31471"/>
  </r>
  <r>
    <x v="26"/>
    <d v="2023-12-08T00:00:00"/>
    <x v="0"/>
    <x v="4"/>
    <m/>
    <m/>
    <m/>
    <n v="120"/>
    <m/>
    <m/>
    <m/>
    <m/>
    <m/>
    <m/>
    <m/>
    <m/>
    <n v="120"/>
  </r>
  <r>
    <x v="26"/>
    <d v="2023-12-13T00:00:00"/>
    <x v="0"/>
    <x v="1"/>
    <m/>
    <m/>
    <m/>
    <m/>
    <n v="23227"/>
    <m/>
    <m/>
    <m/>
    <m/>
    <m/>
    <m/>
    <m/>
    <n v="23227"/>
  </r>
  <r>
    <x v="26"/>
    <d v="2023-12-13T00:00:00"/>
    <x v="0"/>
    <x v="4"/>
    <m/>
    <m/>
    <m/>
    <m/>
    <n v="1713"/>
    <m/>
    <m/>
    <m/>
    <m/>
    <m/>
    <m/>
    <m/>
    <n v="1713"/>
  </r>
  <r>
    <x v="26"/>
    <d v="2023-12-14T00:00:00"/>
    <x v="0"/>
    <x v="3"/>
    <m/>
    <m/>
    <m/>
    <n v="1490"/>
    <n v="1903"/>
    <m/>
    <m/>
    <m/>
    <m/>
    <m/>
    <m/>
    <m/>
    <n v="3393"/>
  </r>
  <r>
    <x v="26"/>
    <d v="2023-12-28T00:00:00"/>
    <x v="0"/>
    <x v="3"/>
    <m/>
    <m/>
    <m/>
    <m/>
    <n v="6265"/>
    <m/>
    <m/>
    <m/>
    <m/>
    <m/>
    <m/>
    <m/>
    <n v="6265"/>
  </r>
  <r>
    <x v="26"/>
    <d v="2024-01-03T00:00:00"/>
    <x v="0"/>
    <x v="1"/>
    <m/>
    <m/>
    <m/>
    <m/>
    <n v="16984"/>
    <n v="1094"/>
    <m/>
    <m/>
    <m/>
    <m/>
    <m/>
    <m/>
    <n v="18078"/>
  </r>
  <r>
    <x v="26"/>
    <d v="2024-01-03T00:00:00"/>
    <x v="0"/>
    <x v="4"/>
    <m/>
    <m/>
    <m/>
    <m/>
    <n v="445"/>
    <m/>
    <m/>
    <m/>
    <m/>
    <m/>
    <m/>
    <m/>
    <n v="445"/>
  </r>
  <r>
    <x v="26"/>
    <d v="2024-01-09T00:00:00"/>
    <x v="0"/>
    <x v="1"/>
    <m/>
    <m/>
    <m/>
    <m/>
    <m/>
    <n v="23487"/>
    <m/>
    <m/>
    <m/>
    <m/>
    <m/>
    <m/>
    <n v="23487"/>
  </r>
  <r>
    <x v="26"/>
    <d v="2024-01-09T00:00:00"/>
    <x v="0"/>
    <x v="4"/>
    <m/>
    <m/>
    <m/>
    <m/>
    <m/>
    <n v="1027"/>
    <m/>
    <m/>
    <m/>
    <m/>
    <m/>
    <m/>
    <n v="1027"/>
  </r>
  <r>
    <x v="26"/>
    <d v="2024-01-11T00:00:00"/>
    <x v="0"/>
    <x v="1"/>
    <m/>
    <m/>
    <m/>
    <m/>
    <m/>
    <n v="42080"/>
    <m/>
    <m/>
    <m/>
    <m/>
    <m/>
    <m/>
    <n v="42080"/>
  </r>
  <r>
    <x v="26"/>
    <d v="2024-01-22T00:00:00"/>
    <x v="0"/>
    <x v="3"/>
    <m/>
    <m/>
    <m/>
    <n v="261"/>
    <m/>
    <n v="11353"/>
    <m/>
    <m/>
    <m/>
    <m/>
    <m/>
    <m/>
    <n v="11614"/>
  </r>
  <r>
    <x v="26"/>
    <d v="2024-01-24T00:00:00"/>
    <x v="0"/>
    <x v="1"/>
    <m/>
    <m/>
    <m/>
    <m/>
    <m/>
    <n v="12669"/>
    <m/>
    <m/>
    <m/>
    <m/>
    <m/>
    <m/>
    <n v="12669"/>
  </r>
  <r>
    <x v="26"/>
    <d v="2024-01-24T00:00:00"/>
    <x v="0"/>
    <x v="4"/>
    <m/>
    <m/>
    <m/>
    <m/>
    <m/>
    <n v="251"/>
    <m/>
    <m/>
    <m/>
    <m/>
    <m/>
    <m/>
    <n v="251"/>
  </r>
  <r>
    <x v="26"/>
    <d v="2024-01-31T00:00:00"/>
    <x v="0"/>
    <x v="3"/>
    <m/>
    <m/>
    <m/>
    <m/>
    <m/>
    <n v="9588"/>
    <m/>
    <m/>
    <m/>
    <m/>
    <m/>
    <m/>
    <n v="9588"/>
  </r>
  <r>
    <x v="26"/>
    <d v="2024-02-02T00:00:00"/>
    <x v="0"/>
    <x v="1"/>
    <m/>
    <m/>
    <m/>
    <m/>
    <m/>
    <n v="28575"/>
    <m/>
    <m/>
    <m/>
    <m/>
    <m/>
    <m/>
    <n v="28575"/>
  </r>
  <r>
    <x v="26"/>
    <d v="2024-02-02T00:00:00"/>
    <x v="0"/>
    <x v="4"/>
    <m/>
    <m/>
    <m/>
    <m/>
    <m/>
    <n v="1298"/>
    <m/>
    <m/>
    <m/>
    <m/>
    <m/>
    <m/>
    <n v="1298"/>
  </r>
  <r>
    <x v="26"/>
    <d v="2024-02-15T00:00:00"/>
    <x v="0"/>
    <x v="1"/>
    <m/>
    <m/>
    <m/>
    <m/>
    <m/>
    <m/>
    <n v="10041"/>
    <m/>
    <m/>
    <m/>
    <m/>
    <m/>
    <n v="10041"/>
  </r>
  <r>
    <x v="26"/>
    <d v="2024-02-15T00:00:00"/>
    <x v="0"/>
    <x v="4"/>
    <m/>
    <m/>
    <m/>
    <m/>
    <m/>
    <m/>
    <n v="564"/>
    <m/>
    <m/>
    <m/>
    <m/>
    <m/>
    <n v="564"/>
  </r>
  <r>
    <x v="26"/>
    <d v="2024-02-21T00:00:00"/>
    <x v="0"/>
    <x v="3"/>
    <m/>
    <m/>
    <m/>
    <m/>
    <n v="279"/>
    <n v="2350"/>
    <n v="7587"/>
    <m/>
    <m/>
    <m/>
    <m/>
    <m/>
    <n v="10216"/>
  </r>
  <r>
    <x v="26"/>
    <d v="2024-02-22T00:00:00"/>
    <x v="0"/>
    <x v="1"/>
    <m/>
    <m/>
    <m/>
    <m/>
    <m/>
    <m/>
    <n v="36598"/>
    <m/>
    <m/>
    <m/>
    <m/>
    <m/>
    <n v="36598"/>
  </r>
  <r>
    <x v="26"/>
    <d v="2024-02-22T00:00:00"/>
    <x v="0"/>
    <x v="4"/>
    <m/>
    <m/>
    <m/>
    <m/>
    <m/>
    <m/>
    <n v="1318"/>
    <m/>
    <m/>
    <m/>
    <m/>
    <m/>
    <n v="1318"/>
  </r>
  <r>
    <x v="26"/>
    <d v="2024-02-27T00:00:00"/>
    <x v="0"/>
    <x v="3"/>
    <m/>
    <m/>
    <m/>
    <m/>
    <m/>
    <m/>
    <n v="10602"/>
    <m/>
    <m/>
    <m/>
    <m/>
    <m/>
    <n v="10602"/>
  </r>
  <r>
    <x v="26"/>
    <d v="2024-03-12T00:00:00"/>
    <x v="0"/>
    <x v="3"/>
    <m/>
    <m/>
    <m/>
    <m/>
    <m/>
    <n v="1000"/>
    <m/>
    <n v="11510"/>
    <m/>
    <m/>
    <m/>
    <m/>
    <n v="12510"/>
  </r>
  <r>
    <x v="26"/>
    <d v="2024-03-14T00:00:00"/>
    <x v="0"/>
    <x v="0"/>
    <m/>
    <m/>
    <m/>
    <m/>
    <m/>
    <m/>
    <m/>
    <n v="308"/>
    <m/>
    <m/>
    <m/>
    <m/>
    <n v="308"/>
  </r>
  <r>
    <x v="26"/>
    <d v="2024-03-19T00:00:00"/>
    <x v="0"/>
    <x v="1"/>
    <m/>
    <m/>
    <m/>
    <m/>
    <m/>
    <m/>
    <m/>
    <n v="17693"/>
    <m/>
    <m/>
    <m/>
    <m/>
    <n v="17693"/>
  </r>
  <r>
    <x v="26"/>
    <d v="2024-03-19T00:00:00"/>
    <x v="0"/>
    <x v="4"/>
    <m/>
    <m/>
    <m/>
    <m/>
    <m/>
    <m/>
    <m/>
    <n v="873"/>
    <m/>
    <m/>
    <m/>
    <m/>
    <n v="873"/>
  </r>
  <r>
    <x v="26"/>
    <d v="2024-03-28T00:00:00"/>
    <x v="0"/>
    <x v="3"/>
    <m/>
    <m/>
    <m/>
    <n v="1000"/>
    <m/>
    <m/>
    <m/>
    <n v="7084"/>
    <m/>
    <m/>
    <m/>
    <m/>
    <n v="8084"/>
  </r>
  <r>
    <x v="26"/>
    <d v="2024-03-29T00:00:00"/>
    <x v="0"/>
    <x v="1"/>
    <m/>
    <m/>
    <m/>
    <m/>
    <m/>
    <m/>
    <m/>
    <n v="31372"/>
    <m/>
    <m/>
    <m/>
    <m/>
    <n v="31372"/>
  </r>
  <r>
    <x v="26"/>
    <d v="2024-04-04T00:00:00"/>
    <x v="0"/>
    <x v="1"/>
    <m/>
    <m/>
    <m/>
    <m/>
    <m/>
    <m/>
    <m/>
    <m/>
    <n v="558"/>
    <m/>
    <m/>
    <m/>
    <n v="558"/>
  </r>
  <r>
    <x v="26"/>
    <d v="2024-04-05T00:00:00"/>
    <x v="0"/>
    <x v="1"/>
    <m/>
    <m/>
    <m/>
    <m/>
    <m/>
    <m/>
    <m/>
    <m/>
    <n v="423"/>
    <m/>
    <m/>
    <m/>
    <n v="423"/>
  </r>
  <r>
    <x v="26"/>
    <d v="2024-04-09T00:00:00"/>
    <x v="0"/>
    <x v="3"/>
    <m/>
    <m/>
    <m/>
    <m/>
    <m/>
    <m/>
    <m/>
    <m/>
    <n v="2579"/>
    <m/>
    <m/>
    <m/>
    <n v="2579"/>
  </r>
  <r>
    <x v="26"/>
    <d v="2024-04-23T00:00:00"/>
    <x v="0"/>
    <x v="3"/>
    <m/>
    <m/>
    <m/>
    <m/>
    <m/>
    <m/>
    <m/>
    <m/>
    <n v="4287"/>
    <m/>
    <m/>
    <m/>
    <n v="4287"/>
  </r>
  <r>
    <x v="26"/>
    <d v="2024-04-25T00:00:00"/>
    <x v="0"/>
    <x v="1"/>
    <m/>
    <m/>
    <m/>
    <m/>
    <m/>
    <m/>
    <m/>
    <n v="950"/>
    <n v="14521"/>
    <m/>
    <m/>
    <m/>
    <n v="15471"/>
  </r>
  <r>
    <x v="26"/>
    <d v="2024-04-25T00:00:00"/>
    <x v="0"/>
    <x v="4"/>
    <m/>
    <m/>
    <m/>
    <m/>
    <m/>
    <m/>
    <m/>
    <m/>
    <n v="1303"/>
    <m/>
    <m/>
    <m/>
    <n v="1303"/>
  </r>
  <r>
    <x v="26"/>
    <d v="2024-04-30T00:00:00"/>
    <x v="0"/>
    <x v="1"/>
    <m/>
    <m/>
    <m/>
    <m/>
    <m/>
    <m/>
    <m/>
    <m/>
    <n v="46"/>
    <m/>
    <m/>
    <m/>
    <n v="46"/>
  </r>
  <r>
    <x v="26"/>
    <d v="2024-05-06T00:00:00"/>
    <x v="0"/>
    <x v="3"/>
    <m/>
    <m/>
    <m/>
    <m/>
    <m/>
    <m/>
    <m/>
    <m/>
    <m/>
    <n v="5974"/>
    <m/>
    <m/>
    <n v="5974"/>
  </r>
  <r>
    <x v="26"/>
    <d v="2024-05-16T00:00:00"/>
    <x v="0"/>
    <x v="4"/>
    <m/>
    <m/>
    <m/>
    <m/>
    <m/>
    <m/>
    <m/>
    <m/>
    <m/>
    <n v="1892"/>
    <m/>
    <m/>
    <n v="1892"/>
  </r>
  <r>
    <x v="26"/>
    <d v="2024-05-17T00:00:00"/>
    <x v="0"/>
    <x v="1"/>
    <m/>
    <m/>
    <m/>
    <m/>
    <m/>
    <m/>
    <m/>
    <m/>
    <m/>
    <n v="30745"/>
    <m/>
    <m/>
    <n v="30745"/>
  </r>
  <r>
    <x v="26"/>
    <d v="2024-05-20T00:00:00"/>
    <x v="0"/>
    <x v="1"/>
    <m/>
    <m/>
    <m/>
    <m/>
    <m/>
    <m/>
    <m/>
    <m/>
    <m/>
    <n v="627"/>
    <m/>
    <m/>
    <n v="627"/>
  </r>
  <r>
    <x v="26"/>
    <d v="2024-05-28T00:00:00"/>
    <x v="0"/>
    <x v="1"/>
    <m/>
    <m/>
    <m/>
    <m/>
    <m/>
    <m/>
    <m/>
    <m/>
    <m/>
    <n v="22484"/>
    <m/>
    <m/>
    <n v="22484"/>
  </r>
  <r>
    <x v="26"/>
    <d v="2024-05-28T00:00:00"/>
    <x v="0"/>
    <x v="4"/>
    <m/>
    <m/>
    <m/>
    <m/>
    <m/>
    <m/>
    <m/>
    <m/>
    <m/>
    <n v="138"/>
    <m/>
    <m/>
    <n v="138"/>
  </r>
  <r>
    <x v="26"/>
    <d v="2024-05-31T00:00:00"/>
    <x v="0"/>
    <x v="3"/>
    <m/>
    <m/>
    <m/>
    <m/>
    <m/>
    <m/>
    <m/>
    <m/>
    <m/>
    <n v="5577"/>
    <m/>
    <m/>
    <n v="5577"/>
  </r>
  <r>
    <x v="26"/>
    <d v="2024-06-04T00:00:00"/>
    <x v="0"/>
    <x v="1"/>
    <m/>
    <m/>
    <m/>
    <m/>
    <m/>
    <m/>
    <m/>
    <m/>
    <m/>
    <n v="4119"/>
    <m/>
    <m/>
    <n v="4119"/>
  </r>
  <r>
    <x v="26"/>
    <d v="2024-06-04T00:00:00"/>
    <x v="0"/>
    <x v="4"/>
    <m/>
    <m/>
    <m/>
    <m/>
    <m/>
    <m/>
    <m/>
    <m/>
    <m/>
    <n v="50"/>
    <m/>
    <m/>
    <n v="50"/>
  </r>
  <r>
    <x v="26"/>
    <d v="2024-06-05T00:00:00"/>
    <x v="0"/>
    <x v="3"/>
    <m/>
    <m/>
    <m/>
    <m/>
    <m/>
    <m/>
    <m/>
    <m/>
    <m/>
    <n v="2000"/>
    <n v="5489"/>
    <m/>
    <n v="7489"/>
  </r>
  <r>
    <x v="26"/>
    <d v="2024-06-06T00:00:00"/>
    <x v="0"/>
    <x v="1"/>
    <m/>
    <m/>
    <m/>
    <m/>
    <m/>
    <m/>
    <m/>
    <m/>
    <m/>
    <m/>
    <n v="5982"/>
    <m/>
    <n v="5982"/>
  </r>
  <r>
    <x v="26"/>
    <d v="2024-06-06T00:00:00"/>
    <x v="0"/>
    <x v="4"/>
    <m/>
    <m/>
    <m/>
    <m/>
    <m/>
    <m/>
    <m/>
    <m/>
    <m/>
    <m/>
    <n v="306"/>
    <m/>
    <n v="306"/>
  </r>
  <r>
    <x v="26"/>
    <d v="2024-06-21T00:00:00"/>
    <x v="0"/>
    <x v="3"/>
    <m/>
    <m/>
    <m/>
    <m/>
    <m/>
    <m/>
    <m/>
    <m/>
    <m/>
    <m/>
    <n v="8346"/>
    <m/>
    <n v="8346"/>
  </r>
  <r>
    <x v="26"/>
    <d v="2024-06-24T00:00:00"/>
    <x v="0"/>
    <x v="1"/>
    <m/>
    <m/>
    <m/>
    <m/>
    <m/>
    <m/>
    <m/>
    <m/>
    <m/>
    <m/>
    <n v="28353"/>
    <m/>
    <n v="28353"/>
  </r>
  <r>
    <x v="26"/>
    <d v="2024-06-24T00:00:00"/>
    <x v="0"/>
    <x v="4"/>
    <m/>
    <m/>
    <m/>
    <m/>
    <m/>
    <m/>
    <m/>
    <m/>
    <m/>
    <m/>
    <n v="651"/>
    <m/>
    <n v="651"/>
  </r>
  <r>
    <x v="26"/>
    <d v="2024-07-10T00:00:00"/>
    <x v="0"/>
    <x v="3"/>
    <m/>
    <m/>
    <m/>
    <m/>
    <m/>
    <m/>
    <m/>
    <m/>
    <m/>
    <m/>
    <n v="1553"/>
    <n v="7159"/>
    <n v="8712"/>
  </r>
  <r>
    <x v="26"/>
    <d v="2024-07-11T00:00:00"/>
    <x v="0"/>
    <x v="1"/>
    <m/>
    <m/>
    <m/>
    <m/>
    <m/>
    <m/>
    <m/>
    <m/>
    <m/>
    <m/>
    <m/>
    <n v="6978"/>
    <n v="6978"/>
  </r>
  <r>
    <x v="26"/>
    <d v="2024-07-18T00:00:00"/>
    <x v="0"/>
    <x v="3"/>
    <m/>
    <m/>
    <m/>
    <m/>
    <m/>
    <m/>
    <m/>
    <m/>
    <m/>
    <m/>
    <m/>
    <n v="6677"/>
    <n v="6677"/>
  </r>
  <r>
    <x v="26"/>
    <d v="2024-07-19T00:00:00"/>
    <x v="0"/>
    <x v="1"/>
    <m/>
    <m/>
    <m/>
    <m/>
    <m/>
    <m/>
    <m/>
    <m/>
    <m/>
    <m/>
    <m/>
    <n v="1733"/>
    <n v="1733"/>
  </r>
  <r>
    <x v="26"/>
    <d v="2024-08-01T00:00:00"/>
    <x v="0"/>
    <x v="1"/>
    <m/>
    <m/>
    <m/>
    <m/>
    <m/>
    <m/>
    <m/>
    <m/>
    <m/>
    <m/>
    <m/>
    <n v="4299"/>
    <n v="4299"/>
  </r>
  <r>
    <x v="26"/>
    <d v="2024-08-02T00:00:00"/>
    <x v="0"/>
    <x v="3"/>
    <m/>
    <m/>
    <m/>
    <m/>
    <m/>
    <m/>
    <m/>
    <m/>
    <m/>
    <m/>
    <m/>
    <n v="2610"/>
    <n v="2610"/>
  </r>
  <r>
    <x v="26"/>
    <d v="2024-08-12T00:00:00"/>
    <x v="0"/>
    <x v="1"/>
    <m/>
    <m/>
    <m/>
    <m/>
    <m/>
    <m/>
    <m/>
    <m/>
    <m/>
    <m/>
    <m/>
    <n v="8031"/>
    <n v="8031"/>
  </r>
  <r>
    <x v="26"/>
    <s v="#"/>
    <x v="0"/>
    <x v="3"/>
    <m/>
    <m/>
    <m/>
    <m/>
    <m/>
    <m/>
    <m/>
    <m/>
    <m/>
    <m/>
    <m/>
    <m/>
    <m/>
  </r>
  <r>
    <x v="26"/>
    <s v="#"/>
    <x v="0"/>
    <x v="1"/>
    <m/>
    <m/>
    <m/>
    <m/>
    <m/>
    <m/>
    <m/>
    <m/>
    <m/>
    <m/>
    <m/>
    <m/>
    <m/>
  </r>
  <r>
    <x v="26"/>
    <s v="#"/>
    <x v="0"/>
    <x v="4"/>
    <m/>
    <m/>
    <m/>
    <m/>
    <m/>
    <m/>
    <m/>
    <m/>
    <m/>
    <m/>
    <m/>
    <m/>
    <m/>
  </r>
  <r>
    <x v="26"/>
    <s v="Result"/>
    <x v="1"/>
    <x v="2"/>
    <n v="24526"/>
    <n v="500"/>
    <n v="23279"/>
    <n v="91336"/>
    <n v="50816"/>
    <n v="134772"/>
    <n v="66710"/>
    <n v="69790"/>
    <n v="23717"/>
    <n v="73606"/>
    <n v="50680"/>
    <n v="37487"/>
    <n v="647219"/>
  </r>
  <r>
    <x v="27"/>
    <d v="2023-08-30T00:00:00"/>
    <x v="0"/>
    <x v="0"/>
    <n v="358.32"/>
    <m/>
    <m/>
    <m/>
    <m/>
    <m/>
    <m/>
    <m/>
    <m/>
    <m/>
    <m/>
    <m/>
    <n v="358.32"/>
  </r>
  <r>
    <x v="27"/>
    <d v="2023-09-05T00:00:00"/>
    <x v="0"/>
    <x v="0"/>
    <n v="1100"/>
    <m/>
    <m/>
    <m/>
    <m/>
    <m/>
    <m/>
    <m/>
    <m/>
    <m/>
    <m/>
    <m/>
    <n v="1100"/>
  </r>
  <r>
    <x v="27"/>
    <d v="2023-09-25T00:00:00"/>
    <x v="0"/>
    <x v="0"/>
    <n v="1621.19"/>
    <m/>
    <m/>
    <m/>
    <m/>
    <m/>
    <m/>
    <m/>
    <m/>
    <m/>
    <m/>
    <m/>
    <n v="1621.19"/>
  </r>
  <r>
    <x v="27"/>
    <d v="2023-10-30T00:00:00"/>
    <x v="0"/>
    <x v="0"/>
    <m/>
    <m/>
    <n v="341.28"/>
    <m/>
    <m/>
    <m/>
    <m/>
    <m/>
    <m/>
    <m/>
    <m/>
    <m/>
    <n v="341.28"/>
  </r>
  <r>
    <x v="27"/>
    <d v="2023-11-03T00:00:00"/>
    <x v="0"/>
    <x v="0"/>
    <m/>
    <m/>
    <n v="1520.16"/>
    <m/>
    <m/>
    <m/>
    <m/>
    <m/>
    <m/>
    <m/>
    <m/>
    <m/>
    <n v="1520.16"/>
  </r>
  <r>
    <x v="27"/>
    <d v="2023-12-12T00:00:00"/>
    <x v="0"/>
    <x v="0"/>
    <m/>
    <m/>
    <n v="643.22"/>
    <m/>
    <m/>
    <m/>
    <m/>
    <m/>
    <m/>
    <m/>
    <m/>
    <m/>
    <n v="643.22"/>
  </r>
  <r>
    <x v="27"/>
    <d v="2023-12-15T00:00:00"/>
    <x v="0"/>
    <x v="0"/>
    <m/>
    <m/>
    <m/>
    <m/>
    <n v="438.62"/>
    <m/>
    <m/>
    <m/>
    <m/>
    <m/>
    <m/>
    <m/>
    <n v="438.62"/>
  </r>
  <r>
    <x v="27"/>
    <d v="2023-12-26T00:00:00"/>
    <x v="0"/>
    <x v="0"/>
    <m/>
    <m/>
    <m/>
    <n v="1039.24"/>
    <m/>
    <m/>
    <m/>
    <m/>
    <m/>
    <m/>
    <m/>
    <m/>
    <n v="1039.24"/>
  </r>
  <r>
    <x v="27"/>
    <d v="2023-12-28T00:00:00"/>
    <x v="0"/>
    <x v="0"/>
    <m/>
    <m/>
    <m/>
    <m/>
    <n v="1201.71"/>
    <m/>
    <m/>
    <m/>
    <m/>
    <m/>
    <m/>
    <m/>
    <n v="1201.71"/>
  </r>
  <r>
    <x v="27"/>
    <d v="2024-01-09T00:00:00"/>
    <x v="0"/>
    <x v="0"/>
    <m/>
    <m/>
    <m/>
    <m/>
    <n v="1221.69"/>
    <m/>
    <m/>
    <m/>
    <m/>
    <m/>
    <m/>
    <m/>
    <n v="1221.69"/>
  </r>
  <r>
    <x v="27"/>
    <d v="2024-01-22T00:00:00"/>
    <x v="0"/>
    <x v="0"/>
    <m/>
    <m/>
    <m/>
    <m/>
    <n v="1113.96"/>
    <m/>
    <m/>
    <m/>
    <m/>
    <m/>
    <m/>
    <m/>
    <n v="1113.96"/>
  </r>
  <r>
    <x v="27"/>
    <d v="2024-02-07T00:00:00"/>
    <x v="0"/>
    <x v="0"/>
    <m/>
    <m/>
    <m/>
    <m/>
    <m/>
    <n v="4666.16"/>
    <m/>
    <m/>
    <m/>
    <m/>
    <m/>
    <m/>
    <n v="4666.16"/>
  </r>
  <r>
    <x v="27"/>
    <d v="2024-02-08T00:00:00"/>
    <x v="0"/>
    <x v="0"/>
    <m/>
    <m/>
    <m/>
    <m/>
    <n v="2279.59"/>
    <m/>
    <m/>
    <m/>
    <m/>
    <m/>
    <m/>
    <m/>
    <n v="2279.59"/>
  </r>
  <r>
    <x v="27"/>
    <d v="2024-03-11T00:00:00"/>
    <x v="0"/>
    <x v="0"/>
    <m/>
    <m/>
    <m/>
    <m/>
    <m/>
    <m/>
    <n v="1311.24"/>
    <m/>
    <m/>
    <m/>
    <m/>
    <m/>
    <n v="1311.24"/>
  </r>
  <r>
    <x v="27"/>
    <d v="2024-04-08T00:00:00"/>
    <x v="0"/>
    <x v="0"/>
    <m/>
    <m/>
    <m/>
    <m/>
    <m/>
    <m/>
    <m/>
    <n v="2145.3000000000002"/>
    <m/>
    <m/>
    <m/>
    <m/>
    <n v="2145.3000000000002"/>
  </r>
  <r>
    <x v="27"/>
    <d v="2024-04-22T00:00:00"/>
    <x v="0"/>
    <x v="0"/>
    <m/>
    <m/>
    <m/>
    <m/>
    <m/>
    <m/>
    <m/>
    <m/>
    <n v="2676.02"/>
    <m/>
    <m/>
    <m/>
    <n v="2676.02"/>
  </r>
  <r>
    <x v="27"/>
    <d v="2024-06-04T00:00:00"/>
    <x v="0"/>
    <x v="0"/>
    <m/>
    <m/>
    <m/>
    <m/>
    <m/>
    <m/>
    <m/>
    <m/>
    <m/>
    <n v="1792.15"/>
    <m/>
    <m/>
    <n v="1792.15"/>
  </r>
  <r>
    <x v="27"/>
    <d v="2024-06-17T00:00:00"/>
    <x v="0"/>
    <x v="0"/>
    <m/>
    <m/>
    <m/>
    <m/>
    <m/>
    <m/>
    <m/>
    <m/>
    <m/>
    <n v="1578.74"/>
    <m/>
    <m/>
    <n v="1578.74"/>
  </r>
  <r>
    <x v="27"/>
    <d v="2024-06-21T00:00:00"/>
    <x v="0"/>
    <x v="0"/>
    <m/>
    <m/>
    <m/>
    <m/>
    <m/>
    <m/>
    <m/>
    <m/>
    <m/>
    <m/>
    <n v="1011.4"/>
    <m/>
    <n v="1011.4"/>
  </r>
  <r>
    <x v="27"/>
    <d v="2024-07-18T00:00:00"/>
    <x v="0"/>
    <x v="0"/>
    <m/>
    <m/>
    <m/>
    <m/>
    <m/>
    <m/>
    <m/>
    <m/>
    <m/>
    <n v="356.78"/>
    <m/>
    <n v="1580.81"/>
    <n v="1937.59"/>
  </r>
  <r>
    <x v="27"/>
    <d v="2024-07-22T00:00:00"/>
    <x v="0"/>
    <x v="0"/>
    <m/>
    <m/>
    <m/>
    <m/>
    <m/>
    <m/>
    <m/>
    <m/>
    <m/>
    <m/>
    <m/>
    <n v="274.87"/>
    <n v="274.87"/>
  </r>
  <r>
    <x v="27"/>
    <d v="2024-08-01T00:00:00"/>
    <x v="0"/>
    <x v="0"/>
    <m/>
    <m/>
    <m/>
    <m/>
    <m/>
    <m/>
    <m/>
    <m/>
    <m/>
    <m/>
    <m/>
    <n v="1318.36"/>
    <n v="1318.36"/>
  </r>
  <r>
    <x v="27"/>
    <d v="2024-08-02T00:00:00"/>
    <x v="0"/>
    <x v="0"/>
    <m/>
    <m/>
    <m/>
    <m/>
    <m/>
    <m/>
    <m/>
    <m/>
    <m/>
    <m/>
    <m/>
    <n v="2200.39"/>
    <n v="2200.39"/>
  </r>
  <r>
    <x v="27"/>
    <d v="2024-08-13T00:00:00"/>
    <x v="0"/>
    <x v="0"/>
    <m/>
    <m/>
    <m/>
    <m/>
    <m/>
    <m/>
    <m/>
    <m/>
    <m/>
    <m/>
    <m/>
    <n v="1021.27"/>
    <n v="1021.27"/>
  </r>
  <r>
    <x v="27"/>
    <s v="#"/>
    <x v="0"/>
    <x v="0"/>
    <m/>
    <m/>
    <m/>
    <m/>
    <m/>
    <m/>
    <m/>
    <m/>
    <m/>
    <m/>
    <m/>
    <m/>
    <m/>
  </r>
  <r>
    <x v="27"/>
    <s v="#"/>
    <x v="0"/>
    <x v="1"/>
    <m/>
    <m/>
    <m/>
    <m/>
    <m/>
    <m/>
    <m/>
    <m/>
    <m/>
    <m/>
    <m/>
    <m/>
    <m/>
  </r>
  <r>
    <x v="27"/>
    <s v="#"/>
    <x v="0"/>
    <x v="4"/>
    <m/>
    <m/>
    <m/>
    <m/>
    <m/>
    <m/>
    <m/>
    <m/>
    <m/>
    <m/>
    <m/>
    <m/>
    <m/>
  </r>
  <r>
    <x v="27"/>
    <s v="Result"/>
    <x v="1"/>
    <x v="2"/>
    <n v="3079.51"/>
    <m/>
    <n v="2504.66"/>
    <n v="1039.24"/>
    <n v="6255.57"/>
    <n v="4666.16"/>
    <n v="1311.24"/>
    <n v="2145.3000000000002"/>
    <n v="2676.02"/>
    <n v="3727.67"/>
    <n v="1011.4"/>
    <n v="6395.7"/>
    <n v="34812.47"/>
  </r>
  <r>
    <x v="28"/>
    <d v="2023-08-28T00:00:00"/>
    <x v="0"/>
    <x v="0"/>
    <n v="457.38"/>
    <m/>
    <m/>
    <m/>
    <m/>
    <m/>
    <m/>
    <m/>
    <m/>
    <m/>
    <m/>
    <m/>
    <n v="457.38"/>
  </r>
  <r>
    <x v="28"/>
    <d v="2023-09-20T00:00:00"/>
    <x v="0"/>
    <x v="0"/>
    <m/>
    <n v="300"/>
    <m/>
    <m/>
    <m/>
    <m/>
    <m/>
    <m/>
    <m/>
    <m/>
    <m/>
    <m/>
    <n v="300"/>
  </r>
  <r>
    <x v="28"/>
    <d v="2023-09-28T00:00:00"/>
    <x v="0"/>
    <x v="0"/>
    <m/>
    <n v="86.59"/>
    <m/>
    <m/>
    <m/>
    <m/>
    <m/>
    <m/>
    <m/>
    <m/>
    <m/>
    <m/>
    <n v="86.59"/>
  </r>
  <r>
    <x v="28"/>
    <d v="2023-10-26T00:00:00"/>
    <x v="0"/>
    <x v="0"/>
    <m/>
    <m/>
    <n v="257.27999999999997"/>
    <m/>
    <m/>
    <m/>
    <m/>
    <m/>
    <m/>
    <m/>
    <m/>
    <m/>
    <n v="257.27999999999997"/>
  </r>
  <r>
    <x v="28"/>
    <d v="2023-12-11T00:00:00"/>
    <x v="0"/>
    <x v="0"/>
    <m/>
    <m/>
    <m/>
    <m/>
    <n v="110.04"/>
    <m/>
    <m/>
    <m/>
    <m/>
    <m/>
    <m/>
    <m/>
    <n v="110.04"/>
  </r>
  <r>
    <x v="28"/>
    <d v="2023-12-19T00:00:00"/>
    <x v="0"/>
    <x v="0"/>
    <m/>
    <m/>
    <m/>
    <m/>
    <n v="599.17999999999995"/>
    <m/>
    <m/>
    <m/>
    <m/>
    <m/>
    <m/>
    <m/>
    <n v="599.17999999999995"/>
  </r>
  <r>
    <x v="28"/>
    <d v="2023-12-28T00:00:00"/>
    <x v="0"/>
    <x v="0"/>
    <m/>
    <m/>
    <m/>
    <m/>
    <n v="1173.3800000000001"/>
    <m/>
    <m/>
    <m/>
    <m/>
    <m/>
    <m/>
    <m/>
    <n v="1173.3800000000001"/>
  </r>
  <r>
    <x v="28"/>
    <d v="2024-01-09T00:00:00"/>
    <x v="0"/>
    <x v="0"/>
    <m/>
    <m/>
    <m/>
    <m/>
    <m/>
    <n v="300"/>
    <m/>
    <m/>
    <m/>
    <m/>
    <m/>
    <m/>
    <n v="300"/>
  </r>
  <r>
    <x v="28"/>
    <d v="2024-02-02T00:00:00"/>
    <x v="0"/>
    <x v="0"/>
    <m/>
    <m/>
    <m/>
    <m/>
    <m/>
    <m/>
    <n v="518.74"/>
    <m/>
    <m/>
    <m/>
    <m/>
    <m/>
    <n v="518.74"/>
  </r>
  <r>
    <x v="28"/>
    <d v="2024-02-05T00:00:00"/>
    <x v="0"/>
    <x v="0"/>
    <m/>
    <m/>
    <m/>
    <m/>
    <m/>
    <m/>
    <n v="208.35"/>
    <m/>
    <m/>
    <m/>
    <m/>
    <m/>
    <n v="208.35"/>
  </r>
  <r>
    <x v="28"/>
    <d v="2024-02-13T00:00:00"/>
    <x v="0"/>
    <x v="0"/>
    <m/>
    <m/>
    <m/>
    <m/>
    <m/>
    <m/>
    <n v="783.89"/>
    <m/>
    <m/>
    <m/>
    <m/>
    <m/>
    <n v="783.89"/>
  </r>
  <r>
    <x v="28"/>
    <d v="2024-04-30T00:00:00"/>
    <x v="0"/>
    <x v="0"/>
    <m/>
    <m/>
    <m/>
    <m/>
    <m/>
    <m/>
    <m/>
    <m/>
    <n v="300"/>
    <m/>
    <m/>
    <m/>
    <n v="300"/>
  </r>
  <r>
    <x v="28"/>
    <d v="2024-06-10T00:00:00"/>
    <x v="0"/>
    <x v="0"/>
    <m/>
    <m/>
    <m/>
    <m/>
    <m/>
    <m/>
    <m/>
    <m/>
    <n v="600"/>
    <m/>
    <m/>
    <m/>
    <n v="600"/>
  </r>
  <r>
    <x v="28"/>
    <d v="2024-06-18T00:00:00"/>
    <x v="0"/>
    <x v="0"/>
    <m/>
    <m/>
    <m/>
    <m/>
    <m/>
    <m/>
    <m/>
    <m/>
    <m/>
    <n v="493.21"/>
    <m/>
    <m/>
    <n v="493.21"/>
  </r>
  <r>
    <x v="28"/>
    <d v="2024-07-17T00:00:00"/>
    <x v="0"/>
    <x v="0"/>
    <m/>
    <m/>
    <m/>
    <m/>
    <m/>
    <m/>
    <m/>
    <m/>
    <m/>
    <m/>
    <n v="300"/>
    <n v="300"/>
    <n v="600"/>
  </r>
  <r>
    <x v="28"/>
    <d v="2024-07-18T00:00:00"/>
    <x v="0"/>
    <x v="0"/>
    <m/>
    <m/>
    <m/>
    <m/>
    <m/>
    <m/>
    <m/>
    <m/>
    <m/>
    <m/>
    <m/>
    <n v="300"/>
    <n v="300"/>
  </r>
  <r>
    <x v="28"/>
    <d v="2024-07-22T00:00:00"/>
    <x v="0"/>
    <x v="0"/>
    <m/>
    <m/>
    <m/>
    <m/>
    <m/>
    <m/>
    <m/>
    <m/>
    <m/>
    <m/>
    <n v="200.23"/>
    <m/>
    <n v="200.23"/>
  </r>
  <r>
    <x v="28"/>
    <d v="2024-07-30T00:00:00"/>
    <x v="0"/>
    <x v="0"/>
    <m/>
    <m/>
    <m/>
    <m/>
    <m/>
    <m/>
    <m/>
    <m/>
    <m/>
    <m/>
    <n v="239.37"/>
    <m/>
    <n v="239.37"/>
  </r>
  <r>
    <x v="28"/>
    <d v="2024-08-07T00:00:00"/>
    <x v="0"/>
    <x v="0"/>
    <m/>
    <m/>
    <m/>
    <m/>
    <m/>
    <m/>
    <m/>
    <m/>
    <m/>
    <m/>
    <n v="141.22999999999999"/>
    <m/>
    <n v="141.22999999999999"/>
  </r>
  <r>
    <x v="28"/>
    <s v="#"/>
    <x v="0"/>
    <x v="0"/>
    <m/>
    <m/>
    <m/>
    <m/>
    <m/>
    <m/>
    <m/>
    <m/>
    <m/>
    <m/>
    <m/>
    <m/>
    <m/>
  </r>
  <r>
    <x v="28"/>
    <s v="#"/>
    <x v="0"/>
    <x v="1"/>
    <m/>
    <m/>
    <m/>
    <m/>
    <m/>
    <m/>
    <m/>
    <m/>
    <m/>
    <m/>
    <m/>
    <m/>
    <m/>
  </r>
  <r>
    <x v="28"/>
    <s v="#"/>
    <x v="0"/>
    <x v="5"/>
    <m/>
    <m/>
    <m/>
    <m/>
    <m/>
    <m/>
    <m/>
    <m/>
    <m/>
    <m/>
    <m/>
    <m/>
    <m/>
  </r>
  <r>
    <x v="28"/>
    <s v="Result"/>
    <x v="1"/>
    <x v="2"/>
    <n v="457.38"/>
    <n v="386.59"/>
    <n v="257.27999999999997"/>
    <m/>
    <n v="1882.6"/>
    <n v="300"/>
    <n v="1510.98"/>
    <m/>
    <n v="900"/>
    <n v="493.21"/>
    <n v="880.83"/>
    <n v="600"/>
    <n v="7668.87"/>
  </r>
  <r>
    <x v="29"/>
    <d v="2023-08-01T00:00:00"/>
    <x v="0"/>
    <x v="3"/>
    <n v="4770"/>
    <m/>
    <m/>
    <m/>
    <m/>
    <m/>
    <m/>
    <m/>
    <m/>
    <m/>
    <m/>
    <m/>
    <n v="4770"/>
  </r>
  <r>
    <x v="29"/>
    <d v="2023-08-03T00:00:00"/>
    <x v="0"/>
    <x v="3"/>
    <n v="6342"/>
    <m/>
    <m/>
    <m/>
    <m/>
    <m/>
    <m/>
    <m/>
    <m/>
    <m/>
    <m/>
    <m/>
    <n v="6342"/>
  </r>
  <r>
    <x v="29"/>
    <d v="2023-08-15T00:00:00"/>
    <x v="0"/>
    <x v="1"/>
    <n v="13052"/>
    <m/>
    <m/>
    <m/>
    <m/>
    <m/>
    <m/>
    <m/>
    <m/>
    <m/>
    <m/>
    <m/>
    <n v="13052"/>
  </r>
  <r>
    <x v="29"/>
    <d v="2023-08-22T00:00:00"/>
    <x v="0"/>
    <x v="1"/>
    <n v="9984"/>
    <m/>
    <m/>
    <m/>
    <m/>
    <m/>
    <m/>
    <m/>
    <m/>
    <m/>
    <m/>
    <m/>
    <n v="9984"/>
  </r>
  <r>
    <x v="29"/>
    <d v="2023-08-29T00:00:00"/>
    <x v="0"/>
    <x v="3"/>
    <n v="6617"/>
    <m/>
    <m/>
    <m/>
    <m/>
    <m/>
    <m/>
    <m/>
    <m/>
    <m/>
    <m/>
    <m/>
    <n v="6617"/>
  </r>
  <r>
    <x v="29"/>
    <d v="2023-08-30T00:00:00"/>
    <x v="0"/>
    <x v="3"/>
    <n v="5263"/>
    <m/>
    <m/>
    <m/>
    <m/>
    <m/>
    <m/>
    <m/>
    <m/>
    <m/>
    <m/>
    <m/>
    <n v="5263"/>
  </r>
  <r>
    <x v="29"/>
    <d v="2023-09-15T00:00:00"/>
    <x v="0"/>
    <x v="1"/>
    <n v="82865"/>
    <n v="34145"/>
    <m/>
    <m/>
    <m/>
    <m/>
    <m/>
    <m/>
    <m/>
    <m/>
    <m/>
    <m/>
    <n v="117010"/>
  </r>
  <r>
    <x v="29"/>
    <d v="2023-12-19T00:00:00"/>
    <x v="0"/>
    <x v="3"/>
    <m/>
    <m/>
    <n v="10478"/>
    <n v="38983"/>
    <n v="6093"/>
    <m/>
    <m/>
    <m/>
    <m/>
    <m/>
    <m/>
    <m/>
    <n v="55554"/>
  </r>
  <r>
    <x v="29"/>
    <d v="2024-01-25T00:00:00"/>
    <x v="0"/>
    <x v="3"/>
    <m/>
    <m/>
    <m/>
    <n v="8348"/>
    <n v="13166"/>
    <n v="3433"/>
    <m/>
    <m/>
    <m/>
    <m/>
    <m/>
    <m/>
    <n v="24947"/>
  </r>
  <r>
    <x v="29"/>
    <d v="2024-01-30T00:00:00"/>
    <x v="0"/>
    <x v="1"/>
    <m/>
    <m/>
    <n v="59635"/>
    <n v="11391"/>
    <n v="704"/>
    <n v="4655"/>
    <m/>
    <m/>
    <m/>
    <m/>
    <m/>
    <m/>
    <n v="76385"/>
  </r>
  <r>
    <x v="29"/>
    <d v="2024-01-31T00:00:00"/>
    <x v="0"/>
    <x v="1"/>
    <m/>
    <m/>
    <n v="54869"/>
    <n v="13001"/>
    <m/>
    <n v="5154"/>
    <m/>
    <m/>
    <m/>
    <m/>
    <m/>
    <m/>
    <n v="73024"/>
  </r>
  <r>
    <x v="29"/>
    <d v="2024-02-01T00:00:00"/>
    <x v="0"/>
    <x v="1"/>
    <m/>
    <m/>
    <n v="68446"/>
    <n v="20650"/>
    <m/>
    <n v="5743"/>
    <n v="2713"/>
    <m/>
    <m/>
    <m/>
    <m/>
    <m/>
    <n v="97552"/>
  </r>
  <r>
    <x v="29"/>
    <d v="2024-02-28T00:00:00"/>
    <x v="0"/>
    <x v="3"/>
    <m/>
    <m/>
    <m/>
    <n v="13933"/>
    <n v="12782"/>
    <n v="16133"/>
    <n v="9002"/>
    <m/>
    <m/>
    <m/>
    <m/>
    <m/>
    <n v="51850"/>
  </r>
  <r>
    <x v="29"/>
    <d v="2024-02-28T00:00:00"/>
    <x v="0"/>
    <x v="1"/>
    <m/>
    <m/>
    <n v="4973"/>
    <n v="54692"/>
    <n v="4521"/>
    <n v="9712"/>
    <n v="1866"/>
    <m/>
    <m/>
    <m/>
    <m/>
    <m/>
    <n v="75764"/>
  </r>
  <r>
    <x v="29"/>
    <d v="2024-02-29T00:00:00"/>
    <x v="0"/>
    <x v="1"/>
    <m/>
    <m/>
    <n v="2300"/>
    <n v="70474"/>
    <n v="9918"/>
    <n v="8511"/>
    <n v="3610"/>
    <m/>
    <m/>
    <m/>
    <m/>
    <m/>
    <n v="94813"/>
  </r>
  <r>
    <x v="29"/>
    <d v="2024-03-12T00:00:00"/>
    <x v="0"/>
    <x v="3"/>
    <m/>
    <m/>
    <m/>
    <n v="516"/>
    <n v="2541"/>
    <n v="2639"/>
    <n v="3000"/>
    <n v="2388"/>
    <m/>
    <m/>
    <m/>
    <m/>
    <n v="11084"/>
  </r>
  <r>
    <x v="29"/>
    <d v="2024-03-14T00:00:00"/>
    <x v="0"/>
    <x v="3"/>
    <m/>
    <m/>
    <m/>
    <n v="32381"/>
    <n v="15223"/>
    <n v="9898"/>
    <n v="8640"/>
    <n v="19163"/>
    <m/>
    <m/>
    <m/>
    <m/>
    <n v="85305"/>
  </r>
  <r>
    <x v="29"/>
    <d v="2024-03-20T00:00:00"/>
    <x v="0"/>
    <x v="1"/>
    <m/>
    <m/>
    <m/>
    <n v="759"/>
    <m/>
    <m/>
    <m/>
    <m/>
    <m/>
    <m/>
    <m/>
    <m/>
    <n v="759"/>
  </r>
  <r>
    <x v="29"/>
    <d v="2024-04-12T00:00:00"/>
    <x v="0"/>
    <x v="1"/>
    <m/>
    <m/>
    <m/>
    <n v="29750"/>
    <n v="48575"/>
    <n v="60665"/>
    <n v="26182"/>
    <n v="34502"/>
    <n v="13647"/>
    <m/>
    <m/>
    <m/>
    <n v="213321"/>
  </r>
  <r>
    <x v="29"/>
    <d v="2024-04-15T00:00:00"/>
    <x v="0"/>
    <x v="1"/>
    <m/>
    <m/>
    <m/>
    <n v="18556"/>
    <n v="14980"/>
    <n v="30639"/>
    <n v="13585"/>
    <n v="19702"/>
    <n v="10247"/>
    <m/>
    <m/>
    <m/>
    <n v="107709"/>
  </r>
  <r>
    <x v="29"/>
    <d v="2024-04-17T00:00:00"/>
    <x v="0"/>
    <x v="1"/>
    <m/>
    <m/>
    <n v="1000"/>
    <n v="19554"/>
    <n v="23624"/>
    <n v="23788"/>
    <n v="17377"/>
    <n v="13153"/>
    <n v="7419"/>
    <m/>
    <m/>
    <m/>
    <n v="105915"/>
  </r>
  <r>
    <x v="29"/>
    <d v="2024-04-18T00:00:00"/>
    <x v="0"/>
    <x v="1"/>
    <m/>
    <m/>
    <m/>
    <n v="14592"/>
    <n v="22688"/>
    <n v="35200"/>
    <n v="10772"/>
    <n v="15401"/>
    <n v="4483"/>
    <m/>
    <m/>
    <m/>
    <n v="103136"/>
  </r>
  <r>
    <x v="29"/>
    <d v="2024-04-24T00:00:00"/>
    <x v="0"/>
    <x v="3"/>
    <m/>
    <m/>
    <m/>
    <n v="1192"/>
    <n v="8119"/>
    <n v="16436"/>
    <n v="11921"/>
    <n v="14049"/>
    <n v="14473"/>
    <m/>
    <m/>
    <m/>
    <n v="66190"/>
  </r>
  <r>
    <x v="29"/>
    <d v="2024-04-26T00:00:00"/>
    <x v="0"/>
    <x v="1"/>
    <m/>
    <m/>
    <m/>
    <n v="12714"/>
    <n v="22094"/>
    <n v="23020"/>
    <n v="11404"/>
    <n v="15481"/>
    <n v="4773"/>
    <m/>
    <m/>
    <m/>
    <n v="89486"/>
  </r>
  <r>
    <x v="29"/>
    <d v="2024-04-29T00:00:00"/>
    <x v="0"/>
    <x v="1"/>
    <m/>
    <m/>
    <m/>
    <n v="13442"/>
    <n v="25884"/>
    <n v="32191"/>
    <n v="11074"/>
    <n v="15128"/>
    <n v="6220"/>
    <m/>
    <m/>
    <m/>
    <n v="103939"/>
  </r>
  <r>
    <x v="29"/>
    <d v="2024-05-01T00:00:00"/>
    <x v="0"/>
    <x v="3"/>
    <m/>
    <m/>
    <m/>
    <m/>
    <m/>
    <m/>
    <m/>
    <m/>
    <m/>
    <n v="625"/>
    <m/>
    <m/>
    <n v="625"/>
  </r>
  <r>
    <x v="29"/>
    <d v="2024-05-16T00:00:00"/>
    <x v="0"/>
    <x v="3"/>
    <m/>
    <m/>
    <m/>
    <m/>
    <m/>
    <n v="947"/>
    <n v="6508"/>
    <n v="9244"/>
    <n v="5729"/>
    <n v="8446"/>
    <m/>
    <m/>
    <n v="30874"/>
  </r>
  <r>
    <x v="29"/>
    <d v="2024-06-07T00:00:00"/>
    <x v="0"/>
    <x v="1"/>
    <m/>
    <m/>
    <m/>
    <m/>
    <m/>
    <n v="13449"/>
    <n v="39524"/>
    <n v="19645"/>
    <n v="21850"/>
    <n v="2503"/>
    <n v="1557"/>
    <m/>
    <n v="98528"/>
  </r>
  <r>
    <x v="29"/>
    <d v="2024-06-21T00:00:00"/>
    <x v="0"/>
    <x v="1"/>
    <m/>
    <m/>
    <m/>
    <m/>
    <m/>
    <n v="2163"/>
    <n v="5163"/>
    <n v="24283"/>
    <n v="58322"/>
    <n v="23712"/>
    <n v="2730"/>
    <m/>
    <n v="116373"/>
  </r>
  <r>
    <x v="29"/>
    <d v="2024-06-25T00:00:00"/>
    <x v="0"/>
    <x v="1"/>
    <m/>
    <m/>
    <m/>
    <m/>
    <m/>
    <n v="9294"/>
    <n v="15076"/>
    <n v="28346"/>
    <n v="37573"/>
    <n v="14006"/>
    <n v="4575"/>
    <m/>
    <n v="108870"/>
  </r>
  <r>
    <x v="29"/>
    <d v="2024-06-26T00:00:00"/>
    <x v="0"/>
    <x v="1"/>
    <m/>
    <m/>
    <m/>
    <m/>
    <m/>
    <n v="7048"/>
    <n v="20572"/>
    <n v="22978"/>
    <n v="186839"/>
    <n v="64287"/>
    <n v="15262"/>
    <m/>
    <n v="316986"/>
  </r>
  <r>
    <x v="29"/>
    <d v="2024-06-27T00:00:00"/>
    <x v="0"/>
    <x v="1"/>
    <m/>
    <m/>
    <m/>
    <m/>
    <n v="886"/>
    <n v="1967"/>
    <n v="4221"/>
    <n v="13068"/>
    <n v="38964"/>
    <n v="129254"/>
    <n v="64702"/>
    <m/>
    <n v="253062"/>
  </r>
  <r>
    <x v="29"/>
    <d v="2024-06-28T00:00:00"/>
    <x v="0"/>
    <x v="3"/>
    <m/>
    <m/>
    <m/>
    <m/>
    <m/>
    <n v="301"/>
    <n v="3764"/>
    <n v="3046"/>
    <n v="22581"/>
    <n v="16508"/>
    <n v="14989"/>
    <m/>
    <n v="61189"/>
  </r>
  <r>
    <x v="29"/>
    <d v="2024-07-10T00:00:00"/>
    <x v="0"/>
    <x v="1"/>
    <m/>
    <m/>
    <m/>
    <m/>
    <m/>
    <m/>
    <n v="492"/>
    <m/>
    <m/>
    <m/>
    <m/>
    <m/>
    <n v="492"/>
  </r>
  <r>
    <x v="29"/>
    <d v="2024-07-11T00:00:00"/>
    <x v="0"/>
    <x v="1"/>
    <m/>
    <m/>
    <m/>
    <n v="1000"/>
    <m/>
    <m/>
    <m/>
    <m/>
    <n v="1248"/>
    <n v="61054"/>
    <n v="46170"/>
    <n v="2829"/>
    <n v="112301"/>
  </r>
  <r>
    <x v="29"/>
    <d v="2024-07-16T00:00:00"/>
    <x v="0"/>
    <x v="1"/>
    <m/>
    <m/>
    <m/>
    <m/>
    <n v="519"/>
    <m/>
    <n v="822"/>
    <m/>
    <n v="250"/>
    <n v="51842"/>
    <n v="47617"/>
    <n v="13572"/>
    <n v="114622"/>
  </r>
  <r>
    <x v="29"/>
    <d v="2024-07-18T00:00:00"/>
    <x v="0"/>
    <x v="1"/>
    <m/>
    <m/>
    <m/>
    <n v="1810"/>
    <n v="326"/>
    <m/>
    <m/>
    <m/>
    <n v="4531"/>
    <n v="161028"/>
    <n v="137316"/>
    <n v="45466"/>
    <n v="350477"/>
  </r>
  <r>
    <x v="29"/>
    <d v="2024-07-19T00:00:00"/>
    <x v="0"/>
    <x v="3"/>
    <m/>
    <m/>
    <m/>
    <m/>
    <m/>
    <m/>
    <m/>
    <m/>
    <n v="13584"/>
    <n v="27298"/>
    <n v="25496"/>
    <n v="14083"/>
    <n v="80461"/>
  </r>
  <r>
    <x v="29"/>
    <d v="2024-07-30T00:00:00"/>
    <x v="0"/>
    <x v="1"/>
    <m/>
    <m/>
    <m/>
    <m/>
    <m/>
    <m/>
    <m/>
    <m/>
    <m/>
    <m/>
    <m/>
    <n v="55"/>
    <n v="55"/>
  </r>
  <r>
    <x v="29"/>
    <d v="2024-08-13T00:00:00"/>
    <x v="0"/>
    <x v="3"/>
    <m/>
    <m/>
    <m/>
    <m/>
    <m/>
    <m/>
    <m/>
    <m/>
    <n v="548"/>
    <n v="3033"/>
    <n v="16763"/>
    <n v="7504"/>
    <n v="27848"/>
  </r>
  <r>
    <x v="29"/>
    <s v="#"/>
    <x v="0"/>
    <x v="3"/>
    <m/>
    <m/>
    <m/>
    <m/>
    <m/>
    <m/>
    <m/>
    <m/>
    <m/>
    <m/>
    <m/>
    <m/>
    <m/>
  </r>
  <r>
    <x v="29"/>
    <s v="#"/>
    <x v="0"/>
    <x v="0"/>
    <m/>
    <m/>
    <m/>
    <m/>
    <m/>
    <m/>
    <m/>
    <m/>
    <m/>
    <m/>
    <m/>
    <m/>
    <m/>
  </r>
  <r>
    <x v="29"/>
    <s v="#"/>
    <x v="0"/>
    <x v="1"/>
    <m/>
    <m/>
    <m/>
    <m/>
    <m/>
    <m/>
    <m/>
    <m/>
    <m/>
    <m/>
    <m/>
    <m/>
    <m/>
  </r>
  <r>
    <x v="29"/>
    <s v="#"/>
    <x v="0"/>
    <x v="4"/>
    <m/>
    <m/>
    <m/>
    <m/>
    <m/>
    <m/>
    <m/>
    <m/>
    <m/>
    <m/>
    <m/>
    <m/>
    <m/>
  </r>
  <r>
    <x v="29"/>
    <s v="#"/>
    <x v="0"/>
    <x v="5"/>
    <m/>
    <m/>
    <m/>
    <m/>
    <m/>
    <m/>
    <m/>
    <m/>
    <m/>
    <m/>
    <m/>
    <m/>
    <m/>
  </r>
  <r>
    <x v="29"/>
    <s v="Result"/>
    <x v="1"/>
    <x v="2"/>
    <n v="128893"/>
    <n v="34145"/>
    <n v="201701"/>
    <n v="377738"/>
    <n v="232643"/>
    <n v="322986"/>
    <n v="227288"/>
    <n v="269577"/>
    <n v="453281"/>
    <n v="563596"/>
    <n v="377177"/>
    <n v="83509"/>
    <n v="3272534"/>
  </r>
  <r>
    <x v="30"/>
    <d v="2023-08-08T00:00:00"/>
    <x v="0"/>
    <x v="5"/>
    <n v="2057.0700000000002"/>
    <m/>
    <m/>
    <m/>
    <m/>
    <m/>
    <m/>
    <m/>
    <m/>
    <m/>
    <m/>
    <m/>
    <n v="2057.0700000000002"/>
  </r>
  <r>
    <x v="30"/>
    <d v="2023-08-17T00:00:00"/>
    <x v="0"/>
    <x v="5"/>
    <n v="3400.81"/>
    <m/>
    <m/>
    <m/>
    <m/>
    <m/>
    <m/>
    <m/>
    <m/>
    <m/>
    <m/>
    <m/>
    <n v="3400.81"/>
  </r>
  <r>
    <x v="30"/>
    <d v="2023-08-24T00:00:00"/>
    <x v="0"/>
    <x v="5"/>
    <n v="3212.93"/>
    <m/>
    <m/>
    <m/>
    <m/>
    <m/>
    <m/>
    <m/>
    <m/>
    <m/>
    <m/>
    <m/>
    <n v="3212.93"/>
  </r>
  <r>
    <x v="30"/>
    <d v="2023-08-30T00:00:00"/>
    <x v="0"/>
    <x v="5"/>
    <n v="13109.43"/>
    <m/>
    <m/>
    <m/>
    <m/>
    <m/>
    <m/>
    <m/>
    <m/>
    <m/>
    <m/>
    <m/>
    <n v="13109.43"/>
  </r>
  <r>
    <x v="30"/>
    <d v="2023-08-31T00:00:00"/>
    <x v="0"/>
    <x v="5"/>
    <n v="45910.45"/>
    <m/>
    <m/>
    <m/>
    <m/>
    <m/>
    <m/>
    <m/>
    <m/>
    <m/>
    <m/>
    <m/>
    <n v="45910.45"/>
  </r>
  <r>
    <x v="30"/>
    <d v="2023-09-11T00:00:00"/>
    <x v="0"/>
    <x v="5"/>
    <n v="7939.35"/>
    <m/>
    <m/>
    <m/>
    <m/>
    <m/>
    <m/>
    <m/>
    <m/>
    <m/>
    <m/>
    <m/>
    <n v="7939.35"/>
  </r>
  <r>
    <x v="30"/>
    <d v="2023-09-14T00:00:00"/>
    <x v="0"/>
    <x v="5"/>
    <n v="11180.42"/>
    <n v="2958.47"/>
    <m/>
    <m/>
    <m/>
    <m/>
    <m/>
    <m/>
    <m/>
    <m/>
    <m/>
    <m/>
    <n v="14138.89"/>
  </r>
  <r>
    <x v="30"/>
    <d v="2023-09-26T00:00:00"/>
    <x v="0"/>
    <x v="5"/>
    <n v="150"/>
    <m/>
    <m/>
    <m/>
    <m/>
    <m/>
    <m/>
    <m/>
    <m/>
    <m/>
    <m/>
    <m/>
    <n v="150"/>
  </r>
  <r>
    <x v="30"/>
    <d v="2023-09-27T00:00:00"/>
    <x v="0"/>
    <x v="5"/>
    <n v="37449.24"/>
    <n v="19554.990000000002"/>
    <m/>
    <m/>
    <m/>
    <m/>
    <m/>
    <m/>
    <m/>
    <m/>
    <m/>
    <m/>
    <n v="57004.23"/>
  </r>
  <r>
    <x v="30"/>
    <d v="2023-09-28T00:00:00"/>
    <x v="0"/>
    <x v="5"/>
    <n v="448.22"/>
    <n v="9193.31"/>
    <m/>
    <m/>
    <m/>
    <m/>
    <m/>
    <m/>
    <m/>
    <m/>
    <m/>
    <m/>
    <n v="9641.5300000000007"/>
  </r>
  <r>
    <x v="30"/>
    <d v="2023-10-02T00:00:00"/>
    <x v="0"/>
    <x v="5"/>
    <m/>
    <m/>
    <n v="150"/>
    <m/>
    <m/>
    <m/>
    <m/>
    <m/>
    <m/>
    <m/>
    <m/>
    <m/>
    <n v="150"/>
  </r>
  <r>
    <x v="30"/>
    <d v="2023-10-09T00:00:00"/>
    <x v="0"/>
    <x v="5"/>
    <m/>
    <n v="37579.81"/>
    <n v="4444.58"/>
    <m/>
    <m/>
    <m/>
    <m/>
    <m/>
    <m/>
    <m/>
    <m/>
    <m/>
    <n v="42024.39"/>
  </r>
  <r>
    <x v="30"/>
    <d v="2023-10-13T00:00:00"/>
    <x v="0"/>
    <x v="5"/>
    <n v="12162.82"/>
    <n v="32884.51"/>
    <n v="7421.95"/>
    <m/>
    <m/>
    <m/>
    <m/>
    <m/>
    <m/>
    <m/>
    <m/>
    <m/>
    <n v="52469.279999999999"/>
  </r>
  <r>
    <x v="30"/>
    <d v="2023-10-17T00:00:00"/>
    <x v="0"/>
    <x v="5"/>
    <m/>
    <n v="1800"/>
    <n v="3134.38"/>
    <m/>
    <m/>
    <m/>
    <m/>
    <m/>
    <m/>
    <m/>
    <m/>
    <m/>
    <n v="4934.38"/>
  </r>
  <r>
    <x v="30"/>
    <d v="2023-11-01T00:00:00"/>
    <x v="0"/>
    <x v="5"/>
    <n v="4695.8500000000004"/>
    <n v="2877.06"/>
    <n v="36324.400000000001"/>
    <n v="6665.8"/>
    <m/>
    <m/>
    <m/>
    <m/>
    <m/>
    <m/>
    <m/>
    <m/>
    <n v="50563.11"/>
  </r>
  <r>
    <x v="30"/>
    <d v="2023-11-07T00:00:00"/>
    <x v="0"/>
    <x v="5"/>
    <m/>
    <n v="2563.83"/>
    <n v="10991.1"/>
    <n v="2503.3000000000002"/>
    <m/>
    <m/>
    <m/>
    <m/>
    <m/>
    <m/>
    <m/>
    <m/>
    <n v="16058.23"/>
  </r>
  <r>
    <x v="30"/>
    <d v="2023-11-16T00:00:00"/>
    <x v="0"/>
    <x v="5"/>
    <n v="600"/>
    <n v="13726.77"/>
    <n v="58320.1"/>
    <n v="22222.58"/>
    <m/>
    <m/>
    <m/>
    <m/>
    <m/>
    <m/>
    <m/>
    <m/>
    <n v="94869.45"/>
  </r>
  <r>
    <x v="30"/>
    <d v="2023-11-29T00:00:00"/>
    <x v="0"/>
    <x v="5"/>
    <m/>
    <m/>
    <n v="1129.93"/>
    <n v="35908.870000000003"/>
    <m/>
    <m/>
    <m/>
    <m/>
    <m/>
    <m/>
    <m/>
    <m/>
    <n v="37038.800000000003"/>
  </r>
  <r>
    <x v="30"/>
    <d v="2023-12-01T00:00:00"/>
    <x v="0"/>
    <x v="5"/>
    <m/>
    <m/>
    <m/>
    <n v="600"/>
    <m/>
    <m/>
    <m/>
    <m/>
    <m/>
    <m/>
    <m/>
    <m/>
    <n v="600"/>
  </r>
  <r>
    <x v="30"/>
    <d v="2023-12-05T00:00:00"/>
    <x v="0"/>
    <x v="5"/>
    <m/>
    <m/>
    <n v="4783.6400000000003"/>
    <n v="11755.36"/>
    <n v="1576.82"/>
    <m/>
    <m/>
    <m/>
    <m/>
    <m/>
    <m/>
    <m/>
    <n v="18115.82"/>
  </r>
  <r>
    <x v="30"/>
    <d v="2023-12-13T00:00:00"/>
    <x v="0"/>
    <x v="5"/>
    <m/>
    <m/>
    <n v="458.94"/>
    <n v="53138.559999999998"/>
    <n v="7572.69"/>
    <m/>
    <m/>
    <m/>
    <m/>
    <m/>
    <m/>
    <m/>
    <n v="61170.19"/>
  </r>
  <r>
    <x v="30"/>
    <d v="2023-12-19T00:00:00"/>
    <x v="0"/>
    <x v="5"/>
    <m/>
    <m/>
    <m/>
    <n v="150"/>
    <m/>
    <m/>
    <m/>
    <m/>
    <m/>
    <m/>
    <m/>
    <m/>
    <n v="150"/>
  </r>
  <r>
    <x v="30"/>
    <d v="2023-12-20T00:00:00"/>
    <x v="0"/>
    <x v="5"/>
    <m/>
    <m/>
    <m/>
    <n v="3089.47"/>
    <n v="4522.28"/>
    <m/>
    <m/>
    <m/>
    <m/>
    <m/>
    <m/>
    <m/>
    <n v="7611.75"/>
  </r>
  <r>
    <x v="30"/>
    <d v="2024-01-08T00:00:00"/>
    <x v="0"/>
    <x v="5"/>
    <n v="916.73"/>
    <m/>
    <m/>
    <n v="10261.969999999999"/>
    <n v="18262.3"/>
    <n v="6676.24"/>
    <m/>
    <m/>
    <m/>
    <m/>
    <m/>
    <m/>
    <n v="36117.24"/>
  </r>
  <r>
    <x v="30"/>
    <d v="2024-01-11T00:00:00"/>
    <x v="0"/>
    <x v="5"/>
    <n v="5912.59"/>
    <m/>
    <n v="5093.92"/>
    <n v="600"/>
    <n v="45998.44"/>
    <n v="7848.77"/>
    <m/>
    <m/>
    <m/>
    <m/>
    <m/>
    <m/>
    <n v="65453.72"/>
  </r>
  <r>
    <x v="30"/>
    <d v="2024-01-26T00:00:00"/>
    <x v="0"/>
    <x v="5"/>
    <m/>
    <m/>
    <m/>
    <m/>
    <n v="2537.3200000000002"/>
    <n v="10223.82"/>
    <m/>
    <m/>
    <m/>
    <m/>
    <m/>
    <m/>
    <n v="12761.14"/>
  </r>
  <r>
    <x v="30"/>
    <d v="2024-02-05T00:00:00"/>
    <x v="0"/>
    <x v="5"/>
    <m/>
    <m/>
    <m/>
    <m/>
    <m/>
    <n v="41774.93"/>
    <n v="1624.22"/>
    <m/>
    <m/>
    <m/>
    <m/>
    <m/>
    <n v="43399.15"/>
  </r>
  <r>
    <x v="30"/>
    <d v="2024-02-06T00:00:00"/>
    <x v="0"/>
    <x v="5"/>
    <m/>
    <m/>
    <m/>
    <m/>
    <n v="2242.0100000000002"/>
    <n v="24187.89"/>
    <n v="2671"/>
    <m/>
    <m/>
    <m/>
    <m/>
    <m/>
    <n v="29100.9"/>
  </r>
  <r>
    <x v="30"/>
    <d v="2024-02-13T00:00:00"/>
    <x v="0"/>
    <x v="5"/>
    <m/>
    <m/>
    <m/>
    <m/>
    <n v="14465.13"/>
    <n v="24192.83"/>
    <m/>
    <m/>
    <m/>
    <m/>
    <m/>
    <m/>
    <n v="38657.96"/>
  </r>
  <r>
    <x v="30"/>
    <d v="2024-02-14T00:00:00"/>
    <x v="0"/>
    <x v="5"/>
    <m/>
    <m/>
    <m/>
    <m/>
    <m/>
    <n v="34660.730000000003"/>
    <n v="9130.59"/>
    <m/>
    <m/>
    <m/>
    <m/>
    <m/>
    <n v="43791.32"/>
  </r>
  <r>
    <x v="30"/>
    <d v="2024-02-23T00:00:00"/>
    <x v="0"/>
    <x v="5"/>
    <m/>
    <m/>
    <m/>
    <m/>
    <m/>
    <n v="7582.87"/>
    <n v="24157.39"/>
    <m/>
    <m/>
    <m/>
    <m/>
    <m/>
    <n v="31740.26"/>
  </r>
  <r>
    <x v="30"/>
    <d v="2024-02-28T00:00:00"/>
    <x v="0"/>
    <x v="5"/>
    <m/>
    <m/>
    <m/>
    <m/>
    <m/>
    <n v="1826.4"/>
    <n v="58068.87"/>
    <m/>
    <m/>
    <m/>
    <m/>
    <m/>
    <n v="59895.27"/>
  </r>
  <r>
    <x v="30"/>
    <d v="2024-03-12T00:00:00"/>
    <x v="0"/>
    <x v="5"/>
    <m/>
    <m/>
    <m/>
    <m/>
    <m/>
    <m/>
    <n v="150"/>
    <m/>
    <m/>
    <m/>
    <m/>
    <m/>
    <n v="150"/>
  </r>
  <r>
    <x v="30"/>
    <d v="2024-03-13T00:00:00"/>
    <x v="0"/>
    <x v="5"/>
    <m/>
    <n v="600"/>
    <n v="3422.5"/>
    <n v="4701.1899999999996"/>
    <n v="600"/>
    <m/>
    <n v="17424.509999999998"/>
    <n v="4918.71"/>
    <m/>
    <m/>
    <m/>
    <m/>
    <n v="31666.91"/>
  </r>
  <r>
    <x v="30"/>
    <d v="2024-03-15T00:00:00"/>
    <x v="0"/>
    <x v="5"/>
    <m/>
    <m/>
    <m/>
    <m/>
    <m/>
    <m/>
    <n v="44200.480000000003"/>
    <n v="5919.4"/>
    <m/>
    <m/>
    <m/>
    <m/>
    <n v="50119.88"/>
  </r>
  <r>
    <x v="30"/>
    <d v="2024-03-19T00:00:00"/>
    <x v="0"/>
    <x v="5"/>
    <m/>
    <m/>
    <m/>
    <m/>
    <m/>
    <m/>
    <n v="24076.97"/>
    <n v="22474.17"/>
    <m/>
    <m/>
    <m/>
    <m/>
    <n v="46551.14"/>
  </r>
  <r>
    <x v="30"/>
    <d v="2024-03-28T00:00:00"/>
    <x v="0"/>
    <x v="5"/>
    <m/>
    <m/>
    <m/>
    <m/>
    <m/>
    <m/>
    <m/>
    <n v="23468.28"/>
    <m/>
    <m/>
    <m/>
    <m/>
    <n v="23468.28"/>
  </r>
  <r>
    <x v="30"/>
    <d v="2024-03-29T00:00:00"/>
    <x v="0"/>
    <x v="5"/>
    <m/>
    <m/>
    <m/>
    <n v="298.02999999999997"/>
    <m/>
    <m/>
    <m/>
    <m/>
    <m/>
    <m/>
    <m/>
    <m/>
    <n v="298.02999999999997"/>
  </r>
  <r>
    <x v="30"/>
    <d v="2024-04-05T00:00:00"/>
    <x v="0"/>
    <x v="5"/>
    <m/>
    <m/>
    <m/>
    <m/>
    <m/>
    <m/>
    <m/>
    <m/>
    <n v="450"/>
    <m/>
    <m/>
    <m/>
    <n v="450"/>
  </r>
  <r>
    <x v="30"/>
    <d v="2024-04-10T00:00:00"/>
    <x v="0"/>
    <x v="5"/>
    <m/>
    <m/>
    <m/>
    <m/>
    <m/>
    <m/>
    <m/>
    <n v="29012.82"/>
    <n v="677.87"/>
    <m/>
    <m/>
    <m/>
    <n v="29690.69"/>
  </r>
  <r>
    <x v="30"/>
    <d v="2024-04-24T00:00:00"/>
    <x v="0"/>
    <x v="5"/>
    <n v="600"/>
    <m/>
    <m/>
    <m/>
    <n v="1800"/>
    <m/>
    <m/>
    <n v="60225.41"/>
    <n v="26300.23"/>
    <m/>
    <m/>
    <m/>
    <n v="88925.64"/>
  </r>
  <r>
    <x v="30"/>
    <d v="2024-04-30T00:00:00"/>
    <x v="0"/>
    <x v="5"/>
    <m/>
    <m/>
    <m/>
    <m/>
    <m/>
    <m/>
    <m/>
    <m/>
    <n v="150"/>
    <m/>
    <m/>
    <m/>
    <n v="150"/>
  </r>
  <r>
    <x v="30"/>
    <d v="2024-05-01T00:00:00"/>
    <x v="0"/>
    <x v="5"/>
    <m/>
    <m/>
    <m/>
    <m/>
    <m/>
    <m/>
    <m/>
    <n v="1316.75"/>
    <n v="64145.41"/>
    <n v="1800"/>
    <m/>
    <m/>
    <n v="67262.16"/>
  </r>
  <r>
    <x v="30"/>
    <d v="2024-05-13T00:00:00"/>
    <x v="0"/>
    <x v="5"/>
    <n v="1567.09"/>
    <n v="3850.2"/>
    <m/>
    <m/>
    <m/>
    <m/>
    <m/>
    <m/>
    <n v="40479.42"/>
    <n v="1792.91"/>
    <m/>
    <m/>
    <n v="47689.62"/>
  </r>
  <r>
    <x v="30"/>
    <d v="2024-05-14T00:00:00"/>
    <x v="0"/>
    <x v="5"/>
    <m/>
    <m/>
    <m/>
    <m/>
    <m/>
    <m/>
    <m/>
    <m/>
    <m/>
    <n v="150"/>
    <m/>
    <m/>
    <n v="150"/>
  </r>
  <r>
    <x v="30"/>
    <d v="2024-05-21T00:00:00"/>
    <x v="0"/>
    <x v="5"/>
    <m/>
    <m/>
    <m/>
    <n v="3462.5"/>
    <n v="1200"/>
    <m/>
    <m/>
    <m/>
    <n v="33629.94"/>
    <n v="35781.620000000003"/>
    <m/>
    <m/>
    <n v="74074.06"/>
  </r>
  <r>
    <x v="30"/>
    <d v="2024-06-03T00:00:00"/>
    <x v="0"/>
    <x v="5"/>
    <m/>
    <m/>
    <m/>
    <m/>
    <m/>
    <m/>
    <m/>
    <m/>
    <n v="0"/>
    <m/>
    <m/>
    <m/>
    <n v="0"/>
  </r>
  <r>
    <x v="30"/>
    <d v="2024-06-04T00:00:00"/>
    <x v="0"/>
    <x v="5"/>
    <m/>
    <m/>
    <m/>
    <m/>
    <m/>
    <m/>
    <m/>
    <n v="12470.01"/>
    <m/>
    <n v="24396.39"/>
    <n v="3148.38"/>
    <m/>
    <n v="40014.78"/>
  </r>
  <r>
    <x v="30"/>
    <d v="2024-06-05T00:00:00"/>
    <x v="0"/>
    <x v="5"/>
    <m/>
    <m/>
    <m/>
    <m/>
    <m/>
    <m/>
    <m/>
    <m/>
    <m/>
    <n v="10267.99"/>
    <n v="1170.31"/>
    <m/>
    <n v="11438.3"/>
  </r>
  <r>
    <x v="30"/>
    <d v="2024-06-06T00:00:00"/>
    <x v="0"/>
    <x v="5"/>
    <m/>
    <m/>
    <m/>
    <m/>
    <m/>
    <m/>
    <m/>
    <m/>
    <n v="600"/>
    <m/>
    <m/>
    <m/>
    <n v="600"/>
  </r>
  <r>
    <x v="30"/>
    <d v="2024-06-10T00:00:00"/>
    <x v="0"/>
    <x v="5"/>
    <m/>
    <m/>
    <m/>
    <m/>
    <m/>
    <m/>
    <m/>
    <m/>
    <n v="300"/>
    <m/>
    <m/>
    <m/>
    <n v="300"/>
  </r>
  <r>
    <x v="30"/>
    <d v="2024-06-11T00:00:00"/>
    <x v="0"/>
    <x v="5"/>
    <m/>
    <m/>
    <m/>
    <m/>
    <m/>
    <m/>
    <m/>
    <m/>
    <m/>
    <n v="300"/>
    <m/>
    <m/>
    <n v="300"/>
  </r>
  <r>
    <x v="30"/>
    <d v="2024-06-21T00:00:00"/>
    <x v="0"/>
    <x v="5"/>
    <m/>
    <m/>
    <m/>
    <m/>
    <m/>
    <m/>
    <m/>
    <m/>
    <n v="3242.45"/>
    <n v="4471.57"/>
    <n v="6715.17"/>
    <m/>
    <n v="14429.19"/>
  </r>
  <r>
    <x v="30"/>
    <d v="2024-06-26T00:00:00"/>
    <x v="0"/>
    <x v="5"/>
    <m/>
    <m/>
    <m/>
    <m/>
    <m/>
    <m/>
    <m/>
    <m/>
    <m/>
    <m/>
    <n v="450"/>
    <m/>
    <n v="450"/>
  </r>
  <r>
    <x v="30"/>
    <d v="2024-07-16T00:00:00"/>
    <x v="0"/>
    <x v="5"/>
    <m/>
    <m/>
    <m/>
    <m/>
    <m/>
    <m/>
    <m/>
    <m/>
    <m/>
    <m/>
    <n v="28862.98"/>
    <n v="2528.19"/>
    <n v="31391.17"/>
  </r>
  <r>
    <x v="30"/>
    <d v="2024-07-22T00:00:00"/>
    <x v="0"/>
    <x v="5"/>
    <m/>
    <m/>
    <m/>
    <m/>
    <m/>
    <m/>
    <m/>
    <m/>
    <n v="1200"/>
    <n v="26261.75"/>
    <n v="25540.04"/>
    <n v="2762"/>
    <n v="55763.79"/>
  </r>
  <r>
    <x v="30"/>
    <d v="2024-07-30T00:00:00"/>
    <x v="0"/>
    <x v="5"/>
    <m/>
    <m/>
    <m/>
    <m/>
    <m/>
    <m/>
    <m/>
    <m/>
    <m/>
    <n v="8528.11"/>
    <n v="50852.23"/>
    <n v="14520.24"/>
    <n v="73900.58"/>
  </r>
  <r>
    <x v="30"/>
    <d v="2024-08-01T00:00:00"/>
    <x v="0"/>
    <x v="5"/>
    <m/>
    <m/>
    <m/>
    <m/>
    <m/>
    <m/>
    <m/>
    <m/>
    <m/>
    <m/>
    <n v="19135.36"/>
    <n v="6669.69"/>
    <n v="25805.05"/>
  </r>
  <r>
    <x v="30"/>
    <d v="2024-08-02T00:00:00"/>
    <x v="0"/>
    <x v="5"/>
    <m/>
    <m/>
    <m/>
    <m/>
    <m/>
    <m/>
    <m/>
    <m/>
    <m/>
    <m/>
    <n v="1135.29"/>
    <n v="18803.14"/>
    <n v="19938.43"/>
  </r>
  <r>
    <x v="30"/>
    <d v="2024-08-14T00:00:00"/>
    <x v="0"/>
    <x v="5"/>
    <m/>
    <m/>
    <m/>
    <m/>
    <m/>
    <m/>
    <m/>
    <m/>
    <m/>
    <m/>
    <m/>
    <n v="28017.7"/>
    <n v="28017.7"/>
  </r>
  <r>
    <x v="30"/>
    <d v="2024-08-20T00:00:00"/>
    <x v="0"/>
    <x v="5"/>
    <m/>
    <m/>
    <m/>
    <m/>
    <m/>
    <m/>
    <m/>
    <m/>
    <m/>
    <m/>
    <n v="13603.78"/>
    <n v="38325.379999999997"/>
    <n v="51929.16"/>
  </r>
  <r>
    <x v="30"/>
    <s v="#"/>
    <x v="0"/>
    <x v="0"/>
    <m/>
    <m/>
    <m/>
    <m/>
    <m/>
    <m/>
    <m/>
    <m/>
    <m/>
    <m/>
    <m/>
    <m/>
    <m/>
  </r>
  <r>
    <x v="30"/>
    <s v="#"/>
    <x v="0"/>
    <x v="1"/>
    <m/>
    <m/>
    <m/>
    <m/>
    <m/>
    <m/>
    <m/>
    <m/>
    <m/>
    <m/>
    <m/>
    <m/>
    <m/>
  </r>
  <r>
    <x v="30"/>
    <s v="#"/>
    <x v="0"/>
    <x v="4"/>
    <m/>
    <m/>
    <m/>
    <m/>
    <m/>
    <m/>
    <m/>
    <m/>
    <m/>
    <m/>
    <m/>
    <m/>
    <m/>
  </r>
  <r>
    <x v="30"/>
    <s v="#"/>
    <x v="0"/>
    <x v="5"/>
    <m/>
    <m/>
    <m/>
    <m/>
    <m/>
    <m/>
    <m/>
    <m/>
    <m/>
    <m/>
    <m/>
    <m/>
    <m/>
  </r>
  <r>
    <x v="30"/>
    <s v="Result"/>
    <x v="1"/>
    <x v="2"/>
    <n v="151313"/>
    <n v="127588.95"/>
    <n v="135675.44"/>
    <n v="155357.63"/>
    <n v="100776.99"/>
    <n v="158974.48000000001"/>
    <n v="181504.03"/>
    <n v="159805.54999999999"/>
    <n v="171175.32"/>
    <n v="113750.34"/>
    <n v="150613.54"/>
    <n v="111626.34"/>
    <n v="1718161.61"/>
  </r>
  <r>
    <x v="31"/>
    <d v="2023-08-16T00:00:00"/>
    <x v="0"/>
    <x v="0"/>
    <n v="250"/>
    <m/>
    <m/>
    <m/>
    <m/>
    <m/>
    <m/>
    <m/>
    <m/>
    <m/>
    <m/>
    <m/>
    <n v="250"/>
  </r>
  <r>
    <x v="31"/>
    <d v="2023-09-05T00:00:00"/>
    <x v="0"/>
    <x v="0"/>
    <n v="248.79"/>
    <m/>
    <m/>
    <m/>
    <m/>
    <m/>
    <m/>
    <m/>
    <m/>
    <m/>
    <m/>
    <m/>
    <n v="248.79"/>
  </r>
  <r>
    <x v="31"/>
    <d v="2023-09-12T00:00:00"/>
    <x v="0"/>
    <x v="0"/>
    <n v="1500"/>
    <m/>
    <m/>
    <m/>
    <m/>
    <m/>
    <m/>
    <m/>
    <m/>
    <m/>
    <m/>
    <m/>
    <n v="1500"/>
  </r>
  <r>
    <x v="31"/>
    <d v="2023-09-25T00:00:00"/>
    <x v="0"/>
    <x v="0"/>
    <m/>
    <n v="346.22"/>
    <m/>
    <m/>
    <m/>
    <m/>
    <m/>
    <m/>
    <m/>
    <m/>
    <m/>
    <m/>
    <n v="346.22"/>
  </r>
  <r>
    <x v="31"/>
    <d v="2023-10-13T00:00:00"/>
    <x v="0"/>
    <x v="0"/>
    <m/>
    <m/>
    <n v="96.64"/>
    <m/>
    <m/>
    <m/>
    <m/>
    <m/>
    <m/>
    <m/>
    <m/>
    <m/>
    <n v="96.64"/>
  </r>
  <r>
    <x v="31"/>
    <d v="2023-10-17T00:00:00"/>
    <x v="0"/>
    <x v="0"/>
    <m/>
    <m/>
    <n v="327.68"/>
    <m/>
    <m/>
    <m/>
    <m/>
    <m/>
    <m/>
    <m/>
    <m/>
    <m/>
    <n v="327.68"/>
  </r>
  <r>
    <x v="31"/>
    <d v="2023-11-20T00:00:00"/>
    <x v="0"/>
    <x v="0"/>
    <m/>
    <m/>
    <m/>
    <n v="134.28"/>
    <m/>
    <m/>
    <m/>
    <m/>
    <m/>
    <m/>
    <m/>
    <m/>
    <n v="134.28"/>
  </r>
  <r>
    <x v="31"/>
    <d v="2023-12-05T00:00:00"/>
    <x v="0"/>
    <x v="0"/>
    <m/>
    <m/>
    <m/>
    <n v="882.95"/>
    <m/>
    <m/>
    <m/>
    <m/>
    <m/>
    <m/>
    <m/>
    <m/>
    <n v="882.95"/>
  </r>
  <r>
    <x v="31"/>
    <d v="2023-12-28T00:00:00"/>
    <x v="0"/>
    <x v="0"/>
    <m/>
    <m/>
    <m/>
    <m/>
    <n v="286.94"/>
    <m/>
    <m/>
    <m/>
    <m/>
    <m/>
    <m/>
    <m/>
    <n v="286.94"/>
  </r>
  <r>
    <x v="31"/>
    <d v="2024-01-22T00:00:00"/>
    <x v="0"/>
    <x v="0"/>
    <m/>
    <m/>
    <m/>
    <m/>
    <m/>
    <n v="179.79"/>
    <m/>
    <m/>
    <m/>
    <m/>
    <m/>
    <m/>
    <n v="179.79"/>
  </r>
  <r>
    <x v="31"/>
    <d v="2024-01-24T00:00:00"/>
    <x v="0"/>
    <x v="0"/>
    <m/>
    <m/>
    <m/>
    <m/>
    <m/>
    <n v="1394.81"/>
    <m/>
    <m/>
    <m/>
    <m/>
    <m/>
    <m/>
    <n v="1394.81"/>
  </r>
  <r>
    <x v="31"/>
    <d v="2024-03-05T00:00:00"/>
    <x v="0"/>
    <x v="0"/>
    <m/>
    <m/>
    <m/>
    <m/>
    <m/>
    <m/>
    <n v="612.37"/>
    <m/>
    <m/>
    <m/>
    <m/>
    <m/>
    <n v="612.37"/>
  </r>
  <r>
    <x v="31"/>
    <d v="2024-03-27T00:00:00"/>
    <x v="0"/>
    <x v="0"/>
    <m/>
    <m/>
    <m/>
    <m/>
    <m/>
    <m/>
    <m/>
    <n v="83.12"/>
    <m/>
    <m/>
    <m/>
    <m/>
    <n v="83.12"/>
  </r>
  <r>
    <x v="31"/>
    <d v="2024-04-16T00:00:00"/>
    <x v="0"/>
    <x v="0"/>
    <m/>
    <m/>
    <m/>
    <m/>
    <m/>
    <m/>
    <m/>
    <m/>
    <n v="722.4"/>
    <m/>
    <m/>
    <m/>
    <n v="722.4"/>
  </r>
  <r>
    <x v="31"/>
    <d v="2024-05-07T00:00:00"/>
    <x v="0"/>
    <x v="0"/>
    <m/>
    <m/>
    <m/>
    <m/>
    <m/>
    <m/>
    <m/>
    <m/>
    <m/>
    <n v="68.94"/>
    <m/>
    <m/>
    <n v="68.94"/>
  </r>
  <r>
    <x v="31"/>
    <d v="2024-06-11T00:00:00"/>
    <x v="0"/>
    <x v="0"/>
    <m/>
    <m/>
    <m/>
    <m/>
    <m/>
    <m/>
    <m/>
    <m/>
    <m/>
    <n v="332.57"/>
    <m/>
    <m/>
    <n v="332.57"/>
  </r>
  <r>
    <x v="31"/>
    <d v="2024-06-13T00:00:00"/>
    <x v="0"/>
    <x v="0"/>
    <m/>
    <m/>
    <m/>
    <m/>
    <m/>
    <m/>
    <m/>
    <m/>
    <m/>
    <m/>
    <n v="184.37"/>
    <m/>
    <n v="184.37"/>
  </r>
  <r>
    <x v="31"/>
    <d v="2024-07-17T00:00:00"/>
    <x v="0"/>
    <x v="0"/>
    <m/>
    <m/>
    <m/>
    <m/>
    <m/>
    <m/>
    <m/>
    <m/>
    <m/>
    <m/>
    <n v="1090"/>
    <n v="197.01"/>
    <n v="1287.01"/>
  </r>
  <r>
    <x v="31"/>
    <s v="#"/>
    <x v="0"/>
    <x v="0"/>
    <m/>
    <m/>
    <m/>
    <m/>
    <m/>
    <m/>
    <m/>
    <m/>
    <m/>
    <m/>
    <m/>
    <m/>
    <m/>
  </r>
  <r>
    <x v="31"/>
    <s v="Result"/>
    <x v="1"/>
    <x v="2"/>
    <n v="1998.79"/>
    <n v="346.22"/>
    <n v="424.32"/>
    <n v="1017.23"/>
    <n v="286.94"/>
    <n v="1574.6"/>
    <n v="612.37"/>
    <n v="83.12"/>
    <n v="722.4"/>
    <n v="401.51"/>
    <n v="1274.3699999999999"/>
    <n v="197.01"/>
    <n v="8938.8799999999992"/>
  </r>
  <r>
    <x v="32"/>
    <d v="2023-08-07T00:00:00"/>
    <x v="0"/>
    <x v="0"/>
    <n v="600"/>
    <m/>
    <m/>
    <m/>
    <m/>
    <m/>
    <m/>
    <m/>
    <m/>
    <m/>
    <m/>
    <m/>
    <n v="600"/>
  </r>
  <r>
    <x v="32"/>
    <d v="2023-09-13T00:00:00"/>
    <x v="0"/>
    <x v="0"/>
    <n v="1400"/>
    <m/>
    <m/>
    <m/>
    <m/>
    <m/>
    <m/>
    <m/>
    <m/>
    <m/>
    <m/>
    <m/>
    <n v="1400"/>
  </r>
  <r>
    <x v="32"/>
    <d v="2023-09-15T00:00:00"/>
    <x v="0"/>
    <x v="0"/>
    <n v="2040"/>
    <n v="520"/>
    <m/>
    <m/>
    <m/>
    <m/>
    <m/>
    <m/>
    <m/>
    <m/>
    <m/>
    <m/>
    <n v="2560"/>
  </r>
  <r>
    <x v="32"/>
    <d v="2023-10-16T00:00:00"/>
    <x v="0"/>
    <x v="0"/>
    <m/>
    <n v="13686.33"/>
    <n v="314.02999999999997"/>
    <m/>
    <m/>
    <m/>
    <m/>
    <m/>
    <m/>
    <m/>
    <m/>
    <m/>
    <n v="14000.36"/>
  </r>
  <r>
    <x v="32"/>
    <d v="2024-03-12T00:00:00"/>
    <x v="0"/>
    <x v="0"/>
    <m/>
    <m/>
    <m/>
    <m/>
    <m/>
    <m/>
    <m/>
    <n v="1000"/>
    <m/>
    <m/>
    <m/>
    <m/>
    <n v="1000"/>
  </r>
  <r>
    <x v="32"/>
    <d v="2024-03-14T00:00:00"/>
    <x v="0"/>
    <x v="0"/>
    <m/>
    <m/>
    <m/>
    <m/>
    <m/>
    <m/>
    <m/>
    <n v="1000"/>
    <m/>
    <m/>
    <m/>
    <m/>
    <n v="1000"/>
  </r>
  <r>
    <x v="32"/>
    <d v="2024-03-20T00:00:00"/>
    <x v="0"/>
    <x v="0"/>
    <m/>
    <m/>
    <m/>
    <m/>
    <m/>
    <n v="20160"/>
    <m/>
    <m/>
    <m/>
    <m/>
    <m/>
    <m/>
    <n v="20160"/>
  </r>
  <r>
    <x v="32"/>
    <d v="2024-03-25T00:00:00"/>
    <x v="0"/>
    <x v="0"/>
    <m/>
    <m/>
    <m/>
    <m/>
    <m/>
    <m/>
    <n v="880"/>
    <m/>
    <m/>
    <m/>
    <m/>
    <m/>
    <n v="880"/>
  </r>
  <r>
    <x v="32"/>
    <d v="2024-03-28T00:00:00"/>
    <x v="0"/>
    <x v="0"/>
    <m/>
    <m/>
    <m/>
    <m/>
    <m/>
    <m/>
    <m/>
    <n v="880"/>
    <m/>
    <m/>
    <m/>
    <m/>
    <n v="880"/>
  </r>
  <r>
    <x v="32"/>
    <d v="2024-04-10T00:00:00"/>
    <x v="0"/>
    <x v="0"/>
    <m/>
    <m/>
    <m/>
    <m/>
    <m/>
    <m/>
    <m/>
    <n v="3260"/>
    <n v="2040"/>
    <m/>
    <m/>
    <m/>
    <n v="5300"/>
  </r>
  <r>
    <x v="32"/>
    <d v="2024-04-18T00:00:00"/>
    <x v="0"/>
    <x v="0"/>
    <m/>
    <m/>
    <m/>
    <m/>
    <m/>
    <m/>
    <m/>
    <m/>
    <n v="3320"/>
    <m/>
    <m/>
    <m/>
    <n v="3320"/>
  </r>
  <r>
    <x v="32"/>
    <d v="2024-05-02T00:00:00"/>
    <x v="0"/>
    <x v="0"/>
    <m/>
    <m/>
    <m/>
    <m/>
    <m/>
    <m/>
    <n v="2600"/>
    <m/>
    <m/>
    <n v="1840"/>
    <m/>
    <m/>
    <n v="4440"/>
  </r>
  <r>
    <x v="32"/>
    <d v="2024-05-03T00:00:00"/>
    <x v="0"/>
    <x v="0"/>
    <m/>
    <m/>
    <m/>
    <m/>
    <m/>
    <m/>
    <m/>
    <m/>
    <m/>
    <n v="560"/>
    <m/>
    <m/>
    <n v="560"/>
  </r>
  <r>
    <x v="32"/>
    <d v="2024-05-17T00:00:00"/>
    <x v="0"/>
    <x v="0"/>
    <m/>
    <m/>
    <m/>
    <m/>
    <m/>
    <m/>
    <m/>
    <m/>
    <m/>
    <n v="880"/>
    <m/>
    <m/>
    <n v="880"/>
  </r>
  <r>
    <x v="32"/>
    <d v="2024-07-25T00:00:00"/>
    <x v="0"/>
    <x v="0"/>
    <m/>
    <m/>
    <m/>
    <m/>
    <m/>
    <m/>
    <m/>
    <m/>
    <m/>
    <m/>
    <m/>
    <n v="960"/>
    <n v="960"/>
  </r>
  <r>
    <x v="32"/>
    <d v="2024-08-12T00:00:00"/>
    <x v="0"/>
    <x v="0"/>
    <m/>
    <m/>
    <m/>
    <m/>
    <m/>
    <m/>
    <m/>
    <m/>
    <m/>
    <n v="2480"/>
    <m/>
    <n v="2760"/>
    <n v="5240"/>
  </r>
  <r>
    <x v="32"/>
    <s v="#"/>
    <x v="0"/>
    <x v="3"/>
    <m/>
    <m/>
    <m/>
    <m/>
    <m/>
    <m/>
    <m/>
    <m/>
    <m/>
    <m/>
    <m/>
    <m/>
    <m/>
  </r>
  <r>
    <x v="32"/>
    <s v="#"/>
    <x v="0"/>
    <x v="0"/>
    <m/>
    <m/>
    <m/>
    <m/>
    <m/>
    <m/>
    <m/>
    <m/>
    <m/>
    <m/>
    <m/>
    <m/>
    <m/>
  </r>
  <r>
    <x v="32"/>
    <s v="#"/>
    <x v="0"/>
    <x v="1"/>
    <m/>
    <m/>
    <m/>
    <m/>
    <m/>
    <m/>
    <m/>
    <m/>
    <m/>
    <m/>
    <m/>
    <m/>
    <m/>
  </r>
  <r>
    <x v="32"/>
    <s v="Result"/>
    <x v="1"/>
    <x v="2"/>
    <n v="4040"/>
    <n v="14206.33"/>
    <n v="314.02999999999997"/>
    <m/>
    <m/>
    <n v="20160"/>
    <n v="3480"/>
    <n v="6140"/>
    <n v="5360"/>
    <n v="5760"/>
    <m/>
    <n v="3720"/>
    <n v="63180.36"/>
  </r>
  <r>
    <x v="33"/>
    <s v="#"/>
    <x v="0"/>
    <x v="0"/>
    <m/>
    <m/>
    <m/>
    <m/>
    <m/>
    <m/>
    <m/>
    <m/>
    <m/>
    <m/>
    <m/>
    <m/>
    <m/>
  </r>
  <r>
    <x v="33"/>
    <s v="#"/>
    <x v="0"/>
    <x v="5"/>
    <m/>
    <m/>
    <m/>
    <m/>
    <m/>
    <m/>
    <m/>
    <m/>
    <m/>
    <m/>
    <m/>
    <m/>
    <m/>
  </r>
  <r>
    <x v="33"/>
    <s v="Result"/>
    <x v="1"/>
    <x v="2"/>
    <m/>
    <m/>
    <m/>
    <m/>
    <m/>
    <m/>
    <m/>
    <m/>
    <m/>
    <m/>
    <m/>
    <m/>
    <m/>
  </r>
  <r>
    <x v="34"/>
    <d v="2023-08-25T00:00:00"/>
    <x v="0"/>
    <x v="0"/>
    <n v="642.42999999999995"/>
    <m/>
    <m/>
    <m/>
    <m/>
    <m/>
    <m/>
    <m/>
    <m/>
    <m/>
    <m/>
    <m/>
    <n v="642.42999999999995"/>
  </r>
  <r>
    <x v="34"/>
    <d v="2023-09-20T00:00:00"/>
    <x v="0"/>
    <x v="0"/>
    <m/>
    <n v="1119.3499999999999"/>
    <m/>
    <m/>
    <m/>
    <m/>
    <m/>
    <m/>
    <m/>
    <m/>
    <m/>
    <m/>
    <n v="1119.3499999999999"/>
  </r>
  <r>
    <x v="34"/>
    <d v="2023-09-26T00:00:00"/>
    <x v="0"/>
    <x v="0"/>
    <m/>
    <n v="928.86"/>
    <m/>
    <m/>
    <m/>
    <m/>
    <m/>
    <m/>
    <m/>
    <m/>
    <m/>
    <m/>
    <n v="928.86"/>
  </r>
  <r>
    <x v="34"/>
    <d v="2023-10-30T00:00:00"/>
    <x v="0"/>
    <x v="0"/>
    <m/>
    <m/>
    <n v="1000"/>
    <m/>
    <m/>
    <m/>
    <m/>
    <m/>
    <m/>
    <m/>
    <m/>
    <m/>
    <n v="1000"/>
  </r>
  <r>
    <x v="34"/>
    <d v="2023-11-02T00:00:00"/>
    <x v="0"/>
    <x v="0"/>
    <m/>
    <m/>
    <n v="741.73"/>
    <m/>
    <m/>
    <m/>
    <m/>
    <m/>
    <m/>
    <m/>
    <m/>
    <m/>
    <n v="741.73"/>
  </r>
  <r>
    <x v="34"/>
    <d v="2023-11-13T00:00:00"/>
    <x v="0"/>
    <x v="0"/>
    <m/>
    <n v="750"/>
    <m/>
    <m/>
    <m/>
    <m/>
    <m/>
    <m/>
    <m/>
    <m/>
    <m/>
    <m/>
    <n v="750"/>
  </r>
  <r>
    <x v="34"/>
    <d v="2023-12-05T00:00:00"/>
    <x v="0"/>
    <x v="0"/>
    <m/>
    <m/>
    <m/>
    <m/>
    <n v="1032.7"/>
    <m/>
    <m/>
    <m/>
    <m/>
    <m/>
    <m/>
    <m/>
    <n v="1032.7"/>
  </r>
  <r>
    <x v="34"/>
    <d v="2023-12-11T00:00:00"/>
    <x v="0"/>
    <x v="0"/>
    <m/>
    <m/>
    <n v="486.5"/>
    <m/>
    <m/>
    <m/>
    <m/>
    <m/>
    <m/>
    <m/>
    <m/>
    <m/>
    <n v="486.5"/>
  </r>
  <r>
    <x v="34"/>
    <d v="2023-12-20T00:00:00"/>
    <x v="0"/>
    <x v="0"/>
    <m/>
    <m/>
    <m/>
    <m/>
    <n v="228.09"/>
    <m/>
    <m/>
    <m/>
    <m/>
    <m/>
    <m/>
    <m/>
    <n v="228.09"/>
  </r>
  <r>
    <x v="34"/>
    <d v="2024-01-22T00:00:00"/>
    <x v="0"/>
    <x v="0"/>
    <m/>
    <m/>
    <m/>
    <m/>
    <n v="241"/>
    <m/>
    <m/>
    <m/>
    <m/>
    <m/>
    <m/>
    <m/>
    <n v="241"/>
  </r>
  <r>
    <x v="34"/>
    <d v="2024-03-11T00:00:00"/>
    <x v="0"/>
    <x v="0"/>
    <m/>
    <m/>
    <m/>
    <m/>
    <m/>
    <m/>
    <m/>
    <n v="750"/>
    <m/>
    <m/>
    <m/>
    <m/>
    <n v="750"/>
  </r>
  <r>
    <x v="34"/>
    <d v="2024-03-13T00:00:00"/>
    <x v="0"/>
    <x v="0"/>
    <m/>
    <m/>
    <m/>
    <m/>
    <m/>
    <m/>
    <m/>
    <n v="750"/>
    <m/>
    <m/>
    <m/>
    <m/>
    <n v="750"/>
  </r>
  <r>
    <x v="34"/>
    <d v="2024-03-18T00:00:00"/>
    <x v="0"/>
    <x v="0"/>
    <m/>
    <m/>
    <m/>
    <m/>
    <m/>
    <m/>
    <m/>
    <n v="548.84"/>
    <m/>
    <m/>
    <m/>
    <m/>
    <n v="548.84"/>
  </r>
  <r>
    <x v="34"/>
    <d v="2024-04-23T00:00:00"/>
    <x v="0"/>
    <x v="0"/>
    <m/>
    <m/>
    <m/>
    <m/>
    <m/>
    <m/>
    <m/>
    <n v="750"/>
    <m/>
    <m/>
    <m/>
    <m/>
    <n v="750"/>
  </r>
  <r>
    <x v="34"/>
    <d v="2024-05-20T00:00:00"/>
    <x v="0"/>
    <x v="0"/>
    <m/>
    <m/>
    <m/>
    <m/>
    <m/>
    <m/>
    <m/>
    <m/>
    <n v="750"/>
    <m/>
    <m/>
    <m/>
    <n v="750"/>
  </r>
  <r>
    <x v="34"/>
    <d v="2024-06-07T00:00:00"/>
    <x v="0"/>
    <x v="0"/>
    <m/>
    <m/>
    <m/>
    <m/>
    <m/>
    <m/>
    <m/>
    <m/>
    <m/>
    <m/>
    <n v="484.95"/>
    <m/>
    <n v="484.95"/>
  </r>
  <r>
    <x v="34"/>
    <d v="2024-07-17T00:00:00"/>
    <x v="0"/>
    <x v="0"/>
    <m/>
    <m/>
    <m/>
    <m/>
    <m/>
    <m/>
    <m/>
    <m/>
    <m/>
    <m/>
    <m/>
    <n v="880.7"/>
    <n v="880.7"/>
  </r>
  <r>
    <x v="34"/>
    <s v="#"/>
    <x v="0"/>
    <x v="0"/>
    <m/>
    <m/>
    <m/>
    <m/>
    <m/>
    <m/>
    <m/>
    <m/>
    <m/>
    <m/>
    <m/>
    <m/>
    <m/>
  </r>
  <r>
    <x v="34"/>
    <s v="Result"/>
    <x v="1"/>
    <x v="2"/>
    <n v="642.42999999999995"/>
    <n v="2798.21"/>
    <n v="2228.23"/>
    <m/>
    <n v="1501.79"/>
    <m/>
    <m/>
    <n v="2798.84"/>
    <n v="750"/>
    <m/>
    <n v="484.95"/>
    <n v="880.7"/>
    <n v="12085.15"/>
  </r>
  <r>
    <x v="35"/>
    <d v="2023-08-01T00:00:00"/>
    <x v="0"/>
    <x v="0"/>
    <n v="400"/>
    <m/>
    <m/>
    <m/>
    <m/>
    <m/>
    <m/>
    <m/>
    <m/>
    <m/>
    <m/>
    <m/>
    <n v="400"/>
  </r>
  <r>
    <x v="35"/>
    <d v="2023-08-02T00:00:00"/>
    <x v="0"/>
    <x v="0"/>
    <n v="2252.94"/>
    <m/>
    <m/>
    <m/>
    <m/>
    <m/>
    <m/>
    <m/>
    <m/>
    <m/>
    <m/>
    <m/>
    <n v="2252.94"/>
  </r>
  <r>
    <x v="35"/>
    <d v="2023-08-16T00:00:00"/>
    <x v="0"/>
    <x v="0"/>
    <n v="1049.3699999999999"/>
    <m/>
    <m/>
    <m/>
    <m/>
    <m/>
    <m/>
    <m/>
    <m/>
    <m/>
    <m/>
    <m/>
    <n v="1049.3699999999999"/>
  </r>
  <r>
    <x v="35"/>
    <d v="2023-08-24T00:00:00"/>
    <x v="0"/>
    <x v="0"/>
    <n v="7802.49"/>
    <m/>
    <m/>
    <m/>
    <m/>
    <m/>
    <m/>
    <m/>
    <m/>
    <m/>
    <m/>
    <m/>
    <n v="7802.49"/>
  </r>
  <r>
    <x v="35"/>
    <d v="2023-08-28T00:00:00"/>
    <x v="0"/>
    <x v="0"/>
    <n v="7307.08"/>
    <m/>
    <m/>
    <m/>
    <m/>
    <m/>
    <m/>
    <m/>
    <m/>
    <m/>
    <m/>
    <m/>
    <n v="7307.08"/>
  </r>
  <r>
    <x v="35"/>
    <d v="2023-09-05T00:00:00"/>
    <x v="0"/>
    <x v="0"/>
    <n v="8276.93"/>
    <n v="514.09"/>
    <m/>
    <m/>
    <m/>
    <m/>
    <m/>
    <m/>
    <m/>
    <m/>
    <m/>
    <m/>
    <n v="8791.02"/>
  </r>
  <r>
    <x v="35"/>
    <d v="2023-09-13T00:00:00"/>
    <x v="0"/>
    <x v="0"/>
    <n v="8803.49"/>
    <n v="811.83"/>
    <m/>
    <m/>
    <m/>
    <m/>
    <m/>
    <m/>
    <m/>
    <m/>
    <m/>
    <m/>
    <n v="9615.32"/>
  </r>
  <r>
    <x v="35"/>
    <d v="2023-09-15T00:00:00"/>
    <x v="0"/>
    <x v="0"/>
    <n v="2728.17"/>
    <n v="3164.49"/>
    <m/>
    <m/>
    <m/>
    <m/>
    <m/>
    <m/>
    <m/>
    <m/>
    <m/>
    <m/>
    <n v="5892.66"/>
  </r>
  <r>
    <x v="35"/>
    <d v="2023-09-20T00:00:00"/>
    <x v="0"/>
    <x v="0"/>
    <m/>
    <n v="4233.9399999999996"/>
    <m/>
    <m/>
    <m/>
    <m/>
    <m/>
    <m/>
    <m/>
    <m/>
    <m/>
    <m/>
    <n v="4233.9399999999996"/>
  </r>
  <r>
    <x v="35"/>
    <d v="2023-09-26T00:00:00"/>
    <x v="0"/>
    <x v="0"/>
    <m/>
    <n v="4811.8999999999996"/>
    <m/>
    <m/>
    <m/>
    <m/>
    <m/>
    <m/>
    <m/>
    <m/>
    <m/>
    <m/>
    <n v="4811.8999999999996"/>
  </r>
  <r>
    <x v="35"/>
    <d v="2023-10-03T00:00:00"/>
    <x v="0"/>
    <x v="0"/>
    <m/>
    <n v="9742.14"/>
    <n v="914.99"/>
    <m/>
    <m/>
    <m/>
    <m/>
    <m/>
    <m/>
    <m/>
    <m/>
    <m/>
    <n v="10657.13"/>
  </r>
  <r>
    <x v="35"/>
    <d v="2023-10-11T00:00:00"/>
    <x v="0"/>
    <x v="0"/>
    <m/>
    <n v="3287.51"/>
    <m/>
    <m/>
    <m/>
    <m/>
    <m/>
    <m/>
    <m/>
    <m/>
    <m/>
    <m/>
    <n v="3287.51"/>
  </r>
  <r>
    <x v="35"/>
    <d v="2023-10-23T00:00:00"/>
    <x v="0"/>
    <x v="0"/>
    <m/>
    <n v="3697.25"/>
    <n v="10644.21"/>
    <m/>
    <m/>
    <m/>
    <m/>
    <m/>
    <m/>
    <m/>
    <m/>
    <m/>
    <n v="14341.46"/>
  </r>
  <r>
    <x v="35"/>
    <d v="2023-10-24T00:00:00"/>
    <x v="0"/>
    <x v="0"/>
    <m/>
    <m/>
    <n v="11020.46"/>
    <m/>
    <m/>
    <m/>
    <m/>
    <m/>
    <m/>
    <m/>
    <m/>
    <m/>
    <n v="11020.46"/>
  </r>
  <r>
    <x v="35"/>
    <d v="2023-10-31T00:00:00"/>
    <x v="0"/>
    <x v="0"/>
    <m/>
    <m/>
    <n v="10848.35"/>
    <m/>
    <m/>
    <m/>
    <m/>
    <m/>
    <m/>
    <m/>
    <m/>
    <m/>
    <n v="10848.35"/>
  </r>
  <r>
    <x v="35"/>
    <d v="2023-11-07T00:00:00"/>
    <x v="0"/>
    <x v="0"/>
    <m/>
    <m/>
    <n v="8555.35"/>
    <n v="1093.97"/>
    <m/>
    <m/>
    <m/>
    <m/>
    <m/>
    <m/>
    <m/>
    <m/>
    <n v="9649.32"/>
  </r>
  <r>
    <x v="35"/>
    <d v="2023-11-13T00:00:00"/>
    <x v="0"/>
    <x v="0"/>
    <m/>
    <n v="596.32000000000005"/>
    <m/>
    <n v="5020.88"/>
    <m/>
    <m/>
    <m/>
    <m/>
    <m/>
    <m/>
    <m/>
    <m/>
    <n v="5617.2"/>
  </r>
  <r>
    <x v="35"/>
    <d v="2023-11-21T00:00:00"/>
    <x v="0"/>
    <x v="0"/>
    <m/>
    <m/>
    <m/>
    <n v="6082.66"/>
    <m/>
    <m/>
    <m/>
    <m/>
    <m/>
    <m/>
    <m/>
    <m/>
    <n v="6082.66"/>
  </r>
  <r>
    <x v="35"/>
    <d v="2023-11-28T00:00:00"/>
    <x v="0"/>
    <x v="0"/>
    <m/>
    <m/>
    <m/>
    <n v="782.46"/>
    <m/>
    <m/>
    <m/>
    <m/>
    <m/>
    <m/>
    <m/>
    <m/>
    <n v="782.46"/>
  </r>
  <r>
    <x v="35"/>
    <d v="2023-12-04T00:00:00"/>
    <x v="0"/>
    <x v="0"/>
    <m/>
    <m/>
    <m/>
    <n v="5674.96"/>
    <m/>
    <m/>
    <m/>
    <m/>
    <m/>
    <m/>
    <m/>
    <m/>
    <n v="5674.96"/>
  </r>
  <r>
    <x v="35"/>
    <d v="2023-12-12T00:00:00"/>
    <x v="0"/>
    <x v="0"/>
    <m/>
    <m/>
    <m/>
    <n v="1076.45"/>
    <n v="6524.65"/>
    <m/>
    <m/>
    <m/>
    <m/>
    <m/>
    <m/>
    <m/>
    <n v="7601.1"/>
  </r>
  <r>
    <x v="35"/>
    <d v="2023-12-20T00:00:00"/>
    <x v="0"/>
    <x v="0"/>
    <m/>
    <m/>
    <m/>
    <m/>
    <n v="5469.81"/>
    <m/>
    <m/>
    <m/>
    <m/>
    <m/>
    <m/>
    <m/>
    <n v="5469.81"/>
  </r>
  <r>
    <x v="35"/>
    <d v="2023-12-28T00:00:00"/>
    <x v="0"/>
    <x v="0"/>
    <m/>
    <m/>
    <m/>
    <m/>
    <n v="3855.4"/>
    <m/>
    <m/>
    <m/>
    <m/>
    <m/>
    <m/>
    <m/>
    <n v="3855.4"/>
  </r>
  <r>
    <x v="35"/>
    <d v="2024-01-08T00:00:00"/>
    <x v="0"/>
    <x v="0"/>
    <m/>
    <m/>
    <m/>
    <m/>
    <n v="3691.49"/>
    <n v="4883.22"/>
    <m/>
    <m/>
    <m/>
    <m/>
    <m/>
    <m/>
    <n v="8574.7099999999991"/>
  </r>
  <r>
    <x v="35"/>
    <d v="2024-01-09T00:00:00"/>
    <x v="0"/>
    <x v="0"/>
    <m/>
    <m/>
    <m/>
    <m/>
    <n v="129"/>
    <n v="4309.2"/>
    <m/>
    <m/>
    <m/>
    <m/>
    <m/>
    <m/>
    <n v="4438.2"/>
  </r>
  <r>
    <x v="35"/>
    <d v="2024-01-24T00:00:00"/>
    <x v="0"/>
    <x v="0"/>
    <m/>
    <m/>
    <m/>
    <m/>
    <m/>
    <n v="10769.96"/>
    <m/>
    <m/>
    <m/>
    <m/>
    <m/>
    <m/>
    <n v="10769.96"/>
  </r>
  <r>
    <x v="35"/>
    <d v="2024-02-02T00:00:00"/>
    <x v="0"/>
    <x v="0"/>
    <m/>
    <m/>
    <m/>
    <m/>
    <m/>
    <n v="27750.57"/>
    <n v="22701.42"/>
    <m/>
    <m/>
    <m/>
    <m/>
    <m/>
    <n v="50451.99"/>
  </r>
  <r>
    <x v="35"/>
    <d v="2024-02-09T00:00:00"/>
    <x v="0"/>
    <x v="0"/>
    <m/>
    <m/>
    <m/>
    <m/>
    <m/>
    <n v="5907.76"/>
    <n v="990"/>
    <m/>
    <m/>
    <m/>
    <m/>
    <m/>
    <n v="6897.76"/>
  </r>
  <r>
    <x v="35"/>
    <d v="2024-02-13T00:00:00"/>
    <x v="0"/>
    <x v="0"/>
    <m/>
    <m/>
    <m/>
    <m/>
    <m/>
    <n v="9541.76"/>
    <n v="9339.48"/>
    <m/>
    <m/>
    <m/>
    <m/>
    <m/>
    <n v="18881.240000000002"/>
  </r>
  <r>
    <x v="35"/>
    <d v="2024-02-27T00:00:00"/>
    <x v="0"/>
    <x v="0"/>
    <m/>
    <m/>
    <m/>
    <m/>
    <m/>
    <n v="2334.64"/>
    <n v="38871.67"/>
    <m/>
    <m/>
    <m/>
    <m/>
    <m/>
    <n v="41206.31"/>
  </r>
  <r>
    <x v="35"/>
    <d v="2024-03-08T00:00:00"/>
    <x v="0"/>
    <x v="0"/>
    <m/>
    <m/>
    <m/>
    <m/>
    <m/>
    <n v="6530.68"/>
    <n v="22054.05"/>
    <n v="8948.92"/>
    <m/>
    <m/>
    <m/>
    <m/>
    <n v="37533.65"/>
  </r>
  <r>
    <x v="35"/>
    <d v="2024-03-12T00:00:00"/>
    <x v="0"/>
    <x v="0"/>
    <m/>
    <m/>
    <m/>
    <m/>
    <m/>
    <m/>
    <n v="5067.55"/>
    <n v="18872.89"/>
    <m/>
    <m/>
    <m/>
    <m/>
    <n v="23940.44"/>
  </r>
  <r>
    <x v="35"/>
    <d v="2024-03-19T00:00:00"/>
    <x v="0"/>
    <x v="0"/>
    <m/>
    <m/>
    <m/>
    <m/>
    <m/>
    <m/>
    <m/>
    <n v="9792.84"/>
    <m/>
    <m/>
    <m/>
    <m/>
    <n v="9792.84"/>
  </r>
  <r>
    <x v="35"/>
    <d v="2024-04-01T00:00:00"/>
    <x v="0"/>
    <x v="0"/>
    <m/>
    <m/>
    <m/>
    <m/>
    <m/>
    <n v="889.16"/>
    <n v="8417.33"/>
    <n v="23751.48"/>
    <m/>
    <m/>
    <m/>
    <m/>
    <n v="33057.97"/>
  </r>
  <r>
    <x v="35"/>
    <d v="2024-04-05T00:00:00"/>
    <x v="0"/>
    <x v="0"/>
    <m/>
    <m/>
    <m/>
    <m/>
    <m/>
    <m/>
    <m/>
    <n v="6468.73"/>
    <n v="3200.52"/>
    <m/>
    <m/>
    <m/>
    <n v="9669.25"/>
  </r>
  <r>
    <x v="35"/>
    <d v="2024-04-09T00:00:00"/>
    <x v="0"/>
    <x v="0"/>
    <m/>
    <m/>
    <m/>
    <m/>
    <m/>
    <m/>
    <m/>
    <m/>
    <n v="1498.65"/>
    <m/>
    <m/>
    <m/>
    <n v="1498.65"/>
  </r>
  <r>
    <x v="35"/>
    <d v="2024-04-16T00:00:00"/>
    <x v="0"/>
    <x v="0"/>
    <m/>
    <m/>
    <m/>
    <m/>
    <m/>
    <m/>
    <n v="330"/>
    <n v="12618.46"/>
    <n v="21915.26"/>
    <m/>
    <m/>
    <m/>
    <n v="34863.72"/>
  </r>
  <r>
    <x v="35"/>
    <d v="2024-04-30T00:00:00"/>
    <x v="0"/>
    <x v="0"/>
    <m/>
    <m/>
    <m/>
    <m/>
    <m/>
    <m/>
    <m/>
    <m/>
    <n v="19733.43"/>
    <m/>
    <m/>
    <m/>
    <n v="19733.43"/>
  </r>
  <r>
    <x v="35"/>
    <d v="2024-05-07T00:00:00"/>
    <x v="0"/>
    <x v="0"/>
    <m/>
    <m/>
    <m/>
    <m/>
    <m/>
    <m/>
    <m/>
    <m/>
    <n v="12693.74"/>
    <n v="2079.0700000000002"/>
    <m/>
    <m/>
    <n v="14772.81"/>
  </r>
  <r>
    <x v="35"/>
    <d v="2024-05-15T00:00:00"/>
    <x v="0"/>
    <x v="0"/>
    <m/>
    <m/>
    <m/>
    <m/>
    <m/>
    <m/>
    <m/>
    <m/>
    <n v="882.41"/>
    <n v="8767.58"/>
    <m/>
    <m/>
    <n v="9649.99"/>
  </r>
  <r>
    <x v="35"/>
    <d v="2024-05-22T00:00:00"/>
    <x v="0"/>
    <x v="0"/>
    <m/>
    <m/>
    <m/>
    <m/>
    <m/>
    <m/>
    <m/>
    <m/>
    <m/>
    <n v="6511.79"/>
    <m/>
    <m/>
    <n v="6511.79"/>
  </r>
  <r>
    <x v="35"/>
    <d v="2024-06-04T00:00:00"/>
    <x v="0"/>
    <x v="0"/>
    <m/>
    <m/>
    <m/>
    <m/>
    <m/>
    <m/>
    <m/>
    <m/>
    <n v="6599.58"/>
    <n v="13943.27"/>
    <n v="623.36"/>
    <m/>
    <n v="21166.21"/>
  </r>
  <r>
    <x v="35"/>
    <d v="2024-06-05T00:00:00"/>
    <x v="0"/>
    <x v="0"/>
    <m/>
    <m/>
    <m/>
    <m/>
    <m/>
    <m/>
    <m/>
    <m/>
    <m/>
    <n v="11465.19"/>
    <n v="1887.55"/>
    <m/>
    <n v="13352.74"/>
  </r>
  <r>
    <x v="35"/>
    <d v="2024-06-11T00:00:00"/>
    <x v="0"/>
    <x v="0"/>
    <m/>
    <m/>
    <m/>
    <m/>
    <m/>
    <m/>
    <m/>
    <m/>
    <m/>
    <n v="3631.04"/>
    <n v="4445.5200000000004"/>
    <m/>
    <n v="8076.56"/>
  </r>
  <r>
    <x v="35"/>
    <d v="2024-06-20T00:00:00"/>
    <x v="0"/>
    <x v="0"/>
    <m/>
    <m/>
    <m/>
    <m/>
    <m/>
    <m/>
    <m/>
    <m/>
    <m/>
    <m/>
    <n v="3176.37"/>
    <m/>
    <n v="3176.37"/>
  </r>
  <r>
    <x v="35"/>
    <d v="2024-06-26T00:00:00"/>
    <x v="0"/>
    <x v="0"/>
    <m/>
    <m/>
    <m/>
    <m/>
    <m/>
    <n v="800"/>
    <m/>
    <m/>
    <n v="460"/>
    <m/>
    <n v="11625.53"/>
    <m/>
    <n v="12885.53"/>
  </r>
  <r>
    <x v="35"/>
    <d v="2024-07-10T00:00:00"/>
    <x v="0"/>
    <x v="0"/>
    <m/>
    <m/>
    <m/>
    <m/>
    <m/>
    <m/>
    <m/>
    <m/>
    <m/>
    <m/>
    <n v="3354.54"/>
    <m/>
    <n v="3354.54"/>
  </r>
  <r>
    <x v="35"/>
    <d v="2024-07-17T00:00:00"/>
    <x v="0"/>
    <x v="0"/>
    <m/>
    <m/>
    <m/>
    <m/>
    <m/>
    <m/>
    <m/>
    <m/>
    <m/>
    <m/>
    <n v="4572.82"/>
    <m/>
    <n v="4572.82"/>
  </r>
  <r>
    <x v="35"/>
    <d v="2024-07-19T00:00:00"/>
    <x v="0"/>
    <x v="0"/>
    <m/>
    <m/>
    <m/>
    <m/>
    <m/>
    <m/>
    <m/>
    <m/>
    <m/>
    <n v="210"/>
    <n v="610"/>
    <n v="14325.44"/>
    <n v="15145.44"/>
  </r>
  <r>
    <x v="35"/>
    <d v="2024-07-25T00:00:00"/>
    <x v="0"/>
    <x v="0"/>
    <m/>
    <m/>
    <m/>
    <m/>
    <m/>
    <m/>
    <m/>
    <m/>
    <m/>
    <n v="200"/>
    <m/>
    <n v="2936.15"/>
    <n v="3136.15"/>
  </r>
  <r>
    <x v="35"/>
    <d v="2024-07-29T00:00:00"/>
    <x v="0"/>
    <x v="0"/>
    <m/>
    <m/>
    <m/>
    <m/>
    <m/>
    <m/>
    <m/>
    <m/>
    <m/>
    <m/>
    <m/>
    <n v="3309.24"/>
    <n v="3309.24"/>
  </r>
  <r>
    <x v="35"/>
    <d v="2024-08-15T00:00:00"/>
    <x v="0"/>
    <x v="0"/>
    <m/>
    <m/>
    <m/>
    <m/>
    <m/>
    <m/>
    <m/>
    <m/>
    <m/>
    <m/>
    <m/>
    <n v="1253.08"/>
    <n v="1253.08"/>
  </r>
  <r>
    <x v="35"/>
    <s v="#"/>
    <x v="0"/>
    <x v="3"/>
    <m/>
    <m/>
    <m/>
    <m/>
    <m/>
    <m/>
    <m/>
    <m/>
    <m/>
    <m/>
    <m/>
    <m/>
    <m/>
  </r>
  <r>
    <x v="35"/>
    <s v="#"/>
    <x v="0"/>
    <x v="0"/>
    <m/>
    <m/>
    <m/>
    <m/>
    <m/>
    <m/>
    <m/>
    <m/>
    <m/>
    <m/>
    <m/>
    <m/>
    <m/>
  </r>
  <r>
    <x v="35"/>
    <s v="#"/>
    <x v="0"/>
    <x v="1"/>
    <m/>
    <m/>
    <m/>
    <m/>
    <m/>
    <m/>
    <m/>
    <m/>
    <m/>
    <m/>
    <m/>
    <m/>
    <m/>
  </r>
  <r>
    <x v="35"/>
    <s v="#"/>
    <x v="0"/>
    <x v="4"/>
    <m/>
    <m/>
    <m/>
    <m/>
    <m/>
    <m/>
    <m/>
    <m/>
    <m/>
    <m/>
    <m/>
    <m/>
    <m/>
  </r>
  <r>
    <x v="35"/>
    <s v="Result"/>
    <x v="1"/>
    <x v="2"/>
    <n v="38620.47"/>
    <n v="30859.47"/>
    <n v="41983.360000000001"/>
    <n v="19731.38"/>
    <n v="19670.349999999999"/>
    <n v="73716.95"/>
    <n v="107771.5"/>
    <n v="80453.320000000007"/>
    <n v="66983.59"/>
    <n v="46807.94"/>
    <n v="30295.69"/>
    <n v="21823.91"/>
    <n v="578717.93000000005"/>
  </r>
  <r>
    <x v="36"/>
    <d v="2023-08-02T00:00:00"/>
    <x v="0"/>
    <x v="3"/>
    <n v="554"/>
    <m/>
    <m/>
    <m/>
    <m/>
    <m/>
    <m/>
    <m/>
    <m/>
    <m/>
    <m/>
    <m/>
    <n v="554"/>
  </r>
  <r>
    <x v="36"/>
    <d v="2023-08-02T00:00:00"/>
    <x v="0"/>
    <x v="1"/>
    <n v="250"/>
    <m/>
    <m/>
    <m/>
    <m/>
    <m/>
    <m/>
    <m/>
    <m/>
    <m/>
    <m/>
    <m/>
    <n v="250"/>
  </r>
  <r>
    <x v="36"/>
    <d v="2023-08-14T00:00:00"/>
    <x v="0"/>
    <x v="1"/>
    <n v="51165"/>
    <m/>
    <m/>
    <m/>
    <m/>
    <m/>
    <m/>
    <m/>
    <m/>
    <m/>
    <m/>
    <m/>
    <n v="51165"/>
  </r>
  <r>
    <x v="36"/>
    <d v="2023-08-14T00:00:00"/>
    <x v="0"/>
    <x v="4"/>
    <n v="12620"/>
    <m/>
    <m/>
    <m/>
    <m/>
    <m/>
    <m/>
    <m/>
    <m/>
    <m/>
    <m/>
    <m/>
    <n v="12620"/>
  </r>
  <r>
    <x v="36"/>
    <d v="2023-08-17T00:00:00"/>
    <x v="0"/>
    <x v="3"/>
    <n v="1962"/>
    <m/>
    <m/>
    <m/>
    <m/>
    <m/>
    <m/>
    <m/>
    <m/>
    <m/>
    <m/>
    <m/>
    <n v="1962"/>
  </r>
  <r>
    <x v="36"/>
    <d v="2023-08-17T00:00:00"/>
    <x v="0"/>
    <x v="1"/>
    <n v="562"/>
    <m/>
    <m/>
    <m/>
    <m/>
    <m/>
    <m/>
    <m/>
    <m/>
    <m/>
    <m/>
    <m/>
    <n v="562"/>
  </r>
  <r>
    <x v="36"/>
    <d v="2023-08-23T00:00:00"/>
    <x v="0"/>
    <x v="3"/>
    <n v="3126"/>
    <m/>
    <m/>
    <m/>
    <m/>
    <m/>
    <m/>
    <m/>
    <m/>
    <m/>
    <m/>
    <m/>
    <n v="3126"/>
  </r>
  <r>
    <x v="36"/>
    <d v="2023-08-24T00:00:00"/>
    <x v="0"/>
    <x v="1"/>
    <n v="135104"/>
    <m/>
    <m/>
    <m/>
    <m/>
    <m/>
    <m/>
    <m/>
    <m/>
    <m/>
    <m/>
    <m/>
    <n v="135104"/>
  </r>
  <r>
    <x v="36"/>
    <d v="2023-08-24T00:00:00"/>
    <x v="0"/>
    <x v="4"/>
    <n v="23366"/>
    <m/>
    <m/>
    <m/>
    <m/>
    <m/>
    <m/>
    <m/>
    <m/>
    <m/>
    <m/>
    <m/>
    <n v="23366"/>
  </r>
  <r>
    <x v="36"/>
    <d v="2023-08-28T00:00:00"/>
    <x v="0"/>
    <x v="0"/>
    <n v="1678.71"/>
    <m/>
    <m/>
    <m/>
    <m/>
    <m/>
    <m/>
    <m/>
    <m/>
    <m/>
    <m/>
    <m/>
    <n v="1678.71"/>
  </r>
  <r>
    <x v="36"/>
    <d v="2023-08-31T00:00:00"/>
    <x v="0"/>
    <x v="1"/>
    <n v="470"/>
    <m/>
    <m/>
    <m/>
    <m/>
    <m/>
    <m/>
    <m/>
    <m/>
    <m/>
    <m/>
    <m/>
    <n v="470"/>
  </r>
  <r>
    <x v="36"/>
    <d v="2023-09-08T00:00:00"/>
    <x v="0"/>
    <x v="1"/>
    <n v="104946"/>
    <n v="43408"/>
    <m/>
    <m/>
    <m/>
    <m/>
    <m/>
    <m/>
    <m/>
    <m/>
    <m/>
    <m/>
    <n v="148354"/>
  </r>
  <r>
    <x v="36"/>
    <d v="2023-09-08T00:00:00"/>
    <x v="0"/>
    <x v="4"/>
    <n v="16372"/>
    <n v="5076"/>
    <m/>
    <m/>
    <m/>
    <m/>
    <m/>
    <m/>
    <m/>
    <m/>
    <m/>
    <m/>
    <n v="21448"/>
  </r>
  <r>
    <x v="36"/>
    <d v="2023-09-13T00:00:00"/>
    <x v="0"/>
    <x v="3"/>
    <m/>
    <n v="995"/>
    <m/>
    <m/>
    <m/>
    <m/>
    <m/>
    <m/>
    <m/>
    <m/>
    <m/>
    <m/>
    <n v="995"/>
  </r>
  <r>
    <x v="36"/>
    <d v="2023-09-15T00:00:00"/>
    <x v="0"/>
    <x v="1"/>
    <m/>
    <n v="68093"/>
    <m/>
    <m/>
    <m/>
    <m/>
    <m/>
    <m/>
    <m/>
    <m/>
    <m/>
    <m/>
    <n v="68093"/>
  </r>
  <r>
    <x v="36"/>
    <d v="2023-09-15T00:00:00"/>
    <x v="0"/>
    <x v="4"/>
    <m/>
    <n v="12251"/>
    <m/>
    <m/>
    <m/>
    <m/>
    <m/>
    <m/>
    <m/>
    <m/>
    <m/>
    <m/>
    <n v="12251"/>
  </r>
  <r>
    <x v="36"/>
    <d v="2023-09-20T00:00:00"/>
    <x v="0"/>
    <x v="3"/>
    <m/>
    <n v="597"/>
    <m/>
    <m/>
    <m/>
    <m/>
    <m/>
    <m/>
    <m/>
    <m/>
    <m/>
    <m/>
    <n v="597"/>
  </r>
  <r>
    <x v="36"/>
    <d v="2023-09-20T00:00:00"/>
    <x v="0"/>
    <x v="1"/>
    <m/>
    <n v="793"/>
    <m/>
    <m/>
    <m/>
    <m/>
    <m/>
    <m/>
    <m/>
    <m/>
    <m/>
    <m/>
    <n v="793"/>
  </r>
  <r>
    <x v="36"/>
    <d v="2023-09-20T00:00:00"/>
    <x v="0"/>
    <x v="4"/>
    <m/>
    <n v="207"/>
    <m/>
    <m/>
    <m/>
    <m/>
    <m/>
    <m/>
    <m/>
    <m/>
    <m/>
    <m/>
    <n v="207"/>
  </r>
  <r>
    <x v="36"/>
    <d v="2023-09-21T00:00:00"/>
    <x v="0"/>
    <x v="1"/>
    <m/>
    <n v="391"/>
    <m/>
    <m/>
    <m/>
    <m/>
    <m/>
    <m/>
    <m/>
    <m/>
    <m/>
    <m/>
    <n v="391"/>
  </r>
  <r>
    <x v="36"/>
    <d v="2023-09-21T00:00:00"/>
    <x v="0"/>
    <x v="4"/>
    <m/>
    <n v="609"/>
    <m/>
    <m/>
    <m/>
    <m/>
    <m/>
    <m/>
    <m/>
    <m/>
    <m/>
    <m/>
    <n v="609"/>
  </r>
  <r>
    <x v="36"/>
    <d v="2023-09-26T00:00:00"/>
    <x v="0"/>
    <x v="1"/>
    <m/>
    <n v="1000"/>
    <m/>
    <m/>
    <m/>
    <m/>
    <m/>
    <m/>
    <m/>
    <m/>
    <m/>
    <m/>
    <n v="1000"/>
  </r>
  <r>
    <x v="36"/>
    <d v="2023-09-26T00:00:00"/>
    <x v="0"/>
    <x v="4"/>
    <m/>
    <n v="377"/>
    <m/>
    <m/>
    <m/>
    <m/>
    <m/>
    <m/>
    <m/>
    <m/>
    <m/>
    <m/>
    <n v="377"/>
  </r>
  <r>
    <x v="36"/>
    <d v="2023-10-03T00:00:00"/>
    <x v="0"/>
    <x v="3"/>
    <m/>
    <n v="500"/>
    <m/>
    <m/>
    <m/>
    <m/>
    <m/>
    <m/>
    <m/>
    <m/>
    <m/>
    <m/>
    <n v="500"/>
  </r>
  <r>
    <x v="36"/>
    <d v="2023-10-06T00:00:00"/>
    <x v="0"/>
    <x v="0"/>
    <m/>
    <m/>
    <n v="2112.6"/>
    <m/>
    <m/>
    <m/>
    <m/>
    <m/>
    <m/>
    <m/>
    <m/>
    <m/>
    <n v="2112.6"/>
  </r>
  <r>
    <x v="36"/>
    <d v="2023-10-12T00:00:00"/>
    <x v="0"/>
    <x v="3"/>
    <m/>
    <m/>
    <n v="1393"/>
    <m/>
    <m/>
    <m/>
    <m/>
    <m/>
    <m/>
    <m/>
    <m/>
    <m/>
    <n v="1393"/>
  </r>
  <r>
    <x v="36"/>
    <d v="2023-10-18T00:00:00"/>
    <x v="0"/>
    <x v="0"/>
    <m/>
    <m/>
    <n v="1235.22"/>
    <m/>
    <m/>
    <m/>
    <m/>
    <m/>
    <m/>
    <m/>
    <m/>
    <m/>
    <n v="1235.22"/>
  </r>
  <r>
    <x v="36"/>
    <d v="2023-10-24T00:00:00"/>
    <x v="0"/>
    <x v="3"/>
    <m/>
    <m/>
    <n v="279"/>
    <m/>
    <m/>
    <m/>
    <m/>
    <m/>
    <m/>
    <m/>
    <m/>
    <m/>
    <n v="279"/>
  </r>
  <r>
    <x v="36"/>
    <d v="2023-11-20T00:00:00"/>
    <x v="0"/>
    <x v="3"/>
    <m/>
    <m/>
    <m/>
    <n v="990"/>
    <m/>
    <m/>
    <m/>
    <m/>
    <m/>
    <m/>
    <m/>
    <m/>
    <n v="990"/>
  </r>
  <r>
    <x v="36"/>
    <d v="2023-12-08T00:00:00"/>
    <x v="0"/>
    <x v="0"/>
    <m/>
    <m/>
    <m/>
    <m/>
    <n v="78.150000000000006"/>
    <m/>
    <m/>
    <m/>
    <m/>
    <m/>
    <m/>
    <m/>
    <n v="78.150000000000006"/>
  </r>
  <r>
    <x v="36"/>
    <d v="2023-12-15T00:00:00"/>
    <x v="0"/>
    <x v="1"/>
    <m/>
    <m/>
    <n v="121129"/>
    <n v="122476"/>
    <n v="1975"/>
    <m/>
    <m/>
    <m/>
    <m/>
    <m/>
    <m/>
    <m/>
    <n v="245580"/>
  </r>
  <r>
    <x v="36"/>
    <d v="2023-12-15T00:00:00"/>
    <x v="0"/>
    <x v="4"/>
    <m/>
    <m/>
    <n v="18946"/>
    <n v="17511"/>
    <n v="458"/>
    <m/>
    <m/>
    <m/>
    <m/>
    <m/>
    <m/>
    <m/>
    <n v="36915"/>
  </r>
  <r>
    <x v="36"/>
    <d v="2023-12-18T00:00:00"/>
    <x v="0"/>
    <x v="1"/>
    <m/>
    <m/>
    <n v="51277"/>
    <n v="48548"/>
    <n v="1244"/>
    <m/>
    <m/>
    <m/>
    <m/>
    <m/>
    <m/>
    <m/>
    <n v="101069"/>
  </r>
  <r>
    <x v="36"/>
    <d v="2023-12-18T00:00:00"/>
    <x v="0"/>
    <x v="4"/>
    <m/>
    <m/>
    <n v="6618"/>
    <n v="9196"/>
    <n v="2164"/>
    <m/>
    <m/>
    <m/>
    <m/>
    <m/>
    <m/>
    <m/>
    <n v="17978"/>
  </r>
  <r>
    <x v="36"/>
    <d v="2023-12-20T00:00:00"/>
    <x v="0"/>
    <x v="4"/>
    <m/>
    <m/>
    <n v="3433"/>
    <n v="13082"/>
    <n v="250"/>
    <m/>
    <m/>
    <m/>
    <m/>
    <m/>
    <m/>
    <m/>
    <n v="16765"/>
  </r>
  <r>
    <x v="36"/>
    <d v="2023-12-21T00:00:00"/>
    <x v="0"/>
    <x v="3"/>
    <m/>
    <n v="648"/>
    <n v="72941"/>
    <n v="95851"/>
    <n v="1612"/>
    <m/>
    <m/>
    <m/>
    <m/>
    <m/>
    <m/>
    <m/>
    <n v="171052"/>
  </r>
  <r>
    <x v="36"/>
    <d v="2023-12-21T00:00:00"/>
    <x v="0"/>
    <x v="1"/>
    <m/>
    <m/>
    <n v="12211"/>
    <n v="88723"/>
    <m/>
    <m/>
    <m/>
    <m/>
    <m/>
    <m/>
    <m/>
    <m/>
    <n v="100934"/>
  </r>
  <r>
    <x v="36"/>
    <d v="2023-12-27T00:00:00"/>
    <x v="0"/>
    <x v="3"/>
    <n v="22437"/>
    <m/>
    <n v="12977"/>
    <n v="21141"/>
    <n v="2303"/>
    <m/>
    <m/>
    <m/>
    <m/>
    <m/>
    <m/>
    <m/>
    <n v="58858"/>
  </r>
  <r>
    <x v="36"/>
    <d v="2023-12-29T00:00:00"/>
    <x v="0"/>
    <x v="3"/>
    <n v="60710"/>
    <n v="6400"/>
    <m/>
    <m/>
    <n v="500"/>
    <m/>
    <m/>
    <m/>
    <m/>
    <m/>
    <m/>
    <m/>
    <n v="67610"/>
  </r>
  <r>
    <x v="36"/>
    <d v="2024-01-02T00:00:00"/>
    <x v="0"/>
    <x v="3"/>
    <n v="70529"/>
    <m/>
    <m/>
    <n v="700"/>
    <m/>
    <m/>
    <m/>
    <m/>
    <m/>
    <m/>
    <m/>
    <m/>
    <n v="71229"/>
  </r>
  <r>
    <x v="36"/>
    <d v="2024-01-03T00:00:00"/>
    <x v="0"/>
    <x v="3"/>
    <n v="274375"/>
    <n v="44196"/>
    <m/>
    <m/>
    <m/>
    <n v="20976"/>
    <m/>
    <m/>
    <m/>
    <m/>
    <m/>
    <m/>
    <n v="339547"/>
  </r>
  <r>
    <x v="36"/>
    <d v="2024-01-11T00:00:00"/>
    <x v="0"/>
    <x v="0"/>
    <m/>
    <m/>
    <m/>
    <m/>
    <n v="224.62"/>
    <m/>
    <m/>
    <m/>
    <m/>
    <m/>
    <m/>
    <m/>
    <n v="224.62"/>
  </r>
  <r>
    <x v="36"/>
    <d v="2024-01-16T00:00:00"/>
    <x v="0"/>
    <x v="1"/>
    <m/>
    <m/>
    <m/>
    <n v="117705"/>
    <n v="3214"/>
    <n v="12028"/>
    <m/>
    <m/>
    <m/>
    <m/>
    <m/>
    <m/>
    <n v="132947"/>
  </r>
  <r>
    <x v="36"/>
    <d v="2024-01-16T00:00:00"/>
    <x v="0"/>
    <x v="4"/>
    <m/>
    <m/>
    <m/>
    <n v="18233"/>
    <m/>
    <n v="652"/>
    <m/>
    <m/>
    <m/>
    <m/>
    <m/>
    <m/>
    <n v="18885"/>
  </r>
  <r>
    <x v="36"/>
    <d v="2024-01-17T00:00:00"/>
    <x v="0"/>
    <x v="1"/>
    <m/>
    <m/>
    <m/>
    <n v="112667"/>
    <n v="3169"/>
    <n v="3392"/>
    <m/>
    <m/>
    <m/>
    <m/>
    <m/>
    <m/>
    <n v="119228"/>
  </r>
  <r>
    <x v="36"/>
    <d v="2024-01-17T00:00:00"/>
    <x v="0"/>
    <x v="4"/>
    <m/>
    <m/>
    <m/>
    <n v="26198"/>
    <n v="1237"/>
    <n v="498"/>
    <m/>
    <m/>
    <m/>
    <m/>
    <m/>
    <m/>
    <n v="27933"/>
  </r>
  <r>
    <x v="36"/>
    <d v="2024-01-18T00:00:00"/>
    <x v="0"/>
    <x v="1"/>
    <m/>
    <m/>
    <m/>
    <n v="91211"/>
    <n v="6629"/>
    <n v="3051"/>
    <m/>
    <m/>
    <m/>
    <m/>
    <m/>
    <m/>
    <n v="100891"/>
  </r>
  <r>
    <x v="36"/>
    <d v="2024-01-18T00:00:00"/>
    <x v="0"/>
    <x v="4"/>
    <m/>
    <m/>
    <m/>
    <n v="17639"/>
    <n v="1013"/>
    <n v="1317"/>
    <m/>
    <m/>
    <m/>
    <m/>
    <m/>
    <m/>
    <n v="19969"/>
  </r>
  <r>
    <x v="36"/>
    <d v="2024-01-19T00:00:00"/>
    <x v="0"/>
    <x v="1"/>
    <m/>
    <m/>
    <m/>
    <n v="162648"/>
    <n v="70699"/>
    <n v="3835"/>
    <m/>
    <m/>
    <m/>
    <m/>
    <m/>
    <m/>
    <n v="237182"/>
  </r>
  <r>
    <x v="36"/>
    <d v="2024-01-19T00:00:00"/>
    <x v="0"/>
    <x v="4"/>
    <m/>
    <m/>
    <m/>
    <n v="22986"/>
    <n v="6259"/>
    <n v="526"/>
    <m/>
    <m/>
    <m/>
    <m/>
    <m/>
    <m/>
    <n v="29771"/>
  </r>
  <r>
    <x v="36"/>
    <d v="2024-01-22T00:00:00"/>
    <x v="0"/>
    <x v="1"/>
    <m/>
    <m/>
    <m/>
    <n v="614"/>
    <n v="2546"/>
    <n v="139345"/>
    <m/>
    <m/>
    <m/>
    <m/>
    <m/>
    <m/>
    <n v="142505"/>
  </r>
  <r>
    <x v="36"/>
    <d v="2024-01-22T00:00:00"/>
    <x v="0"/>
    <x v="4"/>
    <m/>
    <m/>
    <m/>
    <n v="386"/>
    <n v="209"/>
    <n v="21751"/>
    <m/>
    <m/>
    <m/>
    <m/>
    <m/>
    <m/>
    <n v="22346"/>
  </r>
  <r>
    <x v="36"/>
    <d v="2024-01-24T00:00:00"/>
    <x v="0"/>
    <x v="1"/>
    <m/>
    <m/>
    <m/>
    <m/>
    <n v="940"/>
    <n v="56116"/>
    <m/>
    <m/>
    <m/>
    <m/>
    <m/>
    <m/>
    <n v="57056"/>
  </r>
  <r>
    <x v="36"/>
    <d v="2024-01-24T00:00:00"/>
    <x v="0"/>
    <x v="4"/>
    <m/>
    <m/>
    <m/>
    <m/>
    <m/>
    <n v="9220"/>
    <m/>
    <m/>
    <m/>
    <m/>
    <m/>
    <m/>
    <n v="9220"/>
  </r>
  <r>
    <x v="36"/>
    <d v="2024-01-25T00:00:00"/>
    <x v="0"/>
    <x v="3"/>
    <m/>
    <m/>
    <m/>
    <n v="33646"/>
    <m/>
    <n v="1666"/>
    <m/>
    <m/>
    <m/>
    <m/>
    <m/>
    <m/>
    <n v="35312"/>
  </r>
  <r>
    <x v="36"/>
    <d v="2024-01-26T00:00:00"/>
    <x v="0"/>
    <x v="3"/>
    <m/>
    <m/>
    <m/>
    <n v="67868"/>
    <m/>
    <n v="1364"/>
    <m/>
    <m/>
    <m/>
    <m/>
    <m/>
    <m/>
    <n v="69232"/>
  </r>
  <r>
    <x v="36"/>
    <d v="2024-02-08T00:00:00"/>
    <x v="0"/>
    <x v="3"/>
    <m/>
    <m/>
    <m/>
    <n v="51804"/>
    <n v="48921"/>
    <n v="190"/>
    <n v="670"/>
    <m/>
    <m/>
    <m/>
    <m/>
    <m/>
    <n v="101585"/>
  </r>
  <r>
    <x v="36"/>
    <d v="2024-02-09T00:00:00"/>
    <x v="0"/>
    <x v="3"/>
    <m/>
    <m/>
    <m/>
    <n v="3352"/>
    <n v="5260"/>
    <m/>
    <m/>
    <m/>
    <m/>
    <m/>
    <m/>
    <m/>
    <n v="8612"/>
  </r>
  <r>
    <x v="36"/>
    <d v="2024-02-09T00:00:00"/>
    <x v="0"/>
    <x v="0"/>
    <m/>
    <m/>
    <m/>
    <m/>
    <m/>
    <m/>
    <n v="509.27"/>
    <m/>
    <m/>
    <m/>
    <m/>
    <m/>
    <n v="509.27"/>
  </r>
  <r>
    <x v="36"/>
    <d v="2024-02-15T00:00:00"/>
    <x v="0"/>
    <x v="1"/>
    <m/>
    <m/>
    <n v="559"/>
    <n v="250"/>
    <n v="84536"/>
    <n v="20720"/>
    <m/>
    <m/>
    <m/>
    <m/>
    <m/>
    <m/>
    <n v="106065"/>
  </r>
  <r>
    <x v="36"/>
    <d v="2024-02-15T00:00:00"/>
    <x v="0"/>
    <x v="4"/>
    <m/>
    <m/>
    <m/>
    <m/>
    <n v="9651"/>
    <n v="2460"/>
    <n v="392"/>
    <m/>
    <m/>
    <m/>
    <m/>
    <m/>
    <n v="12503"/>
  </r>
  <r>
    <x v="36"/>
    <d v="2024-02-16T00:00:00"/>
    <x v="0"/>
    <x v="1"/>
    <m/>
    <m/>
    <m/>
    <m/>
    <n v="32662"/>
    <n v="87009"/>
    <n v="549"/>
    <m/>
    <m/>
    <m/>
    <m/>
    <m/>
    <n v="120220"/>
  </r>
  <r>
    <x v="36"/>
    <d v="2024-02-16T00:00:00"/>
    <x v="0"/>
    <x v="4"/>
    <m/>
    <m/>
    <m/>
    <m/>
    <n v="3799"/>
    <n v="14755"/>
    <m/>
    <m/>
    <m/>
    <m/>
    <m/>
    <m/>
    <n v="18554"/>
  </r>
  <r>
    <x v="36"/>
    <d v="2024-02-20T00:00:00"/>
    <x v="0"/>
    <x v="1"/>
    <m/>
    <m/>
    <m/>
    <m/>
    <n v="76164"/>
    <n v="32630"/>
    <n v="18"/>
    <m/>
    <m/>
    <m/>
    <m/>
    <m/>
    <n v="108812"/>
  </r>
  <r>
    <x v="36"/>
    <d v="2024-02-20T00:00:00"/>
    <x v="0"/>
    <x v="4"/>
    <m/>
    <m/>
    <m/>
    <m/>
    <n v="13152"/>
    <n v="4524"/>
    <m/>
    <m/>
    <m/>
    <m/>
    <m/>
    <m/>
    <n v="17676"/>
  </r>
  <r>
    <x v="36"/>
    <d v="2024-02-21T00:00:00"/>
    <x v="0"/>
    <x v="1"/>
    <m/>
    <m/>
    <m/>
    <m/>
    <n v="9596"/>
    <n v="47084"/>
    <n v="238"/>
    <m/>
    <m/>
    <m/>
    <m/>
    <m/>
    <n v="56918"/>
  </r>
  <r>
    <x v="36"/>
    <d v="2024-02-21T00:00:00"/>
    <x v="0"/>
    <x v="4"/>
    <m/>
    <m/>
    <m/>
    <m/>
    <n v="2570"/>
    <n v="5710"/>
    <m/>
    <m/>
    <m/>
    <m/>
    <m/>
    <m/>
    <n v="8280"/>
  </r>
  <r>
    <x v="36"/>
    <d v="2024-02-23T00:00:00"/>
    <x v="0"/>
    <x v="1"/>
    <m/>
    <m/>
    <m/>
    <m/>
    <n v="425"/>
    <n v="95775"/>
    <n v="51255"/>
    <m/>
    <m/>
    <m/>
    <m/>
    <m/>
    <n v="147455"/>
  </r>
  <r>
    <x v="36"/>
    <d v="2024-02-23T00:00:00"/>
    <x v="0"/>
    <x v="4"/>
    <m/>
    <m/>
    <m/>
    <m/>
    <m/>
    <n v="17125"/>
    <n v="3557"/>
    <m/>
    <m/>
    <m/>
    <m/>
    <m/>
    <n v="20682"/>
  </r>
  <r>
    <x v="36"/>
    <d v="2024-02-26T00:00:00"/>
    <x v="0"/>
    <x v="3"/>
    <m/>
    <m/>
    <m/>
    <m/>
    <n v="91725"/>
    <n v="54975"/>
    <n v="387"/>
    <m/>
    <m/>
    <m/>
    <m/>
    <m/>
    <n v="147087"/>
  </r>
  <r>
    <x v="36"/>
    <d v="2024-02-26T00:00:00"/>
    <x v="0"/>
    <x v="1"/>
    <m/>
    <m/>
    <m/>
    <m/>
    <m/>
    <n v="84023"/>
    <n v="56034"/>
    <m/>
    <m/>
    <m/>
    <m/>
    <m/>
    <n v="140057"/>
  </r>
  <r>
    <x v="36"/>
    <d v="2024-02-26T00:00:00"/>
    <x v="0"/>
    <x v="4"/>
    <m/>
    <m/>
    <m/>
    <m/>
    <m/>
    <n v="13426"/>
    <n v="8129"/>
    <m/>
    <m/>
    <m/>
    <m/>
    <m/>
    <n v="21555"/>
  </r>
  <r>
    <x v="36"/>
    <d v="2024-02-27T00:00:00"/>
    <x v="0"/>
    <x v="1"/>
    <m/>
    <m/>
    <m/>
    <m/>
    <m/>
    <m/>
    <n v="113822"/>
    <m/>
    <m/>
    <m/>
    <m/>
    <m/>
    <n v="113822"/>
  </r>
  <r>
    <x v="36"/>
    <d v="2024-02-27T00:00:00"/>
    <x v="0"/>
    <x v="4"/>
    <m/>
    <m/>
    <m/>
    <m/>
    <m/>
    <m/>
    <n v="14682"/>
    <m/>
    <m/>
    <m/>
    <m/>
    <m/>
    <n v="14682"/>
  </r>
  <r>
    <x v="36"/>
    <d v="2024-02-28T00:00:00"/>
    <x v="0"/>
    <x v="1"/>
    <m/>
    <m/>
    <m/>
    <m/>
    <m/>
    <m/>
    <n v="107975"/>
    <m/>
    <m/>
    <m/>
    <m/>
    <m/>
    <n v="107975"/>
  </r>
  <r>
    <x v="36"/>
    <d v="2024-02-28T00:00:00"/>
    <x v="0"/>
    <x v="4"/>
    <m/>
    <m/>
    <m/>
    <m/>
    <m/>
    <m/>
    <n v="14929"/>
    <m/>
    <m/>
    <m/>
    <m/>
    <m/>
    <n v="14929"/>
  </r>
  <r>
    <x v="36"/>
    <d v="2024-03-08T00:00:00"/>
    <x v="0"/>
    <x v="3"/>
    <m/>
    <m/>
    <m/>
    <m/>
    <m/>
    <n v="110798"/>
    <m/>
    <m/>
    <m/>
    <m/>
    <m/>
    <m/>
    <n v="110798"/>
  </r>
  <r>
    <x v="36"/>
    <d v="2024-03-11T00:00:00"/>
    <x v="0"/>
    <x v="3"/>
    <m/>
    <m/>
    <m/>
    <m/>
    <m/>
    <n v="7121"/>
    <m/>
    <m/>
    <m/>
    <m/>
    <m/>
    <m/>
    <n v="7121"/>
  </r>
  <r>
    <x v="36"/>
    <d v="2024-03-12T00:00:00"/>
    <x v="0"/>
    <x v="1"/>
    <m/>
    <m/>
    <m/>
    <m/>
    <m/>
    <m/>
    <n v="113390"/>
    <m/>
    <m/>
    <m/>
    <m/>
    <m/>
    <n v="113390"/>
  </r>
  <r>
    <x v="36"/>
    <d v="2024-03-12T00:00:00"/>
    <x v="0"/>
    <x v="4"/>
    <m/>
    <m/>
    <m/>
    <m/>
    <m/>
    <m/>
    <n v="16019"/>
    <m/>
    <m/>
    <m/>
    <m/>
    <m/>
    <n v="16019"/>
  </r>
  <r>
    <x v="36"/>
    <d v="2024-03-14T00:00:00"/>
    <x v="0"/>
    <x v="3"/>
    <m/>
    <m/>
    <m/>
    <m/>
    <m/>
    <n v="9364"/>
    <m/>
    <n v="677"/>
    <m/>
    <m/>
    <m/>
    <m/>
    <n v="10041"/>
  </r>
  <r>
    <x v="36"/>
    <d v="2024-03-14T00:00:00"/>
    <x v="0"/>
    <x v="1"/>
    <m/>
    <m/>
    <m/>
    <m/>
    <m/>
    <m/>
    <n v="73868"/>
    <n v="12314"/>
    <m/>
    <m/>
    <m/>
    <m/>
    <n v="86182"/>
  </r>
  <r>
    <x v="36"/>
    <d v="2024-03-14T00:00:00"/>
    <x v="0"/>
    <x v="4"/>
    <m/>
    <m/>
    <m/>
    <m/>
    <m/>
    <m/>
    <n v="9460"/>
    <n v="2023"/>
    <m/>
    <m/>
    <m/>
    <m/>
    <n v="11483"/>
  </r>
  <r>
    <x v="36"/>
    <d v="2024-03-15T00:00:00"/>
    <x v="0"/>
    <x v="3"/>
    <m/>
    <m/>
    <m/>
    <m/>
    <m/>
    <n v="33281"/>
    <m/>
    <n v="2143"/>
    <m/>
    <m/>
    <m/>
    <m/>
    <n v="35424"/>
  </r>
  <r>
    <x v="36"/>
    <d v="2024-03-19T00:00:00"/>
    <x v="0"/>
    <x v="3"/>
    <m/>
    <m/>
    <m/>
    <m/>
    <m/>
    <n v="45486"/>
    <n v="7600"/>
    <m/>
    <m/>
    <m/>
    <m/>
    <m/>
    <n v="53086"/>
  </r>
  <r>
    <x v="36"/>
    <d v="2024-03-28T00:00:00"/>
    <x v="0"/>
    <x v="3"/>
    <m/>
    <m/>
    <m/>
    <m/>
    <m/>
    <m/>
    <n v="54704"/>
    <n v="1096"/>
    <m/>
    <m/>
    <m/>
    <m/>
    <n v="55800"/>
  </r>
  <r>
    <x v="36"/>
    <d v="2024-04-05T00:00:00"/>
    <x v="0"/>
    <x v="3"/>
    <m/>
    <m/>
    <m/>
    <m/>
    <m/>
    <m/>
    <n v="64457"/>
    <m/>
    <m/>
    <m/>
    <m/>
    <m/>
    <n v="64457"/>
  </r>
  <r>
    <x v="36"/>
    <d v="2024-04-09T00:00:00"/>
    <x v="0"/>
    <x v="3"/>
    <m/>
    <m/>
    <m/>
    <m/>
    <m/>
    <m/>
    <n v="95187"/>
    <n v="60015"/>
    <n v="3149"/>
    <m/>
    <m/>
    <m/>
    <n v="158351"/>
  </r>
  <r>
    <x v="36"/>
    <d v="2024-04-16T00:00:00"/>
    <x v="0"/>
    <x v="3"/>
    <m/>
    <m/>
    <m/>
    <m/>
    <m/>
    <m/>
    <m/>
    <n v="47771"/>
    <m/>
    <m/>
    <m/>
    <m/>
    <n v="47771"/>
  </r>
  <r>
    <x v="36"/>
    <d v="2024-04-22T00:00:00"/>
    <x v="0"/>
    <x v="3"/>
    <m/>
    <m/>
    <m/>
    <m/>
    <m/>
    <m/>
    <m/>
    <m/>
    <n v="754"/>
    <m/>
    <m/>
    <m/>
    <n v="754"/>
  </r>
  <r>
    <x v="36"/>
    <d v="2024-04-23T00:00:00"/>
    <x v="0"/>
    <x v="1"/>
    <m/>
    <m/>
    <m/>
    <m/>
    <m/>
    <m/>
    <m/>
    <n v="326507"/>
    <n v="5202"/>
    <m/>
    <m/>
    <m/>
    <n v="331709"/>
  </r>
  <r>
    <x v="36"/>
    <d v="2024-04-23T00:00:00"/>
    <x v="0"/>
    <x v="4"/>
    <m/>
    <m/>
    <m/>
    <m/>
    <m/>
    <m/>
    <m/>
    <n v="47006"/>
    <n v="1023"/>
    <m/>
    <m/>
    <m/>
    <n v="48029"/>
  </r>
  <r>
    <x v="36"/>
    <d v="2024-04-24T00:00:00"/>
    <x v="0"/>
    <x v="1"/>
    <m/>
    <m/>
    <m/>
    <m/>
    <m/>
    <m/>
    <m/>
    <n v="132842"/>
    <n v="25644"/>
    <m/>
    <m/>
    <m/>
    <n v="158486"/>
  </r>
  <r>
    <x v="36"/>
    <d v="2024-04-24T00:00:00"/>
    <x v="0"/>
    <x v="4"/>
    <m/>
    <m/>
    <m/>
    <m/>
    <m/>
    <m/>
    <m/>
    <n v="31805"/>
    <n v="4337"/>
    <m/>
    <m/>
    <m/>
    <n v="36142"/>
  </r>
  <r>
    <x v="36"/>
    <d v="2024-04-25T00:00:00"/>
    <x v="0"/>
    <x v="3"/>
    <m/>
    <m/>
    <m/>
    <m/>
    <m/>
    <m/>
    <m/>
    <n v="45836"/>
    <n v="10288"/>
    <m/>
    <m/>
    <m/>
    <n v="56124"/>
  </r>
  <r>
    <x v="36"/>
    <d v="2024-04-30T00:00:00"/>
    <x v="0"/>
    <x v="3"/>
    <m/>
    <m/>
    <m/>
    <m/>
    <m/>
    <m/>
    <m/>
    <n v="1090"/>
    <n v="67431"/>
    <m/>
    <m/>
    <m/>
    <n v="68521"/>
  </r>
  <r>
    <x v="36"/>
    <d v="2024-05-07T00:00:00"/>
    <x v="0"/>
    <x v="3"/>
    <m/>
    <m/>
    <m/>
    <m/>
    <m/>
    <m/>
    <m/>
    <m/>
    <n v="3802"/>
    <n v="501"/>
    <m/>
    <m/>
    <n v="4303"/>
  </r>
  <r>
    <x v="36"/>
    <d v="2024-05-17T00:00:00"/>
    <x v="0"/>
    <x v="3"/>
    <m/>
    <m/>
    <m/>
    <m/>
    <m/>
    <m/>
    <m/>
    <m/>
    <n v="23625"/>
    <m/>
    <m/>
    <m/>
    <n v="23625"/>
  </r>
  <r>
    <x v="36"/>
    <d v="2024-05-17T00:00:00"/>
    <x v="0"/>
    <x v="1"/>
    <m/>
    <m/>
    <m/>
    <m/>
    <m/>
    <m/>
    <m/>
    <n v="1748"/>
    <n v="200354"/>
    <n v="336"/>
    <m/>
    <m/>
    <n v="202438"/>
  </r>
  <r>
    <x v="36"/>
    <d v="2024-05-17T00:00:00"/>
    <x v="0"/>
    <x v="4"/>
    <m/>
    <m/>
    <m/>
    <m/>
    <m/>
    <m/>
    <m/>
    <n v="542"/>
    <n v="35662"/>
    <m/>
    <m/>
    <m/>
    <n v="36204"/>
  </r>
  <r>
    <x v="36"/>
    <d v="2024-05-21T00:00:00"/>
    <x v="0"/>
    <x v="3"/>
    <m/>
    <m/>
    <m/>
    <m/>
    <m/>
    <m/>
    <m/>
    <m/>
    <n v="55008"/>
    <n v="2127"/>
    <m/>
    <m/>
    <n v="57135"/>
  </r>
  <r>
    <x v="36"/>
    <d v="2024-05-31T00:00:00"/>
    <x v="0"/>
    <x v="3"/>
    <m/>
    <m/>
    <m/>
    <m/>
    <m/>
    <m/>
    <m/>
    <m/>
    <n v="32674"/>
    <n v="1000"/>
    <m/>
    <m/>
    <n v="33674"/>
  </r>
  <r>
    <x v="36"/>
    <d v="2024-06-07T00:00:00"/>
    <x v="0"/>
    <x v="3"/>
    <m/>
    <m/>
    <m/>
    <m/>
    <m/>
    <m/>
    <m/>
    <m/>
    <m/>
    <n v="40608"/>
    <n v="2145"/>
    <m/>
    <n v="42753"/>
  </r>
  <r>
    <x v="36"/>
    <d v="2024-06-11T00:00:00"/>
    <x v="0"/>
    <x v="3"/>
    <m/>
    <m/>
    <m/>
    <m/>
    <m/>
    <m/>
    <m/>
    <m/>
    <m/>
    <n v="5068"/>
    <n v="1125"/>
    <m/>
    <n v="6193"/>
  </r>
  <r>
    <x v="36"/>
    <d v="2024-06-14T00:00:00"/>
    <x v="0"/>
    <x v="3"/>
    <m/>
    <m/>
    <m/>
    <m/>
    <m/>
    <m/>
    <m/>
    <m/>
    <m/>
    <n v="18948"/>
    <n v="385"/>
    <m/>
    <n v="19333"/>
  </r>
  <r>
    <x v="36"/>
    <d v="2024-06-14T00:00:00"/>
    <x v="0"/>
    <x v="0"/>
    <m/>
    <m/>
    <m/>
    <m/>
    <m/>
    <m/>
    <m/>
    <m/>
    <m/>
    <m/>
    <n v="984"/>
    <m/>
    <n v="984"/>
  </r>
  <r>
    <x v="36"/>
    <d v="2024-06-17T00:00:00"/>
    <x v="0"/>
    <x v="3"/>
    <m/>
    <m/>
    <m/>
    <m/>
    <m/>
    <m/>
    <m/>
    <m/>
    <m/>
    <n v="60813"/>
    <n v="1500"/>
    <m/>
    <n v="62313"/>
  </r>
  <r>
    <x v="36"/>
    <d v="2024-06-24T00:00:00"/>
    <x v="0"/>
    <x v="3"/>
    <m/>
    <m/>
    <m/>
    <m/>
    <m/>
    <m/>
    <m/>
    <m/>
    <m/>
    <n v="21746"/>
    <n v="14673"/>
    <m/>
    <n v="36419"/>
  </r>
  <r>
    <x v="36"/>
    <d v="2024-07-18T00:00:00"/>
    <x v="0"/>
    <x v="3"/>
    <m/>
    <m/>
    <m/>
    <m/>
    <m/>
    <m/>
    <m/>
    <m/>
    <m/>
    <m/>
    <n v="80934"/>
    <n v="3290"/>
    <n v="84224"/>
  </r>
  <r>
    <x v="36"/>
    <d v="2024-07-22T00:00:00"/>
    <x v="0"/>
    <x v="3"/>
    <m/>
    <m/>
    <m/>
    <m/>
    <m/>
    <m/>
    <m/>
    <m/>
    <m/>
    <m/>
    <n v="29613"/>
    <n v="200"/>
    <n v="29813"/>
  </r>
  <r>
    <x v="36"/>
    <d v="2024-07-23T00:00:00"/>
    <x v="0"/>
    <x v="1"/>
    <m/>
    <m/>
    <m/>
    <m/>
    <m/>
    <m/>
    <m/>
    <m/>
    <n v="190786"/>
    <m/>
    <n v="1270"/>
    <n v="1500"/>
    <n v="193556"/>
  </r>
  <r>
    <x v="36"/>
    <d v="2024-07-23T00:00:00"/>
    <x v="0"/>
    <x v="4"/>
    <m/>
    <m/>
    <m/>
    <m/>
    <m/>
    <m/>
    <m/>
    <m/>
    <n v="33363"/>
    <m/>
    <m/>
    <m/>
    <n v="33363"/>
  </r>
  <r>
    <x v="36"/>
    <d v="2024-07-24T00:00:00"/>
    <x v="0"/>
    <x v="1"/>
    <m/>
    <m/>
    <m/>
    <m/>
    <m/>
    <m/>
    <m/>
    <m/>
    <n v="107469"/>
    <m/>
    <m/>
    <n v="1408"/>
    <n v="108877"/>
  </r>
  <r>
    <x v="36"/>
    <d v="2024-07-24T00:00:00"/>
    <x v="0"/>
    <x v="4"/>
    <m/>
    <m/>
    <m/>
    <m/>
    <m/>
    <m/>
    <m/>
    <m/>
    <n v="16485"/>
    <m/>
    <m/>
    <m/>
    <n v="16485"/>
  </r>
  <r>
    <x v="36"/>
    <d v="2024-07-25T00:00:00"/>
    <x v="0"/>
    <x v="1"/>
    <m/>
    <m/>
    <m/>
    <m/>
    <m/>
    <m/>
    <m/>
    <m/>
    <n v="128122"/>
    <m/>
    <m/>
    <m/>
    <n v="128122"/>
  </r>
  <r>
    <x v="36"/>
    <d v="2024-07-25T00:00:00"/>
    <x v="0"/>
    <x v="4"/>
    <m/>
    <m/>
    <m/>
    <m/>
    <m/>
    <m/>
    <m/>
    <m/>
    <n v="17637"/>
    <m/>
    <m/>
    <m/>
    <n v="17637"/>
  </r>
  <r>
    <x v="36"/>
    <d v="2024-07-26T00:00:00"/>
    <x v="0"/>
    <x v="1"/>
    <m/>
    <m/>
    <m/>
    <m/>
    <m/>
    <m/>
    <m/>
    <m/>
    <n v="213461"/>
    <n v="14683"/>
    <m/>
    <n v="4918"/>
    <n v="233062"/>
  </r>
  <r>
    <x v="36"/>
    <d v="2024-07-26T00:00:00"/>
    <x v="0"/>
    <x v="4"/>
    <m/>
    <m/>
    <m/>
    <m/>
    <m/>
    <m/>
    <m/>
    <m/>
    <n v="35432"/>
    <n v="2073"/>
    <m/>
    <n v="265"/>
    <n v="37770"/>
  </r>
  <r>
    <x v="36"/>
    <d v="2024-07-29T00:00:00"/>
    <x v="0"/>
    <x v="3"/>
    <m/>
    <m/>
    <m/>
    <m/>
    <m/>
    <m/>
    <m/>
    <m/>
    <m/>
    <m/>
    <n v="26245"/>
    <n v="1587"/>
    <n v="27832"/>
  </r>
  <r>
    <x v="36"/>
    <d v="2024-07-29T00:00:00"/>
    <x v="0"/>
    <x v="1"/>
    <m/>
    <m/>
    <m/>
    <m/>
    <m/>
    <m/>
    <m/>
    <m/>
    <n v="9378"/>
    <n v="177652"/>
    <m/>
    <n v="265"/>
    <n v="187295"/>
  </r>
  <r>
    <x v="36"/>
    <d v="2024-07-29T00:00:00"/>
    <x v="0"/>
    <x v="4"/>
    <m/>
    <m/>
    <m/>
    <m/>
    <m/>
    <m/>
    <m/>
    <m/>
    <n v="988"/>
    <n v="24147"/>
    <m/>
    <n v="1739"/>
    <n v="26874"/>
  </r>
  <r>
    <x v="36"/>
    <d v="2024-07-30T00:00:00"/>
    <x v="0"/>
    <x v="1"/>
    <m/>
    <m/>
    <m/>
    <m/>
    <m/>
    <m/>
    <m/>
    <m/>
    <n v="500"/>
    <n v="246679"/>
    <m/>
    <n v="1234"/>
    <n v="248413"/>
  </r>
  <r>
    <x v="36"/>
    <d v="2024-07-30T00:00:00"/>
    <x v="0"/>
    <x v="4"/>
    <m/>
    <m/>
    <m/>
    <m/>
    <m/>
    <m/>
    <m/>
    <m/>
    <m/>
    <n v="32064"/>
    <m/>
    <m/>
    <n v="32064"/>
  </r>
  <r>
    <x v="36"/>
    <d v="2024-07-31T00:00:00"/>
    <x v="0"/>
    <x v="1"/>
    <m/>
    <m/>
    <m/>
    <m/>
    <m/>
    <m/>
    <m/>
    <m/>
    <m/>
    <n v="219068"/>
    <n v="1010"/>
    <n v="1596"/>
    <n v="221674"/>
  </r>
  <r>
    <x v="36"/>
    <d v="2024-07-31T00:00:00"/>
    <x v="0"/>
    <x v="4"/>
    <m/>
    <m/>
    <m/>
    <m/>
    <m/>
    <m/>
    <m/>
    <m/>
    <m/>
    <n v="29910"/>
    <m/>
    <n v="308"/>
    <n v="30218"/>
  </r>
  <r>
    <x v="36"/>
    <d v="2024-08-01T00:00:00"/>
    <x v="0"/>
    <x v="3"/>
    <m/>
    <m/>
    <m/>
    <m/>
    <m/>
    <m/>
    <m/>
    <m/>
    <m/>
    <m/>
    <n v="50508"/>
    <m/>
    <n v="50508"/>
  </r>
  <r>
    <x v="36"/>
    <d v="2024-08-01T00:00:00"/>
    <x v="0"/>
    <x v="1"/>
    <m/>
    <m/>
    <m/>
    <m/>
    <m/>
    <m/>
    <m/>
    <m/>
    <m/>
    <n v="114692"/>
    <m/>
    <m/>
    <n v="114692"/>
  </r>
  <r>
    <x v="36"/>
    <d v="2024-08-01T00:00:00"/>
    <x v="0"/>
    <x v="4"/>
    <m/>
    <m/>
    <m/>
    <m/>
    <m/>
    <m/>
    <m/>
    <m/>
    <m/>
    <n v="12177"/>
    <m/>
    <m/>
    <n v="12177"/>
  </r>
  <r>
    <x v="36"/>
    <d v="2024-08-02T00:00:00"/>
    <x v="0"/>
    <x v="1"/>
    <m/>
    <m/>
    <m/>
    <m/>
    <m/>
    <m/>
    <m/>
    <m/>
    <m/>
    <n v="106117"/>
    <n v="496"/>
    <n v="486"/>
    <n v="107099"/>
  </r>
  <r>
    <x v="36"/>
    <d v="2024-08-02T00:00:00"/>
    <x v="0"/>
    <x v="4"/>
    <m/>
    <m/>
    <m/>
    <m/>
    <m/>
    <m/>
    <m/>
    <m/>
    <m/>
    <n v="9505"/>
    <m/>
    <n v="550"/>
    <n v="10055"/>
  </r>
  <r>
    <x v="36"/>
    <d v="2024-08-05T00:00:00"/>
    <x v="0"/>
    <x v="1"/>
    <m/>
    <m/>
    <m/>
    <m/>
    <m/>
    <m/>
    <m/>
    <m/>
    <m/>
    <n v="79527"/>
    <n v="52116"/>
    <m/>
    <n v="131643"/>
  </r>
  <r>
    <x v="36"/>
    <d v="2024-08-05T00:00:00"/>
    <x v="0"/>
    <x v="4"/>
    <m/>
    <m/>
    <m/>
    <m/>
    <m/>
    <m/>
    <m/>
    <m/>
    <m/>
    <n v="14247"/>
    <n v="11400"/>
    <m/>
    <n v="25647"/>
  </r>
  <r>
    <x v="36"/>
    <d v="2024-08-06T00:00:00"/>
    <x v="0"/>
    <x v="1"/>
    <m/>
    <m/>
    <m/>
    <m/>
    <m/>
    <m/>
    <m/>
    <m/>
    <m/>
    <n v="1377"/>
    <n v="127385"/>
    <m/>
    <n v="128762"/>
  </r>
  <r>
    <x v="36"/>
    <d v="2024-08-06T00:00:00"/>
    <x v="0"/>
    <x v="4"/>
    <m/>
    <m/>
    <m/>
    <m/>
    <m/>
    <m/>
    <m/>
    <m/>
    <m/>
    <n v="433"/>
    <n v="18871"/>
    <m/>
    <n v="19304"/>
  </r>
  <r>
    <x v="36"/>
    <d v="2024-08-07T00:00:00"/>
    <x v="0"/>
    <x v="1"/>
    <m/>
    <m/>
    <m/>
    <m/>
    <m/>
    <m/>
    <m/>
    <m/>
    <n v="698"/>
    <m/>
    <n v="85067"/>
    <m/>
    <n v="85765"/>
  </r>
  <r>
    <x v="36"/>
    <d v="2024-08-07T00:00:00"/>
    <x v="0"/>
    <x v="4"/>
    <m/>
    <m/>
    <m/>
    <m/>
    <m/>
    <m/>
    <m/>
    <m/>
    <n v="161"/>
    <m/>
    <n v="12072"/>
    <m/>
    <n v="12233"/>
  </r>
  <r>
    <x v="36"/>
    <d v="2024-08-12T00:00:00"/>
    <x v="0"/>
    <x v="3"/>
    <m/>
    <m/>
    <m/>
    <m/>
    <m/>
    <m/>
    <m/>
    <m/>
    <m/>
    <m/>
    <n v="39433"/>
    <n v="2500"/>
    <n v="41933"/>
  </r>
  <r>
    <x v="36"/>
    <s v="#"/>
    <x v="0"/>
    <x v="3"/>
    <m/>
    <m/>
    <m/>
    <m/>
    <m/>
    <m/>
    <m/>
    <m/>
    <m/>
    <m/>
    <m/>
    <m/>
    <m/>
  </r>
  <r>
    <x v="36"/>
    <s v="#"/>
    <x v="0"/>
    <x v="1"/>
    <m/>
    <m/>
    <m/>
    <m/>
    <m/>
    <m/>
    <m/>
    <m/>
    <m/>
    <m/>
    <m/>
    <m/>
    <m/>
  </r>
  <r>
    <x v="36"/>
    <s v="#"/>
    <x v="0"/>
    <x v="4"/>
    <m/>
    <m/>
    <m/>
    <m/>
    <m/>
    <m/>
    <m/>
    <m/>
    <m/>
    <m/>
    <m/>
    <m/>
    <m/>
  </r>
  <r>
    <x v="36"/>
    <s v="Result"/>
    <x v="1"/>
    <x v="2"/>
    <n v="780226.71"/>
    <n v="185541"/>
    <n v="305110.82"/>
    <n v="1145425"/>
    <n v="485184.77"/>
    <n v="962193"/>
    <n v="807831.27"/>
    <n v="713415"/>
    <n v="1223433"/>
    <n v="1235498"/>
    <n v="557232"/>
    <n v="21846"/>
    <n v="8422936.5700000003"/>
  </r>
  <r>
    <x v="37"/>
    <s v="#"/>
    <x v="0"/>
    <x v="0"/>
    <m/>
    <m/>
    <m/>
    <m/>
    <m/>
    <m/>
    <m/>
    <m/>
    <m/>
    <m/>
    <m/>
    <m/>
    <m/>
  </r>
  <r>
    <x v="37"/>
    <s v="Result"/>
    <x v="1"/>
    <x v="2"/>
    <m/>
    <m/>
    <m/>
    <m/>
    <m/>
    <m/>
    <m/>
    <m/>
    <m/>
    <m/>
    <m/>
    <m/>
    <m/>
  </r>
  <r>
    <x v="38"/>
    <d v="2023-08-17T00:00:00"/>
    <x v="0"/>
    <x v="0"/>
    <n v="199.93"/>
    <m/>
    <m/>
    <m/>
    <m/>
    <m/>
    <m/>
    <m/>
    <m/>
    <m/>
    <m/>
    <m/>
    <n v="199.93"/>
  </r>
  <r>
    <x v="38"/>
    <d v="2023-08-21T00:00:00"/>
    <x v="0"/>
    <x v="0"/>
    <n v="2096.7399999999998"/>
    <m/>
    <m/>
    <m/>
    <m/>
    <m/>
    <m/>
    <m/>
    <m/>
    <m/>
    <m/>
    <m/>
    <n v="2096.7399999999998"/>
  </r>
  <r>
    <x v="38"/>
    <d v="2023-08-23T00:00:00"/>
    <x v="0"/>
    <x v="0"/>
    <n v="130.6"/>
    <m/>
    <m/>
    <m/>
    <m/>
    <m/>
    <m/>
    <m/>
    <m/>
    <m/>
    <m/>
    <m/>
    <n v="130.6"/>
  </r>
  <r>
    <x v="38"/>
    <d v="2023-08-29T00:00:00"/>
    <x v="0"/>
    <x v="0"/>
    <n v="1528.28"/>
    <m/>
    <m/>
    <m/>
    <m/>
    <m/>
    <m/>
    <m/>
    <m/>
    <m/>
    <m/>
    <m/>
    <n v="1528.28"/>
  </r>
  <r>
    <x v="38"/>
    <d v="2023-09-05T00:00:00"/>
    <x v="0"/>
    <x v="0"/>
    <n v="1065.3900000000001"/>
    <m/>
    <m/>
    <m/>
    <m/>
    <m/>
    <m/>
    <m/>
    <m/>
    <m/>
    <m/>
    <m/>
    <n v="1065.3900000000001"/>
  </r>
  <r>
    <x v="38"/>
    <d v="2023-09-12T00:00:00"/>
    <x v="0"/>
    <x v="0"/>
    <m/>
    <n v="300.97000000000003"/>
    <m/>
    <m/>
    <m/>
    <m/>
    <m/>
    <m/>
    <m/>
    <m/>
    <m/>
    <m/>
    <n v="300.97000000000003"/>
  </r>
  <r>
    <x v="38"/>
    <d v="2023-09-15T00:00:00"/>
    <x v="0"/>
    <x v="0"/>
    <n v="744.91"/>
    <n v="1000"/>
    <m/>
    <m/>
    <m/>
    <m/>
    <m/>
    <m/>
    <m/>
    <m/>
    <m/>
    <m/>
    <n v="1744.91"/>
  </r>
  <r>
    <x v="38"/>
    <d v="2023-09-22T00:00:00"/>
    <x v="0"/>
    <x v="0"/>
    <m/>
    <n v="490.85"/>
    <m/>
    <m/>
    <m/>
    <m/>
    <m/>
    <m/>
    <m/>
    <m/>
    <m/>
    <m/>
    <n v="490.85"/>
  </r>
  <r>
    <x v="38"/>
    <d v="2023-10-04T00:00:00"/>
    <x v="0"/>
    <x v="0"/>
    <m/>
    <n v="132.12"/>
    <m/>
    <m/>
    <m/>
    <m/>
    <m/>
    <m/>
    <m/>
    <m/>
    <m/>
    <m/>
    <n v="132.12"/>
  </r>
  <r>
    <x v="38"/>
    <d v="2023-10-11T00:00:00"/>
    <x v="0"/>
    <x v="0"/>
    <m/>
    <m/>
    <n v="712.78"/>
    <m/>
    <m/>
    <m/>
    <m/>
    <m/>
    <m/>
    <m/>
    <m/>
    <m/>
    <n v="712.78"/>
  </r>
  <r>
    <x v="38"/>
    <d v="2023-10-13T00:00:00"/>
    <x v="0"/>
    <x v="0"/>
    <m/>
    <m/>
    <n v="112.77"/>
    <m/>
    <m/>
    <m/>
    <m/>
    <m/>
    <m/>
    <m/>
    <m/>
    <m/>
    <n v="112.77"/>
  </r>
  <r>
    <x v="38"/>
    <d v="2023-10-17T00:00:00"/>
    <x v="0"/>
    <x v="0"/>
    <m/>
    <m/>
    <n v="500"/>
    <m/>
    <m/>
    <m/>
    <m/>
    <m/>
    <m/>
    <m/>
    <m/>
    <m/>
    <n v="500"/>
  </r>
  <r>
    <x v="38"/>
    <d v="2023-10-19T00:00:00"/>
    <x v="0"/>
    <x v="0"/>
    <m/>
    <m/>
    <n v="1393.29"/>
    <m/>
    <m/>
    <m/>
    <m/>
    <m/>
    <m/>
    <m/>
    <m/>
    <m/>
    <n v="1393.29"/>
  </r>
  <r>
    <x v="38"/>
    <d v="2023-11-13T00:00:00"/>
    <x v="0"/>
    <x v="0"/>
    <m/>
    <m/>
    <m/>
    <n v="1012.64"/>
    <m/>
    <m/>
    <m/>
    <m/>
    <m/>
    <m/>
    <m/>
    <m/>
    <n v="1012.64"/>
  </r>
  <r>
    <x v="38"/>
    <d v="2023-11-15T00:00:00"/>
    <x v="0"/>
    <x v="0"/>
    <m/>
    <m/>
    <m/>
    <n v="688.29"/>
    <m/>
    <m/>
    <m/>
    <m/>
    <m/>
    <m/>
    <m/>
    <m/>
    <n v="688.29"/>
  </r>
  <r>
    <x v="38"/>
    <d v="2023-11-20T00:00:00"/>
    <x v="0"/>
    <x v="0"/>
    <m/>
    <m/>
    <m/>
    <n v="516.87"/>
    <m/>
    <m/>
    <m/>
    <m/>
    <m/>
    <m/>
    <m/>
    <m/>
    <n v="516.87"/>
  </r>
  <r>
    <x v="38"/>
    <d v="2023-11-29T00:00:00"/>
    <x v="0"/>
    <x v="0"/>
    <n v="531.85"/>
    <m/>
    <m/>
    <m/>
    <m/>
    <m/>
    <m/>
    <m/>
    <m/>
    <m/>
    <m/>
    <m/>
    <n v="531.85"/>
  </r>
  <r>
    <x v="38"/>
    <d v="2023-11-30T00:00:00"/>
    <x v="0"/>
    <x v="0"/>
    <m/>
    <m/>
    <n v="791.3"/>
    <n v="2309.89"/>
    <m/>
    <m/>
    <m/>
    <m/>
    <m/>
    <m/>
    <m/>
    <m/>
    <n v="3101.19"/>
  </r>
  <r>
    <x v="38"/>
    <d v="2023-12-15T00:00:00"/>
    <x v="0"/>
    <x v="0"/>
    <m/>
    <m/>
    <m/>
    <m/>
    <n v="1052.94"/>
    <m/>
    <m/>
    <m/>
    <m/>
    <m/>
    <m/>
    <m/>
    <n v="1052.94"/>
  </r>
  <r>
    <x v="38"/>
    <d v="2023-12-20T00:00:00"/>
    <x v="0"/>
    <x v="0"/>
    <m/>
    <m/>
    <m/>
    <m/>
    <n v="965.19"/>
    <m/>
    <m/>
    <m/>
    <m/>
    <m/>
    <m/>
    <m/>
    <n v="965.19"/>
  </r>
  <r>
    <x v="38"/>
    <d v="2023-12-27T00:00:00"/>
    <x v="0"/>
    <x v="0"/>
    <m/>
    <m/>
    <m/>
    <m/>
    <n v="440.34"/>
    <m/>
    <m/>
    <m/>
    <m/>
    <m/>
    <m/>
    <m/>
    <n v="440.34"/>
  </r>
  <r>
    <x v="38"/>
    <d v="2024-01-09T00:00:00"/>
    <x v="0"/>
    <x v="0"/>
    <m/>
    <m/>
    <m/>
    <m/>
    <n v="674.91"/>
    <n v="980.87"/>
    <m/>
    <m/>
    <m/>
    <m/>
    <m/>
    <m/>
    <n v="1655.78"/>
  </r>
  <r>
    <x v="38"/>
    <d v="2024-01-16T00:00:00"/>
    <x v="0"/>
    <x v="0"/>
    <m/>
    <m/>
    <m/>
    <m/>
    <m/>
    <n v="1479.27"/>
    <m/>
    <m/>
    <m/>
    <m/>
    <m/>
    <m/>
    <n v="1479.27"/>
  </r>
  <r>
    <x v="38"/>
    <d v="2024-01-23T00:00:00"/>
    <x v="0"/>
    <x v="0"/>
    <m/>
    <m/>
    <m/>
    <m/>
    <m/>
    <n v="209.32"/>
    <m/>
    <m/>
    <m/>
    <m/>
    <m/>
    <m/>
    <n v="209.32"/>
  </r>
  <r>
    <x v="38"/>
    <d v="2024-01-26T00:00:00"/>
    <x v="0"/>
    <x v="0"/>
    <m/>
    <m/>
    <m/>
    <m/>
    <m/>
    <n v="560"/>
    <m/>
    <m/>
    <m/>
    <m/>
    <m/>
    <m/>
    <n v="560"/>
  </r>
  <r>
    <x v="38"/>
    <d v="2024-02-05T00:00:00"/>
    <x v="0"/>
    <x v="0"/>
    <m/>
    <m/>
    <m/>
    <m/>
    <m/>
    <n v="700.62"/>
    <m/>
    <m/>
    <m/>
    <m/>
    <m/>
    <m/>
    <n v="700.62"/>
  </r>
  <r>
    <x v="38"/>
    <d v="2024-02-06T00:00:00"/>
    <x v="0"/>
    <x v="0"/>
    <m/>
    <m/>
    <m/>
    <m/>
    <m/>
    <n v="900"/>
    <m/>
    <m/>
    <m/>
    <m/>
    <m/>
    <m/>
    <n v="900"/>
  </r>
  <r>
    <x v="38"/>
    <d v="2024-02-07T00:00:00"/>
    <x v="0"/>
    <x v="0"/>
    <m/>
    <m/>
    <m/>
    <m/>
    <m/>
    <n v="1963.42"/>
    <n v="977.03"/>
    <m/>
    <m/>
    <m/>
    <m/>
    <m/>
    <n v="2940.45"/>
  </r>
  <r>
    <x v="38"/>
    <d v="2024-02-08T00:00:00"/>
    <x v="0"/>
    <x v="0"/>
    <m/>
    <m/>
    <m/>
    <m/>
    <m/>
    <n v="3292.3"/>
    <n v="199.06"/>
    <m/>
    <m/>
    <m/>
    <m/>
    <m/>
    <n v="3491.36"/>
  </r>
  <r>
    <x v="38"/>
    <d v="2024-02-12T00:00:00"/>
    <x v="0"/>
    <x v="0"/>
    <m/>
    <m/>
    <m/>
    <m/>
    <m/>
    <m/>
    <n v="1597.18"/>
    <m/>
    <m/>
    <m/>
    <m/>
    <m/>
    <n v="1597.18"/>
  </r>
  <r>
    <x v="38"/>
    <d v="2024-02-14T00:00:00"/>
    <x v="0"/>
    <x v="0"/>
    <m/>
    <m/>
    <m/>
    <m/>
    <m/>
    <m/>
    <n v="327.39999999999998"/>
    <m/>
    <m/>
    <m/>
    <m/>
    <m/>
    <n v="327.39999999999998"/>
  </r>
  <r>
    <x v="38"/>
    <d v="2024-02-15T00:00:00"/>
    <x v="0"/>
    <x v="0"/>
    <m/>
    <m/>
    <m/>
    <m/>
    <m/>
    <m/>
    <n v="1415.65"/>
    <m/>
    <m/>
    <m/>
    <m/>
    <m/>
    <n v="1415.65"/>
  </r>
  <r>
    <x v="38"/>
    <d v="2024-02-20T00:00:00"/>
    <x v="0"/>
    <x v="0"/>
    <m/>
    <m/>
    <m/>
    <m/>
    <m/>
    <n v="1401.89"/>
    <n v="1639.98"/>
    <m/>
    <m/>
    <m/>
    <m/>
    <m/>
    <n v="3041.87"/>
  </r>
  <r>
    <x v="38"/>
    <d v="2024-02-23T00:00:00"/>
    <x v="0"/>
    <x v="0"/>
    <m/>
    <m/>
    <m/>
    <m/>
    <m/>
    <m/>
    <n v="335.35"/>
    <m/>
    <m/>
    <m/>
    <m/>
    <m/>
    <n v="335.35"/>
  </r>
  <r>
    <x v="38"/>
    <d v="2024-02-26T00:00:00"/>
    <x v="0"/>
    <x v="0"/>
    <m/>
    <m/>
    <m/>
    <m/>
    <m/>
    <n v="520.11"/>
    <n v="4090.79"/>
    <m/>
    <m/>
    <m/>
    <m/>
    <m/>
    <n v="4610.8999999999996"/>
  </r>
  <r>
    <x v="38"/>
    <d v="2024-02-29T00:00:00"/>
    <x v="0"/>
    <x v="0"/>
    <m/>
    <m/>
    <m/>
    <m/>
    <m/>
    <m/>
    <n v="1044.73"/>
    <m/>
    <m/>
    <m/>
    <m/>
    <m/>
    <n v="1044.73"/>
  </r>
  <r>
    <x v="38"/>
    <d v="2024-03-07T00:00:00"/>
    <x v="0"/>
    <x v="0"/>
    <m/>
    <m/>
    <m/>
    <m/>
    <m/>
    <m/>
    <n v="2676.65"/>
    <m/>
    <m/>
    <m/>
    <m/>
    <m/>
    <n v="2676.65"/>
  </r>
  <r>
    <x v="38"/>
    <d v="2024-03-08T00:00:00"/>
    <x v="0"/>
    <x v="0"/>
    <m/>
    <m/>
    <m/>
    <m/>
    <m/>
    <m/>
    <n v="435.69"/>
    <n v="900"/>
    <m/>
    <m/>
    <m/>
    <m/>
    <n v="1335.69"/>
  </r>
  <r>
    <x v="38"/>
    <d v="2024-03-12T00:00:00"/>
    <x v="0"/>
    <x v="0"/>
    <m/>
    <m/>
    <m/>
    <m/>
    <m/>
    <m/>
    <n v="827.73"/>
    <m/>
    <m/>
    <m/>
    <m/>
    <m/>
    <n v="827.73"/>
  </r>
  <r>
    <x v="38"/>
    <d v="2024-03-18T00:00:00"/>
    <x v="0"/>
    <x v="0"/>
    <m/>
    <m/>
    <m/>
    <m/>
    <m/>
    <m/>
    <m/>
    <n v="1338.57"/>
    <m/>
    <m/>
    <m/>
    <m/>
    <n v="1338.57"/>
  </r>
  <r>
    <x v="38"/>
    <d v="2024-03-25T00:00:00"/>
    <x v="0"/>
    <x v="0"/>
    <m/>
    <m/>
    <m/>
    <m/>
    <m/>
    <m/>
    <n v="807.78"/>
    <m/>
    <m/>
    <m/>
    <m/>
    <m/>
    <n v="807.78"/>
  </r>
  <r>
    <x v="38"/>
    <d v="2024-03-27T00:00:00"/>
    <x v="0"/>
    <x v="0"/>
    <m/>
    <m/>
    <m/>
    <m/>
    <m/>
    <m/>
    <m/>
    <n v="1443.95"/>
    <m/>
    <m/>
    <m/>
    <m/>
    <n v="1443.95"/>
  </r>
  <r>
    <x v="38"/>
    <d v="2024-03-29T00:00:00"/>
    <x v="0"/>
    <x v="0"/>
    <m/>
    <m/>
    <m/>
    <m/>
    <m/>
    <m/>
    <m/>
    <n v="3901.08"/>
    <m/>
    <m/>
    <m/>
    <m/>
    <n v="3901.08"/>
  </r>
  <r>
    <x v="38"/>
    <d v="2024-04-04T00:00:00"/>
    <x v="0"/>
    <x v="0"/>
    <m/>
    <m/>
    <m/>
    <m/>
    <m/>
    <m/>
    <m/>
    <n v="1211.1199999999999"/>
    <n v="314.63"/>
    <m/>
    <m/>
    <m/>
    <n v="1525.75"/>
  </r>
  <r>
    <x v="38"/>
    <d v="2024-04-08T00:00:00"/>
    <x v="0"/>
    <x v="0"/>
    <m/>
    <m/>
    <m/>
    <m/>
    <m/>
    <m/>
    <m/>
    <n v="493.8"/>
    <n v="1200.4100000000001"/>
    <m/>
    <m/>
    <m/>
    <n v="1694.21"/>
  </r>
  <r>
    <x v="38"/>
    <d v="2024-04-12T00:00:00"/>
    <x v="0"/>
    <x v="0"/>
    <m/>
    <m/>
    <m/>
    <m/>
    <m/>
    <m/>
    <m/>
    <m/>
    <n v="900"/>
    <m/>
    <m/>
    <m/>
    <n v="900"/>
  </r>
  <r>
    <x v="38"/>
    <d v="2024-04-22T00:00:00"/>
    <x v="0"/>
    <x v="0"/>
    <m/>
    <m/>
    <m/>
    <m/>
    <m/>
    <m/>
    <m/>
    <m/>
    <n v="997.09"/>
    <m/>
    <m/>
    <m/>
    <n v="997.09"/>
  </r>
  <r>
    <x v="38"/>
    <d v="2024-04-26T00:00:00"/>
    <x v="0"/>
    <x v="0"/>
    <m/>
    <m/>
    <m/>
    <m/>
    <m/>
    <m/>
    <m/>
    <m/>
    <n v="163.44"/>
    <m/>
    <m/>
    <m/>
    <n v="163.44"/>
  </r>
  <r>
    <x v="38"/>
    <d v="2024-05-01T00:00:00"/>
    <x v="0"/>
    <x v="0"/>
    <m/>
    <m/>
    <m/>
    <m/>
    <m/>
    <m/>
    <m/>
    <m/>
    <n v="156.57"/>
    <n v="267.02"/>
    <m/>
    <m/>
    <n v="423.59"/>
  </r>
  <r>
    <x v="38"/>
    <d v="2024-05-03T00:00:00"/>
    <x v="0"/>
    <x v="0"/>
    <m/>
    <m/>
    <m/>
    <m/>
    <m/>
    <m/>
    <m/>
    <m/>
    <n v="2825.86"/>
    <m/>
    <m/>
    <m/>
    <n v="2825.86"/>
  </r>
  <r>
    <x v="38"/>
    <d v="2024-05-14T00:00:00"/>
    <x v="0"/>
    <x v="0"/>
    <m/>
    <m/>
    <m/>
    <m/>
    <m/>
    <m/>
    <m/>
    <m/>
    <m/>
    <n v="1927.77"/>
    <m/>
    <m/>
    <n v="1927.77"/>
  </r>
  <r>
    <x v="38"/>
    <d v="2024-05-23T00:00:00"/>
    <x v="0"/>
    <x v="0"/>
    <m/>
    <m/>
    <m/>
    <m/>
    <m/>
    <m/>
    <m/>
    <m/>
    <m/>
    <n v="1105.95"/>
    <m/>
    <m/>
    <n v="1105.95"/>
  </r>
  <r>
    <x v="38"/>
    <d v="2024-06-03T00:00:00"/>
    <x v="0"/>
    <x v="0"/>
    <m/>
    <m/>
    <m/>
    <m/>
    <m/>
    <m/>
    <m/>
    <m/>
    <m/>
    <n v="240.45"/>
    <m/>
    <m/>
    <n v="240.45"/>
  </r>
  <r>
    <x v="38"/>
    <d v="2024-06-07T00:00:00"/>
    <x v="0"/>
    <x v="0"/>
    <m/>
    <m/>
    <m/>
    <m/>
    <m/>
    <m/>
    <m/>
    <m/>
    <m/>
    <m/>
    <n v="1727.16"/>
    <m/>
    <n v="1727.16"/>
  </r>
  <r>
    <x v="38"/>
    <d v="2024-06-10T00:00:00"/>
    <x v="0"/>
    <x v="0"/>
    <m/>
    <m/>
    <m/>
    <m/>
    <m/>
    <m/>
    <m/>
    <m/>
    <n v="1175.68"/>
    <m/>
    <m/>
    <m/>
    <n v="1175.68"/>
  </r>
  <r>
    <x v="38"/>
    <d v="2024-06-12T00:00:00"/>
    <x v="0"/>
    <x v="0"/>
    <m/>
    <m/>
    <m/>
    <m/>
    <m/>
    <m/>
    <m/>
    <m/>
    <m/>
    <m/>
    <n v="3838.08"/>
    <m/>
    <n v="3838.08"/>
  </r>
  <r>
    <x v="38"/>
    <d v="2024-06-13T00:00:00"/>
    <x v="0"/>
    <x v="0"/>
    <m/>
    <m/>
    <m/>
    <m/>
    <m/>
    <m/>
    <m/>
    <m/>
    <m/>
    <m/>
    <n v="372.89"/>
    <m/>
    <n v="372.89"/>
  </r>
  <r>
    <x v="38"/>
    <d v="2024-06-17T00:00:00"/>
    <x v="0"/>
    <x v="0"/>
    <m/>
    <m/>
    <m/>
    <m/>
    <m/>
    <m/>
    <m/>
    <m/>
    <m/>
    <m/>
    <n v="415.34"/>
    <m/>
    <n v="415.34"/>
  </r>
  <r>
    <x v="38"/>
    <d v="2024-06-20T00:00:00"/>
    <x v="0"/>
    <x v="0"/>
    <m/>
    <m/>
    <m/>
    <m/>
    <m/>
    <m/>
    <m/>
    <m/>
    <m/>
    <m/>
    <n v="251.44"/>
    <m/>
    <n v="251.44"/>
  </r>
  <r>
    <x v="38"/>
    <d v="2024-06-25T00:00:00"/>
    <x v="0"/>
    <x v="0"/>
    <m/>
    <m/>
    <m/>
    <m/>
    <m/>
    <m/>
    <m/>
    <m/>
    <m/>
    <m/>
    <n v="1021.61"/>
    <m/>
    <n v="1021.61"/>
  </r>
  <r>
    <x v="38"/>
    <d v="2024-07-10T00:00:00"/>
    <x v="0"/>
    <x v="0"/>
    <m/>
    <m/>
    <m/>
    <m/>
    <m/>
    <m/>
    <m/>
    <m/>
    <m/>
    <m/>
    <n v="1188.32"/>
    <m/>
    <n v="1188.32"/>
  </r>
  <r>
    <x v="38"/>
    <d v="2024-07-17T00:00:00"/>
    <x v="0"/>
    <x v="0"/>
    <m/>
    <m/>
    <m/>
    <m/>
    <m/>
    <m/>
    <m/>
    <m/>
    <m/>
    <m/>
    <n v="211.27"/>
    <n v="243.47"/>
    <n v="454.74"/>
  </r>
  <r>
    <x v="38"/>
    <d v="2024-07-18T00:00:00"/>
    <x v="0"/>
    <x v="0"/>
    <m/>
    <m/>
    <m/>
    <m/>
    <m/>
    <m/>
    <m/>
    <m/>
    <m/>
    <m/>
    <m/>
    <n v="367.18"/>
    <n v="367.18"/>
  </r>
  <r>
    <x v="38"/>
    <d v="2024-07-29T00:00:00"/>
    <x v="0"/>
    <x v="0"/>
    <m/>
    <m/>
    <m/>
    <m/>
    <m/>
    <m/>
    <m/>
    <m/>
    <m/>
    <m/>
    <m/>
    <n v="251.01"/>
    <n v="251.01"/>
  </r>
  <r>
    <x v="38"/>
    <d v="2024-08-01T00:00:00"/>
    <x v="0"/>
    <x v="0"/>
    <m/>
    <m/>
    <m/>
    <m/>
    <m/>
    <m/>
    <m/>
    <m/>
    <m/>
    <m/>
    <m/>
    <n v="500"/>
    <n v="500"/>
  </r>
  <r>
    <x v="38"/>
    <s v="#"/>
    <x v="0"/>
    <x v="3"/>
    <m/>
    <m/>
    <m/>
    <m/>
    <m/>
    <m/>
    <m/>
    <m/>
    <m/>
    <m/>
    <m/>
    <m/>
    <m/>
  </r>
  <r>
    <x v="38"/>
    <s v="#"/>
    <x v="0"/>
    <x v="0"/>
    <m/>
    <m/>
    <m/>
    <m/>
    <m/>
    <m/>
    <m/>
    <m/>
    <m/>
    <m/>
    <m/>
    <m/>
    <m/>
  </r>
  <r>
    <x v="38"/>
    <s v="#"/>
    <x v="0"/>
    <x v="1"/>
    <m/>
    <m/>
    <m/>
    <m/>
    <m/>
    <m/>
    <m/>
    <m/>
    <m/>
    <m/>
    <m/>
    <m/>
    <m/>
  </r>
  <r>
    <x v="38"/>
    <s v="Result"/>
    <x v="1"/>
    <x v="2"/>
    <n v="6297.7"/>
    <n v="1923.94"/>
    <n v="3510.14"/>
    <n v="4527.6899999999996"/>
    <n v="3133.38"/>
    <n v="12007.8"/>
    <n v="16375.02"/>
    <n v="9288.52"/>
    <n v="7733.68"/>
    <n v="3541.19"/>
    <n v="9026.11"/>
    <n v="1361.66"/>
    <n v="78726.83"/>
  </r>
  <r>
    <x v="39"/>
    <s v="Result"/>
    <x v="1"/>
    <x v="2"/>
    <n v="3729261.07"/>
    <n v="1547265.69"/>
    <n v="4751797.6500000004"/>
    <n v="7576496.9299999997"/>
    <n v="4776672.5999999996"/>
    <n v="6317582.79"/>
    <n v="6844945.8399999999"/>
    <n v="6188555.1299999999"/>
    <n v="7065031.46"/>
    <n v="8584453.6600000001"/>
    <n v="4975491.6100000003"/>
    <n v="3990818.41"/>
    <n v="66348372.84000000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2" firstHeaderRow="1" firstDataRow="2" firstDataCol="1" rowPageCount="1" colPageCount="1"/>
  <pivotFields count="17">
    <pivotField axis="axisRow" showAll="0">
      <items count="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showAll="0"/>
    <pivotField axis="axisPage" showAll="0">
      <items count="3">
        <item x="0"/>
        <item x="1"/>
        <item t="default"/>
      </items>
    </pivotField>
    <pivotField axis="axisCol" showAll="0">
      <items count="7">
        <item h="1" x="3"/>
        <item x="0"/>
        <item h="1" x="1"/>
        <item h="1" x="4"/>
        <item h="1" x="2"/>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38">
    <i>
      <x/>
    </i>
    <i>
      <x v="1"/>
    </i>
    <i>
      <x v="3"/>
    </i>
    <i>
      <x v="4"/>
    </i>
    <i>
      <x v="5"/>
    </i>
    <i>
      <x v="6"/>
    </i>
    <i>
      <x v="7"/>
    </i>
    <i>
      <x v="8"/>
    </i>
    <i>
      <x v="9"/>
    </i>
    <i>
      <x v="10"/>
    </i>
    <i>
      <x v="11"/>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3"/>
  </colFields>
  <colItems count="2">
    <i>
      <x v="1"/>
    </i>
    <i t="grand">
      <x/>
    </i>
  </colItems>
  <pageFields count="1">
    <pageField fld="2" item="0" hier="-1"/>
  </pageFields>
  <dataFields count="1">
    <dataField name="Sum of Overall Result"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3"/>
  <sheetViews>
    <sheetView zoomScale="90" zoomScaleNormal="90" workbookViewId="0">
      <pane xSplit="1" ySplit="3" topLeftCell="B4" activePane="bottomRight" state="frozen"/>
      <selection pane="topRight" activeCell="B1" sqref="B1"/>
      <selection pane="bottomLeft" activeCell="A4" sqref="A4"/>
      <selection pane="bottomRight" activeCell="F22" sqref="F22"/>
    </sheetView>
  </sheetViews>
  <sheetFormatPr defaultRowHeight="15" x14ac:dyDescent="0.25"/>
  <cols>
    <col min="1" max="1" width="12.42578125" customWidth="1"/>
    <col min="2" max="2" width="44" bestFit="1" customWidth="1"/>
    <col min="3" max="3" width="5.28515625" bestFit="1" customWidth="1"/>
    <col min="4" max="4" width="7" bestFit="1" customWidth="1"/>
    <col min="5" max="5" width="1.28515625" customWidth="1"/>
    <col min="6" max="6" width="15.5703125" bestFit="1" customWidth="1"/>
    <col min="8" max="8" width="1.140625" customWidth="1"/>
    <col min="9" max="9" width="16.140625" bestFit="1" customWidth="1"/>
    <col min="11" max="11" width="4.85546875" customWidth="1"/>
    <col min="12" max="12" width="14.7109375" bestFit="1" customWidth="1"/>
    <col min="14" max="14" width="10.85546875" bestFit="1" customWidth="1"/>
    <col min="15" max="15" width="13.28515625" bestFit="1" customWidth="1"/>
  </cols>
  <sheetData>
    <row r="1" spans="1:15" ht="18.75" x14ac:dyDescent="0.3">
      <c r="A1" s="572" t="s">
        <v>476</v>
      </c>
      <c r="D1" s="1"/>
      <c r="E1" s="1"/>
      <c r="G1" s="2"/>
      <c r="H1" s="3"/>
      <c r="J1" s="2"/>
    </row>
    <row r="2" spans="1:15" x14ac:dyDescent="0.25">
      <c r="D2" s="1"/>
      <c r="E2" s="1"/>
      <c r="G2" s="2"/>
      <c r="H2" s="3"/>
      <c r="J2" s="2"/>
    </row>
    <row r="3" spans="1:15" x14ac:dyDescent="0.25">
      <c r="A3" s="4" t="s">
        <v>0</v>
      </c>
      <c r="B3" s="5" t="s">
        <v>1</v>
      </c>
      <c r="C3" s="26" t="s">
        <v>14</v>
      </c>
      <c r="D3" s="68" t="s">
        <v>61</v>
      </c>
      <c r="E3" s="8"/>
      <c r="F3" s="6" t="s">
        <v>2</v>
      </c>
      <c r="G3" s="7"/>
      <c r="H3" s="8"/>
      <c r="I3" s="6" t="s">
        <v>3</v>
      </c>
      <c r="J3" s="7"/>
      <c r="K3" s="3"/>
      <c r="L3" s="252" t="s">
        <v>4</v>
      </c>
    </row>
    <row r="4" spans="1:15" x14ac:dyDescent="0.25">
      <c r="A4" s="9">
        <f t="shared" ref="A4:A8" si="0">ROW(4:4)</f>
        <v>4</v>
      </c>
      <c r="B4" s="10" t="s">
        <v>5</v>
      </c>
      <c r="C4" s="66" t="s">
        <v>11</v>
      </c>
      <c r="D4" s="663">
        <v>1</v>
      </c>
      <c r="E4" s="65"/>
      <c r="F4" s="16">
        <f>+'Sch 129 Low Inc Rev Req'!F30</f>
        <v>74552662.780486181</v>
      </c>
      <c r="G4" s="11">
        <f>+F4/F$12</f>
        <v>2.5285385792285616E-2</v>
      </c>
      <c r="H4" s="12"/>
      <c r="I4" s="16">
        <f>+'Sch 129 Low Inc Rev Req'!G30</f>
        <v>10707387.936174786</v>
      </c>
      <c r="J4" s="11">
        <f>+I4/I$12</f>
        <v>9.5642332551370349E-3</v>
      </c>
      <c r="K4" s="3"/>
      <c r="L4" s="253">
        <f t="shared" ref="L4:L8" si="1">+F4+I4</f>
        <v>85260050.716660962</v>
      </c>
    </row>
    <row r="5" spans="1:15" x14ac:dyDescent="0.25">
      <c r="A5" s="9">
        <f t="shared" si="0"/>
        <v>5</v>
      </c>
      <c r="B5" s="10" t="s">
        <v>6</v>
      </c>
      <c r="C5" s="66" t="s">
        <v>13</v>
      </c>
      <c r="D5" s="663">
        <f>+D4+1</f>
        <v>2</v>
      </c>
      <c r="E5" s="65"/>
      <c r="F5" s="16">
        <f>+'Sch 129D Bill Disc Rt Rev Req'!V24</f>
        <v>11937090.611619256</v>
      </c>
      <c r="G5" s="11">
        <f>+F5/F$12</f>
        <v>4.0486004133881487E-3</v>
      </c>
      <c r="H5" s="13"/>
      <c r="I5" s="16">
        <f>+'Sch 129D Bill Disc Rt Rev Req'!V46</f>
        <v>14004477.433514832</v>
      </c>
      <c r="J5" s="11">
        <f>+I5/I$12</f>
        <v>1.2509315025181532E-2</v>
      </c>
      <c r="K5" s="3"/>
      <c r="L5" s="253">
        <f t="shared" si="1"/>
        <v>25941568.04513409</v>
      </c>
    </row>
    <row r="6" spans="1:15" x14ac:dyDescent="0.25">
      <c r="A6" s="9">
        <f t="shared" si="0"/>
        <v>6</v>
      </c>
      <c r="B6" s="10" t="s">
        <v>7</v>
      </c>
      <c r="C6" s="66" t="s">
        <v>11</v>
      </c>
      <c r="D6" s="663">
        <f t="shared" ref="D6:D9" si="2">+D5+1</f>
        <v>3</v>
      </c>
      <c r="E6" s="65"/>
      <c r="F6" s="16">
        <f>+'Sch 120 Conservation Rev Req'!H7+'Sch 120 Conservation Rev Req'!H20</f>
        <v>10862717</v>
      </c>
      <c r="G6" s="11">
        <f>+F6/F$12</f>
        <v>3.6842143506819521E-3</v>
      </c>
      <c r="H6" s="13"/>
      <c r="I6" s="16">
        <f>+'Sch 120 Conservation Rev Req'!J7+'Sch 120 Conservation Rev Req'!J20</f>
        <v>1660206.85</v>
      </c>
      <c r="J6" s="11">
        <f>+I6/I$12</f>
        <v>1.4829579034425959E-3</v>
      </c>
      <c r="K6" s="3"/>
      <c r="L6" s="253">
        <f t="shared" si="1"/>
        <v>12522923.85</v>
      </c>
    </row>
    <row r="7" spans="1:15" x14ac:dyDescent="0.25">
      <c r="A7" s="9">
        <f t="shared" si="0"/>
        <v>7</v>
      </c>
      <c r="B7" s="14" t="s">
        <v>8</v>
      </c>
      <c r="C7" s="67" t="s">
        <v>12</v>
      </c>
      <c r="D7" s="663">
        <f t="shared" si="2"/>
        <v>4</v>
      </c>
      <c r="E7" s="65"/>
      <c r="F7" s="16">
        <f>SUM('Community Solar'!C9:C21)</f>
        <v>224000</v>
      </c>
      <c r="G7" s="11">
        <f>+F7/F$12</f>
        <v>7.5972154531205889E-5</v>
      </c>
      <c r="H7" s="15"/>
      <c r="I7" s="16"/>
      <c r="J7" s="11">
        <f>+I7/I$12</f>
        <v>0</v>
      </c>
      <c r="K7" s="3"/>
      <c r="L7" s="253">
        <f t="shared" si="1"/>
        <v>224000</v>
      </c>
    </row>
    <row r="8" spans="1:15" x14ac:dyDescent="0.25">
      <c r="A8" s="9">
        <f t="shared" si="0"/>
        <v>8</v>
      </c>
      <c r="B8" s="14" t="s">
        <v>365</v>
      </c>
      <c r="C8" s="67" t="s">
        <v>12</v>
      </c>
      <c r="D8" s="663">
        <f t="shared" si="2"/>
        <v>5</v>
      </c>
      <c r="E8" s="65"/>
      <c r="F8" s="16"/>
      <c r="G8" s="11">
        <f>+F8/F$12</f>
        <v>0</v>
      </c>
      <c r="H8" s="15"/>
      <c r="I8" s="16">
        <f>-'Sch. 111 CCA Credit'!E11</f>
        <v>13230276.082005372</v>
      </c>
      <c r="J8" s="11">
        <f>+I8/I$12</f>
        <v>1.1817769864362027E-2</v>
      </c>
      <c r="K8" s="3"/>
      <c r="L8" s="253">
        <f t="shared" si="1"/>
        <v>13230276.082005372</v>
      </c>
    </row>
    <row r="9" spans="1:15" x14ac:dyDescent="0.25">
      <c r="A9" s="9">
        <f>ROW(9:9)</f>
        <v>9</v>
      </c>
      <c r="B9" s="14" t="s">
        <v>367</v>
      </c>
      <c r="C9" s="67" t="s">
        <v>12</v>
      </c>
      <c r="D9" s="663">
        <f t="shared" si="2"/>
        <v>6</v>
      </c>
      <c r="E9" s="65"/>
      <c r="F9" s="578" t="s">
        <v>366</v>
      </c>
      <c r="G9" s="573"/>
      <c r="H9" s="9"/>
      <c r="I9" s="578" t="s">
        <v>366</v>
      </c>
      <c r="J9" s="11"/>
      <c r="K9" s="3"/>
      <c r="L9" s="253"/>
    </row>
    <row r="10" spans="1:15" ht="15.75" thickBot="1" x14ac:dyDescent="0.3">
      <c r="A10" s="9">
        <f>ROW(10:10)</f>
        <v>10</v>
      </c>
      <c r="B10" s="17" t="s">
        <v>360</v>
      </c>
      <c r="C10" s="17"/>
      <c r="D10" s="17"/>
      <c r="E10" s="17"/>
      <c r="F10" s="18">
        <f>SUM(F4:F8)</f>
        <v>97576470.39210543</v>
      </c>
      <c r="G10" s="25">
        <f>SUM(G4:G8)</f>
        <v>3.3094172710886924E-2</v>
      </c>
      <c r="I10" s="18">
        <f>SUM(I4:I8)</f>
        <v>39602348.301694989</v>
      </c>
      <c r="J10" s="25">
        <f>SUM(J4:J8)</f>
        <v>3.5374276048123189E-2</v>
      </c>
      <c r="K10" s="3"/>
      <c r="L10" s="254">
        <f>SUM(L4:L8)</f>
        <v>137178818.69380042</v>
      </c>
    </row>
    <row r="11" spans="1:15" ht="15.75" thickTop="1" x14ac:dyDescent="0.25">
      <c r="A11" s="9">
        <f>ROW(11:11)</f>
        <v>11</v>
      </c>
      <c r="B11" s="3"/>
      <c r="C11" s="3"/>
      <c r="D11" s="3"/>
      <c r="E11" s="3"/>
      <c r="F11" s="19"/>
      <c r="G11" s="3"/>
      <c r="I11" s="19"/>
      <c r="J11" s="3"/>
      <c r="K11" s="3"/>
    </row>
    <row r="12" spans="1:15" x14ac:dyDescent="0.25">
      <c r="A12" s="9">
        <f>ROW(12:12)</f>
        <v>12</v>
      </c>
      <c r="B12" s="255" t="s">
        <v>9</v>
      </c>
      <c r="C12" s="20"/>
      <c r="D12" s="20"/>
      <c r="E12" s="20"/>
      <c r="F12" s="21">
        <f>+'Elect Rev Req Proposed'!E38</f>
        <v>2948448696.5285554</v>
      </c>
      <c r="G12" s="3"/>
      <c r="H12" s="22"/>
      <c r="I12" s="567">
        <f>+'Gas Rev Req Proposed'!D36</f>
        <v>1119523923.198313</v>
      </c>
      <c r="J12" s="3"/>
      <c r="K12" s="3"/>
    </row>
    <row r="13" spans="1:15" x14ac:dyDescent="0.25">
      <c r="A13" s="9">
        <f>ROW(13:13)</f>
        <v>13</v>
      </c>
      <c r="B13" s="255"/>
      <c r="C13" s="20"/>
      <c r="D13" s="20"/>
      <c r="E13" s="20"/>
      <c r="F13" s="21"/>
      <c r="G13" s="3"/>
      <c r="H13" s="22"/>
      <c r="I13" s="21"/>
      <c r="J13" s="3"/>
      <c r="K13" s="3"/>
    </row>
    <row r="14" spans="1:15" x14ac:dyDescent="0.25">
      <c r="A14" s="4" t="s">
        <v>0</v>
      </c>
      <c r="B14" s="5" t="s">
        <v>479</v>
      </c>
      <c r="C14" s="26" t="s">
        <v>14</v>
      </c>
      <c r="D14" s="68" t="s">
        <v>61</v>
      </c>
      <c r="E14" s="8"/>
      <c r="F14" s="6" t="s">
        <v>2</v>
      </c>
      <c r="G14" s="7"/>
      <c r="H14" s="8"/>
      <c r="I14" s="6" t="s">
        <v>3</v>
      </c>
      <c r="J14" s="7"/>
      <c r="K14" s="3"/>
      <c r="L14" s="252" t="s">
        <v>4</v>
      </c>
    </row>
    <row r="15" spans="1:15" x14ac:dyDescent="0.25">
      <c r="A15" s="9">
        <f t="shared" ref="A15" si="3">ROW(15:15)</f>
        <v>15</v>
      </c>
      <c r="B15" s="10" t="s">
        <v>316</v>
      </c>
      <c r="C15" s="66" t="s">
        <v>315</v>
      </c>
      <c r="D15" s="663">
        <v>7</v>
      </c>
      <c r="E15" s="65"/>
      <c r="F15" s="16"/>
      <c r="G15" s="573" t="s">
        <v>359</v>
      </c>
      <c r="H15" s="12"/>
      <c r="I15" s="16">
        <f>'CCA LI Decarbonization '!F1</f>
        <v>7666666.666666667</v>
      </c>
      <c r="J15" s="573" t="s">
        <v>359</v>
      </c>
      <c r="K15" s="3"/>
      <c r="L15" s="253">
        <f t="shared" ref="L15:L19" si="4">+F15+I15</f>
        <v>7666666.666666667</v>
      </c>
    </row>
    <row r="16" spans="1:15" x14ac:dyDescent="0.25">
      <c r="A16" s="9">
        <f t="shared" ref="A16:A22" si="5">ROW(16:16)</f>
        <v>16</v>
      </c>
      <c r="B16" s="10" t="s">
        <v>364</v>
      </c>
      <c r="C16" s="66" t="s">
        <v>315</v>
      </c>
      <c r="D16" s="663">
        <f>+D15+1</f>
        <v>8</v>
      </c>
      <c r="E16" s="65"/>
      <c r="F16" s="660">
        <f>LIHEAP!M22</f>
        <v>10549011</v>
      </c>
      <c r="G16" s="587" t="s">
        <v>359</v>
      </c>
      <c r="H16" s="588"/>
      <c r="I16" s="660">
        <f>LIHEAP!M11</f>
        <v>2411850</v>
      </c>
      <c r="J16" s="573" t="s">
        <v>359</v>
      </c>
      <c r="K16" s="3"/>
      <c r="L16" s="253">
        <f t="shared" ref="L16:L17" si="6">+F16+I16</f>
        <v>12960861</v>
      </c>
      <c r="N16" s="574"/>
      <c r="O16" s="574"/>
    </row>
    <row r="17" spans="1:25" x14ac:dyDescent="0.25">
      <c r="A17" s="9">
        <f t="shared" si="5"/>
        <v>17</v>
      </c>
      <c r="B17" s="10" t="s">
        <v>471</v>
      </c>
      <c r="C17" s="66" t="s">
        <v>315</v>
      </c>
      <c r="D17" s="663">
        <f t="shared" ref="D17:D18" si="7">+D16+1</f>
        <v>9</v>
      </c>
      <c r="E17" s="65"/>
      <c r="F17" s="660">
        <f>(SUM('WHF Donations '!$S$11:$S$15)+SUM('WHF Donations '!$T$4:$T$10))*F10/$L$10</f>
        <v>873591.87967233185</v>
      </c>
      <c r="G17" s="587" t="s">
        <v>359</v>
      </c>
      <c r="H17" s="588"/>
      <c r="I17" s="660">
        <f>(SUM('WHF Donations '!$S$11:$S$15)+SUM('WHF Donations '!$T$4:$T$10))*I10/$L$10</f>
        <v>354555.66032766819</v>
      </c>
      <c r="J17" s="573" t="s">
        <v>359</v>
      </c>
      <c r="K17" s="3"/>
      <c r="L17" s="253">
        <f t="shared" si="6"/>
        <v>1228147.54</v>
      </c>
      <c r="N17" s="574"/>
      <c r="O17" s="576"/>
    </row>
    <row r="18" spans="1:25" x14ac:dyDescent="0.25">
      <c r="A18" s="9">
        <f t="shared" si="5"/>
        <v>18</v>
      </c>
      <c r="B18" s="10" t="s">
        <v>363</v>
      </c>
      <c r="C18" s="66" t="s">
        <v>315</v>
      </c>
      <c r="D18" s="663">
        <f t="shared" si="7"/>
        <v>10</v>
      </c>
      <c r="E18" s="65"/>
      <c r="F18" s="660">
        <f>GETPIVOTDATA("Overall Result",'Pledge Payment Pivot'!$A$3,"Sub-Transaction","Others")*F10/$L$10</f>
        <v>2133383.402473174</v>
      </c>
      <c r="G18" s="587" t="s">
        <v>359</v>
      </c>
      <c r="H18" s="588"/>
      <c r="I18" s="660">
        <f>GETPIVOTDATA("Overall Result",'Pledge Payment Pivot'!$A$3,"Sub-Transaction","Others")*I10/$L$10</f>
        <v>865854.15752682637</v>
      </c>
      <c r="J18" s="573" t="s">
        <v>359</v>
      </c>
      <c r="K18" s="3"/>
      <c r="L18" s="253">
        <f t="shared" si="4"/>
        <v>2999237.5600000005</v>
      </c>
      <c r="N18" s="574"/>
      <c r="O18" s="574"/>
    </row>
    <row r="19" spans="1:25" x14ac:dyDescent="0.25">
      <c r="A19" s="9">
        <f t="shared" si="5"/>
        <v>19</v>
      </c>
      <c r="B19" s="10" t="s">
        <v>483</v>
      </c>
      <c r="C19" s="66" t="s">
        <v>315</v>
      </c>
      <c r="D19" s="663">
        <v>11</v>
      </c>
      <c r="E19" s="65"/>
      <c r="F19" s="660">
        <f>'WA Families Clean Energy Cr'!$B$13*F10/L10</f>
        <v>32619630.463808242</v>
      </c>
      <c r="G19" s="573" t="s">
        <v>359</v>
      </c>
      <c r="H19" s="13"/>
      <c r="I19" s="660">
        <f>'WA Families Clean Energy Cr'!$B$13*I10/L10</f>
        <v>13238990.52619176</v>
      </c>
      <c r="J19" s="573" t="s">
        <v>359</v>
      </c>
      <c r="K19" s="3"/>
      <c r="L19" s="253">
        <f t="shared" si="4"/>
        <v>45858620.990000002</v>
      </c>
      <c r="N19" s="575"/>
      <c r="O19" s="575"/>
    </row>
    <row r="20" spans="1:25" ht="15.75" thickBot="1" x14ac:dyDescent="0.3">
      <c r="A20" s="9">
        <f t="shared" si="5"/>
        <v>20</v>
      </c>
      <c r="B20" s="17" t="s">
        <v>368</v>
      </c>
      <c r="C20" s="17"/>
      <c r="D20" s="17"/>
      <c r="E20" s="17"/>
      <c r="F20" s="18">
        <f>SUM(F15:F19)</f>
        <v>46175616.745953746</v>
      </c>
      <c r="G20" s="25"/>
      <c r="I20" s="18">
        <f>SUM(I15:I19)</f>
        <v>24537917.010712922</v>
      </c>
      <c r="J20" s="25"/>
      <c r="K20" s="3"/>
      <c r="L20" s="254">
        <f>SUM(L15:L19)</f>
        <v>70713533.75666666</v>
      </c>
    </row>
    <row r="21" spans="1:25" ht="15.75" thickTop="1" x14ac:dyDescent="0.25">
      <c r="A21" s="9">
        <f t="shared" si="5"/>
        <v>21</v>
      </c>
      <c r="B21" s="10"/>
      <c r="C21" s="66"/>
      <c r="D21" s="65"/>
      <c r="E21" s="65"/>
      <c r="F21" s="16"/>
      <c r="G21" s="11"/>
      <c r="H21" s="13"/>
      <c r="I21" s="16"/>
      <c r="J21" s="11"/>
      <c r="K21" s="3"/>
      <c r="L21" s="253"/>
    </row>
    <row r="22" spans="1:25" x14ac:dyDescent="0.25">
      <c r="A22" s="9">
        <f t="shared" si="5"/>
        <v>22</v>
      </c>
      <c r="B22" s="255" t="s">
        <v>317</v>
      </c>
      <c r="C22" s="20"/>
      <c r="D22" s="20"/>
      <c r="E22" s="20"/>
      <c r="F22" s="21">
        <f>F10+F20</f>
        <v>143752087.13805917</v>
      </c>
      <c r="G22" s="3"/>
      <c r="H22" s="22"/>
      <c r="I22" s="21">
        <f>I10+I20</f>
        <v>64140265.312407911</v>
      </c>
      <c r="J22" s="255"/>
      <c r="K22" s="20"/>
      <c r="L22" s="253">
        <f>L10+L20</f>
        <v>207892352.45046708</v>
      </c>
    </row>
    <row r="23" spans="1:25" x14ac:dyDescent="0.25">
      <c r="A23" s="9"/>
      <c r="B23" s="10"/>
      <c r="C23" s="66"/>
      <c r="D23" s="65"/>
      <c r="E23" s="65"/>
      <c r="F23" s="16"/>
      <c r="G23" s="11"/>
      <c r="H23" s="13"/>
      <c r="I23" s="16"/>
      <c r="J23" s="11"/>
      <c r="K23" s="3"/>
      <c r="L23" s="253"/>
    </row>
    <row r="24" spans="1:25" x14ac:dyDescent="0.25">
      <c r="A24" s="9"/>
      <c r="B24" s="3"/>
      <c r="C24" s="3"/>
      <c r="D24" s="3"/>
      <c r="E24" s="3"/>
      <c r="F24" s="19"/>
      <c r="G24" s="3"/>
      <c r="H24" s="3"/>
      <c r="I24" s="19"/>
      <c r="J24" s="3"/>
      <c r="K24" s="3"/>
    </row>
    <row r="25" spans="1:25" x14ac:dyDescent="0.25">
      <c r="A25" s="568" t="s">
        <v>60</v>
      </c>
      <c r="B25" s="569"/>
      <c r="C25" s="569"/>
      <c r="D25" s="569"/>
      <c r="E25" s="569"/>
      <c r="F25" s="569"/>
      <c r="G25" s="23"/>
      <c r="H25" s="23"/>
      <c r="I25" s="23"/>
      <c r="J25" s="23"/>
      <c r="K25" s="23"/>
      <c r="L25" s="24"/>
      <c r="M25" s="24"/>
    </row>
    <row r="26" spans="1:25" x14ac:dyDescent="0.25">
      <c r="A26" s="570" t="s">
        <v>11</v>
      </c>
      <c r="B26" s="571" t="s">
        <v>16</v>
      </c>
      <c r="C26" s="569"/>
      <c r="D26" s="569"/>
      <c r="E26" s="569"/>
      <c r="F26" s="569"/>
      <c r="G26" s="23"/>
      <c r="H26" s="23"/>
      <c r="I26" s="23"/>
      <c r="J26" s="23"/>
      <c r="K26" s="23"/>
      <c r="L26" s="24"/>
      <c r="M26" s="24"/>
    </row>
    <row r="27" spans="1:25" x14ac:dyDescent="0.25">
      <c r="A27" s="570" t="s">
        <v>12</v>
      </c>
      <c r="B27" s="571" t="s">
        <v>15</v>
      </c>
      <c r="C27" s="569"/>
      <c r="D27" s="569"/>
      <c r="E27" s="569"/>
      <c r="F27" s="569"/>
      <c r="G27" s="23"/>
      <c r="H27" s="23"/>
      <c r="I27" s="23"/>
      <c r="J27" s="23"/>
      <c r="K27" s="23"/>
      <c r="L27" s="24"/>
      <c r="M27" s="24"/>
    </row>
    <row r="28" spans="1:25" x14ac:dyDescent="0.25">
      <c r="A28" s="66" t="s">
        <v>315</v>
      </c>
      <c r="B28" s="571" t="s">
        <v>318</v>
      </c>
      <c r="C28" s="569"/>
      <c r="D28" s="569"/>
      <c r="E28" s="569"/>
      <c r="F28" s="569"/>
      <c r="G28" s="23"/>
      <c r="H28" s="23"/>
      <c r="I28" s="23"/>
      <c r="J28" s="23"/>
      <c r="K28" s="23"/>
      <c r="L28" s="24"/>
      <c r="M28" s="24"/>
    </row>
    <row r="29" spans="1:25" x14ac:dyDescent="0.25">
      <c r="A29" s="664">
        <f>+D4</f>
        <v>1</v>
      </c>
      <c r="B29" s="665" t="s">
        <v>472</v>
      </c>
      <c r="C29" s="665"/>
      <c r="D29" s="666"/>
      <c r="E29" s="666"/>
      <c r="F29" s="666"/>
      <c r="G29" s="667"/>
      <c r="H29" s="662"/>
      <c r="I29" s="667"/>
      <c r="J29" s="667"/>
      <c r="K29" s="667"/>
      <c r="L29" s="667"/>
      <c r="M29" s="667"/>
      <c r="N29" s="666"/>
      <c r="O29" s="661"/>
      <c r="P29" s="661"/>
      <c r="Q29" s="661"/>
      <c r="R29" s="661"/>
      <c r="S29" s="661"/>
      <c r="T29" s="661"/>
      <c r="U29" s="661"/>
      <c r="V29" s="661"/>
      <c r="W29" s="661"/>
      <c r="X29" s="661"/>
      <c r="Y29" s="661"/>
    </row>
    <row r="30" spans="1:25" x14ac:dyDescent="0.25">
      <c r="A30" s="664">
        <f>+D5</f>
        <v>2</v>
      </c>
      <c r="B30" s="665" t="s">
        <v>463</v>
      </c>
      <c r="C30" s="665"/>
      <c r="D30" s="666"/>
      <c r="E30" s="666"/>
      <c r="F30" s="666"/>
      <c r="G30" s="667"/>
      <c r="H30" s="662"/>
      <c r="I30" s="667"/>
      <c r="J30" s="667"/>
      <c r="K30" s="667"/>
      <c r="L30" s="667"/>
      <c r="M30" s="667"/>
      <c r="N30" s="666"/>
      <c r="O30" s="661"/>
      <c r="P30" s="661"/>
      <c r="Q30" s="661"/>
      <c r="R30" s="661"/>
      <c r="S30" s="661"/>
      <c r="T30" s="661"/>
      <c r="U30" s="661"/>
      <c r="V30" s="661"/>
      <c r="W30" s="661"/>
      <c r="X30" s="661"/>
      <c r="Y30" s="661"/>
    </row>
    <row r="31" spans="1:25" x14ac:dyDescent="0.25">
      <c r="A31" s="664">
        <f>+D6</f>
        <v>3</v>
      </c>
      <c r="B31" s="665" t="s">
        <v>467</v>
      </c>
      <c r="C31" s="665"/>
      <c r="D31" s="666"/>
      <c r="E31" s="666"/>
      <c r="F31" s="666"/>
      <c r="G31" s="667"/>
      <c r="H31" s="662"/>
      <c r="I31" s="667"/>
      <c r="J31" s="667"/>
      <c r="K31" s="667"/>
      <c r="L31" s="667"/>
      <c r="M31" s="667"/>
      <c r="N31" s="666"/>
      <c r="O31" s="661"/>
      <c r="P31" s="661"/>
      <c r="Q31" s="661"/>
      <c r="R31" s="661"/>
      <c r="S31" s="661"/>
      <c r="T31" s="661"/>
      <c r="U31" s="661"/>
      <c r="V31" s="661"/>
      <c r="W31" s="661"/>
      <c r="X31" s="661"/>
      <c r="Y31" s="661"/>
    </row>
    <row r="32" spans="1:25" x14ac:dyDescent="0.25">
      <c r="A32" s="664">
        <f>+D7</f>
        <v>4</v>
      </c>
      <c r="B32" s="668" t="s">
        <v>464</v>
      </c>
      <c r="C32" s="668"/>
      <c r="D32" s="666"/>
      <c r="E32" s="666"/>
      <c r="F32" s="666"/>
      <c r="G32" s="667"/>
      <c r="H32" s="662"/>
      <c r="I32" s="667"/>
      <c r="J32" s="667"/>
      <c r="K32" s="667"/>
      <c r="L32" s="667"/>
      <c r="M32" s="667"/>
      <c r="N32" s="666"/>
      <c r="O32" s="661"/>
      <c r="P32" s="661"/>
      <c r="Q32" s="661"/>
      <c r="R32" s="661"/>
      <c r="S32" s="661"/>
      <c r="T32" s="661"/>
      <c r="U32" s="661"/>
      <c r="V32" s="661"/>
      <c r="W32" s="661"/>
      <c r="X32" s="661"/>
      <c r="Y32" s="661"/>
    </row>
    <row r="33" spans="1:25" x14ac:dyDescent="0.25">
      <c r="A33" s="664">
        <f>+D8</f>
        <v>5</v>
      </c>
      <c r="B33" s="668" t="s">
        <v>465</v>
      </c>
      <c r="C33" s="668"/>
      <c r="D33" s="666"/>
      <c r="E33" s="666"/>
      <c r="F33" s="666"/>
      <c r="G33" s="667"/>
      <c r="H33" s="662"/>
      <c r="I33" s="667"/>
      <c r="J33" s="667"/>
      <c r="K33" s="667"/>
      <c r="L33" s="667"/>
      <c r="M33" s="667"/>
      <c r="N33" s="666"/>
      <c r="O33" s="661"/>
      <c r="P33" s="661"/>
      <c r="Q33" s="661"/>
      <c r="R33" s="661"/>
      <c r="S33" s="661"/>
      <c r="T33" s="661"/>
      <c r="U33" s="661"/>
      <c r="V33" s="661"/>
      <c r="W33" s="661"/>
      <c r="X33" s="661"/>
      <c r="Y33" s="661"/>
    </row>
    <row r="34" spans="1:25" x14ac:dyDescent="0.25">
      <c r="A34" s="664">
        <f>D9</f>
        <v>6</v>
      </c>
      <c r="B34" s="668" t="s">
        <v>475</v>
      </c>
      <c r="C34" s="668"/>
      <c r="D34" s="666"/>
      <c r="E34" s="666"/>
      <c r="F34" s="666"/>
      <c r="G34" s="667"/>
      <c r="H34" s="662"/>
      <c r="I34" s="667"/>
      <c r="J34" s="667"/>
      <c r="K34" s="667"/>
      <c r="L34" s="667"/>
      <c r="M34" s="667"/>
      <c r="N34" s="666"/>
      <c r="O34" s="661"/>
      <c r="P34" s="661"/>
      <c r="Q34" s="661"/>
      <c r="R34" s="661"/>
      <c r="S34" s="661"/>
      <c r="T34" s="661"/>
      <c r="U34" s="661"/>
      <c r="V34" s="661"/>
      <c r="W34" s="661"/>
      <c r="X34" s="661"/>
      <c r="Y34" s="661"/>
    </row>
    <row r="35" spans="1:25" x14ac:dyDescent="0.25">
      <c r="A35" s="664">
        <f>D15</f>
        <v>7</v>
      </c>
      <c r="B35" s="665" t="s">
        <v>466</v>
      </c>
      <c r="C35" s="666"/>
      <c r="D35" s="666"/>
      <c r="E35" s="666"/>
      <c r="F35" s="666"/>
      <c r="G35" s="667"/>
      <c r="H35" s="662"/>
      <c r="I35" s="667"/>
      <c r="J35" s="667"/>
      <c r="K35" s="667"/>
      <c r="L35" s="667"/>
      <c r="M35" s="667"/>
      <c r="N35" s="666"/>
      <c r="O35" s="661"/>
      <c r="P35" s="661"/>
      <c r="Q35" s="661"/>
      <c r="R35" s="661"/>
      <c r="S35" s="661"/>
      <c r="T35" s="661"/>
      <c r="U35" s="661"/>
      <c r="V35" s="661"/>
      <c r="W35" s="661"/>
      <c r="X35" s="661"/>
      <c r="Y35" s="661"/>
    </row>
    <row r="36" spans="1:25" x14ac:dyDescent="0.25">
      <c r="A36" s="664">
        <f>D16</f>
        <v>8</v>
      </c>
      <c r="B36" s="665" t="s">
        <v>469</v>
      </c>
      <c r="C36" s="666"/>
      <c r="D36" s="666"/>
      <c r="E36" s="666"/>
      <c r="F36" s="666"/>
      <c r="G36" s="667"/>
      <c r="H36" s="662"/>
      <c r="I36" s="667"/>
      <c r="J36" s="667"/>
      <c r="K36" s="667"/>
      <c r="L36" s="667"/>
      <c r="M36" s="667"/>
      <c r="N36" s="666"/>
      <c r="O36" s="661"/>
      <c r="P36" s="661"/>
      <c r="Q36" s="661"/>
      <c r="R36" s="661"/>
      <c r="S36" s="661"/>
      <c r="T36" s="661"/>
      <c r="U36" s="661"/>
      <c r="V36" s="661"/>
      <c r="W36" s="661"/>
      <c r="X36" s="661"/>
      <c r="Y36" s="661"/>
    </row>
    <row r="37" spans="1:25" x14ac:dyDescent="0.25">
      <c r="A37" s="664"/>
      <c r="B37" s="665" t="s">
        <v>470</v>
      </c>
      <c r="C37" s="666"/>
      <c r="D37" s="666"/>
      <c r="E37" s="666"/>
      <c r="F37" s="666"/>
      <c r="G37" s="667"/>
      <c r="H37" s="662"/>
      <c r="I37" s="667"/>
      <c r="J37" s="667"/>
      <c r="K37" s="667"/>
      <c r="L37" s="667"/>
      <c r="M37" s="667"/>
      <c r="N37" s="666"/>
      <c r="O37" s="661"/>
      <c r="P37" s="661"/>
      <c r="Q37" s="661"/>
      <c r="R37" s="661"/>
      <c r="S37" s="661"/>
      <c r="T37" s="661"/>
      <c r="U37" s="661"/>
      <c r="V37" s="661"/>
      <c r="W37" s="661"/>
      <c r="X37" s="661"/>
      <c r="Y37" s="661"/>
    </row>
    <row r="38" spans="1:25" x14ac:dyDescent="0.25">
      <c r="A38" s="664">
        <f>D17</f>
        <v>9</v>
      </c>
      <c r="B38" s="665" t="s">
        <v>473</v>
      </c>
      <c r="C38" s="666"/>
      <c r="D38" s="666"/>
      <c r="E38" s="666"/>
      <c r="F38" s="666"/>
      <c r="G38" s="666"/>
      <c r="H38" s="666"/>
      <c r="I38" s="666"/>
      <c r="J38" s="666"/>
      <c r="K38" s="666"/>
      <c r="L38" s="666"/>
      <c r="M38" s="666"/>
      <c r="N38" s="666"/>
      <c r="O38" s="661"/>
      <c r="P38" s="661"/>
      <c r="Q38" s="661"/>
      <c r="R38" s="661"/>
      <c r="S38" s="661"/>
      <c r="T38" s="661"/>
      <c r="U38" s="661"/>
      <c r="V38" s="661"/>
      <c r="W38" s="661"/>
      <c r="X38" s="661"/>
      <c r="Y38" s="661"/>
    </row>
    <row r="39" spans="1:25" x14ac:dyDescent="0.25">
      <c r="A39" s="664"/>
      <c r="B39" s="665" t="s">
        <v>474</v>
      </c>
      <c r="C39" s="666"/>
      <c r="D39" s="666"/>
      <c r="E39" s="666"/>
      <c r="F39" s="666"/>
      <c r="G39" s="666"/>
      <c r="H39" s="666"/>
      <c r="I39" s="666"/>
      <c r="J39" s="666"/>
      <c r="K39" s="666"/>
      <c r="L39" s="666"/>
      <c r="M39" s="666"/>
      <c r="N39" s="666"/>
      <c r="O39" s="661"/>
      <c r="P39" s="661"/>
      <c r="Q39" s="661"/>
      <c r="R39" s="661"/>
      <c r="S39" s="661"/>
      <c r="T39" s="661"/>
      <c r="U39" s="661"/>
      <c r="V39" s="661"/>
      <c r="W39" s="661"/>
      <c r="X39" s="661"/>
      <c r="Y39" s="661"/>
    </row>
    <row r="40" spans="1:25" x14ac:dyDescent="0.25">
      <c r="A40" s="664">
        <f>D18</f>
        <v>10</v>
      </c>
      <c r="B40" s="665" t="s">
        <v>480</v>
      </c>
      <c r="C40" s="666"/>
      <c r="D40" s="666"/>
      <c r="E40" s="666"/>
      <c r="F40" s="666"/>
      <c r="G40" s="666"/>
      <c r="H40" s="666"/>
      <c r="I40" s="666"/>
      <c r="J40" s="666"/>
      <c r="K40" s="666"/>
      <c r="L40" s="666"/>
      <c r="M40" s="666"/>
      <c r="N40" s="666"/>
      <c r="O40" s="661"/>
      <c r="P40" s="661"/>
      <c r="Q40" s="661"/>
      <c r="R40" s="661"/>
      <c r="S40" s="661"/>
      <c r="T40" s="661"/>
      <c r="U40" s="661"/>
      <c r="V40" s="661"/>
      <c r="W40" s="661"/>
      <c r="X40" s="661"/>
      <c r="Y40" s="661"/>
    </row>
    <row r="41" spans="1:25" x14ac:dyDescent="0.25">
      <c r="A41" s="664"/>
      <c r="B41" s="665" t="s">
        <v>477</v>
      </c>
      <c r="C41" s="666"/>
      <c r="D41" s="666"/>
      <c r="E41" s="666"/>
      <c r="F41" s="666"/>
      <c r="G41" s="666"/>
      <c r="H41" s="666"/>
      <c r="I41" s="666"/>
      <c r="J41" s="666"/>
      <c r="K41" s="666"/>
      <c r="L41" s="666"/>
      <c r="M41" s="666"/>
      <c r="N41" s="666"/>
      <c r="O41" s="661"/>
      <c r="P41" s="661"/>
      <c r="Q41" s="661"/>
      <c r="R41" s="661"/>
      <c r="S41" s="661"/>
      <c r="T41" s="661"/>
      <c r="U41" s="661"/>
      <c r="V41" s="661"/>
      <c r="W41" s="661"/>
      <c r="X41" s="661"/>
      <c r="Y41" s="661"/>
    </row>
    <row r="42" spans="1:25" x14ac:dyDescent="0.25">
      <c r="A42" s="664">
        <f>D19</f>
        <v>11</v>
      </c>
      <c r="B42" s="665" t="s">
        <v>484</v>
      </c>
    </row>
    <row r="43" spans="1:25" x14ac:dyDescent="0.25">
      <c r="B43" s="665" t="s">
        <v>485</v>
      </c>
    </row>
  </sheetData>
  <conditionalFormatting sqref="G10">
    <cfRule type="expression" dxfId="3" priority="6">
      <formula>$G$10&gt;=5%</formula>
    </cfRule>
  </conditionalFormatting>
  <conditionalFormatting sqref="J10">
    <cfRule type="expression" dxfId="2" priority="5">
      <formula>$J$10&gt;=5%</formula>
    </cfRule>
  </conditionalFormatting>
  <conditionalFormatting sqref="G20">
    <cfRule type="expression" dxfId="1" priority="4">
      <formula>$G$10&gt;=5%</formula>
    </cfRule>
  </conditionalFormatting>
  <conditionalFormatting sqref="J20">
    <cfRule type="expression" dxfId="0" priority="3">
      <formula>$J$10&gt;=5%</formula>
    </cfRule>
  </conditionalFormatting>
  <pageMargins left="0.7" right="0.7" top="0.75" bottom="0.75" header="0.3" footer="0.3"/>
  <pageSetup scale="6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workbookViewId="0">
      <selection activeCell="I28" sqref="I28"/>
    </sheetView>
  </sheetViews>
  <sheetFormatPr defaultColWidth="9.140625" defaultRowHeight="15" x14ac:dyDescent="0.25"/>
  <cols>
    <col min="1" max="1" width="7.85546875" style="579" bestFit="1" customWidth="1"/>
    <col min="2" max="2" width="20.5703125" style="579" bestFit="1" customWidth="1"/>
    <col min="3" max="3" width="15.85546875" style="579" bestFit="1" customWidth="1"/>
    <col min="4" max="16384" width="9.140625" style="579"/>
  </cols>
  <sheetData>
    <row r="1" spans="1:3" x14ac:dyDescent="0.25">
      <c r="A1" s="579" t="s">
        <v>369</v>
      </c>
      <c r="B1" s="579" t="s">
        <v>370</v>
      </c>
    </row>
    <row r="2" spans="1:3" x14ac:dyDescent="0.25">
      <c r="A2" s="580">
        <v>2023</v>
      </c>
      <c r="B2" s="581">
        <f>SUM(C9:C16)</f>
        <v>8600</v>
      </c>
    </row>
    <row r="3" spans="1:3" x14ac:dyDescent="0.25">
      <c r="A3" s="580">
        <v>2024</v>
      </c>
      <c r="B3" s="581">
        <f>SUM(C17:C21)</f>
        <v>215400</v>
      </c>
    </row>
    <row r="8" spans="1:3" x14ac:dyDescent="0.25">
      <c r="A8" s="579" t="s">
        <v>371</v>
      </c>
      <c r="B8" s="579" t="s">
        <v>372</v>
      </c>
      <c r="C8" s="579" t="s">
        <v>373</v>
      </c>
    </row>
    <row r="9" spans="1:3" x14ac:dyDescent="0.25">
      <c r="A9" s="582"/>
      <c r="B9" s="27"/>
      <c r="C9" s="583"/>
    </row>
    <row r="10" spans="1:3" x14ac:dyDescent="0.25">
      <c r="A10" s="582">
        <v>45078</v>
      </c>
      <c r="B10" s="27"/>
      <c r="C10" s="583">
        <f t="shared" ref="C10:C21" si="0">B10*20</f>
        <v>0</v>
      </c>
    </row>
    <row r="11" spans="1:3" x14ac:dyDescent="0.25">
      <c r="A11" s="582">
        <v>45108</v>
      </c>
      <c r="B11" s="27"/>
      <c r="C11" s="583">
        <f t="shared" si="0"/>
        <v>0</v>
      </c>
    </row>
    <row r="12" spans="1:3" x14ac:dyDescent="0.25">
      <c r="A12" s="582">
        <v>45139</v>
      </c>
      <c r="B12" s="27"/>
      <c r="C12" s="583">
        <f t="shared" si="0"/>
        <v>0</v>
      </c>
    </row>
    <row r="13" spans="1:3" x14ac:dyDescent="0.25">
      <c r="A13" s="582">
        <v>45170</v>
      </c>
      <c r="B13" s="27"/>
      <c r="C13" s="583">
        <f t="shared" si="0"/>
        <v>0</v>
      </c>
    </row>
    <row r="14" spans="1:3" x14ac:dyDescent="0.25">
      <c r="A14" s="582">
        <v>45200</v>
      </c>
      <c r="B14" s="27"/>
      <c r="C14" s="583">
        <f t="shared" si="0"/>
        <v>0</v>
      </c>
    </row>
    <row r="15" spans="1:3" x14ac:dyDescent="0.25">
      <c r="A15" s="582">
        <v>45231</v>
      </c>
      <c r="B15" s="27">
        <v>114</v>
      </c>
      <c r="C15" s="583">
        <f t="shared" si="0"/>
        <v>2280</v>
      </c>
    </row>
    <row r="16" spans="1:3" x14ac:dyDescent="0.25">
      <c r="A16" s="582">
        <v>45261</v>
      </c>
      <c r="B16" s="27">
        <v>316</v>
      </c>
      <c r="C16" s="583">
        <f t="shared" si="0"/>
        <v>6320</v>
      </c>
    </row>
    <row r="17" spans="1:3" x14ac:dyDescent="0.25">
      <c r="A17" s="584">
        <v>45292</v>
      </c>
      <c r="B17" s="585">
        <v>805</v>
      </c>
      <c r="C17" s="586">
        <f t="shared" si="0"/>
        <v>16100</v>
      </c>
    </row>
    <row r="18" spans="1:3" x14ac:dyDescent="0.25">
      <c r="A18" s="584">
        <v>45323</v>
      </c>
      <c r="B18" s="585">
        <v>1651</v>
      </c>
      <c r="C18" s="586">
        <f t="shared" si="0"/>
        <v>33020</v>
      </c>
    </row>
    <row r="19" spans="1:3" x14ac:dyDescent="0.25">
      <c r="A19" s="584">
        <v>45352</v>
      </c>
      <c r="B19" s="585">
        <v>2251</v>
      </c>
      <c r="C19" s="586">
        <f>B19*20</f>
        <v>45020</v>
      </c>
    </row>
    <row r="20" spans="1:3" x14ac:dyDescent="0.25">
      <c r="A20" s="584">
        <v>45383</v>
      </c>
      <c r="B20" s="585">
        <v>3025</v>
      </c>
      <c r="C20" s="586">
        <f t="shared" si="0"/>
        <v>60500</v>
      </c>
    </row>
    <row r="21" spans="1:3" x14ac:dyDescent="0.25">
      <c r="A21" s="584">
        <v>45413</v>
      </c>
      <c r="B21" s="585">
        <v>3038</v>
      </c>
      <c r="C21" s="586">
        <f t="shared" si="0"/>
        <v>60760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
  <sheetViews>
    <sheetView zoomScale="90" zoomScaleNormal="90" workbookViewId="0">
      <selection activeCell="E11" sqref="E11"/>
    </sheetView>
  </sheetViews>
  <sheetFormatPr defaultColWidth="9.140625" defaultRowHeight="15" x14ac:dyDescent="0.25"/>
  <cols>
    <col min="1" max="1" width="4.42578125" style="361" customWidth="1"/>
    <col min="2" max="2" width="38.28515625" style="361" customWidth="1"/>
    <col min="3" max="3" width="13.28515625" style="361" customWidth="1"/>
    <col min="4" max="4" width="15.28515625" style="361" customWidth="1"/>
    <col min="5" max="5" width="15.85546875" style="361" customWidth="1"/>
    <col min="6" max="6" width="12.42578125" style="361" customWidth="1"/>
    <col min="7" max="16384" width="9.140625" style="361"/>
  </cols>
  <sheetData>
    <row r="1" spans="1:15" x14ac:dyDescent="0.25">
      <c r="A1" s="687" t="s">
        <v>59</v>
      </c>
      <c r="B1" s="687"/>
      <c r="C1" s="687"/>
      <c r="D1" s="687"/>
      <c r="E1" s="687"/>
      <c r="F1" s="687"/>
    </row>
    <row r="2" spans="1:15" x14ac:dyDescent="0.25">
      <c r="A2" s="377" t="s">
        <v>314</v>
      </c>
      <c r="B2" s="377"/>
      <c r="C2" s="377"/>
      <c r="D2" s="377"/>
      <c r="E2" s="377"/>
      <c r="F2" s="377"/>
    </row>
    <row r="3" spans="1:15" x14ac:dyDescent="0.25">
      <c r="A3" s="688" t="s">
        <v>313</v>
      </c>
      <c r="B3" s="687"/>
      <c r="C3" s="687"/>
      <c r="D3" s="687"/>
      <c r="E3" s="687"/>
      <c r="F3" s="687"/>
    </row>
    <row r="4" spans="1:15" x14ac:dyDescent="0.25">
      <c r="A4" s="687" t="s">
        <v>312</v>
      </c>
      <c r="B4" s="687"/>
      <c r="C4" s="687"/>
      <c r="D4" s="687"/>
      <c r="E4" s="687"/>
      <c r="F4" s="687"/>
    </row>
    <row r="5" spans="1:15" ht="13.7" customHeight="1" x14ac:dyDescent="0.25">
      <c r="E5" s="376"/>
      <c r="F5" s="376"/>
    </row>
    <row r="6" spans="1:15" ht="13.7" customHeight="1" x14ac:dyDescent="0.25">
      <c r="E6" s="374" t="s">
        <v>311</v>
      </c>
      <c r="F6" s="374" t="s">
        <v>44</v>
      </c>
    </row>
    <row r="7" spans="1:15" ht="17.25" x14ac:dyDescent="0.25">
      <c r="B7" s="376"/>
      <c r="C7" s="376"/>
      <c r="D7" s="27" t="s">
        <v>310</v>
      </c>
      <c r="E7" s="374" t="s">
        <v>162</v>
      </c>
      <c r="F7" s="376" t="s">
        <v>309</v>
      </c>
    </row>
    <row r="8" spans="1:15" x14ac:dyDescent="0.25">
      <c r="A8" s="367" t="s">
        <v>195</v>
      </c>
      <c r="B8" s="376"/>
      <c r="C8" s="376"/>
      <c r="D8" s="375" t="s">
        <v>308</v>
      </c>
      <c r="E8" s="374" t="s">
        <v>148</v>
      </c>
      <c r="F8" s="27" t="s">
        <v>307</v>
      </c>
    </row>
    <row r="9" spans="1:15" x14ac:dyDescent="0.25">
      <c r="A9" s="373" t="s">
        <v>192</v>
      </c>
      <c r="B9" s="373" t="s">
        <v>306</v>
      </c>
      <c r="C9" s="373" t="s">
        <v>305</v>
      </c>
      <c r="D9" s="372" t="s">
        <v>304</v>
      </c>
      <c r="E9" s="371" t="s">
        <v>303</v>
      </c>
      <c r="F9" s="371" t="s">
        <v>303</v>
      </c>
    </row>
    <row r="10" spans="1:15" x14ac:dyDescent="0.25">
      <c r="B10" s="367" t="s">
        <v>70</v>
      </c>
      <c r="C10" s="367" t="s">
        <v>71</v>
      </c>
      <c r="D10" s="370" t="s">
        <v>302</v>
      </c>
      <c r="E10" s="27" t="s">
        <v>73</v>
      </c>
      <c r="F10" s="370" t="s">
        <v>74</v>
      </c>
      <c r="G10" s="369"/>
    </row>
    <row r="11" spans="1:15" x14ac:dyDescent="0.25">
      <c r="A11" s="367">
        <v>1</v>
      </c>
      <c r="B11" s="368" t="s">
        <v>301</v>
      </c>
      <c r="C11" s="367">
        <v>23</v>
      </c>
      <c r="D11" s="366">
        <v>57068869.78391654</v>
      </c>
      <c r="E11" s="365">
        <f>D11*F11</f>
        <v>-13230276.082005372</v>
      </c>
      <c r="F11" s="364">
        <v>-0.23183000000000001</v>
      </c>
    </row>
    <row r="12" spans="1:15" x14ac:dyDescent="0.25">
      <c r="D12" s="363"/>
    </row>
    <row r="13" spans="1:15" ht="17.25" customHeight="1" x14ac:dyDescent="0.25">
      <c r="B13" s="689" t="s">
        <v>300</v>
      </c>
      <c r="C13" s="689"/>
      <c r="D13" s="689"/>
      <c r="E13" s="689"/>
      <c r="F13" s="689"/>
      <c r="G13" s="362"/>
      <c r="H13" s="362"/>
      <c r="I13" s="362"/>
      <c r="J13" s="362"/>
      <c r="K13" s="362"/>
      <c r="L13" s="362"/>
      <c r="M13" s="362"/>
      <c r="N13" s="362"/>
      <c r="O13" s="362"/>
    </row>
    <row r="14" spans="1:15" x14ac:dyDescent="0.25">
      <c r="B14" s="689"/>
      <c r="C14" s="689"/>
      <c r="D14" s="689"/>
      <c r="E14" s="689"/>
      <c r="F14" s="689"/>
      <c r="G14" s="362"/>
      <c r="H14" s="362"/>
      <c r="I14" s="362"/>
      <c r="J14" s="362"/>
      <c r="K14" s="362"/>
      <c r="L14" s="362"/>
      <c r="M14" s="362"/>
      <c r="N14" s="362"/>
      <c r="O14" s="362"/>
    </row>
    <row r="15" spans="1:15" x14ac:dyDescent="0.25">
      <c r="B15" s="689"/>
      <c r="C15" s="689"/>
      <c r="D15" s="689"/>
      <c r="E15" s="689"/>
      <c r="F15" s="689"/>
      <c r="G15" s="362"/>
      <c r="H15" s="362"/>
      <c r="I15" s="362"/>
      <c r="J15" s="362"/>
      <c r="K15" s="362"/>
      <c r="L15" s="362"/>
      <c r="M15" s="362"/>
      <c r="N15" s="362"/>
      <c r="O15" s="362"/>
    </row>
    <row r="16" spans="1:15" x14ac:dyDescent="0.25">
      <c r="B16" s="689"/>
      <c r="C16" s="689"/>
      <c r="D16" s="689"/>
      <c r="E16" s="689"/>
      <c r="F16" s="689"/>
    </row>
    <row r="17" spans="2:6" x14ac:dyDescent="0.25">
      <c r="B17" s="689"/>
      <c r="C17" s="689"/>
      <c r="D17" s="689"/>
      <c r="E17" s="689"/>
      <c r="F17" s="689"/>
    </row>
    <row r="18" spans="2:6" x14ac:dyDescent="0.25">
      <c r="B18" s="689"/>
      <c r="C18" s="689"/>
      <c r="D18" s="689"/>
      <c r="E18" s="689"/>
      <c r="F18" s="689"/>
    </row>
  </sheetData>
  <mergeCells count="4">
    <mergeCell ref="A1:F1"/>
    <mergeCell ref="A3:F3"/>
    <mergeCell ref="A4:F4"/>
    <mergeCell ref="B13:F18"/>
  </mergeCells>
  <printOptions horizontalCentered="1"/>
  <pageMargins left="0.45" right="0.45" top="0.75" bottom="0.75" header="0.3" footer="0.3"/>
  <pageSetup orientation="landscape" blackAndWhite="1" r:id="rId1"/>
  <headerFooter>
    <oddFooter>&amp;L&amp;F 
&amp;A&amp;C&amp;P&amp;R&amp;D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J10" sqref="J10"/>
    </sheetView>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workbookViewId="0">
      <selection activeCell="R28" sqref="R28"/>
    </sheetView>
  </sheetViews>
  <sheetFormatPr defaultRowHeight="15" x14ac:dyDescent="0.25"/>
  <cols>
    <col min="6" max="6" width="13.5703125" bestFit="1" customWidth="1"/>
  </cols>
  <sheetData>
    <row r="1" spans="1:6" x14ac:dyDescent="0.25">
      <c r="A1" t="s">
        <v>478</v>
      </c>
      <c r="F1" s="669">
        <f>23000000/3</f>
        <v>7666666.666666667</v>
      </c>
    </row>
    <row r="2" spans="1:6" x14ac:dyDescent="0.25">
      <c r="F2" s="65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1:T23"/>
  <sheetViews>
    <sheetView workbookViewId="0">
      <selection activeCell="G30" sqref="G30"/>
    </sheetView>
  </sheetViews>
  <sheetFormatPr defaultRowHeight="15" x14ac:dyDescent="0.25"/>
  <cols>
    <col min="8" max="8" width="14.28515625" bestFit="1" customWidth="1"/>
    <col min="13" max="13" width="15.28515625" bestFit="1" customWidth="1"/>
    <col min="20" max="20" width="14.28515625" bestFit="1" customWidth="1"/>
  </cols>
  <sheetData>
    <row r="11" spans="12:13" x14ac:dyDescent="0.25">
      <c r="L11" t="s">
        <v>68</v>
      </c>
      <c r="M11" s="659">
        <v>2411850</v>
      </c>
    </row>
    <row r="22" spans="8:20" x14ac:dyDescent="0.25">
      <c r="L22" t="s">
        <v>67</v>
      </c>
      <c r="M22" s="659">
        <v>10549011</v>
      </c>
    </row>
    <row r="23" spans="8:20" x14ac:dyDescent="0.25">
      <c r="H23" s="659"/>
      <c r="T23" s="659"/>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topLeftCell="A16" workbookViewId="0">
      <selection activeCell="B42" sqref="B42"/>
    </sheetView>
  </sheetViews>
  <sheetFormatPr defaultColWidth="8.7109375" defaultRowHeight="15" x14ac:dyDescent="0.25"/>
  <cols>
    <col min="1" max="1" width="56.5703125" style="590" bestFit="1" customWidth="1"/>
    <col min="2" max="2" width="16.28515625" style="590" bestFit="1" customWidth="1"/>
    <col min="3" max="3" width="11.28515625" style="590" bestFit="1" customWidth="1"/>
    <col min="4" max="4" width="19.7109375" style="590" bestFit="1" customWidth="1"/>
    <col min="5" max="5" width="19.42578125" style="590" bestFit="1" customWidth="1"/>
    <col min="6" max="6" width="21.140625" style="590" bestFit="1" customWidth="1"/>
    <col min="7" max="7" width="12" style="590" customWidth="1"/>
    <col min="8" max="8" width="12" style="590" bestFit="1" customWidth="1"/>
    <col min="9" max="16384" width="8.7109375" style="590"/>
  </cols>
  <sheetData>
    <row r="1" spans="1:3" x14ac:dyDescent="0.25">
      <c r="A1" s="612" t="s">
        <v>382</v>
      </c>
      <c r="B1" s="590" t="s">
        <v>396</v>
      </c>
    </row>
    <row r="3" spans="1:3" x14ac:dyDescent="0.25">
      <c r="A3" s="612" t="s">
        <v>445</v>
      </c>
      <c r="B3" s="612" t="s">
        <v>444</v>
      </c>
    </row>
    <row r="4" spans="1:3" x14ac:dyDescent="0.25">
      <c r="A4" s="612" t="s">
        <v>443</v>
      </c>
      <c r="B4" s="590" t="s">
        <v>397</v>
      </c>
      <c r="C4" s="590" t="s">
        <v>442</v>
      </c>
    </row>
    <row r="5" spans="1:3" x14ac:dyDescent="0.25">
      <c r="A5" s="611" t="s">
        <v>395</v>
      </c>
      <c r="B5" s="674">
        <v>41183.539999999994</v>
      </c>
      <c r="C5" s="674">
        <v>41183.539999999994</v>
      </c>
    </row>
    <row r="6" spans="1:3" x14ac:dyDescent="0.25">
      <c r="A6" s="611" t="s">
        <v>401</v>
      </c>
      <c r="B6" s="674">
        <v>34252.519999999997</v>
      </c>
      <c r="C6" s="674">
        <v>34252.519999999997</v>
      </c>
    </row>
    <row r="7" spans="1:3" x14ac:dyDescent="0.25">
      <c r="A7" s="611" t="s">
        <v>405</v>
      </c>
      <c r="B7" s="674">
        <v>484807.7</v>
      </c>
      <c r="C7" s="674">
        <v>484807.7</v>
      </c>
    </row>
    <row r="8" spans="1:3" x14ac:dyDescent="0.25">
      <c r="A8" s="611" t="s">
        <v>406</v>
      </c>
      <c r="B8" s="674">
        <v>6455.53</v>
      </c>
      <c r="C8" s="674">
        <v>6455.53</v>
      </c>
    </row>
    <row r="9" spans="1:3" x14ac:dyDescent="0.25">
      <c r="A9" s="611" t="s">
        <v>408</v>
      </c>
      <c r="B9" s="674">
        <v>4567.4299999999994</v>
      </c>
      <c r="C9" s="674">
        <v>4567.4299999999994</v>
      </c>
    </row>
    <row r="10" spans="1:3" x14ac:dyDescent="0.25">
      <c r="A10" s="611" t="s">
        <v>409</v>
      </c>
      <c r="B10" s="674">
        <v>2884.3</v>
      </c>
      <c r="C10" s="674">
        <v>2884.3</v>
      </c>
    </row>
    <row r="11" spans="1:3" x14ac:dyDescent="0.25">
      <c r="A11" s="611" t="s">
        <v>410</v>
      </c>
      <c r="B11" s="674">
        <v>26099.41</v>
      </c>
      <c r="C11" s="674">
        <v>26099.41</v>
      </c>
    </row>
    <row r="12" spans="1:3" x14ac:dyDescent="0.25">
      <c r="A12" s="611" t="s">
        <v>411</v>
      </c>
      <c r="B12" s="674">
        <v>205758.55000000005</v>
      </c>
      <c r="C12" s="674">
        <v>205758.55000000005</v>
      </c>
    </row>
    <row r="13" spans="1:3" x14ac:dyDescent="0.25">
      <c r="A13" s="611" t="s">
        <v>412</v>
      </c>
      <c r="B13" s="674">
        <v>44956.719999999979</v>
      </c>
      <c r="C13" s="674">
        <v>44956.719999999979</v>
      </c>
    </row>
    <row r="14" spans="1:3" x14ac:dyDescent="0.25">
      <c r="A14" s="611" t="s">
        <v>413</v>
      </c>
      <c r="B14" s="674">
        <v>14406.039999999999</v>
      </c>
      <c r="C14" s="674">
        <v>14406.039999999999</v>
      </c>
    </row>
    <row r="15" spans="1:3" x14ac:dyDescent="0.25">
      <c r="A15" s="611" t="s">
        <v>414</v>
      </c>
      <c r="B15" s="674">
        <v>20368.560000000001</v>
      </c>
      <c r="C15" s="674">
        <v>20368.560000000001</v>
      </c>
    </row>
    <row r="16" spans="1:3" x14ac:dyDescent="0.25">
      <c r="A16" s="611" t="s">
        <v>416</v>
      </c>
      <c r="B16" s="674">
        <v>103092.31000000001</v>
      </c>
      <c r="C16" s="674">
        <v>103092.31000000001</v>
      </c>
    </row>
    <row r="17" spans="1:3" x14ac:dyDescent="0.25">
      <c r="A17" s="611" t="s">
        <v>417</v>
      </c>
      <c r="B17" s="674">
        <v>332313</v>
      </c>
      <c r="C17" s="674">
        <v>332313</v>
      </c>
    </row>
    <row r="18" spans="1:3" x14ac:dyDescent="0.25">
      <c r="A18" s="611" t="s">
        <v>418</v>
      </c>
      <c r="B18" s="674"/>
      <c r="C18" s="674"/>
    </row>
    <row r="19" spans="1:3" x14ac:dyDescent="0.25">
      <c r="A19" s="611" t="s">
        <v>419</v>
      </c>
      <c r="B19" s="674">
        <v>1617.52</v>
      </c>
      <c r="C19" s="674">
        <v>1617.52</v>
      </c>
    </row>
    <row r="20" spans="1:3" x14ac:dyDescent="0.25">
      <c r="A20" s="611" t="s">
        <v>420</v>
      </c>
      <c r="B20" s="674">
        <v>276263.37</v>
      </c>
      <c r="C20" s="674">
        <v>276263.37</v>
      </c>
    </row>
    <row r="21" spans="1:3" x14ac:dyDescent="0.25">
      <c r="A21" s="611" t="s">
        <v>421</v>
      </c>
      <c r="B21" s="674">
        <v>79563.910000000018</v>
      </c>
      <c r="C21" s="674">
        <v>79563.910000000018</v>
      </c>
    </row>
    <row r="22" spans="1:3" x14ac:dyDescent="0.25">
      <c r="A22" s="611" t="s">
        <v>422</v>
      </c>
      <c r="B22" s="674">
        <v>20602.009999999998</v>
      </c>
      <c r="C22" s="674">
        <v>20602.009999999998</v>
      </c>
    </row>
    <row r="23" spans="1:3" x14ac:dyDescent="0.25">
      <c r="A23" s="611" t="s">
        <v>423</v>
      </c>
      <c r="B23" s="674"/>
      <c r="C23" s="674"/>
    </row>
    <row r="24" spans="1:3" x14ac:dyDescent="0.25">
      <c r="A24" s="611" t="s">
        <v>424</v>
      </c>
      <c r="B24" s="674">
        <v>173716.03999999992</v>
      </c>
      <c r="C24" s="674">
        <v>173716.03999999992</v>
      </c>
    </row>
    <row r="25" spans="1:3" x14ac:dyDescent="0.25">
      <c r="A25" s="611" t="s">
        <v>425</v>
      </c>
      <c r="B25" s="674">
        <v>259299.79999999996</v>
      </c>
      <c r="C25" s="674">
        <v>259299.79999999996</v>
      </c>
    </row>
    <row r="26" spans="1:3" x14ac:dyDescent="0.25">
      <c r="A26" s="611" t="s">
        <v>426</v>
      </c>
      <c r="B26" s="674">
        <v>17794.169999999998</v>
      </c>
      <c r="C26" s="674">
        <v>17794.169999999998</v>
      </c>
    </row>
    <row r="27" spans="1:3" x14ac:dyDescent="0.25">
      <c r="A27" s="611" t="s">
        <v>427</v>
      </c>
      <c r="B27" s="674">
        <v>31943</v>
      </c>
      <c r="C27" s="674">
        <v>31943</v>
      </c>
    </row>
    <row r="28" spans="1:3" x14ac:dyDescent="0.25">
      <c r="A28" s="611" t="s">
        <v>428</v>
      </c>
      <c r="B28" s="674">
        <v>26031.07</v>
      </c>
      <c r="C28" s="674">
        <v>26031.07</v>
      </c>
    </row>
    <row r="29" spans="1:3" x14ac:dyDescent="0.25">
      <c r="A29" s="611" t="s">
        <v>429</v>
      </c>
      <c r="B29" s="674">
        <v>308</v>
      </c>
      <c r="C29" s="674">
        <v>308</v>
      </c>
    </row>
    <row r="30" spans="1:3" x14ac:dyDescent="0.25">
      <c r="A30" s="611" t="s">
        <v>430</v>
      </c>
      <c r="B30" s="674">
        <v>34812.47</v>
      </c>
      <c r="C30" s="674">
        <v>34812.47</v>
      </c>
    </row>
    <row r="31" spans="1:3" x14ac:dyDescent="0.25">
      <c r="A31" s="611" t="s">
        <v>431</v>
      </c>
      <c r="B31" s="674">
        <v>7668.87</v>
      </c>
      <c r="C31" s="674">
        <v>7668.87</v>
      </c>
    </row>
    <row r="32" spans="1:3" x14ac:dyDescent="0.25">
      <c r="A32" s="611" t="s">
        <v>432</v>
      </c>
      <c r="B32" s="674"/>
      <c r="C32" s="674"/>
    </row>
    <row r="33" spans="1:3" x14ac:dyDescent="0.25">
      <c r="A33" s="611" t="s">
        <v>433</v>
      </c>
      <c r="B33" s="674"/>
      <c r="C33" s="674"/>
    </row>
    <row r="34" spans="1:3" x14ac:dyDescent="0.25">
      <c r="A34" s="611" t="s">
        <v>434</v>
      </c>
      <c r="B34" s="674">
        <v>8938.880000000001</v>
      </c>
      <c r="C34" s="674">
        <v>8938.880000000001</v>
      </c>
    </row>
    <row r="35" spans="1:3" x14ac:dyDescent="0.25">
      <c r="A35" s="611" t="s">
        <v>435</v>
      </c>
      <c r="B35" s="674">
        <v>63180.36</v>
      </c>
      <c r="C35" s="674">
        <v>63180.36</v>
      </c>
    </row>
    <row r="36" spans="1:3" x14ac:dyDescent="0.25">
      <c r="A36" s="611" t="s">
        <v>436</v>
      </c>
      <c r="B36" s="674"/>
      <c r="C36" s="674"/>
    </row>
    <row r="37" spans="1:3" x14ac:dyDescent="0.25">
      <c r="A37" s="611" t="s">
        <v>437</v>
      </c>
      <c r="B37" s="674">
        <v>12085.150000000001</v>
      </c>
      <c r="C37" s="674">
        <v>12085.150000000001</v>
      </c>
    </row>
    <row r="38" spans="1:3" x14ac:dyDescent="0.25">
      <c r="A38" s="611" t="s">
        <v>438</v>
      </c>
      <c r="B38" s="674">
        <v>578717.92999999993</v>
      </c>
      <c r="C38" s="674">
        <v>578717.92999999993</v>
      </c>
    </row>
    <row r="39" spans="1:3" x14ac:dyDescent="0.25">
      <c r="A39" s="611" t="s">
        <v>439</v>
      </c>
      <c r="B39" s="674">
        <v>6822.5700000000006</v>
      </c>
      <c r="C39" s="674">
        <v>6822.5700000000006</v>
      </c>
    </row>
    <row r="40" spans="1:3" x14ac:dyDescent="0.25">
      <c r="A40" s="611" t="s">
        <v>440</v>
      </c>
      <c r="B40" s="674"/>
      <c r="C40" s="674"/>
    </row>
    <row r="41" spans="1:3" x14ac:dyDescent="0.25">
      <c r="A41" s="611" t="s">
        <v>441</v>
      </c>
      <c r="B41" s="674">
        <v>78726.83</v>
      </c>
      <c r="C41" s="674">
        <v>78726.83</v>
      </c>
    </row>
    <row r="42" spans="1:3" x14ac:dyDescent="0.25">
      <c r="A42" s="611" t="s">
        <v>442</v>
      </c>
      <c r="B42" s="674">
        <v>2999237.56</v>
      </c>
      <c r="C42" s="674">
        <v>2999237.56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414"/>
  <sheetViews>
    <sheetView topLeftCell="A2" workbookViewId="0">
      <selection activeCell="I23" sqref="I23"/>
    </sheetView>
  </sheetViews>
  <sheetFormatPr defaultColWidth="13.7109375" defaultRowHeight="15" x14ac:dyDescent="0.25"/>
  <cols>
    <col min="1" max="1" width="63" style="590" customWidth="1"/>
    <col min="2" max="3" width="13.7109375" style="590"/>
    <col min="4" max="4" width="25" style="590" customWidth="1"/>
    <col min="5" max="17" width="18" style="590" customWidth="1"/>
    <col min="18" max="30" width="32" style="590" customWidth="1"/>
    <col min="31" max="16384" width="13.7109375" style="590"/>
  </cols>
  <sheetData>
    <row r="1" spans="1:30" x14ac:dyDescent="0.25">
      <c r="A1" s="589" t="s">
        <v>374</v>
      </c>
      <c r="B1" s="589" t="s">
        <v>375</v>
      </c>
    </row>
    <row r="3" spans="1:30" x14ac:dyDescent="0.25">
      <c r="E3" s="589" t="s">
        <v>376</v>
      </c>
      <c r="F3" s="589" t="s">
        <v>377</v>
      </c>
    </row>
    <row r="4" spans="1:30" x14ac:dyDescent="0.25">
      <c r="E4" s="693" t="s">
        <v>378</v>
      </c>
      <c r="F4" s="693" t="s">
        <v>378</v>
      </c>
      <c r="G4" s="693" t="s">
        <v>378</v>
      </c>
      <c r="H4" s="693" t="s">
        <v>378</v>
      </c>
      <c r="I4" s="693" t="s">
        <v>378</v>
      </c>
      <c r="J4" s="693" t="s">
        <v>378</v>
      </c>
      <c r="K4" s="693" t="s">
        <v>378</v>
      </c>
      <c r="L4" s="693" t="s">
        <v>378</v>
      </c>
      <c r="M4" s="693" t="s">
        <v>378</v>
      </c>
      <c r="N4" s="693" t="s">
        <v>378</v>
      </c>
      <c r="O4" s="693" t="s">
        <v>378</v>
      </c>
      <c r="P4" s="693" t="s">
        <v>378</v>
      </c>
      <c r="Q4" s="693" t="s">
        <v>378</v>
      </c>
      <c r="R4" s="693" t="s">
        <v>379</v>
      </c>
      <c r="S4" s="693" t="s">
        <v>379</v>
      </c>
      <c r="T4" s="693" t="s">
        <v>379</v>
      </c>
      <c r="U4" s="693" t="s">
        <v>379</v>
      </c>
      <c r="V4" s="693" t="s">
        <v>379</v>
      </c>
      <c r="W4" s="693" t="s">
        <v>379</v>
      </c>
      <c r="X4" s="693" t="s">
        <v>379</v>
      </c>
      <c r="Y4" s="693" t="s">
        <v>379</v>
      </c>
      <c r="Z4" s="693" t="s">
        <v>379</v>
      </c>
      <c r="AA4" s="693" t="s">
        <v>379</v>
      </c>
      <c r="AB4" s="693" t="s">
        <v>379</v>
      </c>
      <c r="AC4" s="693" t="s">
        <v>379</v>
      </c>
      <c r="AD4" s="694" t="s">
        <v>379</v>
      </c>
    </row>
    <row r="5" spans="1:30" ht="15.75" thickBot="1" x14ac:dyDescent="0.3">
      <c r="A5" s="589" t="s">
        <v>380</v>
      </c>
      <c r="B5" s="589" t="s">
        <v>381</v>
      </c>
      <c r="C5" s="589" t="s">
        <v>382</v>
      </c>
      <c r="D5" s="589" t="s">
        <v>383</v>
      </c>
      <c r="E5" s="670" t="s">
        <v>482</v>
      </c>
      <c r="F5" s="670" t="s">
        <v>481</v>
      </c>
      <c r="G5" s="670" t="s">
        <v>384</v>
      </c>
      <c r="H5" s="670" t="s">
        <v>385</v>
      </c>
      <c r="I5" s="670" t="s">
        <v>386</v>
      </c>
      <c r="J5" s="670" t="s">
        <v>387</v>
      </c>
      <c r="K5" s="670" t="s">
        <v>388</v>
      </c>
      <c r="L5" s="670" t="s">
        <v>389</v>
      </c>
      <c r="M5" s="670" t="s">
        <v>390</v>
      </c>
      <c r="N5" s="670" t="s">
        <v>391</v>
      </c>
      <c r="O5" s="670" t="s">
        <v>392</v>
      </c>
      <c r="P5" s="670" t="s">
        <v>393</v>
      </c>
      <c r="Q5" s="591" t="s">
        <v>394</v>
      </c>
      <c r="R5" s="670" t="s">
        <v>482</v>
      </c>
      <c r="S5" s="670" t="s">
        <v>481</v>
      </c>
      <c r="T5" s="670" t="s">
        <v>384</v>
      </c>
      <c r="U5" s="670" t="s">
        <v>385</v>
      </c>
      <c r="V5" s="670" t="s">
        <v>386</v>
      </c>
      <c r="W5" s="670" t="s">
        <v>387</v>
      </c>
      <c r="X5" s="670" t="s">
        <v>388</v>
      </c>
      <c r="Y5" s="670" t="s">
        <v>389</v>
      </c>
      <c r="Z5" s="670" t="s">
        <v>390</v>
      </c>
      <c r="AA5" s="670" t="s">
        <v>391</v>
      </c>
      <c r="AB5" s="670" t="s">
        <v>392</v>
      </c>
      <c r="AC5" s="670" t="s">
        <v>393</v>
      </c>
      <c r="AD5" s="592" t="s">
        <v>394</v>
      </c>
    </row>
    <row r="6" spans="1:30" ht="15.75" thickBot="1" x14ac:dyDescent="0.3">
      <c r="A6" s="593" t="s">
        <v>395</v>
      </c>
      <c r="B6" s="672">
        <v>45161</v>
      </c>
      <c r="C6" s="671" t="s">
        <v>396</v>
      </c>
      <c r="D6" s="594" t="s">
        <v>397</v>
      </c>
      <c r="E6" s="596">
        <v>250</v>
      </c>
      <c r="F6" s="595"/>
      <c r="G6" s="595"/>
      <c r="H6" s="595"/>
      <c r="I6" s="595"/>
      <c r="J6" s="595"/>
      <c r="K6" s="595"/>
      <c r="L6" s="595"/>
      <c r="M6" s="595"/>
      <c r="N6" s="595"/>
      <c r="O6" s="595"/>
      <c r="P6" s="595"/>
      <c r="Q6" s="597">
        <v>250</v>
      </c>
      <c r="R6" s="598">
        <v>1</v>
      </c>
      <c r="S6" s="595"/>
      <c r="T6" s="595"/>
      <c r="U6" s="595"/>
      <c r="V6" s="595"/>
      <c r="W6" s="595"/>
      <c r="X6" s="595"/>
      <c r="Y6" s="595"/>
      <c r="Z6" s="595"/>
      <c r="AA6" s="595"/>
      <c r="AB6" s="595"/>
      <c r="AC6" s="595"/>
      <c r="AD6" s="599">
        <v>1</v>
      </c>
    </row>
    <row r="7" spans="1:30" ht="15.75" thickBot="1" x14ac:dyDescent="0.3">
      <c r="A7" s="593" t="s">
        <v>395</v>
      </c>
      <c r="B7" s="673">
        <v>45251</v>
      </c>
      <c r="C7" s="671" t="s">
        <v>396</v>
      </c>
      <c r="D7" s="600" t="s">
        <v>397</v>
      </c>
      <c r="E7" s="602"/>
      <c r="F7" s="602"/>
      <c r="G7" s="602"/>
      <c r="H7" s="601">
        <v>10758.56</v>
      </c>
      <c r="I7" s="602"/>
      <c r="J7" s="602"/>
      <c r="K7" s="602"/>
      <c r="L7" s="602"/>
      <c r="M7" s="602"/>
      <c r="N7" s="602"/>
      <c r="O7" s="602"/>
      <c r="P7" s="602"/>
      <c r="Q7" s="603">
        <v>10758.56</v>
      </c>
      <c r="R7" s="602"/>
      <c r="S7" s="602"/>
      <c r="T7" s="602"/>
      <c r="U7" s="604">
        <v>14</v>
      </c>
      <c r="V7" s="602"/>
      <c r="W7" s="602"/>
      <c r="X7" s="602"/>
      <c r="Y7" s="602"/>
      <c r="Z7" s="602"/>
      <c r="AA7" s="602"/>
      <c r="AB7" s="602"/>
      <c r="AC7" s="602"/>
      <c r="AD7" s="605">
        <v>14</v>
      </c>
    </row>
    <row r="8" spans="1:30" ht="15.75" thickBot="1" x14ac:dyDescent="0.3">
      <c r="A8" s="593" t="s">
        <v>395</v>
      </c>
      <c r="B8" s="672">
        <v>45260</v>
      </c>
      <c r="C8" s="671" t="s">
        <v>396</v>
      </c>
      <c r="D8" s="606" t="s">
        <v>397</v>
      </c>
      <c r="E8" s="670"/>
      <c r="F8" s="607">
        <v>1000</v>
      </c>
      <c r="G8" s="607">
        <v>250</v>
      </c>
      <c r="H8" s="670"/>
      <c r="I8" s="670"/>
      <c r="J8" s="670"/>
      <c r="K8" s="670"/>
      <c r="L8" s="670"/>
      <c r="M8" s="670"/>
      <c r="N8" s="670"/>
      <c r="O8" s="670"/>
      <c r="P8" s="670"/>
      <c r="Q8" s="603">
        <v>1250</v>
      </c>
      <c r="R8" s="670"/>
      <c r="S8" s="608">
        <v>4</v>
      </c>
      <c r="T8" s="608">
        <v>1</v>
      </c>
      <c r="U8" s="670"/>
      <c r="V8" s="670"/>
      <c r="W8" s="670"/>
      <c r="X8" s="670"/>
      <c r="Y8" s="670"/>
      <c r="Z8" s="670"/>
      <c r="AA8" s="670"/>
      <c r="AB8" s="670"/>
      <c r="AC8" s="670"/>
      <c r="AD8" s="605">
        <v>5</v>
      </c>
    </row>
    <row r="9" spans="1:30" ht="15.75" thickBot="1" x14ac:dyDescent="0.3">
      <c r="A9" s="593" t="s">
        <v>395</v>
      </c>
      <c r="B9" s="673">
        <v>45271</v>
      </c>
      <c r="C9" s="671" t="s">
        <v>396</v>
      </c>
      <c r="D9" s="600" t="s">
        <v>397</v>
      </c>
      <c r="E9" s="602"/>
      <c r="F9" s="602"/>
      <c r="G9" s="601">
        <v>250</v>
      </c>
      <c r="H9" s="602"/>
      <c r="I9" s="601">
        <v>31.02</v>
      </c>
      <c r="J9" s="602"/>
      <c r="K9" s="602"/>
      <c r="L9" s="602"/>
      <c r="M9" s="602"/>
      <c r="N9" s="602"/>
      <c r="O9" s="602"/>
      <c r="P9" s="602"/>
      <c r="Q9" s="603">
        <v>281.02</v>
      </c>
      <c r="R9" s="602"/>
      <c r="S9" s="602"/>
      <c r="T9" s="604">
        <v>1</v>
      </c>
      <c r="U9" s="602"/>
      <c r="V9" s="604">
        <v>1</v>
      </c>
      <c r="W9" s="602"/>
      <c r="X9" s="602"/>
      <c r="Y9" s="602"/>
      <c r="Z9" s="602"/>
      <c r="AA9" s="602"/>
      <c r="AB9" s="602"/>
      <c r="AC9" s="602"/>
      <c r="AD9" s="605">
        <v>2</v>
      </c>
    </row>
    <row r="10" spans="1:30" ht="15.75" thickBot="1" x14ac:dyDescent="0.3">
      <c r="A10" s="593" t="s">
        <v>395</v>
      </c>
      <c r="B10" s="672">
        <v>45273</v>
      </c>
      <c r="C10" s="671" t="s">
        <v>396</v>
      </c>
      <c r="D10" s="606" t="s">
        <v>397</v>
      </c>
      <c r="E10" s="670"/>
      <c r="F10" s="670"/>
      <c r="G10" s="670"/>
      <c r="H10" s="670"/>
      <c r="I10" s="607">
        <v>678</v>
      </c>
      <c r="J10" s="670"/>
      <c r="K10" s="670"/>
      <c r="L10" s="670"/>
      <c r="M10" s="670"/>
      <c r="N10" s="670"/>
      <c r="O10" s="670"/>
      <c r="P10" s="670"/>
      <c r="Q10" s="603">
        <v>678</v>
      </c>
      <c r="R10" s="670"/>
      <c r="S10" s="670"/>
      <c r="T10" s="670"/>
      <c r="U10" s="670"/>
      <c r="V10" s="608">
        <v>1</v>
      </c>
      <c r="W10" s="670"/>
      <c r="X10" s="670"/>
      <c r="Y10" s="670"/>
      <c r="Z10" s="670"/>
      <c r="AA10" s="670"/>
      <c r="AB10" s="670"/>
      <c r="AC10" s="670"/>
      <c r="AD10" s="605">
        <v>1</v>
      </c>
    </row>
    <row r="11" spans="1:30" ht="15.75" thickBot="1" x14ac:dyDescent="0.3">
      <c r="A11" s="593" t="s">
        <v>395</v>
      </c>
      <c r="B11" s="673">
        <v>45279</v>
      </c>
      <c r="C11" s="671" t="s">
        <v>396</v>
      </c>
      <c r="D11" s="600" t="s">
        <v>397</v>
      </c>
      <c r="E11" s="602"/>
      <c r="F11" s="602"/>
      <c r="G11" s="602"/>
      <c r="H11" s="602"/>
      <c r="I11" s="601">
        <v>250</v>
      </c>
      <c r="J11" s="602"/>
      <c r="K11" s="602"/>
      <c r="L11" s="602"/>
      <c r="M11" s="602"/>
      <c r="N11" s="602"/>
      <c r="O11" s="602"/>
      <c r="P11" s="602"/>
      <c r="Q11" s="603">
        <v>250</v>
      </c>
      <c r="R11" s="602"/>
      <c r="S11" s="602"/>
      <c r="T11" s="602"/>
      <c r="U11" s="602"/>
      <c r="V11" s="604">
        <v>1</v>
      </c>
      <c r="W11" s="602"/>
      <c r="X11" s="602"/>
      <c r="Y11" s="602"/>
      <c r="Z11" s="602"/>
      <c r="AA11" s="602"/>
      <c r="AB11" s="602"/>
      <c r="AC11" s="602"/>
      <c r="AD11" s="605">
        <v>1</v>
      </c>
    </row>
    <row r="12" spans="1:30" ht="15.75" thickBot="1" x14ac:dyDescent="0.3">
      <c r="A12" s="593" t="s">
        <v>395</v>
      </c>
      <c r="B12" s="672">
        <v>45288</v>
      </c>
      <c r="C12" s="671" t="s">
        <v>396</v>
      </c>
      <c r="D12" s="606" t="s">
        <v>397</v>
      </c>
      <c r="E12" s="670"/>
      <c r="F12" s="670"/>
      <c r="G12" s="670"/>
      <c r="H12" s="670"/>
      <c r="I12" s="607">
        <v>1067.9100000000001</v>
      </c>
      <c r="J12" s="670"/>
      <c r="K12" s="670"/>
      <c r="L12" s="670"/>
      <c r="M12" s="670"/>
      <c r="N12" s="670"/>
      <c r="O12" s="670"/>
      <c r="P12" s="670"/>
      <c r="Q12" s="603">
        <v>1067.9100000000001</v>
      </c>
      <c r="R12" s="670"/>
      <c r="S12" s="670"/>
      <c r="T12" s="670"/>
      <c r="U12" s="670"/>
      <c r="V12" s="608">
        <v>1</v>
      </c>
      <c r="W12" s="670"/>
      <c r="X12" s="670"/>
      <c r="Y12" s="670"/>
      <c r="Z12" s="670"/>
      <c r="AA12" s="670"/>
      <c r="AB12" s="670"/>
      <c r="AC12" s="670"/>
      <c r="AD12" s="605">
        <v>1</v>
      </c>
    </row>
    <row r="13" spans="1:30" ht="15.75" thickBot="1" x14ac:dyDescent="0.3">
      <c r="A13" s="593" t="s">
        <v>395</v>
      </c>
      <c r="B13" s="673">
        <v>45301</v>
      </c>
      <c r="C13" s="671" t="s">
        <v>396</v>
      </c>
      <c r="D13" s="600" t="s">
        <v>397</v>
      </c>
      <c r="E13" s="602"/>
      <c r="F13" s="602"/>
      <c r="G13" s="602"/>
      <c r="H13" s="602"/>
      <c r="I13" s="602"/>
      <c r="J13" s="601">
        <v>250</v>
      </c>
      <c r="K13" s="602"/>
      <c r="L13" s="602"/>
      <c r="M13" s="602"/>
      <c r="N13" s="602"/>
      <c r="O13" s="602"/>
      <c r="P13" s="602"/>
      <c r="Q13" s="603">
        <v>250</v>
      </c>
      <c r="R13" s="602"/>
      <c r="S13" s="602"/>
      <c r="T13" s="602"/>
      <c r="U13" s="602"/>
      <c r="V13" s="602"/>
      <c r="W13" s="604">
        <v>1</v>
      </c>
      <c r="X13" s="602"/>
      <c r="Y13" s="602"/>
      <c r="Z13" s="602"/>
      <c r="AA13" s="602"/>
      <c r="AB13" s="602"/>
      <c r="AC13" s="602"/>
      <c r="AD13" s="605">
        <v>1</v>
      </c>
    </row>
    <row r="14" spans="1:30" ht="15.75" thickBot="1" x14ac:dyDescent="0.3">
      <c r="A14" s="593" t="s">
        <v>395</v>
      </c>
      <c r="B14" s="672">
        <v>45313</v>
      </c>
      <c r="C14" s="671" t="s">
        <v>396</v>
      </c>
      <c r="D14" s="606" t="s">
        <v>397</v>
      </c>
      <c r="E14" s="670"/>
      <c r="F14" s="670"/>
      <c r="G14" s="670"/>
      <c r="H14" s="670"/>
      <c r="I14" s="670"/>
      <c r="J14" s="607">
        <v>13593.32</v>
      </c>
      <c r="K14" s="670"/>
      <c r="L14" s="670"/>
      <c r="M14" s="670"/>
      <c r="N14" s="670"/>
      <c r="O14" s="670"/>
      <c r="P14" s="670"/>
      <c r="Q14" s="603">
        <v>13593.32</v>
      </c>
      <c r="R14" s="670"/>
      <c r="S14" s="670"/>
      <c r="T14" s="670"/>
      <c r="U14" s="670"/>
      <c r="V14" s="670"/>
      <c r="W14" s="608">
        <v>35</v>
      </c>
      <c r="X14" s="670"/>
      <c r="Y14" s="670"/>
      <c r="Z14" s="670"/>
      <c r="AA14" s="670"/>
      <c r="AB14" s="670"/>
      <c r="AC14" s="670"/>
      <c r="AD14" s="605">
        <v>35</v>
      </c>
    </row>
    <row r="15" spans="1:30" ht="15.75" thickBot="1" x14ac:dyDescent="0.3">
      <c r="A15" s="593" t="s">
        <v>395</v>
      </c>
      <c r="B15" s="673">
        <v>45324</v>
      </c>
      <c r="C15" s="671" t="s">
        <v>396</v>
      </c>
      <c r="D15" s="600" t="s">
        <v>397</v>
      </c>
      <c r="E15" s="602"/>
      <c r="F15" s="602"/>
      <c r="G15" s="602"/>
      <c r="H15" s="602"/>
      <c r="I15" s="602"/>
      <c r="J15" s="602"/>
      <c r="K15" s="601">
        <v>1300</v>
      </c>
      <c r="L15" s="602"/>
      <c r="M15" s="602"/>
      <c r="N15" s="602"/>
      <c r="O15" s="602"/>
      <c r="P15" s="602"/>
      <c r="Q15" s="603">
        <v>1300</v>
      </c>
      <c r="R15" s="602"/>
      <c r="S15" s="602"/>
      <c r="T15" s="602"/>
      <c r="U15" s="602"/>
      <c r="V15" s="602"/>
      <c r="W15" s="602"/>
      <c r="X15" s="604">
        <v>2</v>
      </c>
      <c r="Y15" s="602"/>
      <c r="Z15" s="602"/>
      <c r="AA15" s="602"/>
      <c r="AB15" s="602"/>
      <c r="AC15" s="602"/>
      <c r="AD15" s="605">
        <v>2</v>
      </c>
    </row>
    <row r="16" spans="1:30" ht="15.75" thickBot="1" x14ac:dyDescent="0.3">
      <c r="A16" s="593" t="s">
        <v>395</v>
      </c>
      <c r="B16" s="672">
        <v>45328</v>
      </c>
      <c r="C16" s="671" t="s">
        <v>396</v>
      </c>
      <c r="D16" s="606" t="s">
        <v>397</v>
      </c>
      <c r="E16" s="670"/>
      <c r="F16" s="670"/>
      <c r="G16" s="670"/>
      <c r="H16" s="670"/>
      <c r="I16" s="670"/>
      <c r="J16" s="607">
        <v>750</v>
      </c>
      <c r="K16" s="607">
        <v>363.16</v>
      </c>
      <c r="L16" s="670"/>
      <c r="M16" s="670"/>
      <c r="N16" s="670"/>
      <c r="O16" s="670"/>
      <c r="P16" s="670"/>
      <c r="Q16" s="603">
        <v>1113.1600000000001</v>
      </c>
      <c r="R16" s="670"/>
      <c r="S16" s="670"/>
      <c r="T16" s="670"/>
      <c r="U16" s="670"/>
      <c r="V16" s="670"/>
      <c r="W16" s="608">
        <v>3</v>
      </c>
      <c r="X16" s="608">
        <v>3</v>
      </c>
      <c r="Y16" s="670"/>
      <c r="Z16" s="670"/>
      <c r="AA16" s="670"/>
      <c r="AB16" s="670"/>
      <c r="AC16" s="670"/>
      <c r="AD16" s="605">
        <v>6</v>
      </c>
    </row>
    <row r="17" spans="1:30" ht="15.75" thickBot="1" x14ac:dyDescent="0.3">
      <c r="A17" s="593" t="s">
        <v>395</v>
      </c>
      <c r="B17" s="673">
        <v>45335</v>
      </c>
      <c r="C17" s="671" t="s">
        <v>396</v>
      </c>
      <c r="D17" s="600" t="s">
        <v>397</v>
      </c>
      <c r="E17" s="602"/>
      <c r="F17" s="602"/>
      <c r="G17" s="602"/>
      <c r="H17" s="602"/>
      <c r="I17" s="602"/>
      <c r="J17" s="602"/>
      <c r="K17" s="601">
        <v>500</v>
      </c>
      <c r="L17" s="602"/>
      <c r="M17" s="602"/>
      <c r="N17" s="602"/>
      <c r="O17" s="602"/>
      <c r="P17" s="602"/>
      <c r="Q17" s="603">
        <v>500</v>
      </c>
      <c r="R17" s="602"/>
      <c r="S17" s="602"/>
      <c r="T17" s="602"/>
      <c r="U17" s="602"/>
      <c r="V17" s="602"/>
      <c r="W17" s="602"/>
      <c r="X17" s="604">
        <v>2</v>
      </c>
      <c r="Y17" s="602"/>
      <c r="Z17" s="602"/>
      <c r="AA17" s="602"/>
      <c r="AB17" s="602"/>
      <c r="AC17" s="602"/>
      <c r="AD17" s="605">
        <v>2</v>
      </c>
    </row>
    <row r="18" spans="1:30" ht="15.75" thickBot="1" x14ac:dyDescent="0.3">
      <c r="A18" s="593" t="s">
        <v>395</v>
      </c>
      <c r="B18" s="672">
        <v>45343</v>
      </c>
      <c r="C18" s="671" t="s">
        <v>396</v>
      </c>
      <c r="D18" s="606" t="s">
        <v>397</v>
      </c>
      <c r="E18" s="670"/>
      <c r="F18" s="670"/>
      <c r="G18" s="670"/>
      <c r="H18" s="670"/>
      <c r="I18" s="670"/>
      <c r="J18" s="670"/>
      <c r="K18" s="607">
        <v>1109.95</v>
      </c>
      <c r="L18" s="670"/>
      <c r="M18" s="670"/>
      <c r="N18" s="670"/>
      <c r="O18" s="670"/>
      <c r="P18" s="670"/>
      <c r="Q18" s="603">
        <v>1109.95</v>
      </c>
      <c r="R18" s="670"/>
      <c r="S18" s="670"/>
      <c r="T18" s="670"/>
      <c r="U18" s="670"/>
      <c r="V18" s="670"/>
      <c r="W18" s="670"/>
      <c r="X18" s="608">
        <v>5</v>
      </c>
      <c r="Y18" s="670"/>
      <c r="Z18" s="670"/>
      <c r="AA18" s="670"/>
      <c r="AB18" s="670"/>
      <c r="AC18" s="670"/>
      <c r="AD18" s="605">
        <v>5</v>
      </c>
    </row>
    <row r="19" spans="1:30" ht="15.75" thickBot="1" x14ac:dyDescent="0.3">
      <c r="A19" s="593" t="s">
        <v>395</v>
      </c>
      <c r="B19" s="673">
        <v>45349</v>
      </c>
      <c r="C19" s="671" t="s">
        <v>396</v>
      </c>
      <c r="D19" s="600" t="s">
        <v>397</v>
      </c>
      <c r="E19" s="602"/>
      <c r="F19" s="602"/>
      <c r="G19" s="602"/>
      <c r="H19" s="602"/>
      <c r="I19" s="602"/>
      <c r="J19" s="602"/>
      <c r="K19" s="601">
        <v>771.11</v>
      </c>
      <c r="L19" s="602"/>
      <c r="M19" s="602"/>
      <c r="N19" s="602"/>
      <c r="O19" s="602"/>
      <c r="P19" s="602"/>
      <c r="Q19" s="603">
        <v>771.11</v>
      </c>
      <c r="R19" s="602"/>
      <c r="S19" s="602"/>
      <c r="T19" s="602"/>
      <c r="U19" s="602"/>
      <c r="V19" s="602"/>
      <c r="W19" s="602"/>
      <c r="X19" s="604">
        <v>4</v>
      </c>
      <c r="Y19" s="602"/>
      <c r="Z19" s="602"/>
      <c r="AA19" s="602"/>
      <c r="AB19" s="602"/>
      <c r="AC19" s="602"/>
      <c r="AD19" s="605">
        <v>4</v>
      </c>
    </row>
    <row r="20" spans="1:30" ht="15.75" thickBot="1" x14ac:dyDescent="0.3">
      <c r="A20" s="593" t="s">
        <v>395</v>
      </c>
      <c r="B20" s="672">
        <v>45358</v>
      </c>
      <c r="C20" s="671" t="s">
        <v>396</v>
      </c>
      <c r="D20" s="606" t="s">
        <v>397</v>
      </c>
      <c r="E20" s="670"/>
      <c r="F20" s="670"/>
      <c r="G20" s="670"/>
      <c r="H20" s="670"/>
      <c r="I20" s="670"/>
      <c r="J20" s="670"/>
      <c r="K20" s="607">
        <v>250</v>
      </c>
      <c r="L20" s="607">
        <v>153.55000000000001</v>
      </c>
      <c r="M20" s="670"/>
      <c r="N20" s="670"/>
      <c r="O20" s="670"/>
      <c r="P20" s="670"/>
      <c r="Q20" s="603">
        <v>403.55</v>
      </c>
      <c r="R20" s="670"/>
      <c r="S20" s="670"/>
      <c r="T20" s="670"/>
      <c r="U20" s="670"/>
      <c r="V20" s="670"/>
      <c r="W20" s="670"/>
      <c r="X20" s="608">
        <v>1</v>
      </c>
      <c r="Y20" s="608">
        <v>1</v>
      </c>
      <c r="Z20" s="670"/>
      <c r="AA20" s="670"/>
      <c r="AB20" s="670"/>
      <c r="AC20" s="670"/>
      <c r="AD20" s="605">
        <v>2</v>
      </c>
    </row>
    <row r="21" spans="1:30" ht="15.75" thickBot="1" x14ac:dyDescent="0.3">
      <c r="A21" s="593" t="s">
        <v>395</v>
      </c>
      <c r="B21" s="673">
        <v>45364</v>
      </c>
      <c r="C21" s="671" t="s">
        <v>396</v>
      </c>
      <c r="D21" s="600" t="s">
        <v>397</v>
      </c>
      <c r="E21" s="602"/>
      <c r="F21" s="602"/>
      <c r="G21" s="602"/>
      <c r="H21" s="602"/>
      <c r="I21" s="602"/>
      <c r="J21" s="602"/>
      <c r="K21" s="602"/>
      <c r="L21" s="601">
        <v>250</v>
      </c>
      <c r="M21" s="602"/>
      <c r="N21" s="602"/>
      <c r="O21" s="602"/>
      <c r="P21" s="602"/>
      <c r="Q21" s="603">
        <v>250</v>
      </c>
      <c r="R21" s="602"/>
      <c r="S21" s="602"/>
      <c r="T21" s="602"/>
      <c r="U21" s="602"/>
      <c r="V21" s="602"/>
      <c r="W21" s="602"/>
      <c r="X21" s="602"/>
      <c r="Y21" s="604">
        <v>1</v>
      </c>
      <c r="Z21" s="602"/>
      <c r="AA21" s="602"/>
      <c r="AB21" s="602"/>
      <c r="AC21" s="602"/>
      <c r="AD21" s="605">
        <v>1</v>
      </c>
    </row>
    <row r="22" spans="1:30" ht="15.75" thickBot="1" x14ac:dyDescent="0.3">
      <c r="A22" s="593" t="s">
        <v>395</v>
      </c>
      <c r="B22" s="672">
        <v>45369</v>
      </c>
      <c r="C22" s="671" t="s">
        <v>396</v>
      </c>
      <c r="D22" s="606" t="s">
        <v>397</v>
      </c>
      <c r="E22" s="670"/>
      <c r="F22" s="670"/>
      <c r="G22" s="670"/>
      <c r="H22" s="670"/>
      <c r="I22" s="670"/>
      <c r="J22" s="670"/>
      <c r="K22" s="670"/>
      <c r="L22" s="607">
        <v>500</v>
      </c>
      <c r="M22" s="670"/>
      <c r="N22" s="670"/>
      <c r="O22" s="670"/>
      <c r="P22" s="670"/>
      <c r="Q22" s="603">
        <v>500</v>
      </c>
      <c r="R22" s="670"/>
      <c r="S22" s="670"/>
      <c r="T22" s="670"/>
      <c r="U22" s="670"/>
      <c r="V22" s="670"/>
      <c r="W22" s="670"/>
      <c r="X22" s="670"/>
      <c r="Y22" s="608">
        <v>2</v>
      </c>
      <c r="Z22" s="670"/>
      <c r="AA22" s="670"/>
      <c r="AB22" s="670"/>
      <c r="AC22" s="670"/>
      <c r="AD22" s="605">
        <v>2</v>
      </c>
    </row>
    <row r="23" spans="1:30" ht="15.75" thickBot="1" x14ac:dyDescent="0.3">
      <c r="A23" s="593" t="s">
        <v>395</v>
      </c>
      <c r="B23" s="673">
        <v>45370</v>
      </c>
      <c r="C23" s="671" t="s">
        <v>396</v>
      </c>
      <c r="D23" s="600" t="s">
        <v>397</v>
      </c>
      <c r="E23" s="602"/>
      <c r="F23" s="602"/>
      <c r="G23" s="602"/>
      <c r="H23" s="602"/>
      <c r="I23" s="602"/>
      <c r="J23" s="602"/>
      <c r="K23" s="602"/>
      <c r="L23" s="601">
        <v>157.5</v>
      </c>
      <c r="M23" s="602"/>
      <c r="N23" s="602"/>
      <c r="O23" s="602"/>
      <c r="P23" s="602"/>
      <c r="Q23" s="603">
        <v>157.5</v>
      </c>
      <c r="R23" s="602"/>
      <c r="S23" s="602"/>
      <c r="T23" s="602"/>
      <c r="U23" s="602"/>
      <c r="V23" s="602"/>
      <c r="W23" s="602"/>
      <c r="X23" s="602"/>
      <c r="Y23" s="604">
        <v>1</v>
      </c>
      <c r="Z23" s="602"/>
      <c r="AA23" s="602"/>
      <c r="AB23" s="602"/>
      <c r="AC23" s="602"/>
      <c r="AD23" s="605">
        <v>1</v>
      </c>
    </row>
    <row r="24" spans="1:30" ht="15.75" thickBot="1" x14ac:dyDescent="0.3">
      <c r="A24" s="593" t="s">
        <v>395</v>
      </c>
      <c r="B24" s="672">
        <v>45379</v>
      </c>
      <c r="C24" s="671" t="s">
        <v>396</v>
      </c>
      <c r="D24" s="606" t="s">
        <v>397</v>
      </c>
      <c r="E24" s="670"/>
      <c r="F24" s="670"/>
      <c r="G24" s="670"/>
      <c r="H24" s="670"/>
      <c r="I24" s="670"/>
      <c r="J24" s="670"/>
      <c r="K24" s="670"/>
      <c r="L24" s="607">
        <v>1500</v>
      </c>
      <c r="M24" s="670"/>
      <c r="N24" s="670"/>
      <c r="O24" s="670"/>
      <c r="P24" s="670"/>
      <c r="Q24" s="603">
        <v>1500</v>
      </c>
      <c r="R24" s="670"/>
      <c r="S24" s="670"/>
      <c r="T24" s="670"/>
      <c r="U24" s="670"/>
      <c r="V24" s="670"/>
      <c r="W24" s="670"/>
      <c r="X24" s="670"/>
      <c r="Y24" s="608">
        <v>4</v>
      </c>
      <c r="Z24" s="670"/>
      <c r="AA24" s="670"/>
      <c r="AB24" s="670"/>
      <c r="AC24" s="670"/>
      <c r="AD24" s="605">
        <v>4</v>
      </c>
    </row>
    <row r="25" spans="1:30" ht="15.75" thickBot="1" x14ac:dyDescent="0.3">
      <c r="A25" s="593" t="s">
        <v>395</v>
      </c>
      <c r="B25" s="673">
        <v>45386</v>
      </c>
      <c r="C25" s="671" t="s">
        <v>396</v>
      </c>
      <c r="D25" s="600" t="s">
        <v>397</v>
      </c>
      <c r="E25" s="602"/>
      <c r="F25" s="602"/>
      <c r="G25" s="602"/>
      <c r="H25" s="602"/>
      <c r="I25" s="602"/>
      <c r="J25" s="602"/>
      <c r="K25" s="602"/>
      <c r="L25" s="601">
        <v>1000</v>
      </c>
      <c r="M25" s="602"/>
      <c r="N25" s="602"/>
      <c r="O25" s="602"/>
      <c r="P25" s="602"/>
      <c r="Q25" s="603">
        <v>1000</v>
      </c>
      <c r="R25" s="602"/>
      <c r="S25" s="602"/>
      <c r="T25" s="602"/>
      <c r="U25" s="602"/>
      <c r="V25" s="602"/>
      <c r="W25" s="602"/>
      <c r="X25" s="602"/>
      <c r="Y25" s="604">
        <v>2</v>
      </c>
      <c r="Z25" s="602"/>
      <c r="AA25" s="602"/>
      <c r="AB25" s="602"/>
      <c r="AC25" s="602"/>
      <c r="AD25" s="605">
        <v>2</v>
      </c>
    </row>
    <row r="26" spans="1:30" ht="15.75" thickBot="1" x14ac:dyDescent="0.3">
      <c r="A26" s="593" t="s">
        <v>395</v>
      </c>
      <c r="B26" s="672">
        <v>45407</v>
      </c>
      <c r="C26" s="671" t="s">
        <v>396</v>
      </c>
      <c r="D26" s="606" t="s">
        <v>397</v>
      </c>
      <c r="E26" s="670"/>
      <c r="F26" s="670"/>
      <c r="G26" s="670"/>
      <c r="H26" s="670"/>
      <c r="I26" s="670"/>
      <c r="J26" s="670"/>
      <c r="K26" s="670"/>
      <c r="L26" s="670"/>
      <c r="M26" s="607">
        <v>558.77</v>
      </c>
      <c r="N26" s="670"/>
      <c r="O26" s="670"/>
      <c r="P26" s="670"/>
      <c r="Q26" s="603">
        <v>558.77</v>
      </c>
      <c r="R26" s="670"/>
      <c r="S26" s="670"/>
      <c r="T26" s="670"/>
      <c r="U26" s="670"/>
      <c r="V26" s="670"/>
      <c r="W26" s="670"/>
      <c r="X26" s="670"/>
      <c r="Y26" s="670"/>
      <c r="Z26" s="608">
        <v>1</v>
      </c>
      <c r="AA26" s="670"/>
      <c r="AB26" s="670"/>
      <c r="AC26" s="670"/>
      <c r="AD26" s="605">
        <v>1</v>
      </c>
    </row>
    <row r="27" spans="1:30" ht="15.75" thickBot="1" x14ac:dyDescent="0.3">
      <c r="A27" s="593" t="s">
        <v>395</v>
      </c>
      <c r="B27" s="673">
        <v>45432</v>
      </c>
      <c r="C27" s="671" t="s">
        <v>396</v>
      </c>
      <c r="D27" s="600" t="s">
        <v>397</v>
      </c>
      <c r="E27" s="602"/>
      <c r="F27" s="602"/>
      <c r="G27" s="602"/>
      <c r="H27" s="602"/>
      <c r="I27" s="602"/>
      <c r="J27" s="602"/>
      <c r="K27" s="602"/>
      <c r="L27" s="602"/>
      <c r="M27" s="602"/>
      <c r="N27" s="601">
        <v>1768.07</v>
      </c>
      <c r="O27" s="602"/>
      <c r="P27" s="602"/>
      <c r="Q27" s="603">
        <v>1768.07</v>
      </c>
      <c r="R27" s="602"/>
      <c r="S27" s="602"/>
      <c r="T27" s="602"/>
      <c r="U27" s="602"/>
      <c r="V27" s="602"/>
      <c r="W27" s="602"/>
      <c r="X27" s="602"/>
      <c r="Y27" s="602"/>
      <c r="Z27" s="602"/>
      <c r="AA27" s="604">
        <v>3</v>
      </c>
      <c r="AB27" s="602"/>
      <c r="AC27" s="602"/>
      <c r="AD27" s="605">
        <v>3</v>
      </c>
    </row>
    <row r="28" spans="1:30" ht="15.75" thickBot="1" x14ac:dyDescent="0.3">
      <c r="A28" s="593" t="s">
        <v>395</v>
      </c>
      <c r="B28" s="672">
        <v>45447</v>
      </c>
      <c r="C28" s="671" t="s">
        <v>396</v>
      </c>
      <c r="D28" s="606" t="s">
        <v>397</v>
      </c>
      <c r="E28" s="670"/>
      <c r="F28" s="670"/>
      <c r="G28" s="670"/>
      <c r="H28" s="670"/>
      <c r="I28" s="670"/>
      <c r="J28" s="670"/>
      <c r="K28" s="670"/>
      <c r="L28" s="670"/>
      <c r="M28" s="670"/>
      <c r="N28" s="670"/>
      <c r="O28" s="607">
        <v>748.5</v>
      </c>
      <c r="P28" s="670"/>
      <c r="Q28" s="603">
        <v>748.5</v>
      </c>
      <c r="R28" s="670"/>
      <c r="S28" s="670"/>
      <c r="T28" s="670"/>
      <c r="U28" s="670"/>
      <c r="V28" s="670"/>
      <c r="W28" s="670"/>
      <c r="X28" s="670"/>
      <c r="Y28" s="670"/>
      <c r="Z28" s="670"/>
      <c r="AA28" s="670"/>
      <c r="AB28" s="608">
        <v>1</v>
      </c>
      <c r="AC28" s="670"/>
      <c r="AD28" s="605">
        <v>1</v>
      </c>
    </row>
    <row r="29" spans="1:30" ht="15.75" thickBot="1" x14ac:dyDescent="0.3">
      <c r="A29" s="593" t="s">
        <v>395</v>
      </c>
      <c r="B29" s="673">
        <v>45448</v>
      </c>
      <c r="C29" s="671" t="s">
        <v>396</v>
      </c>
      <c r="D29" s="600" t="s">
        <v>397</v>
      </c>
      <c r="E29" s="602"/>
      <c r="F29" s="602"/>
      <c r="G29" s="602"/>
      <c r="H29" s="602"/>
      <c r="I29" s="602"/>
      <c r="J29" s="602"/>
      <c r="K29" s="602"/>
      <c r="L29" s="602"/>
      <c r="M29" s="602"/>
      <c r="N29" s="602"/>
      <c r="O29" s="601">
        <v>76.790000000000006</v>
      </c>
      <c r="P29" s="602"/>
      <c r="Q29" s="603">
        <v>76.790000000000006</v>
      </c>
      <c r="R29" s="602"/>
      <c r="S29" s="602"/>
      <c r="T29" s="602"/>
      <c r="U29" s="602"/>
      <c r="V29" s="602"/>
      <c r="W29" s="602"/>
      <c r="X29" s="602"/>
      <c r="Y29" s="602"/>
      <c r="Z29" s="602"/>
      <c r="AA29" s="602"/>
      <c r="AB29" s="604">
        <v>2</v>
      </c>
      <c r="AC29" s="602"/>
      <c r="AD29" s="605">
        <v>2</v>
      </c>
    </row>
    <row r="30" spans="1:30" ht="15.75" thickBot="1" x14ac:dyDescent="0.3">
      <c r="A30" s="593" t="s">
        <v>395</v>
      </c>
      <c r="B30" s="672">
        <v>45469</v>
      </c>
      <c r="C30" s="671" t="s">
        <v>396</v>
      </c>
      <c r="D30" s="606" t="s">
        <v>397</v>
      </c>
      <c r="E30" s="670"/>
      <c r="F30" s="670"/>
      <c r="G30" s="670"/>
      <c r="H30" s="670"/>
      <c r="I30" s="670"/>
      <c r="J30" s="670"/>
      <c r="K30" s="670"/>
      <c r="L30" s="670"/>
      <c r="M30" s="670"/>
      <c r="N30" s="670"/>
      <c r="O30" s="607">
        <v>50.24</v>
      </c>
      <c r="P30" s="670"/>
      <c r="Q30" s="603">
        <v>50.24</v>
      </c>
      <c r="R30" s="670"/>
      <c r="S30" s="670"/>
      <c r="T30" s="670"/>
      <c r="U30" s="670"/>
      <c r="V30" s="670"/>
      <c r="W30" s="670"/>
      <c r="X30" s="670"/>
      <c r="Y30" s="670"/>
      <c r="Z30" s="670"/>
      <c r="AA30" s="670"/>
      <c r="AB30" s="608">
        <v>1</v>
      </c>
      <c r="AC30" s="670"/>
      <c r="AD30" s="605">
        <v>1</v>
      </c>
    </row>
    <row r="31" spans="1:30" ht="15.75" thickBot="1" x14ac:dyDescent="0.3">
      <c r="A31" s="593" t="s">
        <v>395</v>
      </c>
      <c r="B31" s="673">
        <v>45490</v>
      </c>
      <c r="C31" s="671" t="s">
        <v>396</v>
      </c>
      <c r="D31" s="600" t="s">
        <v>397</v>
      </c>
      <c r="E31" s="602"/>
      <c r="F31" s="602"/>
      <c r="G31" s="602"/>
      <c r="H31" s="602"/>
      <c r="I31" s="602"/>
      <c r="J31" s="602"/>
      <c r="K31" s="602"/>
      <c r="L31" s="602"/>
      <c r="M31" s="602"/>
      <c r="N31" s="602"/>
      <c r="O31" s="601">
        <v>997.09</v>
      </c>
      <c r="P31" s="602"/>
      <c r="Q31" s="603">
        <v>997.09</v>
      </c>
      <c r="R31" s="602"/>
      <c r="S31" s="602"/>
      <c r="T31" s="602"/>
      <c r="U31" s="602"/>
      <c r="V31" s="602"/>
      <c r="W31" s="602"/>
      <c r="X31" s="602"/>
      <c r="Y31" s="602"/>
      <c r="Z31" s="602"/>
      <c r="AA31" s="602"/>
      <c r="AB31" s="604">
        <v>1</v>
      </c>
      <c r="AC31" s="602"/>
      <c r="AD31" s="605">
        <v>1</v>
      </c>
    </row>
    <row r="32" spans="1:30" ht="15.75" thickBot="1" x14ac:dyDescent="0.3">
      <c r="A32" s="593" t="s">
        <v>395</v>
      </c>
      <c r="B32" s="692" t="s">
        <v>398</v>
      </c>
      <c r="C32" s="692" t="s">
        <v>396</v>
      </c>
      <c r="D32" s="606" t="s">
        <v>397</v>
      </c>
      <c r="E32" s="670"/>
      <c r="F32" s="670"/>
      <c r="G32" s="670"/>
      <c r="H32" s="670"/>
      <c r="I32" s="670"/>
      <c r="J32" s="670"/>
      <c r="K32" s="670"/>
      <c r="L32" s="670"/>
      <c r="M32" s="670"/>
      <c r="N32" s="670"/>
      <c r="O32" s="670"/>
      <c r="P32" s="670"/>
      <c r="Q32" s="591"/>
      <c r="R32" s="608">
        <v>1</v>
      </c>
      <c r="S32" s="608">
        <v>4</v>
      </c>
      <c r="T32" s="608">
        <v>9</v>
      </c>
      <c r="U32" s="608">
        <v>1</v>
      </c>
      <c r="V32" s="608">
        <v>1</v>
      </c>
      <c r="W32" s="608">
        <v>7</v>
      </c>
      <c r="X32" s="608">
        <v>8</v>
      </c>
      <c r="Y32" s="608">
        <v>8</v>
      </c>
      <c r="Z32" s="670"/>
      <c r="AA32" s="670"/>
      <c r="AB32" s="608">
        <v>1</v>
      </c>
      <c r="AC32" s="608">
        <v>1</v>
      </c>
      <c r="AD32" s="605">
        <v>38</v>
      </c>
    </row>
    <row r="33" spans="1:30" ht="15.75" thickBot="1" x14ac:dyDescent="0.3">
      <c r="A33" s="593" t="s">
        <v>395</v>
      </c>
      <c r="B33" s="692" t="s">
        <v>398</v>
      </c>
      <c r="C33" s="692" t="s">
        <v>396</v>
      </c>
      <c r="D33" s="600" t="s">
        <v>399</v>
      </c>
      <c r="E33" s="602"/>
      <c r="F33" s="602"/>
      <c r="G33" s="602"/>
      <c r="H33" s="602"/>
      <c r="I33" s="602"/>
      <c r="J33" s="602"/>
      <c r="K33" s="602"/>
      <c r="L33" s="602"/>
      <c r="M33" s="602"/>
      <c r="N33" s="602"/>
      <c r="O33" s="602"/>
      <c r="P33" s="602"/>
      <c r="Q33" s="591"/>
      <c r="R33" s="602"/>
      <c r="S33" s="602"/>
      <c r="T33" s="602"/>
      <c r="U33" s="602"/>
      <c r="V33" s="602"/>
      <c r="W33" s="604">
        <v>1</v>
      </c>
      <c r="X33" s="602"/>
      <c r="Y33" s="602"/>
      <c r="Z33" s="602"/>
      <c r="AA33" s="602"/>
      <c r="AB33" s="602"/>
      <c r="AC33" s="602"/>
      <c r="AD33" s="605">
        <v>1</v>
      </c>
    </row>
    <row r="34" spans="1:30" ht="15.75" thickBot="1" x14ac:dyDescent="0.3">
      <c r="A34" s="593" t="s">
        <v>395</v>
      </c>
      <c r="B34" s="671" t="s">
        <v>400</v>
      </c>
      <c r="C34" s="671" t="s">
        <v>400</v>
      </c>
      <c r="D34" s="609" t="s">
        <v>400</v>
      </c>
      <c r="E34" s="603">
        <v>250</v>
      </c>
      <c r="F34" s="603">
        <v>1000</v>
      </c>
      <c r="G34" s="603">
        <v>500</v>
      </c>
      <c r="H34" s="603">
        <v>10758.56</v>
      </c>
      <c r="I34" s="603">
        <v>2026.93</v>
      </c>
      <c r="J34" s="603">
        <v>14593.32</v>
      </c>
      <c r="K34" s="603">
        <v>4294.22</v>
      </c>
      <c r="L34" s="603">
        <v>3561.05</v>
      </c>
      <c r="M34" s="603">
        <v>558.77</v>
      </c>
      <c r="N34" s="603">
        <v>1768.07</v>
      </c>
      <c r="O34" s="603">
        <v>1872.62</v>
      </c>
      <c r="P34" s="591"/>
      <c r="Q34" s="603">
        <v>41183.54</v>
      </c>
      <c r="R34" s="610">
        <v>1</v>
      </c>
      <c r="S34" s="610">
        <v>4</v>
      </c>
      <c r="T34" s="610">
        <v>9</v>
      </c>
      <c r="U34" s="610">
        <v>15</v>
      </c>
      <c r="V34" s="610">
        <v>4</v>
      </c>
      <c r="W34" s="610">
        <v>38</v>
      </c>
      <c r="X34" s="610">
        <v>14</v>
      </c>
      <c r="Y34" s="610">
        <v>11</v>
      </c>
      <c r="Z34" s="610">
        <v>1</v>
      </c>
      <c r="AA34" s="610">
        <v>3</v>
      </c>
      <c r="AB34" s="610">
        <v>4</v>
      </c>
      <c r="AC34" s="610">
        <v>1</v>
      </c>
      <c r="AD34" s="605">
        <v>80</v>
      </c>
    </row>
    <row r="35" spans="1:30" ht="15.75" thickBot="1" x14ac:dyDescent="0.3">
      <c r="A35" s="593" t="s">
        <v>401</v>
      </c>
      <c r="B35" s="673">
        <v>45139</v>
      </c>
      <c r="C35" s="671" t="s">
        <v>396</v>
      </c>
      <c r="D35" s="600" t="s">
        <v>399</v>
      </c>
      <c r="E35" s="601">
        <v>805</v>
      </c>
      <c r="F35" s="602"/>
      <c r="G35" s="602"/>
      <c r="H35" s="602"/>
      <c r="I35" s="602"/>
      <c r="J35" s="602"/>
      <c r="K35" s="602"/>
      <c r="L35" s="602"/>
      <c r="M35" s="602"/>
      <c r="N35" s="602"/>
      <c r="O35" s="602"/>
      <c r="P35" s="602"/>
      <c r="Q35" s="603">
        <v>805</v>
      </c>
      <c r="R35" s="604">
        <v>2</v>
      </c>
      <c r="S35" s="602"/>
      <c r="T35" s="602"/>
      <c r="U35" s="602"/>
      <c r="V35" s="602"/>
      <c r="W35" s="602"/>
      <c r="X35" s="602"/>
      <c r="Y35" s="602"/>
      <c r="Z35" s="602"/>
      <c r="AA35" s="602"/>
      <c r="AB35" s="602"/>
      <c r="AC35" s="602"/>
      <c r="AD35" s="605">
        <v>2</v>
      </c>
    </row>
    <row r="36" spans="1:30" ht="15.75" thickBot="1" x14ac:dyDescent="0.3">
      <c r="A36" s="593" t="s">
        <v>401</v>
      </c>
      <c r="B36" s="672">
        <v>45153</v>
      </c>
      <c r="C36" s="671" t="s">
        <v>396</v>
      </c>
      <c r="D36" s="606" t="s">
        <v>397</v>
      </c>
      <c r="E36" s="607">
        <v>1790.6</v>
      </c>
      <c r="F36" s="670"/>
      <c r="G36" s="670"/>
      <c r="H36" s="670"/>
      <c r="I36" s="670"/>
      <c r="J36" s="670"/>
      <c r="K36" s="670"/>
      <c r="L36" s="670"/>
      <c r="M36" s="670"/>
      <c r="N36" s="670"/>
      <c r="O36" s="670"/>
      <c r="P36" s="670"/>
      <c r="Q36" s="603">
        <v>1790.6</v>
      </c>
      <c r="R36" s="608">
        <v>3</v>
      </c>
      <c r="S36" s="670"/>
      <c r="T36" s="670"/>
      <c r="U36" s="670"/>
      <c r="V36" s="670"/>
      <c r="W36" s="670"/>
      <c r="X36" s="670"/>
      <c r="Y36" s="670"/>
      <c r="Z36" s="670"/>
      <c r="AA36" s="670"/>
      <c r="AB36" s="670"/>
      <c r="AC36" s="670"/>
      <c r="AD36" s="605">
        <v>3</v>
      </c>
    </row>
    <row r="37" spans="1:30" ht="15.75" thickBot="1" x14ac:dyDescent="0.3">
      <c r="A37" s="593" t="s">
        <v>401</v>
      </c>
      <c r="B37" s="673">
        <v>45155</v>
      </c>
      <c r="C37" s="671" t="s">
        <v>396</v>
      </c>
      <c r="D37" s="600" t="s">
        <v>399</v>
      </c>
      <c r="E37" s="601">
        <v>28545</v>
      </c>
      <c r="F37" s="602"/>
      <c r="G37" s="602"/>
      <c r="H37" s="602"/>
      <c r="I37" s="602"/>
      <c r="J37" s="602"/>
      <c r="K37" s="602"/>
      <c r="L37" s="602"/>
      <c r="M37" s="602"/>
      <c r="N37" s="602"/>
      <c r="O37" s="602"/>
      <c r="P37" s="602"/>
      <c r="Q37" s="603">
        <v>28545</v>
      </c>
      <c r="R37" s="604">
        <v>42</v>
      </c>
      <c r="S37" s="602"/>
      <c r="T37" s="602"/>
      <c r="U37" s="602"/>
      <c r="V37" s="602"/>
      <c r="W37" s="602"/>
      <c r="X37" s="602"/>
      <c r="Y37" s="602"/>
      <c r="Z37" s="602"/>
      <c r="AA37" s="602"/>
      <c r="AB37" s="602"/>
      <c r="AC37" s="602"/>
      <c r="AD37" s="605">
        <v>42</v>
      </c>
    </row>
    <row r="38" spans="1:30" ht="15.75" thickBot="1" x14ac:dyDescent="0.3">
      <c r="A38" s="593" t="s">
        <v>401</v>
      </c>
      <c r="B38" s="690">
        <v>45160</v>
      </c>
      <c r="C38" s="692" t="s">
        <v>396</v>
      </c>
      <c r="D38" s="606" t="s">
        <v>402</v>
      </c>
      <c r="E38" s="607">
        <v>20256</v>
      </c>
      <c r="F38" s="670"/>
      <c r="G38" s="670"/>
      <c r="H38" s="670"/>
      <c r="I38" s="670"/>
      <c r="J38" s="670"/>
      <c r="K38" s="670"/>
      <c r="L38" s="670"/>
      <c r="M38" s="670"/>
      <c r="N38" s="670"/>
      <c r="O38" s="670"/>
      <c r="P38" s="670"/>
      <c r="Q38" s="603">
        <v>20256</v>
      </c>
      <c r="R38" s="608">
        <v>18</v>
      </c>
      <c r="S38" s="670"/>
      <c r="T38" s="670"/>
      <c r="U38" s="670"/>
      <c r="V38" s="670"/>
      <c r="W38" s="670"/>
      <c r="X38" s="670"/>
      <c r="Y38" s="670"/>
      <c r="Z38" s="670"/>
      <c r="AA38" s="670"/>
      <c r="AB38" s="670"/>
      <c r="AC38" s="670"/>
      <c r="AD38" s="605">
        <v>18</v>
      </c>
    </row>
    <row r="39" spans="1:30" ht="15.75" thickBot="1" x14ac:dyDescent="0.3">
      <c r="A39" s="593" t="s">
        <v>401</v>
      </c>
      <c r="B39" s="691">
        <v>45160</v>
      </c>
      <c r="C39" s="692" t="s">
        <v>396</v>
      </c>
      <c r="D39" s="600" t="s">
        <v>399</v>
      </c>
      <c r="E39" s="601">
        <v>15732</v>
      </c>
      <c r="F39" s="602"/>
      <c r="G39" s="602"/>
      <c r="H39" s="602"/>
      <c r="I39" s="602"/>
      <c r="J39" s="602"/>
      <c r="K39" s="602"/>
      <c r="L39" s="602"/>
      <c r="M39" s="602"/>
      <c r="N39" s="602"/>
      <c r="O39" s="602"/>
      <c r="P39" s="602"/>
      <c r="Q39" s="603">
        <v>15732</v>
      </c>
      <c r="R39" s="604">
        <v>22</v>
      </c>
      <c r="S39" s="602"/>
      <c r="T39" s="602"/>
      <c r="U39" s="602"/>
      <c r="V39" s="602"/>
      <c r="W39" s="602"/>
      <c r="X39" s="602"/>
      <c r="Y39" s="602"/>
      <c r="Z39" s="602"/>
      <c r="AA39" s="602"/>
      <c r="AB39" s="602"/>
      <c r="AC39" s="602"/>
      <c r="AD39" s="605">
        <v>22</v>
      </c>
    </row>
    <row r="40" spans="1:30" ht="15.75" thickBot="1" x14ac:dyDescent="0.3">
      <c r="A40" s="593" t="s">
        <v>401</v>
      </c>
      <c r="B40" s="672">
        <v>45166</v>
      </c>
      <c r="C40" s="671" t="s">
        <v>396</v>
      </c>
      <c r="D40" s="606" t="s">
        <v>397</v>
      </c>
      <c r="E40" s="607">
        <v>98.88</v>
      </c>
      <c r="F40" s="670"/>
      <c r="G40" s="670"/>
      <c r="H40" s="670"/>
      <c r="I40" s="670"/>
      <c r="J40" s="670"/>
      <c r="K40" s="670"/>
      <c r="L40" s="670"/>
      <c r="M40" s="670"/>
      <c r="N40" s="670"/>
      <c r="O40" s="670"/>
      <c r="P40" s="670"/>
      <c r="Q40" s="603">
        <v>98.88</v>
      </c>
      <c r="R40" s="608">
        <v>1</v>
      </c>
      <c r="S40" s="670"/>
      <c r="T40" s="670"/>
      <c r="U40" s="670"/>
      <c r="V40" s="670"/>
      <c r="W40" s="670"/>
      <c r="X40" s="670"/>
      <c r="Y40" s="670"/>
      <c r="Z40" s="670"/>
      <c r="AA40" s="670"/>
      <c r="AB40" s="670"/>
      <c r="AC40" s="670"/>
      <c r="AD40" s="605">
        <v>1</v>
      </c>
    </row>
    <row r="41" spans="1:30" ht="15.75" thickBot="1" x14ac:dyDescent="0.3">
      <c r="A41" s="593" t="s">
        <v>401</v>
      </c>
      <c r="B41" s="691">
        <v>45167</v>
      </c>
      <c r="C41" s="692" t="s">
        <v>396</v>
      </c>
      <c r="D41" s="600" t="s">
        <v>402</v>
      </c>
      <c r="E41" s="601">
        <v>40798</v>
      </c>
      <c r="F41" s="602"/>
      <c r="G41" s="602"/>
      <c r="H41" s="602"/>
      <c r="I41" s="602"/>
      <c r="J41" s="602"/>
      <c r="K41" s="602"/>
      <c r="L41" s="602"/>
      <c r="M41" s="602"/>
      <c r="N41" s="602"/>
      <c r="O41" s="602"/>
      <c r="P41" s="602"/>
      <c r="Q41" s="603">
        <v>40798</v>
      </c>
      <c r="R41" s="604">
        <v>22</v>
      </c>
      <c r="S41" s="602"/>
      <c r="T41" s="602"/>
      <c r="U41" s="602"/>
      <c r="V41" s="602"/>
      <c r="W41" s="602"/>
      <c r="X41" s="602"/>
      <c r="Y41" s="602"/>
      <c r="Z41" s="602"/>
      <c r="AA41" s="602"/>
      <c r="AB41" s="602"/>
      <c r="AC41" s="602"/>
      <c r="AD41" s="605">
        <v>22</v>
      </c>
    </row>
    <row r="42" spans="1:30" ht="15.75" thickBot="1" x14ac:dyDescent="0.3">
      <c r="A42" s="593" t="s">
        <v>401</v>
      </c>
      <c r="B42" s="690">
        <v>45167</v>
      </c>
      <c r="C42" s="692" t="s">
        <v>396</v>
      </c>
      <c r="D42" s="606" t="s">
        <v>397</v>
      </c>
      <c r="E42" s="607">
        <v>242.36</v>
      </c>
      <c r="F42" s="670"/>
      <c r="G42" s="670"/>
      <c r="H42" s="670"/>
      <c r="I42" s="670"/>
      <c r="J42" s="670"/>
      <c r="K42" s="670"/>
      <c r="L42" s="670"/>
      <c r="M42" s="670"/>
      <c r="N42" s="670"/>
      <c r="O42" s="670"/>
      <c r="P42" s="670"/>
      <c r="Q42" s="603">
        <v>242.36</v>
      </c>
      <c r="R42" s="608">
        <v>1</v>
      </c>
      <c r="S42" s="670"/>
      <c r="T42" s="670"/>
      <c r="U42" s="670"/>
      <c r="V42" s="670"/>
      <c r="W42" s="670"/>
      <c r="X42" s="670"/>
      <c r="Y42" s="670"/>
      <c r="Z42" s="670"/>
      <c r="AA42" s="670"/>
      <c r="AB42" s="670"/>
      <c r="AC42" s="670"/>
      <c r="AD42" s="605">
        <v>1</v>
      </c>
    </row>
    <row r="43" spans="1:30" ht="15.75" thickBot="1" x14ac:dyDescent="0.3">
      <c r="A43" s="593" t="s">
        <v>401</v>
      </c>
      <c r="B43" s="673">
        <v>45168</v>
      </c>
      <c r="C43" s="671" t="s">
        <v>396</v>
      </c>
      <c r="D43" s="600" t="s">
        <v>397</v>
      </c>
      <c r="E43" s="601">
        <v>498.48</v>
      </c>
      <c r="F43" s="602"/>
      <c r="G43" s="602"/>
      <c r="H43" s="602"/>
      <c r="I43" s="602"/>
      <c r="J43" s="602"/>
      <c r="K43" s="602"/>
      <c r="L43" s="602"/>
      <c r="M43" s="602"/>
      <c r="N43" s="602"/>
      <c r="O43" s="602"/>
      <c r="P43" s="602"/>
      <c r="Q43" s="603">
        <v>498.48</v>
      </c>
      <c r="R43" s="604">
        <v>2</v>
      </c>
      <c r="S43" s="602"/>
      <c r="T43" s="602"/>
      <c r="U43" s="602"/>
      <c r="V43" s="602"/>
      <c r="W43" s="602"/>
      <c r="X43" s="602"/>
      <c r="Y43" s="602"/>
      <c r="Z43" s="602"/>
      <c r="AA43" s="602"/>
      <c r="AB43" s="602"/>
      <c r="AC43" s="602"/>
      <c r="AD43" s="605">
        <v>2</v>
      </c>
    </row>
    <row r="44" spans="1:30" ht="15.75" thickBot="1" x14ac:dyDescent="0.3">
      <c r="A44" s="593" t="s">
        <v>401</v>
      </c>
      <c r="B44" s="690">
        <v>45182</v>
      </c>
      <c r="C44" s="692" t="s">
        <v>396</v>
      </c>
      <c r="D44" s="606" t="s">
        <v>397</v>
      </c>
      <c r="E44" s="670"/>
      <c r="F44" s="607">
        <v>316.19</v>
      </c>
      <c r="G44" s="670"/>
      <c r="H44" s="670"/>
      <c r="I44" s="670"/>
      <c r="J44" s="670"/>
      <c r="K44" s="670"/>
      <c r="L44" s="670"/>
      <c r="M44" s="670"/>
      <c r="N44" s="670"/>
      <c r="O44" s="670"/>
      <c r="P44" s="670"/>
      <c r="Q44" s="603">
        <v>316.19</v>
      </c>
      <c r="R44" s="670"/>
      <c r="S44" s="608">
        <v>1</v>
      </c>
      <c r="T44" s="670"/>
      <c r="U44" s="670"/>
      <c r="V44" s="670"/>
      <c r="W44" s="670"/>
      <c r="X44" s="670"/>
      <c r="Y44" s="670"/>
      <c r="Z44" s="670"/>
      <c r="AA44" s="670"/>
      <c r="AB44" s="670"/>
      <c r="AC44" s="670"/>
      <c r="AD44" s="605">
        <v>1</v>
      </c>
    </row>
    <row r="45" spans="1:30" ht="15.75" thickBot="1" x14ac:dyDescent="0.3">
      <c r="A45" s="593" t="s">
        <v>401</v>
      </c>
      <c r="B45" s="691">
        <v>45182</v>
      </c>
      <c r="C45" s="692" t="s">
        <v>396</v>
      </c>
      <c r="D45" s="600" t="s">
        <v>399</v>
      </c>
      <c r="E45" s="601">
        <v>41287</v>
      </c>
      <c r="F45" s="601">
        <v>13173</v>
      </c>
      <c r="G45" s="602"/>
      <c r="H45" s="602"/>
      <c r="I45" s="602"/>
      <c r="J45" s="602"/>
      <c r="K45" s="602"/>
      <c r="L45" s="602"/>
      <c r="M45" s="602"/>
      <c r="N45" s="602"/>
      <c r="O45" s="602"/>
      <c r="P45" s="602"/>
      <c r="Q45" s="603">
        <v>54460</v>
      </c>
      <c r="R45" s="604">
        <v>60</v>
      </c>
      <c r="S45" s="604">
        <v>19</v>
      </c>
      <c r="T45" s="602"/>
      <c r="U45" s="602"/>
      <c r="V45" s="602"/>
      <c r="W45" s="602"/>
      <c r="X45" s="602"/>
      <c r="Y45" s="602"/>
      <c r="Z45" s="602"/>
      <c r="AA45" s="602"/>
      <c r="AB45" s="602"/>
      <c r="AC45" s="602"/>
      <c r="AD45" s="605">
        <v>79</v>
      </c>
    </row>
    <row r="46" spans="1:30" ht="15.75" thickBot="1" x14ac:dyDescent="0.3">
      <c r="A46" s="593" t="s">
        <v>401</v>
      </c>
      <c r="B46" s="672">
        <v>45188</v>
      </c>
      <c r="C46" s="671" t="s">
        <v>396</v>
      </c>
      <c r="D46" s="606" t="s">
        <v>399</v>
      </c>
      <c r="E46" s="670"/>
      <c r="F46" s="607">
        <v>31835</v>
      </c>
      <c r="G46" s="670"/>
      <c r="H46" s="670"/>
      <c r="I46" s="670"/>
      <c r="J46" s="670"/>
      <c r="K46" s="670"/>
      <c r="L46" s="670"/>
      <c r="M46" s="670"/>
      <c r="N46" s="670"/>
      <c r="O46" s="670"/>
      <c r="P46" s="670"/>
      <c r="Q46" s="603">
        <v>31835</v>
      </c>
      <c r="R46" s="670"/>
      <c r="S46" s="608">
        <v>42</v>
      </c>
      <c r="T46" s="670"/>
      <c r="U46" s="670"/>
      <c r="V46" s="670"/>
      <c r="W46" s="670"/>
      <c r="X46" s="670"/>
      <c r="Y46" s="670"/>
      <c r="Z46" s="670"/>
      <c r="AA46" s="670"/>
      <c r="AB46" s="670"/>
      <c r="AC46" s="670"/>
      <c r="AD46" s="605">
        <v>42</v>
      </c>
    </row>
    <row r="47" spans="1:30" ht="15.75" thickBot="1" x14ac:dyDescent="0.3">
      <c r="A47" s="593" t="s">
        <v>401</v>
      </c>
      <c r="B47" s="673">
        <v>45191</v>
      </c>
      <c r="C47" s="671" t="s">
        <v>396</v>
      </c>
      <c r="D47" s="600" t="s">
        <v>399</v>
      </c>
      <c r="E47" s="601">
        <v>3371</v>
      </c>
      <c r="F47" s="601">
        <v>850</v>
      </c>
      <c r="G47" s="602"/>
      <c r="H47" s="602"/>
      <c r="I47" s="602"/>
      <c r="J47" s="602"/>
      <c r="K47" s="602"/>
      <c r="L47" s="602"/>
      <c r="M47" s="602"/>
      <c r="N47" s="602"/>
      <c r="O47" s="602"/>
      <c r="P47" s="602"/>
      <c r="Q47" s="603">
        <v>4221</v>
      </c>
      <c r="R47" s="604">
        <v>5</v>
      </c>
      <c r="S47" s="604">
        <v>1</v>
      </c>
      <c r="T47" s="602"/>
      <c r="U47" s="602"/>
      <c r="V47" s="602"/>
      <c r="W47" s="602"/>
      <c r="X47" s="602"/>
      <c r="Y47" s="602"/>
      <c r="Z47" s="602"/>
      <c r="AA47" s="602"/>
      <c r="AB47" s="602"/>
      <c r="AC47" s="602"/>
      <c r="AD47" s="605">
        <v>6</v>
      </c>
    </row>
    <row r="48" spans="1:30" ht="15.75" thickBot="1" x14ac:dyDescent="0.3">
      <c r="A48" s="593" t="s">
        <v>401</v>
      </c>
      <c r="B48" s="690">
        <v>45194</v>
      </c>
      <c r="C48" s="692" t="s">
        <v>396</v>
      </c>
      <c r="D48" s="606" t="s">
        <v>397</v>
      </c>
      <c r="E48" s="670"/>
      <c r="F48" s="607">
        <v>325.14</v>
      </c>
      <c r="G48" s="670"/>
      <c r="H48" s="670"/>
      <c r="I48" s="670"/>
      <c r="J48" s="670"/>
      <c r="K48" s="670"/>
      <c r="L48" s="670"/>
      <c r="M48" s="670"/>
      <c r="N48" s="670"/>
      <c r="O48" s="670"/>
      <c r="P48" s="670"/>
      <c r="Q48" s="603">
        <v>325.14</v>
      </c>
      <c r="R48" s="670"/>
      <c r="S48" s="608">
        <v>2</v>
      </c>
      <c r="T48" s="670"/>
      <c r="U48" s="670"/>
      <c r="V48" s="670"/>
      <c r="W48" s="670"/>
      <c r="X48" s="670"/>
      <c r="Y48" s="670"/>
      <c r="Z48" s="670"/>
      <c r="AA48" s="670"/>
      <c r="AB48" s="670"/>
      <c r="AC48" s="670"/>
      <c r="AD48" s="605">
        <v>2</v>
      </c>
    </row>
    <row r="49" spans="1:30" ht="15.75" thickBot="1" x14ac:dyDescent="0.3">
      <c r="A49" s="593" t="s">
        <v>401</v>
      </c>
      <c r="B49" s="691">
        <v>45194</v>
      </c>
      <c r="C49" s="692" t="s">
        <v>396</v>
      </c>
      <c r="D49" s="600" t="s">
        <v>399</v>
      </c>
      <c r="E49" s="601">
        <v>2605</v>
      </c>
      <c r="F49" s="601">
        <v>4429</v>
      </c>
      <c r="G49" s="602"/>
      <c r="H49" s="602"/>
      <c r="I49" s="602"/>
      <c r="J49" s="602"/>
      <c r="K49" s="602"/>
      <c r="L49" s="602"/>
      <c r="M49" s="602"/>
      <c r="N49" s="602"/>
      <c r="O49" s="602"/>
      <c r="P49" s="602"/>
      <c r="Q49" s="603">
        <v>7034</v>
      </c>
      <c r="R49" s="604">
        <v>3</v>
      </c>
      <c r="S49" s="604">
        <v>7</v>
      </c>
      <c r="T49" s="602"/>
      <c r="U49" s="602"/>
      <c r="V49" s="602"/>
      <c r="W49" s="602"/>
      <c r="X49" s="602"/>
      <c r="Y49" s="602"/>
      <c r="Z49" s="602"/>
      <c r="AA49" s="602"/>
      <c r="AB49" s="602"/>
      <c r="AC49" s="602"/>
      <c r="AD49" s="605">
        <v>10</v>
      </c>
    </row>
    <row r="50" spans="1:30" ht="15.75" thickBot="1" x14ac:dyDescent="0.3">
      <c r="A50" s="593" t="s">
        <v>401</v>
      </c>
      <c r="B50" s="672">
        <v>45208</v>
      </c>
      <c r="C50" s="671" t="s">
        <v>396</v>
      </c>
      <c r="D50" s="606" t="s">
        <v>397</v>
      </c>
      <c r="E50" s="670"/>
      <c r="F50" s="670"/>
      <c r="G50" s="607">
        <v>2416.33</v>
      </c>
      <c r="H50" s="670"/>
      <c r="I50" s="670"/>
      <c r="J50" s="670"/>
      <c r="K50" s="670"/>
      <c r="L50" s="670"/>
      <c r="M50" s="670"/>
      <c r="N50" s="670"/>
      <c r="O50" s="670"/>
      <c r="P50" s="670"/>
      <c r="Q50" s="603">
        <v>2416.33</v>
      </c>
      <c r="R50" s="670"/>
      <c r="S50" s="670"/>
      <c r="T50" s="608">
        <v>4</v>
      </c>
      <c r="U50" s="670"/>
      <c r="V50" s="670"/>
      <c r="W50" s="670"/>
      <c r="X50" s="670"/>
      <c r="Y50" s="670"/>
      <c r="Z50" s="670"/>
      <c r="AA50" s="670"/>
      <c r="AB50" s="670"/>
      <c r="AC50" s="670"/>
      <c r="AD50" s="605">
        <v>4</v>
      </c>
    </row>
    <row r="51" spans="1:30" ht="15.75" thickBot="1" x14ac:dyDescent="0.3">
      <c r="A51" s="593" t="s">
        <v>401</v>
      </c>
      <c r="B51" s="673">
        <v>45212</v>
      </c>
      <c r="C51" s="671" t="s">
        <v>396</v>
      </c>
      <c r="D51" s="600" t="s">
        <v>397</v>
      </c>
      <c r="E51" s="602"/>
      <c r="F51" s="602"/>
      <c r="G51" s="601">
        <v>752.53</v>
      </c>
      <c r="H51" s="602"/>
      <c r="I51" s="602"/>
      <c r="J51" s="602"/>
      <c r="K51" s="602"/>
      <c r="L51" s="602"/>
      <c r="M51" s="602"/>
      <c r="N51" s="602"/>
      <c r="O51" s="602"/>
      <c r="P51" s="602"/>
      <c r="Q51" s="603">
        <v>752.53</v>
      </c>
      <c r="R51" s="602"/>
      <c r="S51" s="602"/>
      <c r="T51" s="604">
        <v>2</v>
      </c>
      <c r="U51" s="602"/>
      <c r="V51" s="602"/>
      <c r="W51" s="602"/>
      <c r="X51" s="602"/>
      <c r="Y51" s="602"/>
      <c r="Z51" s="602"/>
      <c r="AA51" s="602"/>
      <c r="AB51" s="602"/>
      <c r="AC51" s="602"/>
      <c r="AD51" s="605">
        <v>2</v>
      </c>
    </row>
    <row r="52" spans="1:30" ht="15.75" thickBot="1" x14ac:dyDescent="0.3">
      <c r="A52" s="593" t="s">
        <v>401</v>
      </c>
      <c r="B52" s="672">
        <v>45216</v>
      </c>
      <c r="C52" s="671" t="s">
        <v>396</v>
      </c>
      <c r="D52" s="606" t="s">
        <v>397</v>
      </c>
      <c r="E52" s="670"/>
      <c r="F52" s="670"/>
      <c r="G52" s="607">
        <v>1153.55</v>
      </c>
      <c r="H52" s="670"/>
      <c r="I52" s="670"/>
      <c r="J52" s="670"/>
      <c r="K52" s="670"/>
      <c r="L52" s="670"/>
      <c r="M52" s="670"/>
      <c r="N52" s="670"/>
      <c r="O52" s="670"/>
      <c r="P52" s="670"/>
      <c r="Q52" s="603">
        <v>1153.55</v>
      </c>
      <c r="R52" s="670"/>
      <c r="S52" s="670"/>
      <c r="T52" s="608">
        <v>2</v>
      </c>
      <c r="U52" s="670"/>
      <c r="V52" s="670"/>
      <c r="W52" s="670"/>
      <c r="X52" s="670"/>
      <c r="Y52" s="670"/>
      <c r="Z52" s="670"/>
      <c r="AA52" s="670"/>
      <c r="AB52" s="670"/>
      <c r="AC52" s="670"/>
      <c r="AD52" s="605">
        <v>2</v>
      </c>
    </row>
    <row r="53" spans="1:30" ht="15.75" thickBot="1" x14ac:dyDescent="0.3">
      <c r="A53" s="593" t="s">
        <v>401</v>
      </c>
      <c r="B53" s="673">
        <v>45217</v>
      </c>
      <c r="C53" s="671" t="s">
        <v>396</v>
      </c>
      <c r="D53" s="600" t="s">
        <v>397</v>
      </c>
      <c r="E53" s="602"/>
      <c r="F53" s="602"/>
      <c r="G53" s="601">
        <v>3045.47</v>
      </c>
      <c r="H53" s="602"/>
      <c r="I53" s="602"/>
      <c r="J53" s="602"/>
      <c r="K53" s="602"/>
      <c r="L53" s="602"/>
      <c r="M53" s="602"/>
      <c r="N53" s="602"/>
      <c r="O53" s="602"/>
      <c r="P53" s="602"/>
      <c r="Q53" s="603">
        <v>3045.47</v>
      </c>
      <c r="R53" s="602"/>
      <c r="S53" s="602"/>
      <c r="T53" s="604">
        <v>3</v>
      </c>
      <c r="U53" s="602"/>
      <c r="V53" s="602"/>
      <c r="W53" s="602"/>
      <c r="X53" s="602"/>
      <c r="Y53" s="602"/>
      <c r="Z53" s="602"/>
      <c r="AA53" s="602"/>
      <c r="AB53" s="602"/>
      <c r="AC53" s="602"/>
      <c r="AD53" s="605">
        <v>3</v>
      </c>
    </row>
    <row r="54" spans="1:30" ht="15.75" thickBot="1" x14ac:dyDescent="0.3">
      <c r="A54" s="593" t="s">
        <v>401</v>
      </c>
      <c r="B54" s="690">
        <v>45225</v>
      </c>
      <c r="C54" s="692" t="s">
        <v>396</v>
      </c>
      <c r="D54" s="606" t="s">
        <v>402</v>
      </c>
      <c r="E54" s="670"/>
      <c r="F54" s="670"/>
      <c r="G54" s="607">
        <v>4140</v>
      </c>
      <c r="H54" s="670"/>
      <c r="I54" s="670"/>
      <c r="J54" s="670"/>
      <c r="K54" s="670"/>
      <c r="L54" s="670"/>
      <c r="M54" s="670"/>
      <c r="N54" s="670"/>
      <c r="O54" s="670"/>
      <c r="P54" s="670"/>
      <c r="Q54" s="603">
        <v>4140</v>
      </c>
      <c r="R54" s="670"/>
      <c r="S54" s="670"/>
      <c r="T54" s="608">
        <v>8</v>
      </c>
      <c r="U54" s="670"/>
      <c r="V54" s="670"/>
      <c r="W54" s="670"/>
      <c r="X54" s="670"/>
      <c r="Y54" s="670"/>
      <c r="Z54" s="670"/>
      <c r="AA54" s="670"/>
      <c r="AB54" s="670"/>
      <c r="AC54" s="670"/>
      <c r="AD54" s="605">
        <v>8</v>
      </c>
    </row>
    <row r="55" spans="1:30" ht="15.75" thickBot="1" x14ac:dyDescent="0.3">
      <c r="A55" s="593" t="s">
        <v>401</v>
      </c>
      <c r="B55" s="691">
        <v>45225</v>
      </c>
      <c r="C55" s="692" t="s">
        <v>396</v>
      </c>
      <c r="D55" s="600" t="s">
        <v>397</v>
      </c>
      <c r="E55" s="602"/>
      <c r="F55" s="602"/>
      <c r="G55" s="601">
        <v>3860.75</v>
      </c>
      <c r="H55" s="602"/>
      <c r="I55" s="602"/>
      <c r="J55" s="602"/>
      <c r="K55" s="602"/>
      <c r="L55" s="602"/>
      <c r="M55" s="602"/>
      <c r="N55" s="602"/>
      <c r="O55" s="602"/>
      <c r="P55" s="602"/>
      <c r="Q55" s="603">
        <v>3860.75</v>
      </c>
      <c r="R55" s="602"/>
      <c r="S55" s="602"/>
      <c r="T55" s="604">
        <v>4</v>
      </c>
      <c r="U55" s="602"/>
      <c r="V55" s="602"/>
      <c r="W55" s="602"/>
      <c r="X55" s="602"/>
      <c r="Y55" s="602"/>
      <c r="Z55" s="602"/>
      <c r="AA55" s="602"/>
      <c r="AB55" s="602"/>
      <c r="AC55" s="602"/>
      <c r="AD55" s="605">
        <v>4</v>
      </c>
    </row>
    <row r="56" spans="1:30" ht="15.75" thickBot="1" x14ac:dyDescent="0.3">
      <c r="A56" s="593" t="s">
        <v>401</v>
      </c>
      <c r="B56" s="690">
        <v>45232</v>
      </c>
      <c r="C56" s="692" t="s">
        <v>396</v>
      </c>
      <c r="D56" s="606" t="s">
        <v>402</v>
      </c>
      <c r="E56" s="670"/>
      <c r="F56" s="670"/>
      <c r="G56" s="607">
        <v>8066</v>
      </c>
      <c r="H56" s="607">
        <v>659</v>
      </c>
      <c r="I56" s="670"/>
      <c r="J56" s="670"/>
      <c r="K56" s="670"/>
      <c r="L56" s="670"/>
      <c r="M56" s="670"/>
      <c r="N56" s="670"/>
      <c r="O56" s="670"/>
      <c r="P56" s="670"/>
      <c r="Q56" s="603">
        <v>8725</v>
      </c>
      <c r="R56" s="670"/>
      <c r="S56" s="670"/>
      <c r="T56" s="608">
        <v>18</v>
      </c>
      <c r="U56" s="608">
        <v>1</v>
      </c>
      <c r="V56" s="670"/>
      <c r="W56" s="670"/>
      <c r="X56" s="670"/>
      <c r="Y56" s="670"/>
      <c r="Z56" s="670"/>
      <c r="AA56" s="670"/>
      <c r="AB56" s="670"/>
      <c r="AC56" s="670"/>
      <c r="AD56" s="605">
        <v>19</v>
      </c>
    </row>
    <row r="57" spans="1:30" ht="15.75" thickBot="1" x14ac:dyDescent="0.3">
      <c r="A57" s="593" t="s">
        <v>401</v>
      </c>
      <c r="B57" s="691">
        <v>45232</v>
      </c>
      <c r="C57" s="692" t="s">
        <v>396</v>
      </c>
      <c r="D57" s="600" t="s">
        <v>397</v>
      </c>
      <c r="E57" s="602"/>
      <c r="F57" s="602"/>
      <c r="G57" s="602"/>
      <c r="H57" s="601">
        <v>2041.23</v>
      </c>
      <c r="I57" s="602"/>
      <c r="J57" s="602"/>
      <c r="K57" s="602"/>
      <c r="L57" s="602"/>
      <c r="M57" s="602"/>
      <c r="N57" s="602"/>
      <c r="O57" s="602"/>
      <c r="P57" s="602"/>
      <c r="Q57" s="603">
        <v>2041.23</v>
      </c>
      <c r="R57" s="602"/>
      <c r="S57" s="602"/>
      <c r="T57" s="602"/>
      <c r="U57" s="604">
        <v>4</v>
      </c>
      <c r="V57" s="602"/>
      <c r="W57" s="602"/>
      <c r="X57" s="602"/>
      <c r="Y57" s="602"/>
      <c r="Z57" s="602"/>
      <c r="AA57" s="602"/>
      <c r="AB57" s="602"/>
      <c r="AC57" s="602"/>
      <c r="AD57" s="605">
        <v>4</v>
      </c>
    </row>
    <row r="58" spans="1:30" ht="15.75" thickBot="1" x14ac:dyDescent="0.3">
      <c r="A58" s="593" t="s">
        <v>401</v>
      </c>
      <c r="B58" s="690">
        <v>45239</v>
      </c>
      <c r="C58" s="692" t="s">
        <v>396</v>
      </c>
      <c r="D58" s="606" t="s">
        <v>402</v>
      </c>
      <c r="E58" s="670"/>
      <c r="F58" s="670"/>
      <c r="G58" s="607">
        <v>1937</v>
      </c>
      <c r="H58" s="607">
        <v>6307</v>
      </c>
      <c r="I58" s="670"/>
      <c r="J58" s="670"/>
      <c r="K58" s="670"/>
      <c r="L58" s="670"/>
      <c r="M58" s="670"/>
      <c r="N58" s="670"/>
      <c r="O58" s="670"/>
      <c r="P58" s="670"/>
      <c r="Q58" s="603">
        <v>8244</v>
      </c>
      <c r="R58" s="670"/>
      <c r="S58" s="670"/>
      <c r="T58" s="608">
        <v>4</v>
      </c>
      <c r="U58" s="608">
        <v>10</v>
      </c>
      <c r="V58" s="670"/>
      <c r="W58" s="670"/>
      <c r="X58" s="670"/>
      <c r="Y58" s="670"/>
      <c r="Z58" s="670"/>
      <c r="AA58" s="670"/>
      <c r="AB58" s="670"/>
      <c r="AC58" s="670"/>
      <c r="AD58" s="605">
        <v>14</v>
      </c>
    </row>
    <row r="59" spans="1:30" ht="15.75" thickBot="1" x14ac:dyDescent="0.3">
      <c r="A59" s="593" t="s">
        <v>401</v>
      </c>
      <c r="B59" s="691">
        <v>45239</v>
      </c>
      <c r="C59" s="692" t="s">
        <v>396</v>
      </c>
      <c r="D59" s="600" t="s">
        <v>397</v>
      </c>
      <c r="E59" s="602"/>
      <c r="F59" s="602"/>
      <c r="G59" s="602"/>
      <c r="H59" s="601">
        <v>1093.6099999999999</v>
      </c>
      <c r="I59" s="602"/>
      <c r="J59" s="602"/>
      <c r="K59" s="602"/>
      <c r="L59" s="602"/>
      <c r="M59" s="602"/>
      <c r="N59" s="602"/>
      <c r="O59" s="602"/>
      <c r="P59" s="602"/>
      <c r="Q59" s="603">
        <v>1093.6099999999999</v>
      </c>
      <c r="R59" s="602"/>
      <c r="S59" s="602"/>
      <c r="T59" s="602"/>
      <c r="U59" s="604">
        <v>4</v>
      </c>
      <c r="V59" s="602"/>
      <c r="W59" s="602"/>
      <c r="X59" s="602"/>
      <c r="Y59" s="602"/>
      <c r="Z59" s="602"/>
      <c r="AA59" s="602"/>
      <c r="AB59" s="602"/>
      <c r="AC59" s="602"/>
      <c r="AD59" s="605">
        <v>4</v>
      </c>
    </row>
    <row r="60" spans="1:30" ht="15.75" thickBot="1" x14ac:dyDescent="0.3">
      <c r="A60" s="593" t="s">
        <v>401</v>
      </c>
      <c r="B60" s="672">
        <v>45245</v>
      </c>
      <c r="C60" s="671" t="s">
        <v>396</v>
      </c>
      <c r="D60" s="606" t="s">
        <v>397</v>
      </c>
      <c r="E60" s="670"/>
      <c r="F60" s="670"/>
      <c r="G60" s="670"/>
      <c r="H60" s="607">
        <v>695.73</v>
      </c>
      <c r="I60" s="670"/>
      <c r="J60" s="670"/>
      <c r="K60" s="670"/>
      <c r="L60" s="670"/>
      <c r="M60" s="670"/>
      <c r="N60" s="670"/>
      <c r="O60" s="670"/>
      <c r="P60" s="670"/>
      <c r="Q60" s="603">
        <v>695.73</v>
      </c>
      <c r="R60" s="670"/>
      <c r="S60" s="670"/>
      <c r="T60" s="670"/>
      <c r="U60" s="608">
        <v>1</v>
      </c>
      <c r="V60" s="670"/>
      <c r="W60" s="670"/>
      <c r="X60" s="670"/>
      <c r="Y60" s="670"/>
      <c r="Z60" s="670"/>
      <c r="AA60" s="670"/>
      <c r="AB60" s="670"/>
      <c r="AC60" s="670"/>
      <c r="AD60" s="605">
        <v>1</v>
      </c>
    </row>
    <row r="61" spans="1:30" ht="15.75" thickBot="1" x14ac:dyDescent="0.3">
      <c r="A61" s="593" t="s">
        <v>401</v>
      </c>
      <c r="B61" s="673">
        <v>45264</v>
      </c>
      <c r="C61" s="671" t="s">
        <v>396</v>
      </c>
      <c r="D61" s="600" t="s">
        <v>397</v>
      </c>
      <c r="E61" s="602"/>
      <c r="F61" s="602"/>
      <c r="G61" s="602"/>
      <c r="H61" s="602"/>
      <c r="I61" s="601">
        <v>2401.5300000000002</v>
      </c>
      <c r="J61" s="602"/>
      <c r="K61" s="602"/>
      <c r="L61" s="602"/>
      <c r="M61" s="602"/>
      <c r="N61" s="602"/>
      <c r="O61" s="602"/>
      <c r="P61" s="602"/>
      <c r="Q61" s="603">
        <v>2401.5300000000002</v>
      </c>
      <c r="R61" s="602"/>
      <c r="S61" s="602"/>
      <c r="T61" s="602"/>
      <c r="U61" s="602"/>
      <c r="V61" s="604">
        <v>5</v>
      </c>
      <c r="W61" s="602"/>
      <c r="X61" s="602"/>
      <c r="Y61" s="602"/>
      <c r="Z61" s="602"/>
      <c r="AA61" s="602"/>
      <c r="AB61" s="602"/>
      <c r="AC61" s="602"/>
      <c r="AD61" s="605">
        <v>5</v>
      </c>
    </row>
    <row r="62" spans="1:30" ht="15.75" thickBot="1" x14ac:dyDescent="0.3">
      <c r="A62" s="593" t="s">
        <v>401</v>
      </c>
      <c r="B62" s="672">
        <v>45274</v>
      </c>
      <c r="C62" s="671" t="s">
        <v>396</v>
      </c>
      <c r="D62" s="606" t="s">
        <v>397</v>
      </c>
      <c r="E62" s="670"/>
      <c r="F62" s="670"/>
      <c r="G62" s="670"/>
      <c r="H62" s="670"/>
      <c r="I62" s="607">
        <v>4203.7</v>
      </c>
      <c r="J62" s="670"/>
      <c r="K62" s="670"/>
      <c r="L62" s="670"/>
      <c r="M62" s="670"/>
      <c r="N62" s="670"/>
      <c r="O62" s="670"/>
      <c r="P62" s="670"/>
      <c r="Q62" s="603">
        <v>4203.7</v>
      </c>
      <c r="R62" s="670"/>
      <c r="S62" s="670"/>
      <c r="T62" s="670"/>
      <c r="U62" s="670"/>
      <c r="V62" s="608">
        <v>3</v>
      </c>
      <c r="W62" s="670"/>
      <c r="X62" s="670"/>
      <c r="Y62" s="670"/>
      <c r="Z62" s="670"/>
      <c r="AA62" s="670"/>
      <c r="AB62" s="670"/>
      <c r="AC62" s="670"/>
      <c r="AD62" s="605">
        <v>3</v>
      </c>
    </row>
    <row r="63" spans="1:30" ht="15.75" thickBot="1" x14ac:dyDescent="0.3">
      <c r="A63" s="593" t="s">
        <v>401</v>
      </c>
      <c r="B63" s="673">
        <v>45275</v>
      </c>
      <c r="C63" s="671" t="s">
        <v>396</v>
      </c>
      <c r="D63" s="600" t="s">
        <v>402</v>
      </c>
      <c r="E63" s="602"/>
      <c r="F63" s="602"/>
      <c r="G63" s="602"/>
      <c r="H63" s="601">
        <v>15100</v>
      </c>
      <c r="I63" s="602"/>
      <c r="J63" s="602"/>
      <c r="K63" s="602"/>
      <c r="L63" s="602"/>
      <c r="M63" s="602"/>
      <c r="N63" s="602"/>
      <c r="O63" s="602"/>
      <c r="P63" s="602"/>
      <c r="Q63" s="603">
        <v>15100</v>
      </c>
      <c r="R63" s="602"/>
      <c r="S63" s="602"/>
      <c r="T63" s="602"/>
      <c r="U63" s="604">
        <v>28</v>
      </c>
      <c r="V63" s="602"/>
      <c r="W63" s="602"/>
      <c r="X63" s="602"/>
      <c r="Y63" s="602"/>
      <c r="Z63" s="602"/>
      <c r="AA63" s="602"/>
      <c r="AB63" s="602"/>
      <c r="AC63" s="602"/>
      <c r="AD63" s="605">
        <v>28</v>
      </c>
    </row>
    <row r="64" spans="1:30" ht="15.75" thickBot="1" x14ac:dyDescent="0.3">
      <c r="A64" s="593" t="s">
        <v>401</v>
      </c>
      <c r="B64" s="672">
        <v>45279</v>
      </c>
      <c r="C64" s="671" t="s">
        <v>396</v>
      </c>
      <c r="D64" s="606" t="s">
        <v>397</v>
      </c>
      <c r="E64" s="670"/>
      <c r="F64" s="670"/>
      <c r="G64" s="670"/>
      <c r="H64" s="670"/>
      <c r="I64" s="607">
        <v>963.49</v>
      </c>
      <c r="J64" s="670"/>
      <c r="K64" s="670"/>
      <c r="L64" s="670"/>
      <c r="M64" s="670"/>
      <c r="N64" s="670"/>
      <c r="O64" s="670"/>
      <c r="P64" s="670"/>
      <c r="Q64" s="603">
        <v>963.49</v>
      </c>
      <c r="R64" s="670"/>
      <c r="S64" s="670"/>
      <c r="T64" s="670"/>
      <c r="U64" s="670"/>
      <c r="V64" s="608">
        <v>1</v>
      </c>
      <c r="W64" s="670"/>
      <c r="X64" s="670"/>
      <c r="Y64" s="670"/>
      <c r="Z64" s="670"/>
      <c r="AA64" s="670"/>
      <c r="AB64" s="670"/>
      <c r="AC64" s="670"/>
      <c r="AD64" s="605">
        <v>1</v>
      </c>
    </row>
    <row r="65" spans="1:30" ht="15.75" thickBot="1" x14ac:dyDescent="0.3">
      <c r="A65" s="593" t="s">
        <v>401</v>
      </c>
      <c r="B65" s="673">
        <v>45288</v>
      </c>
      <c r="C65" s="671" t="s">
        <v>396</v>
      </c>
      <c r="D65" s="600" t="s">
        <v>402</v>
      </c>
      <c r="E65" s="602"/>
      <c r="F65" s="602"/>
      <c r="G65" s="602"/>
      <c r="H65" s="601">
        <v>12224</v>
      </c>
      <c r="I65" s="601">
        <v>9153</v>
      </c>
      <c r="J65" s="602"/>
      <c r="K65" s="602"/>
      <c r="L65" s="602"/>
      <c r="M65" s="602"/>
      <c r="N65" s="602"/>
      <c r="O65" s="602"/>
      <c r="P65" s="602"/>
      <c r="Q65" s="603">
        <v>21377</v>
      </c>
      <c r="R65" s="602"/>
      <c r="S65" s="602"/>
      <c r="T65" s="602"/>
      <c r="U65" s="604">
        <v>21</v>
      </c>
      <c r="V65" s="604">
        <v>14</v>
      </c>
      <c r="W65" s="602"/>
      <c r="X65" s="602"/>
      <c r="Y65" s="602"/>
      <c r="Z65" s="602"/>
      <c r="AA65" s="602"/>
      <c r="AB65" s="602"/>
      <c r="AC65" s="602"/>
      <c r="AD65" s="605">
        <v>35</v>
      </c>
    </row>
    <row r="66" spans="1:30" ht="15.75" thickBot="1" x14ac:dyDescent="0.3">
      <c r="A66" s="593" t="s">
        <v>401</v>
      </c>
      <c r="B66" s="672">
        <v>45300</v>
      </c>
      <c r="C66" s="671" t="s">
        <v>396</v>
      </c>
      <c r="D66" s="606" t="s">
        <v>397</v>
      </c>
      <c r="E66" s="670"/>
      <c r="F66" s="670"/>
      <c r="G66" s="670"/>
      <c r="H66" s="670"/>
      <c r="I66" s="670"/>
      <c r="J66" s="607">
        <v>2286.4</v>
      </c>
      <c r="K66" s="670"/>
      <c r="L66" s="670"/>
      <c r="M66" s="670"/>
      <c r="N66" s="670"/>
      <c r="O66" s="670"/>
      <c r="P66" s="670"/>
      <c r="Q66" s="603">
        <v>2286.4</v>
      </c>
      <c r="R66" s="670"/>
      <c r="S66" s="670"/>
      <c r="T66" s="670"/>
      <c r="U66" s="670"/>
      <c r="V66" s="670"/>
      <c r="W66" s="608">
        <v>3</v>
      </c>
      <c r="X66" s="670"/>
      <c r="Y66" s="670"/>
      <c r="Z66" s="670"/>
      <c r="AA66" s="670"/>
      <c r="AB66" s="670"/>
      <c r="AC66" s="670"/>
      <c r="AD66" s="605">
        <v>3</v>
      </c>
    </row>
    <row r="67" spans="1:30" ht="15.75" thickBot="1" x14ac:dyDescent="0.3">
      <c r="A67" s="593" t="s">
        <v>401</v>
      </c>
      <c r="B67" s="673">
        <v>45313</v>
      </c>
      <c r="C67" s="671" t="s">
        <v>396</v>
      </c>
      <c r="D67" s="600" t="s">
        <v>402</v>
      </c>
      <c r="E67" s="602"/>
      <c r="F67" s="602"/>
      <c r="G67" s="602"/>
      <c r="H67" s="601">
        <v>200</v>
      </c>
      <c r="I67" s="601">
        <v>7777</v>
      </c>
      <c r="J67" s="601">
        <v>2602</v>
      </c>
      <c r="K67" s="602"/>
      <c r="L67" s="602"/>
      <c r="M67" s="602"/>
      <c r="N67" s="602"/>
      <c r="O67" s="602"/>
      <c r="P67" s="602"/>
      <c r="Q67" s="603">
        <v>10579</v>
      </c>
      <c r="R67" s="602"/>
      <c r="S67" s="602"/>
      <c r="T67" s="602"/>
      <c r="U67" s="604">
        <v>1</v>
      </c>
      <c r="V67" s="604">
        <v>13</v>
      </c>
      <c r="W67" s="604">
        <v>5</v>
      </c>
      <c r="X67" s="602"/>
      <c r="Y67" s="602"/>
      <c r="Z67" s="602"/>
      <c r="AA67" s="602"/>
      <c r="AB67" s="602"/>
      <c r="AC67" s="602"/>
      <c r="AD67" s="605">
        <v>18</v>
      </c>
    </row>
    <row r="68" spans="1:30" ht="15.75" thickBot="1" x14ac:dyDescent="0.3">
      <c r="A68" s="593" t="s">
        <v>401</v>
      </c>
      <c r="B68" s="672">
        <v>45320</v>
      </c>
      <c r="C68" s="671" t="s">
        <v>396</v>
      </c>
      <c r="D68" s="606" t="s">
        <v>402</v>
      </c>
      <c r="E68" s="670"/>
      <c r="F68" s="670"/>
      <c r="G68" s="670"/>
      <c r="H68" s="670"/>
      <c r="I68" s="670"/>
      <c r="J68" s="607">
        <v>15784</v>
      </c>
      <c r="K68" s="670"/>
      <c r="L68" s="670"/>
      <c r="M68" s="670"/>
      <c r="N68" s="670"/>
      <c r="O68" s="670"/>
      <c r="P68" s="670"/>
      <c r="Q68" s="603">
        <v>15784</v>
      </c>
      <c r="R68" s="670"/>
      <c r="S68" s="670"/>
      <c r="T68" s="670"/>
      <c r="U68" s="670"/>
      <c r="V68" s="670"/>
      <c r="W68" s="608">
        <v>21</v>
      </c>
      <c r="X68" s="670"/>
      <c r="Y68" s="670"/>
      <c r="Z68" s="670"/>
      <c r="AA68" s="670"/>
      <c r="AB68" s="670"/>
      <c r="AC68" s="670"/>
      <c r="AD68" s="605">
        <v>21</v>
      </c>
    </row>
    <row r="69" spans="1:30" ht="15.75" thickBot="1" x14ac:dyDescent="0.3">
      <c r="A69" s="593" t="s">
        <v>401</v>
      </c>
      <c r="B69" s="673">
        <v>45328</v>
      </c>
      <c r="C69" s="671" t="s">
        <v>396</v>
      </c>
      <c r="D69" s="600" t="s">
        <v>399</v>
      </c>
      <c r="E69" s="602"/>
      <c r="F69" s="602"/>
      <c r="G69" s="601">
        <v>20307</v>
      </c>
      <c r="H69" s="601">
        <v>81020</v>
      </c>
      <c r="I69" s="601">
        <v>10264</v>
      </c>
      <c r="J69" s="602"/>
      <c r="K69" s="601">
        <v>136</v>
      </c>
      <c r="L69" s="602"/>
      <c r="M69" s="602"/>
      <c r="N69" s="602"/>
      <c r="O69" s="602"/>
      <c r="P69" s="602"/>
      <c r="Q69" s="603">
        <v>111727</v>
      </c>
      <c r="R69" s="602"/>
      <c r="S69" s="602"/>
      <c r="T69" s="604">
        <v>35</v>
      </c>
      <c r="U69" s="604">
        <v>123</v>
      </c>
      <c r="V69" s="604">
        <v>26</v>
      </c>
      <c r="W69" s="602"/>
      <c r="X69" s="604">
        <v>1</v>
      </c>
      <c r="Y69" s="602"/>
      <c r="Z69" s="602"/>
      <c r="AA69" s="602"/>
      <c r="AB69" s="602"/>
      <c r="AC69" s="602"/>
      <c r="AD69" s="605">
        <v>158</v>
      </c>
    </row>
    <row r="70" spans="1:30" ht="15.75" thickBot="1" x14ac:dyDescent="0.3">
      <c r="A70" s="593" t="s">
        <v>401</v>
      </c>
      <c r="B70" s="672">
        <v>45329</v>
      </c>
      <c r="C70" s="671" t="s">
        <v>396</v>
      </c>
      <c r="D70" s="606" t="s">
        <v>399</v>
      </c>
      <c r="E70" s="670"/>
      <c r="F70" s="670"/>
      <c r="G70" s="607">
        <v>600</v>
      </c>
      <c r="H70" s="607">
        <v>5190</v>
      </c>
      <c r="I70" s="607">
        <v>34430</v>
      </c>
      <c r="J70" s="607">
        <v>59053</v>
      </c>
      <c r="K70" s="607">
        <v>1837</v>
      </c>
      <c r="L70" s="670"/>
      <c r="M70" s="670"/>
      <c r="N70" s="670"/>
      <c r="O70" s="670"/>
      <c r="P70" s="670"/>
      <c r="Q70" s="603">
        <v>101110</v>
      </c>
      <c r="R70" s="670"/>
      <c r="S70" s="670"/>
      <c r="T70" s="608">
        <v>1</v>
      </c>
      <c r="U70" s="608">
        <v>10</v>
      </c>
      <c r="V70" s="608">
        <v>43</v>
      </c>
      <c r="W70" s="608">
        <v>74</v>
      </c>
      <c r="X70" s="608">
        <v>2</v>
      </c>
      <c r="Y70" s="670"/>
      <c r="Z70" s="670"/>
      <c r="AA70" s="670"/>
      <c r="AB70" s="670"/>
      <c r="AC70" s="670"/>
      <c r="AD70" s="605">
        <v>128</v>
      </c>
    </row>
    <row r="71" spans="1:30" ht="15.75" thickBot="1" x14ac:dyDescent="0.3">
      <c r="A71" s="593" t="s">
        <v>401</v>
      </c>
      <c r="B71" s="673">
        <v>45330</v>
      </c>
      <c r="C71" s="671" t="s">
        <v>396</v>
      </c>
      <c r="D71" s="600" t="s">
        <v>399</v>
      </c>
      <c r="E71" s="602"/>
      <c r="F71" s="602"/>
      <c r="G71" s="602"/>
      <c r="H71" s="601">
        <v>56290</v>
      </c>
      <c r="I71" s="601">
        <v>7353</v>
      </c>
      <c r="J71" s="601">
        <v>45254</v>
      </c>
      <c r="K71" s="601">
        <v>845</v>
      </c>
      <c r="L71" s="602"/>
      <c r="M71" s="602"/>
      <c r="N71" s="602"/>
      <c r="O71" s="602"/>
      <c r="P71" s="602"/>
      <c r="Q71" s="603">
        <v>109742</v>
      </c>
      <c r="R71" s="602"/>
      <c r="S71" s="602"/>
      <c r="T71" s="602"/>
      <c r="U71" s="604">
        <v>88</v>
      </c>
      <c r="V71" s="604">
        <v>13</v>
      </c>
      <c r="W71" s="604">
        <v>54</v>
      </c>
      <c r="X71" s="604">
        <v>2</v>
      </c>
      <c r="Y71" s="602"/>
      <c r="Z71" s="602"/>
      <c r="AA71" s="602"/>
      <c r="AB71" s="602"/>
      <c r="AC71" s="602"/>
      <c r="AD71" s="605">
        <v>145</v>
      </c>
    </row>
    <row r="72" spans="1:30" ht="15.75" thickBot="1" x14ac:dyDescent="0.3">
      <c r="A72" s="593" t="s">
        <v>401</v>
      </c>
      <c r="B72" s="672">
        <v>45335</v>
      </c>
      <c r="C72" s="671" t="s">
        <v>396</v>
      </c>
      <c r="D72" s="606" t="s">
        <v>397</v>
      </c>
      <c r="E72" s="670"/>
      <c r="F72" s="670"/>
      <c r="G72" s="670"/>
      <c r="H72" s="670"/>
      <c r="I72" s="670"/>
      <c r="J72" s="670"/>
      <c r="K72" s="607">
        <v>1365.16</v>
      </c>
      <c r="L72" s="670"/>
      <c r="M72" s="670"/>
      <c r="N72" s="670"/>
      <c r="O72" s="670"/>
      <c r="P72" s="670"/>
      <c r="Q72" s="603">
        <v>1365.16</v>
      </c>
      <c r="R72" s="670"/>
      <c r="S72" s="670"/>
      <c r="T72" s="670"/>
      <c r="U72" s="670"/>
      <c r="V72" s="670"/>
      <c r="W72" s="670"/>
      <c r="X72" s="608">
        <v>2</v>
      </c>
      <c r="Y72" s="670"/>
      <c r="Z72" s="670"/>
      <c r="AA72" s="670"/>
      <c r="AB72" s="670"/>
      <c r="AC72" s="670"/>
      <c r="AD72" s="605">
        <v>2</v>
      </c>
    </row>
    <row r="73" spans="1:30" ht="15.75" thickBot="1" x14ac:dyDescent="0.3">
      <c r="A73" s="593" t="s">
        <v>401</v>
      </c>
      <c r="B73" s="673">
        <v>45336</v>
      </c>
      <c r="C73" s="671" t="s">
        <v>396</v>
      </c>
      <c r="D73" s="600" t="s">
        <v>399</v>
      </c>
      <c r="E73" s="602"/>
      <c r="F73" s="602"/>
      <c r="G73" s="601">
        <v>4313</v>
      </c>
      <c r="H73" s="602"/>
      <c r="I73" s="601">
        <v>383</v>
      </c>
      <c r="J73" s="602"/>
      <c r="K73" s="602"/>
      <c r="L73" s="602"/>
      <c r="M73" s="602"/>
      <c r="N73" s="602"/>
      <c r="O73" s="602"/>
      <c r="P73" s="602"/>
      <c r="Q73" s="603">
        <v>4696</v>
      </c>
      <c r="R73" s="602"/>
      <c r="S73" s="602"/>
      <c r="T73" s="604">
        <v>7</v>
      </c>
      <c r="U73" s="602"/>
      <c r="V73" s="604">
        <v>1</v>
      </c>
      <c r="W73" s="602"/>
      <c r="X73" s="602"/>
      <c r="Y73" s="602"/>
      <c r="Z73" s="602"/>
      <c r="AA73" s="602"/>
      <c r="AB73" s="602"/>
      <c r="AC73" s="602"/>
      <c r="AD73" s="605">
        <v>7</v>
      </c>
    </row>
    <row r="74" spans="1:30" ht="15.75" thickBot="1" x14ac:dyDescent="0.3">
      <c r="A74" s="593" t="s">
        <v>401</v>
      </c>
      <c r="B74" s="672">
        <v>45337</v>
      </c>
      <c r="C74" s="671" t="s">
        <v>396</v>
      </c>
      <c r="D74" s="606" t="s">
        <v>399</v>
      </c>
      <c r="E74" s="670"/>
      <c r="F74" s="670"/>
      <c r="G74" s="607">
        <v>18186</v>
      </c>
      <c r="H74" s="607">
        <v>7166</v>
      </c>
      <c r="I74" s="607">
        <v>41395</v>
      </c>
      <c r="J74" s="607">
        <v>701</v>
      </c>
      <c r="K74" s="607">
        <v>471</v>
      </c>
      <c r="L74" s="670"/>
      <c r="M74" s="670"/>
      <c r="N74" s="670"/>
      <c r="O74" s="670"/>
      <c r="P74" s="670"/>
      <c r="Q74" s="603">
        <v>67919</v>
      </c>
      <c r="R74" s="670"/>
      <c r="S74" s="670"/>
      <c r="T74" s="608">
        <v>31</v>
      </c>
      <c r="U74" s="608">
        <v>14</v>
      </c>
      <c r="V74" s="608">
        <v>57</v>
      </c>
      <c r="W74" s="608">
        <v>1</v>
      </c>
      <c r="X74" s="608">
        <v>1</v>
      </c>
      <c r="Y74" s="670"/>
      <c r="Z74" s="670"/>
      <c r="AA74" s="670"/>
      <c r="AB74" s="670"/>
      <c r="AC74" s="670"/>
      <c r="AD74" s="605">
        <v>97</v>
      </c>
    </row>
    <row r="75" spans="1:30" ht="15.75" thickBot="1" x14ac:dyDescent="0.3">
      <c r="A75" s="593" t="s">
        <v>401</v>
      </c>
      <c r="B75" s="673">
        <v>45342</v>
      </c>
      <c r="C75" s="671" t="s">
        <v>396</v>
      </c>
      <c r="D75" s="600" t="s">
        <v>399</v>
      </c>
      <c r="E75" s="602"/>
      <c r="F75" s="602"/>
      <c r="G75" s="602"/>
      <c r="H75" s="602"/>
      <c r="I75" s="602"/>
      <c r="J75" s="601">
        <v>10551</v>
      </c>
      <c r="K75" s="601">
        <v>63494</v>
      </c>
      <c r="L75" s="602"/>
      <c r="M75" s="602"/>
      <c r="N75" s="602"/>
      <c r="O75" s="602"/>
      <c r="P75" s="602"/>
      <c r="Q75" s="603">
        <v>74045</v>
      </c>
      <c r="R75" s="602"/>
      <c r="S75" s="602"/>
      <c r="T75" s="602"/>
      <c r="U75" s="602"/>
      <c r="V75" s="602"/>
      <c r="W75" s="604">
        <v>15</v>
      </c>
      <c r="X75" s="604">
        <v>75</v>
      </c>
      <c r="Y75" s="602"/>
      <c r="Z75" s="602"/>
      <c r="AA75" s="602"/>
      <c r="AB75" s="602"/>
      <c r="AC75" s="602"/>
      <c r="AD75" s="605">
        <v>90</v>
      </c>
    </row>
    <row r="76" spans="1:30" ht="15.75" thickBot="1" x14ac:dyDescent="0.3">
      <c r="A76" s="593" t="s">
        <v>401</v>
      </c>
      <c r="B76" s="672">
        <v>45344</v>
      </c>
      <c r="C76" s="671" t="s">
        <v>396</v>
      </c>
      <c r="D76" s="606" t="s">
        <v>399</v>
      </c>
      <c r="E76" s="670"/>
      <c r="F76" s="670"/>
      <c r="G76" s="670"/>
      <c r="H76" s="670"/>
      <c r="I76" s="670"/>
      <c r="J76" s="670"/>
      <c r="K76" s="607">
        <v>36767</v>
      </c>
      <c r="L76" s="670"/>
      <c r="M76" s="670"/>
      <c r="N76" s="670"/>
      <c r="O76" s="670"/>
      <c r="P76" s="670"/>
      <c r="Q76" s="603">
        <v>36767</v>
      </c>
      <c r="R76" s="670"/>
      <c r="S76" s="670"/>
      <c r="T76" s="670"/>
      <c r="U76" s="670"/>
      <c r="V76" s="670"/>
      <c r="W76" s="670"/>
      <c r="X76" s="608">
        <v>49</v>
      </c>
      <c r="Y76" s="670"/>
      <c r="Z76" s="670"/>
      <c r="AA76" s="670"/>
      <c r="AB76" s="670"/>
      <c r="AC76" s="670"/>
      <c r="AD76" s="605">
        <v>49</v>
      </c>
    </row>
    <row r="77" spans="1:30" ht="15.75" thickBot="1" x14ac:dyDescent="0.3">
      <c r="A77" s="593" t="s">
        <v>401</v>
      </c>
      <c r="B77" s="673">
        <v>45345</v>
      </c>
      <c r="C77" s="671" t="s">
        <v>396</v>
      </c>
      <c r="D77" s="600" t="s">
        <v>402</v>
      </c>
      <c r="E77" s="602"/>
      <c r="F77" s="602"/>
      <c r="G77" s="602"/>
      <c r="H77" s="602"/>
      <c r="I77" s="602"/>
      <c r="J77" s="601">
        <v>7133</v>
      </c>
      <c r="K77" s="601">
        <v>3400</v>
      </c>
      <c r="L77" s="602"/>
      <c r="M77" s="602"/>
      <c r="N77" s="602"/>
      <c r="O77" s="602"/>
      <c r="P77" s="602"/>
      <c r="Q77" s="603">
        <v>10533</v>
      </c>
      <c r="R77" s="602"/>
      <c r="S77" s="602"/>
      <c r="T77" s="602"/>
      <c r="U77" s="602"/>
      <c r="V77" s="602"/>
      <c r="W77" s="604">
        <v>11</v>
      </c>
      <c r="X77" s="604">
        <v>6</v>
      </c>
      <c r="Y77" s="602"/>
      <c r="Z77" s="602"/>
      <c r="AA77" s="602"/>
      <c r="AB77" s="602"/>
      <c r="AC77" s="602"/>
      <c r="AD77" s="605">
        <v>17</v>
      </c>
    </row>
    <row r="78" spans="1:30" ht="15.75" thickBot="1" x14ac:dyDescent="0.3">
      <c r="A78" s="593" t="s">
        <v>401</v>
      </c>
      <c r="B78" s="690">
        <v>45359</v>
      </c>
      <c r="C78" s="692" t="s">
        <v>396</v>
      </c>
      <c r="D78" s="606" t="s">
        <v>402</v>
      </c>
      <c r="E78" s="670"/>
      <c r="F78" s="670"/>
      <c r="G78" s="670"/>
      <c r="H78" s="670"/>
      <c r="I78" s="670"/>
      <c r="J78" s="670"/>
      <c r="K78" s="607">
        <v>26749</v>
      </c>
      <c r="L78" s="670"/>
      <c r="M78" s="670"/>
      <c r="N78" s="670"/>
      <c r="O78" s="670"/>
      <c r="P78" s="670"/>
      <c r="Q78" s="603">
        <v>26749</v>
      </c>
      <c r="R78" s="670"/>
      <c r="S78" s="670"/>
      <c r="T78" s="670"/>
      <c r="U78" s="670"/>
      <c r="V78" s="670"/>
      <c r="W78" s="670"/>
      <c r="X78" s="608">
        <v>30</v>
      </c>
      <c r="Y78" s="670"/>
      <c r="Z78" s="670"/>
      <c r="AA78" s="670"/>
      <c r="AB78" s="670"/>
      <c r="AC78" s="670"/>
      <c r="AD78" s="605">
        <v>30</v>
      </c>
    </row>
    <row r="79" spans="1:30" ht="15.75" thickBot="1" x14ac:dyDescent="0.3">
      <c r="A79" s="593" t="s">
        <v>401</v>
      </c>
      <c r="B79" s="691">
        <v>45359</v>
      </c>
      <c r="C79" s="692" t="s">
        <v>396</v>
      </c>
      <c r="D79" s="600" t="s">
        <v>397</v>
      </c>
      <c r="E79" s="602"/>
      <c r="F79" s="602"/>
      <c r="G79" s="602"/>
      <c r="H79" s="602"/>
      <c r="I79" s="602"/>
      <c r="J79" s="602"/>
      <c r="K79" s="602"/>
      <c r="L79" s="601">
        <v>108.89</v>
      </c>
      <c r="M79" s="602"/>
      <c r="N79" s="602"/>
      <c r="O79" s="602"/>
      <c r="P79" s="602"/>
      <c r="Q79" s="603">
        <v>108.89</v>
      </c>
      <c r="R79" s="602"/>
      <c r="S79" s="602"/>
      <c r="T79" s="602"/>
      <c r="U79" s="602"/>
      <c r="V79" s="602"/>
      <c r="W79" s="602"/>
      <c r="X79" s="602"/>
      <c r="Y79" s="604">
        <v>1</v>
      </c>
      <c r="Z79" s="602"/>
      <c r="AA79" s="602"/>
      <c r="AB79" s="602"/>
      <c r="AC79" s="602"/>
      <c r="AD79" s="605">
        <v>1</v>
      </c>
    </row>
    <row r="80" spans="1:30" ht="15.75" thickBot="1" x14ac:dyDescent="0.3">
      <c r="A80" s="593" t="s">
        <v>401</v>
      </c>
      <c r="B80" s="672">
        <v>45363</v>
      </c>
      <c r="C80" s="671" t="s">
        <v>396</v>
      </c>
      <c r="D80" s="606" t="s">
        <v>402</v>
      </c>
      <c r="E80" s="670"/>
      <c r="F80" s="670"/>
      <c r="G80" s="670"/>
      <c r="H80" s="670"/>
      <c r="I80" s="670"/>
      <c r="J80" s="670"/>
      <c r="K80" s="607">
        <v>10399</v>
      </c>
      <c r="L80" s="607">
        <v>15827</v>
      </c>
      <c r="M80" s="670"/>
      <c r="N80" s="670"/>
      <c r="O80" s="670"/>
      <c r="P80" s="670"/>
      <c r="Q80" s="603">
        <v>26226</v>
      </c>
      <c r="R80" s="670"/>
      <c r="S80" s="670"/>
      <c r="T80" s="670"/>
      <c r="U80" s="670"/>
      <c r="V80" s="670"/>
      <c r="W80" s="670"/>
      <c r="X80" s="608">
        <v>14</v>
      </c>
      <c r="Y80" s="608">
        <v>20</v>
      </c>
      <c r="Z80" s="670"/>
      <c r="AA80" s="670"/>
      <c r="AB80" s="670"/>
      <c r="AC80" s="670"/>
      <c r="AD80" s="605">
        <v>33</v>
      </c>
    </row>
    <row r="81" spans="1:30" ht="15.75" thickBot="1" x14ac:dyDescent="0.3">
      <c r="A81" s="593" t="s">
        <v>401</v>
      </c>
      <c r="B81" s="673">
        <v>45366</v>
      </c>
      <c r="C81" s="671" t="s">
        <v>396</v>
      </c>
      <c r="D81" s="600" t="s">
        <v>399</v>
      </c>
      <c r="E81" s="602"/>
      <c r="F81" s="602"/>
      <c r="G81" s="602"/>
      <c r="H81" s="601">
        <v>681</v>
      </c>
      <c r="I81" s="601">
        <v>500</v>
      </c>
      <c r="J81" s="601">
        <v>5659</v>
      </c>
      <c r="K81" s="601">
        <v>94805</v>
      </c>
      <c r="L81" s="601">
        <v>27331</v>
      </c>
      <c r="M81" s="602"/>
      <c r="N81" s="602"/>
      <c r="O81" s="602"/>
      <c r="P81" s="602"/>
      <c r="Q81" s="603">
        <v>128976</v>
      </c>
      <c r="R81" s="602"/>
      <c r="S81" s="602"/>
      <c r="T81" s="602"/>
      <c r="U81" s="604">
        <v>1</v>
      </c>
      <c r="V81" s="604">
        <v>1</v>
      </c>
      <c r="W81" s="604">
        <v>6</v>
      </c>
      <c r="X81" s="604">
        <v>132</v>
      </c>
      <c r="Y81" s="604">
        <v>34</v>
      </c>
      <c r="Z81" s="602"/>
      <c r="AA81" s="602"/>
      <c r="AB81" s="602"/>
      <c r="AC81" s="602"/>
      <c r="AD81" s="605">
        <v>172</v>
      </c>
    </row>
    <row r="82" spans="1:30" ht="15.75" thickBot="1" x14ac:dyDescent="0.3">
      <c r="A82" s="593" t="s">
        <v>401</v>
      </c>
      <c r="B82" s="672">
        <v>45370</v>
      </c>
      <c r="C82" s="671" t="s">
        <v>396</v>
      </c>
      <c r="D82" s="606" t="s">
        <v>397</v>
      </c>
      <c r="E82" s="670"/>
      <c r="F82" s="670"/>
      <c r="G82" s="670"/>
      <c r="H82" s="670"/>
      <c r="I82" s="670"/>
      <c r="J82" s="670"/>
      <c r="K82" s="670"/>
      <c r="L82" s="607">
        <v>562.27</v>
      </c>
      <c r="M82" s="670"/>
      <c r="N82" s="670"/>
      <c r="O82" s="670"/>
      <c r="P82" s="670"/>
      <c r="Q82" s="603">
        <v>562.27</v>
      </c>
      <c r="R82" s="670"/>
      <c r="S82" s="670"/>
      <c r="T82" s="670"/>
      <c r="U82" s="670"/>
      <c r="V82" s="670"/>
      <c r="W82" s="670"/>
      <c r="X82" s="670"/>
      <c r="Y82" s="608">
        <v>1</v>
      </c>
      <c r="Z82" s="670"/>
      <c r="AA82" s="670"/>
      <c r="AB82" s="670"/>
      <c r="AC82" s="670"/>
      <c r="AD82" s="605">
        <v>1</v>
      </c>
    </row>
    <row r="83" spans="1:30" ht="15.75" thickBot="1" x14ac:dyDescent="0.3">
      <c r="A83" s="593" t="s">
        <v>401</v>
      </c>
      <c r="B83" s="673">
        <v>45372</v>
      </c>
      <c r="C83" s="671" t="s">
        <v>396</v>
      </c>
      <c r="D83" s="600" t="s">
        <v>399</v>
      </c>
      <c r="E83" s="602"/>
      <c r="F83" s="602"/>
      <c r="G83" s="602"/>
      <c r="H83" s="602"/>
      <c r="I83" s="602"/>
      <c r="J83" s="602"/>
      <c r="K83" s="601">
        <v>1500</v>
      </c>
      <c r="L83" s="601">
        <v>75314</v>
      </c>
      <c r="M83" s="602"/>
      <c r="N83" s="602"/>
      <c r="O83" s="602"/>
      <c r="P83" s="602"/>
      <c r="Q83" s="603">
        <v>76814</v>
      </c>
      <c r="R83" s="602"/>
      <c r="S83" s="602"/>
      <c r="T83" s="602"/>
      <c r="U83" s="602"/>
      <c r="V83" s="602"/>
      <c r="W83" s="602"/>
      <c r="X83" s="604">
        <v>1</v>
      </c>
      <c r="Y83" s="604">
        <v>109</v>
      </c>
      <c r="Z83" s="602"/>
      <c r="AA83" s="602"/>
      <c r="AB83" s="602"/>
      <c r="AC83" s="602"/>
      <c r="AD83" s="605">
        <v>110</v>
      </c>
    </row>
    <row r="84" spans="1:30" ht="15.75" thickBot="1" x14ac:dyDescent="0.3">
      <c r="A84" s="593" t="s">
        <v>401</v>
      </c>
      <c r="B84" s="672">
        <v>45378</v>
      </c>
      <c r="C84" s="671" t="s">
        <v>396</v>
      </c>
      <c r="D84" s="606" t="s">
        <v>402</v>
      </c>
      <c r="E84" s="670"/>
      <c r="F84" s="670"/>
      <c r="G84" s="670"/>
      <c r="H84" s="670"/>
      <c r="I84" s="670"/>
      <c r="J84" s="670"/>
      <c r="K84" s="670"/>
      <c r="L84" s="607">
        <v>15058</v>
      </c>
      <c r="M84" s="670"/>
      <c r="N84" s="670"/>
      <c r="O84" s="670"/>
      <c r="P84" s="670"/>
      <c r="Q84" s="603">
        <v>15058</v>
      </c>
      <c r="R84" s="670"/>
      <c r="S84" s="670"/>
      <c r="T84" s="670"/>
      <c r="U84" s="670"/>
      <c r="V84" s="670"/>
      <c r="W84" s="670"/>
      <c r="X84" s="670"/>
      <c r="Y84" s="608">
        <v>18</v>
      </c>
      <c r="Z84" s="670"/>
      <c r="AA84" s="670"/>
      <c r="AB84" s="670"/>
      <c r="AC84" s="670"/>
      <c r="AD84" s="605">
        <v>18</v>
      </c>
    </row>
    <row r="85" spans="1:30" ht="15.75" thickBot="1" x14ac:dyDescent="0.3">
      <c r="A85" s="593" t="s">
        <v>401</v>
      </c>
      <c r="B85" s="691">
        <v>45379</v>
      </c>
      <c r="C85" s="692" t="s">
        <v>396</v>
      </c>
      <c r="D85" s="600" t="s">
        <v>402</v>
      </c>
      <c r="E85" s="602"/>
      <c r="F85" s="602"/>
      <c r="G85" s="602"/>
      <c r="H85" s="602"/>
      <c r="I85" s="602"/>
      <c r="J85" s="602"/>
      <c r="K85" s="602"/>
      <c r="L85" s="601">
        <v>9183</v>
      </c>
      <c r="M85" s="602"/>
      <c r="N85" s="602"/>
      <c r="O85" s="602"/>
      <c r="P85" s="602"/>
      <c r="Q85" s="603">
        <v>9183</v>
      </c>
      <c r="R85" s="602"/>
      <c r="S85" s="602"/>
      <c r="T85" s="602"/>
      <c r="U85" s="602"/>
      <c r="V85" s="602"/>
      <c r="W85" s="602"/>
      <c r="X85" s="602"/>
      <c r="Y85" s="604">
        <v>11</v>
      </c>
      <c r="Z85" s="602"/>
      <c r="AA85" s="602"/>
      <c r="AB85" s="602"/>
      <c r="AC85" s="602"/>
      <c r="AD85" s="605">
        <v>11</v>
      </c>
    </row>
    <row r="86" spans="1:30" ht="15.75" thickBot="1" x14ac:dyDescent="0.3">
      <c r="A86" s="593" t="s">
        <v>401</v>
      </c>
      <c r="B86" s="690">
        <v>45379</v>
      </c>
      <c r="C86" s="692" t="s">
        <v>396</v>
      </c>
      <c r="D86" s="606" t="s">
        <v>399</v>
      </c>
      <c r="E86" s="670"/>
      <c r="F86" s="670"/>
      <c r="G86" s="670"/>
      <c r="H86" s="670"/>
      <c r="I86" s="670"/>
      <c r="J86" s="670"/>
      <c r="K86" s="670"/>
      <c r="L86" s="607">
        <v>45528</v>
      </c>
      <c r="M86" s="670"/>
      <c r="N86" s="670"/>
      <c r="O86" s="670"/>
      <c r="P86" s="670"/>
      <c r="Q86" s="603">
        <v>45528</v>
      </c>
      <c r="R86" s="670"/>
      <c r="S86" s="670"/>
      <c r="T86" s="670"/>
      <c r="U86" s="670"/>
      <c r="V86" s="670"/>
      <c r="W86" s="670"/>
      <c r="X86" s="670"/>
      <c r="Y86" s="608">
        <v>67</v>
      </c>
      <c r="Z86" s="670"/>
      <c r="AA86" s="670"/>
      <c r="AB86" s="670"/>
      <c r="AC86" s="670"/>
      <c r="AD86" s="605">
        <v>67</v>
      </c>
    </row>
    <row r="87" spans="1:30" ht="15.75" thickBot="1" x14ac:dyDescent="0.3">
      <c r="A87" s="593" t="s">
        <v>401</v>
      </c>
      <c r="B87" s="673">
        <v>45380</v>
      </c>
      <c r="C87" s="671" t="s">
        <v>396</v>
      </c>
      <c r="D87" s="600" t="s">
        <v>397</v>
      </c>
      <c r="E87" s="602"/>
      <c r="F87" s="602"/>
      <c r="G87" s="602"/>
      <c r="H87" s="602"/>
      <c r="I87" s="602"/>
      <c r="J87" s="602"/>
      <c r="K87" s="602"/>
      <c r="L87" s="601">
        <v>798</v>
      </c>
      <c r="M87" s="602"/>
      <c r="N87" s="602"/>
      <c r="O87" s="602"/>
      <c r="P87" s="602"/>
      <c r="Q87" s="603">
        <v>798</v>
      </c>
      <c r="R87" s="602"/>
      <c r="S87" s="602"/>
      <c r="T87" s="602"/>
      <c r="U87" s="602"/>
      <c r="V87" s="602"/>
      <c r="W87" s="602"/>
      <c r="X87" s="602"/>
      <c r="Y87" s="604">
        <v>2</v>
      </c>
      <c r="Z87" s="602"/>
      <c r="AA87" s="602"/>
      <c r="AB87" s="602"/>
      <c r="AC87" s="602"/>
      <c r="AD87" s="605">
        <v>2</v>
      </c>
    </row>
    <row r="88" spans="1:30" ht="15.75" thickBot="1" x14ac:dyDescent="0.3">
      <c r="A88" s="593" t="s">
        <v>401</v>
      </c>
      <c r="B88" s="672">
        <v>45385</v>
      </c>
      <c r="C88" s="671" t="s">
        <v>396</v>
      </c>
      <c r="D88" s="606" t="s">
        <v>399</v>
      </c>
      <c r="E88" s="670"/>
      <c r="F88" s="670"/>
      <c r="G88" s="670"/>
      <c r="H88" s="670"/>
      <c r="I88" s="670"/>
      <c r="J88" s="670"/>
      <c r="K88" s="670"/>
      <c r="L88" s="607">
        <v>144600</v>
      </c>
      <c r="M88" s="607">
        <v>2221</v>
      </c>
      <c r="N88" s="670"/>
      <c r="O88" s="670"/>
      <c r="P88" s="670"/>
      <c r="Q88" s="603">
        <v>146821</v>
      </c>
      <c r="R88" s="670"/>
      <c r="S88" s="670"/>
      <c r="T88" s="670"/>
      <c r="U88" s="670"/>
      <c r="V88" s="670"/>
      <c r="W88" s="670"/>
      <c r="X88" s="670"/>
      <c r="Y88" s="608">
        <v>190</v>
      </c>
      <c r="Z88" s="608">
        <v>4</v>
      </c>
      <c r="AA88" s="670"/>
      <c r="AB88" s="670"/>
      <c r="AC88" s="670"/>
      <c r="AD88" s="605">
        <v>192</v>
      </c>
    </row>
    <row r="89" spans="1:30" ht="15.75" thickBot="1" x14ac:dyDescent="0.3">
      <c r="A89" s="593" t="s">
        <v>401</v>
      </c>
      <c r="B89" s="673">
        <v>45390</v>
      </c>
      <c r="C89" s="671" t="s">
        <v>396</v>
      </c>
      <c r="D89" s="600" t="s">
        <v>402</v>
      </c>
      <c r="E89" s="602"/>
      <c r="F89" s="602"/>
      <c r="G89" s="602"/>
      <c r="H89" s="602"/>
      <c r="I89" s="602"/>
      <c r="J89" s="602"/>
      <c r="K89" s="602"/>
      <c r="L89" s="601">
        <v>8227</v>
      </c>
      <c r="M89" s="601">
        <v>8799</v>
      </c>
      <c r="N89" s="602"/>
      <c r="O89" s="602"/>
      <c r="P89" s="602"/>
      <c r="Q89" s="603">
        <v>17026</v>
      </c>
      <c r="R89" s="602"/>
      <c r="S89" s="602"/>
      <c r="T89" s="602"/>
      <c r="U89" s="602"/>
      <c r="V89" s="602"/>
      <c r="W89" s="602"/>
      <c r="X89" s="602"/>
      <c r="Y89" s="604">
        <v>8</v>
      </c>
      <c r="Z89" s="604">
        <v>9</v>
      </c>
      <c r="AA89" s="602"/>
      <c r="AB89" s="602"/>
      <c r="AC89" s="602"/>
      <c r="AD89" s="605">
        <v>17</v>
      </c>
    </row>
    <row r="90" spans="1:30" ht="15.75" thickBot="1" x14ac:dyDescent="0.3">
      <c r="A90" s="593" t="s">
        <v>401</v>
      </c>
      <c r="B90" s="690">
        <v>45394</v>
      </c>
      <c r="C90" s="692" t="s">
        <v>396</v>
      </c>
      <c r="D90" s="606" t="s">
        <v>402</v>
      </c>
      <c r="E90" s="670"/>
      <c r="F90" s="670"/>
      <c r="G90" s="670"/>
      <c r="H90" s="670"/>
      <c r="I90" s="670"/>
      <c r="J90" s="670"/>
      <c r="K90" s="670"/>
      <c r="L90" s="670"/>
      <c r="M90" s="607">
        <v>9184</v>
      </c>
      <c r="N90" s="670"/>
      <c r="O90" s="670"/>
      <c r="P90" s="670"/>
      <c r="Q90" s="603">
        <v>9184</v>
      </c>
      <c r="R90" s="670"/>
      <c r="S90" s="670"/>
      <c r="T90" s="670"/>
      <c r="U90" s="670"/>
      <c r="V90" s="670"/>
      <c r="W90" s="670"/>
      <c r="X90" s="670"/>
      <c r="Y90" s="670"/>
      <c r="Z90" s="608">
        <v>10</v>
      </c>
      <c r="AA90" s="670"/>
      <c r="AB90" s="670"/>
      <c r="AC90" s="670"/>
      <c r="AD90" s="605">
        <v>10</v>
      </c>
    </row>
    <row r="91" spans="1:30" ht="15.75" thickBot="1" x14ac:dyDescent="0.3">
      <c r="A91" s="593" t="s">
        <v>401</v>
      </c>
      <c r="B91" s="691">
        <v>45394</v>
      </c>
      <c r="C91" s="692" t="s">
        <v>396</v>
      </c>
      <c r="D91" s="600" t="s">
        <v>399</v>
      </c>
      <c r="E91" s="602"/>
      <c r="F91" s="602"/>
      <c r="G91" s="602"/>
      <c r="H91" s="602"/>
      <c r="I91" s="602"/>
      <c r="J91" s="602"/>
      <c r="K91" s="602"/>
      <c r="L91" s="601">
        <v>51459</v>
      </c>
      <c r="M91" s="601">
        <v>1184</v>
      </c>
      <c r="N91" s="602"/>
      <c r="O91" s="602"/>
      <c r="P91" s="602"/>
      <c r="Q91" s="603">
        <v>52643</v>
      </c>
      <c r="R91" s="602"/>
      <c r="S91" s="602"/>
      <c r="T91" s="602"/>
      <c r="U91" s="602"/>
      <c r="V91" s="602"/>
      <c r="W91" s="602"/>
      <c r="X91" s="602"/>
      <c r="Y91" s="604">
        <v>70</v>
      </c>
      <c r="Z91" s="604">
        <v>2</v>
      </c>
      <c r="AA91" s="602"/>
      <c r="AB91" s="602"/>
      <c r="AC91" s="602"/>
      <c r="AD91" s="605">
        <v>71</v>
      </c>
    </row>
    <row r="92" spans="1:30" ht="15.75" thickBot="1" x14ac:dyDescent="0.3">
      <c r="A92" s="593" t="s">
        <v>401</v>
      </c>
      <c r="B92" s="672">
        <v>45401</v>
      </c>
      <c r="C92" s="671" t="s">
        <v>396</v>
      </c>
      <c r="D92" s="606" t="s">
        <v>402</v>
      </c>
      <c r="E92" s="670"/>
      <c r="F92" s="670"/>
      <c r="G92" s="670"/>
      <c r="H92" s="670"/>
      <c r="I92" s="670"/>
      <c r="J92" s="670"/>
      <c r="K92" s="670"/>
      <c r="L92" s="670"/>
      <c r="M92" s="607">
        <v>6447</v>
      </c>
      <c r="N92" s="670"/>
      <c r="O92" s="670"/>
      <c r="P92" s="670"/>
      <c r="Q92" s="603">
        <v>6447</v>
      </c>
      <c r="R92" s="670"/>
      <c r="S92" s="670"/>
      <c r="T92" s="670"/>
      <c r="U92" s="670"/>
      <c r="V92" s="670"/>
      <c r="W92" s="670"/>
      <c r="X92" s="670"/>
      <c r="Y92" s="670"/>
      <c r="Z92" s="608">
        <v>9</v>
      </c>
      <c r="AA92" s="670"/>
      <c r="AB92" s="670"/>
      <c r="AC92" s="670"/>
      <c r="AD92" s="605">
        <v>9</v>
      </c>
    </row>
    <row r="93" spans="1:30" ht="15.75" thickBot="1" x14ac:dyDescent="0.3">
      <c r="A93" s="593" t="s">
        <v>401</v>
      </c>
      <c r="B93" s="673">
        <v>45405</v>
      </c>
      <c r="C93" s="671" t="s">
        <v>396</v>
      </c>
      <c r="D93" s="600" t="s">
        <v>399</v>
      </c>
      <c r="E93" s="602"/>
      <c r="F93" s="602"/>
      <c r="G93" s="602"/>
      <c r="H93" s="602"/>
      <c r="I93" s="602"/>
      <c r="J93" s="601">
        <v>860</v>
      </c>
      <c r="K93" s="601">
        <v>913</v>
      </c>
      <c r="L93" s="601">
        <v>5472</v>
      </c>
      <c r="M93" s="601">
        <v>206061</v>
      </c>
      <c r="N93" s="602"/>
      <c r="O93" s="602"/>
      <c r="P93" s="602"/>
      <c r="Q93" s="603">
        <v>213306</v>
      </c>
      <c r="R93" s="602"/>
      <c r="S93" s="602"/>
      <c r="T93" s="602"/>
      <c r="U93" s="602"/>
      <c r="V93" s="602"/>
      <c r="W93" s="604">
        <v>1</v>
      </c>
      <c r="X93" s="604">
        <v>1</v>
      </c>
      <c r="Y93" s="604">
        <v>9</v>
      </c>
      <c r="Z93" s="604">
        <v>274</v>
      </c>
      <c r="AA93" s="602"/>
      <c r="AB93" s="602"/>
      <c r="AC93" s="602"/>
      <c r="AD93" s="605">
        <v>285</v>
      </c>
    </row>
    <row r="94" spans="1:30" ht="15.75" thickBot="1" x14ac:dyDescent="0.3">
      <c r="A94" s="593" t="s">
        <v>401</v>
      </c>
      <c r="B94" s="672">
        <v>45407</v>
      </c>
      <c r="C94" s="671" t="s">
        <v>396</v>
      </c>
      <c r="D94" s="606" t="s">
        <v>402</v>
      </c>
      <c r="E94" s="670"/>
      <c r="F94" s="670"/>
      <c r="G94" s="670"/>
      <c r="H94" s="670"/>
      <c r="I94" s="670"/>
      <c r="J94" s="670"/>
      <c r="K94" s="670"/>
      <c r="L94" s="670"/>
      <c r="M94" s="607">
        <v>8959</v>
      </c>
      <c r="N94" s="670"/>
      <c r="O94" s="670"/>
      <c r="P94" s="670"/>
      <c r="Q94" s="603">
        <v>8959</v>
      </c>
      <c r="R94" s="670"/>
      <c r="S94" s="670"/>
      <c r="T94" s="670"/>
      <c r="U94" s="670"/>
      <c r="V94" s="670"/>
      <c r="W94" s="670"/>
      <c r="X94" s="670"/>
      <c r="Y94" s="670"/>
      <c r="Z94" s="608">
        <v>10</v>
      </c>
      <c r="AA94" s="670"/>
      <c r="AB94" s="670"/>
      <c r="AC94" s="670"/>
      <c r="AD94" s="605">
        <v>10</v>
      </c>
    </row>
    <row r="95" spans="1:30" ht="15.75" thickBot="1" x14ac:dyDescent="0.3">
      <c r="A95" s="593" t="s">
        <v>401</v>
      </c>
      <c r="B95" s="673">
        <v>45411</v>
      </c>
      <c r="C95" s="671" t="s">
        <v>396</v>
      </c>
      <c r="D95" s="600" t="s">
        <v>399</v>
      </c>
      <c r="E95" s="602"/>
      <c r="F95" s="602"/>
      <c r="G95" s="602"/>
      <c r="H95" s="602"/>
      <c r="I95" s="602"/>
      <c r="J95" s="602"/>
      <c r="K95" s="602"/>
      <c r="L95" s="601">
        <v>2121</v>
      </c>
      <c r="M95" s="601">
        <v>56239</v>
      </c>
      <c r="N95" s="602"/>
      <c r="O95" s="602"/>
      <c r="P95" s="602"/>
      <c r="Q95" s="603">
        <v>58360</v>
      </c>
      <c r="R95" s="602"/>
      <c r="S95" s="602"/>
      <c r="T95" s="602"/>
      <c r="U95" s="602"/>
      <c r="V95" s="602"/>
      <c r="W95" s="602"/>
      <c r="X95" s="602"/>
      <c r="Y95" s="604">
        <v>2</v>
      </c>
      <c r="Z95" s="604">
        <v>76</v>
      </c>
      <c r="AA95" s="602"/>
      <c r="AB95" s="602"/>
      <c r="AC95" s="602"/>
      <c r="AD95" s="605">
        <v>78</v>
      </c>
    </row>
    <row r="96" spans="1:30" ht="15.75" thickBot="1" x14ac:dyDescent="0.3">
      <c r="A96" s="593" t="s">
        <v>401</v>
      </c>
      <c r="B96" s="672">
        <v>45413</v>
      </c>
      <c r="C96" s="671" t="s">
        <v>396</v>
      </c>
      <c r="D96" s="606" t="s">
        <v>402</v>
      </c>
      <c r="E96" s="670"/>
      <c r="F96" s="670"/>
      <c r="G96" s="670"/>
      <c r="H96" s="670"/>
      <c r="I96" s="670"/>
      <c r="J96" s="670"/>
      <c r="K96" s="670"/>
      <c r="L96" s="670"/>
      <c r="M96" s="607">
        <v>4372</v>
      </c>
      <c r="N96" s="607">
        <v>1522</v>
      </c>
      <c r="O96" s="670"/>
      <c r="P96" s="670"/>
      <c r="Q96" s="603">
        <v>5894</v>
      </c>
      <c r="R96" s="670"/>
      <c r="S96" s="670"/>
      <c r="T96" s="670"/>
      <c r="U96" s="670"/>
      <c r="V96" s="670"/>
      <c r="W96" s="670"/>
      <c r="X96" s="670"/>
      <c r="Y96" s="670"/>
      <c r="Z96" s="608">
        <v>6</v>
      </c>
      <c r="AA96" s="608">
        <v>2</v>
      </c>
      <c r="AB96" s="670"/>
      <c r="AC96" s="670"/>
      <c r="AD96" s="605">
        <v>8</v>
      </c>
    </row>
    <row r="97" spans="1:30" ht="15.75" thickBot="1" x14ac:dyDescent="0.3">
      <c r="A97" s="593" t="s">
        <v>401</v>
      </c>
      <c r="B97" s="673">
        <v>45414</v>
      </c>
      <c r="C97" s="671" t="s">
        <v>396</v>
      </c>
      <c r="D97" s="600" t="s">
        <v>397</v>
      </c>
      <c r="E97" s="602"/>
      <c r="F97" s="602"/>
      <c r="G97" s="602"/>
      <c r="H97" s="602"/>
      <c r="I97" s="602"/>
      <c r="J97" s="602"/>
      <c r="K97" s="602"/>
      <c r="L97" s="602"/>
      <c r="M97" s="602"/>
      <c r="N97" s="601">
        <v>317.62</v>
      </c>
      <c r="O97" s="602"/>
      <c r="P97" s="602"/>
      <c r="Q97" s="603">
        <v>317.62</v>
      </c>
      <c r="R97" s="602"/>
      <c r="S97" s="602"/>
      <c r="T97" s="602"/>
      <c r="U97" s="602"/>
      <c r="V97" s="602"/>
      <c r="W97" s="602"/>
      <c r="X97" s="602"/>
      <c r="Y97" s="602"/>
      <c r="Z97" s="602"/>
      <c r="AA97" s="604">
        <v>2</v>
      </c>
      <c r="AB97" s="602"/>
      <c r="AC97" s="602"/>
      <c r="AD97" s="605">
        <v>2</v>
      </c>
    </row>
    <row r="98" spans="1:30" ht="15.75" thickBot="1" x14ac:dyDescent="0.3">
      <c r="A98" s="593" t="s">
        <v>401</v>
      </c>
      <c r="B98" s="672">
        <v>45420</v>
      </c>
      <c r="C98" s="671" t="s">
        <v>396</v>
      </c>
      <c r="D98" s="606" t="s">
        <v>399</v>
      </c>
      <c r="E98" s="670"/>
      <c r="F98" s="670"/>
      <c r="G98" s="670"/>
      <c r="H98" s="670"/>
      <c r="I98" s="670"/>
      <c r="J98" s="670"/>
      <c r="K98" s="670"/>
      <c r="L98" s="670"/>
      <c r="M98" s="607">
        <v>41288</v>
      </c>
      <c r="N98" s="607">
        <v>72725</v>
      </c>
      <c r="O98" s="670"/>
      <c r="P98" s="670"/>
      <c r="Q98" s="603">
        <v>114013</v>
      </c>
      <c r="R98" s="670"/>
      <c r="S98" s="670"/>
      <c r="T98" s="670"/>
      <c r="U98" s="670"/>
      <c r="V98" s="670"/>
      <c r="W98" s="670"/>
      <c r="X98" s="670"/>
      <c r="Y98" s="670"/>
      <c r="Z98" s="608">
        <v>56</v>
      </c>
      <c r="AA98" s="608">
        <v>84</v>
      </c>
      <c r="AB98" s="670"/>
      <c r="AC98" s="670"/>
      <c r="AD98" s="605">
        <v>140</v>
      </c>
    </row>
    <row r="99" spans="1:30" ht="15.75" thickBot="1" x14ac:dyDescent="0.3">
      <c r="A99" s="593" t="s">
        <v>401</v>
      </c>
      <c r="B99" s="691">
        <v>45427</v>
      </c>
      <c r="C99" s="692" t="s">
        <v>396</v>
      </c>
      <c r="D99" s="600" t="s">
        <v>397</v>
      </c>
      <c r="E99" s="602"/>
      <c r="F99" s="602"/>
      <c r="G99" s="602"/>
      <c r="H99" s="602"/>
      <c r="I99" s="602"/>
      <c r="J99" s="602"/>
      <c r="K99" s="602"/>
      <c r="L99" s="602"/>
      <c r="M99" s="602"/>
      <c r="N99" s="601">
        <v>360.55</v>
      </c>
      <c r="O99" s="602"/>
      <c r="P99" s="602"/>
      <c r="Q99" s="603">
        <v>360.55</v>
      </c>
      <c r="R99" s="602"/>
      <c r="S99" s="602"/>
      <c r="T99" s="602"/>
      <c r="U99" s="602"/>
      <c r="V99" s="602"/>
      <c r="W99" s="602"/>
      <c r="X99" s="602"/>
      <c r="Y99" s="602"/>
      <c r="Z99" s="602"/>
      <c r="AA99" s="604">
        <v>1</v>
      </c>
      <c r="AB99" s="602"/>
      <c r="AC99" s="602"/>
      <c r="AD99" s="605">
        <v>1</v>
      </c>
    </row>
    <row r="100" spans="1:30" ht="15.75" thickBot="1" x14ac:dyDescent="0.3">
      <c r="A100" s="593" t="s">
        <v>401</v>
      </c>
      <c r="B100" s="690">
        <v>45427</v>
      </c>
      <c r="C100" s="692" t="s">
        <v>396</v>
      </c>
      <c r="D100" s="606" t="s">
        <v>399</v>
      </c>
      <c r="E100" s="670"/>
      <c r="F100" s="670"/>
      <c r="G100" s="670"/>
      <c r="H100" s="670"/>
      <c r="I100" s="670"/>
      <c r="J100" s="670"/>
      <c r="K100" s="670"/>
      <c r="L100" s="670"/>
      <c r="M100" s="670"/>
      <c r="N100" s="607">
        <v>85361</v>
      </c>
      <c r="O100" s="670"/>
      <c r="P100" s="670"/>
      <c r="Q100" s="603">
        <v>85361</v>
      </c>
      <c r="R100" s="670"/>
      <c r="S100" s="670"/>
      <c r="T100" s="670"/>
      <c r="U100" s="670"/>
      <c r="V100" s="670"/>
      <c r="W100" s="670"/>
      <c r="X100" s="670"/>
      <c r="Y100" s="670"/>
      <c r="Z100" s="670"/>
      <c r="AA100" s="608">
        <v>117</v>
      </c>
      <c r="AB100" s="670"/>
      <c r="AC100" s="670"/>
      <c r="AD100" s="605">
        <v>117</v>
      </c>
    </row>
    <row r="101" spans="1:30" ht="15.75" thickBot="1" x14ac:dyDescent="0.3">
      <c r="A101" s="593" t="s">
        <v>401</v>
      </c>
      <c r="B101" s="691">
        <v>45429</v>
      </c>
      <c r="C101" s="692" t="s">
        <v>396</v>
      </c>
      <c r="D101" s="600" t="s">
        <v>402</v>
      </c>
      <c r="E101" s="602"/>
      <c r="F101" s="602"/>
      <c r="G101" s="602"/>
      <c r="H101" s="602"/>
      <c r="I101" s="602"/>
      <c r="J101" s="602"/>
      <c r="K101" s="602"/>
      <c r="L101" s="602"/>
      <c r="M101" s="602"/>
      <c r="N101" s="601">
        <v>14814</v>
      </c>
      <c r="O101" s="602"/>
      <c r="P101" s="602"/>
      <c r="Q101" s="603">
        <v>14814</v>
      </c>
      <c r="R101" s="602"/>
      <c r="S101" s="602"/>
      <c r="T101" s="602"/>
      <c r="U101" s="602"/>
      <c r="V101" s="602"/>
      <c r="W101" s="602"/>
      <c r="X101" s="602"/>
      <c r="Y101" s="602"/>
      <c r="Z101" s="602"/>
      <c r="AA101" s="604">
        <v>14</v>
      </c>
      <c r="AB101" s="602"/>
      <c r="AC101" s="602"/>
      <c r="AD101" s="605">
        <v>14</v>
      </c>
    </row>
    <row r="102" spans="1:30" ht="15.75" thickBot="1" x14ac:dyDescent="0.3">
      <c r="A102" s="593" t="s">
        <v>401</v>
      </c>
      <c r="B102" s="690">
        <v>45429</v>
      </c>
      <c r="C102" s="692" t="s">
        <v>396</v>
      </c>
      <c r="D102" s="606" t="s">
        <v>399</v>
      </c>
      <c r="E102" s="670"/>
      <c r="F102" s="670"/>
      <c r="G102" s="670"/>
      <c r="H102" s="607">
        <v>376</v>
      </c>
      <c r="I102" s="607">
        <v>500</v>
      </c>
      <c r="J102" s="670"/>
      <c r="K102" s="607">
        <v>554</v>
      </c>
      <c r="L102" s="670"/>
      <c r="M102" s="607">
        <v>4641</v>
      </c>
      <c r="N102" s="607">
        <v>96701</v>
      </c>
      <c r="O102" s="670"/>
      <c r="P102" s="670"/>
      <c r="Q102" s="603">
        <v>102772</v>
      </c>
      <c r="R102" s="670"/>
      <c r="S102" s="670"/>
      <c r="T102" s="670"/>
      <c r="U102" s="608">
        <v>1</v>
      </c>
      <c r="V102" s="608">
        <v>1</v>
      </c>
      <c r="W102" s="670"/>
      <c r="X102" s="608">
        <v>1</v>
      </c>
      <c r="Y102" s="670"/>
      <c r="Z102" s="608">
        <v>7</v>
      </c>
      <c r="AA102" s="608">
        <v>86</v>
      </c>
      <c r="AB102" s="670"/>
      <c r="AC102" s="670"/>
      <c r="AD102" s="605">
        <v>95</v>
      </c>
    </row>
    <row r="103" spans="1:30" ht="15.75" thickBot="1" x14ac:dyDescent="0.3">
      <c r="A103" s="593" t="s">
        <v>401</v>
      </c>
      <c r="B103" s="673">
        <v>45432</v>
      </c>
      <c r="C103" s="671" t="s">
        <v>396</v>
      </c>
      <c r="D103" s="600" t="s">
        <v>402</v>
      </c>
      <c r="E103" s="602"/>
      <c r="F103" s="602"/>
      <c r="G103" s="602"/>
      <c r="H103" s="602"/>
      <c r="I103" s="602"/>
      <c r="J103" s="602"/>
      <c r="K103" s="602"/>
      <c r="L103" s="602"/>
      <c r="M103" s="602"/>
      <c r="N103" s="601">
        <v>11944</v>
      </c>
      <c r="O103" s="602"/>
      <c r="P103" s="602"/>
      <c r="Q103" s="603">
        <v>11944</v>
      </c>
      <c r="R103" s="602"/>
      <c r="S103" s="602"/>
      <c r="T103" s="602"/>
      <c r="U103" s="602"/>
      <c r="V103" s="602"/>
      <c r="W103" s="602"/>
      <c r="X103" s="602"/>
      <c r="Y103" s="602"/>
      <c r="Z103" s="602"/>
      <c r="AA103" s="604">
        <v>14</v>
      </c>
      <c r="AB103" s="602"/>
      <c r="AC103" s="602"/>
      <c r="AD103" s="605">
        <v>14</v>
      </c>
    </row>
    <row r="104" spans="1:30" ht="15.75" thickBot="1" x14ac:dyDescent="0.3">
      <c r="A104" s="593" t="s">
        <v>401</v>
      </c>
      <c r="B104" s="672">
        <v>45433</v>
      </c>
      <c r="C104" s="671" t="s">
        <v>396</v>
      </c>
      <c r="D104" s="606" t="s">
        <v>399</v>
      </c>
      <c r="E104" s="670"/>
      <c r="F104" s="670"/>
      <c r="G104" s="670"/>
      <c r="H104" s="670"/>
      <c r="I104" s="670"/>
      <c r="J104" s="670"/>
      <c r="K104" s="670"/>
      <c r="L104" s="670"/>
      <c r="M104" s="670"/>
      <c r="N104" s="607">
        <v>30515</v>
      </c>
      <c r="O104" s="670"/>
      <c r="P104" s="670"/>
      <c r="Q104" s="603">
        <v>30515</v>
      </c>
      <c r="R104" s="670"/>
      <c r="S104" s="670"/>
      <c r="T104" s="670"/>
      <c r="U104" s="670"/>
      <c r="V104" s="670"/>
      <c r="W104" s="670"/>
      <c r="X104" s="670"/>
      <c r="Y104" s="670"/>
      <c r="Z104" s="670"/>
      <c r="AA104" s="608">
        <v>25</v>
      </c>
      <c r="AB104" s="670"/>
      <c r="AC104" s="670"/>
      <c r="AD104" s="605">
        <v>25</v>
      </c>
    </row>
    <row r="105" spans="1:30" ht="15.75" thickBot="1" x14ac:dyDescent="0.3">
      <c r="A105" s="593" t="s">
        <v>401</v>
      </c>
      <c r="B105" s="673">
        <v>45435</v>
      </c>
      <c r="C105" s="671" t="s">
        <v>396</v>
      </c>
      <c r="D105" s="600" t="s">
        <v>402</v>
      </c>
      <c r="E105" s="602"/>
      <c r="F105" s="602"/>
      <c r="G105" s="602"/>
      <c r="H105" s="602"/>
      <c r="I105" s="602"/>
      <c r="J105" s="602"/>
      <c r="K105" s="602"/>
      <c r="L105" s="602"/>
      <c r="M105" s="602"/>
      <c r="N105" s="601">
        <v>8100</v>
      </c>
      <c r="O105" s="602"/>
      <c r="P105" s="602"/>
      <c r="Q105" s="603">
        <v>8100</v>
      </c>
      <c r="R105" s="602"/>
      <c r="S105" s="602"/>
      <c r="T105" s="602"/>
      <c r="U105" s="602"/>
      <c r="V105" s="602"/>
      <c r="W105" s="602"/>
      <c r="X105" s="602"/>
      <c r="Y105" s="602"/>
      <c r="Z105" s="602"/>
      <c r="AA105" s="604">
        <v>12</v>
      </c>
      <c r="AB105" s="602"/>
      <c r="AC105" s="602"/>
      <c r="AD105" s="605">
        <v>12</v>
      </c>
    </row>
    <row r="106" spans="1:30" ht="15.75" thickBot="1" x14ac:dyDescent="0.3">
      <c r="A106" s="593" t="s">
        <v>401</v>
      </c>
      <c r="B106" s="672">
        <v>45441</v>
      </c>
      <c r="C106" s="671" t="s">
        <v>396</v>
      </c>
      <c r="D106" s="606" t="s">
        <v>399</v>
      </c>
      <c r="E106" s="670"/>
      <c r="F106" s="670"/>
      <c r="G106" s="670"/>
      <c r="H106" s="670"/>
      <c r="I106" s="670"/>
      <c r="J106" s="670"/>
      <c r="K106" s="670"/>
      <c r="L106" s="670"/>
      <c r="M106" s="670"/>
      <c r="N106" s="607">
        <v>140854</v>
      </c>
      <c r="O106" s="670"/>
      <c r="P106" s="670"/>
      <c r="Q106" s="603">
        <v>140854</v>
      </c>
      <c r="R106" s="670"/>
      <c r="S106" s="670"/>
      <c r="T106" s="670"/>
      <c r="U106" s="670"/>
      <c r="V106" s="670"/>
      <c r="W106" s="670"/>
      <c r="X106" s="670"/>
      <c r="Y106" s="670"/>
      <c r="Z106" s="670"/>
      <c r="AA106" s="608">
        <v>118</v>
      </c>
      <c r="AB106" s="670"/>
      <c r="AC106" s="670"/>
      <c r="AD106" s="605">
        <v>118</v>
      </c>
    </row>
    <row r="107" spans="1:30" ht="15.75" thickBot="1" x14ac:dyDescent="0.3">
      <c r="A107" s="593" t="s">
        <v>401</v>
      </c>
      <c r="B107" s="691">
        <v>45447</v>
      </c>
      <c r="C107" s="692" t="s">
        <v>396</v>
      </c>
      <c r="D107" s="600" t="s">
        <v>402</v>
      </c>
      <c r="E107" s="602"/>
      <c r="F107" s="602"/>
      <c r="G107" s="602"/>
      <c r="H107" s="602"/>
      <c r="I107" s="602"/>
      <c r="J107" s="602"/>
      <c r="K107" s="602"/>
      <c r="L107" s="602"/>
      <c r="M107" s="602"/>
      <c r="N107" s="601">
        <v>15289</v>
      </c>
      <c r="O107" s="602"/>
      <c r="P107" s="602"/>
      <c r="Q107" s="603">
        <v>15289</v>
      </c>
      <c r="R107" s="602"/>
      <c r="S107" s="602"/>
      <c r="T107" s="602"/>
      <c r="U107" s="602"/>
      <c r="V107" s="602"/>
      <c r="W107" s="602"/>
      <c r="X107" s="602"/>
      <c r="Y107" s="602"/>
      <c r="Z107" s="602"/>
      <c r="AA107" s="604">
        <v>17</v>
      </c>
      <c r="AB107" s="602"/>
      <c r="AC107" s="602"/>
      <c r="AD107" s="605">
        <v>17</v>
      </c>
    </row>
    <row r="108" spans="1:30" ht="15.75" thickBot="1" x14ac:dyDescent="0.3">
      <c r="A108" s="593" t="s">
        <v>401</v>
      </c>
      <c r="B108" s="690">
        <v>45447</v>
      </c>
      <c r="C108" s="692" t="s">
        <v>396</v>
      </c>
      <c r="D108" s="606" t="s">
        <v>399</v>
      </c>
      <c r="E108" s="670"/>
      <c r="F108" s="670"/>
      <c r="G108" s="670"/>
      <c r="H108" s="670"/>
      <c r="I108" s="670"/>
      <c r="J108" s="670"/>
      <c r="K108" s="670"/>
      <c r="L108" s="670"/>
      <c r="M108" s="670"/>
      <c r="N108" s="607">
        <v>45649</v>
      </c>
      <c r="O108" s="607">
        <v>13005</v>
      </c>
      <c r="P108" s="670"/>
      <c r="Q108" s="603">
        <v>58654</v>
      </c>
      <c r="R108" s="670"/>
      <c r="S108" s="670"/>
      <c r="T108" s="670"/>
      <c r="U108" s="670"/>
      <c r="V108" s="670"/>
      <c r="W108" s="670"/>
      <c r="X108" s="670"/>
      <c r="Y108" s="670"/>
      <c r="Z108" s="670"/>
      <c r="AA108" s="608">
        <v>40</v>
      </c>
      <c r="AB108" s="608">
        <v>11</v>
      </c>
      <c r="AC108" s="670"/>
      <c r="AD108" s="605">
        <v>51</v>
      </c>
    </row>
    <row r="109" spans="1:30" ht="15.75" thickBot="1" x14ac:dyDescent="0.3">
      <c r="A109" s="593" t="s">
        <v>401</v>
      </c>
      <c r="B109" s="673">
        <v>45448</v>
      </c>
      <c r="C109" s="671" t="s">
        <v>396</v>
      </c>
      <c r="D109" s="600" t="s">
        <v>397</v>
      </c>
      <c r="E109" s="602"/>
      <c r="F109" s="602"/>
      <c r="G109" s="602"/>
      <c r="H109" s="602"/>
      <c r="I109" s="602"/>
      <c r="J109" s="602"/>
      <c r="K109" s="602"/>
      <c r="L109" s="602"/>
      <c r="M109" s="602"/>
      <c r="N109" s="601">
        <v>507.26</v>
      </c>
      <c r="O109" s="601">
        <v>2046.8</v>
      </c>
      <c r="P109" s="602"/>
      <c r="Q109" s="603">
        <v>2554.06</v>
      </c>
      <c r="R109" s="602"/>
      <c r="S109" s="602"/>
      <c r="T109" s="602"/>
      <c r="U109" s="602"/>
      <c r="V109" s="602"/>
      <c r="W109" s="602"/>
      <c r="X109" s="602"/>
      <c r="Y109" s="602"/>
      <c r="Z109" s="602"/>
      <c r="AA109" s="604">
        <v>1</v>
      </c>
      <c r="AB109" s="604">
        <v>1</v>
      </c>
      <c r="AC109" s="602"/>
      <c r="AD109" s="605">
        <v>2</v>
      </c>
    </row>
    <row r="110" spans="1:30" ht="15.75" thickBot="1" x14ac:dyDescent="0.3">
      <c r="A110" s="593" t="s">
        <v>401</v>
      </c>
      <c r="B110" s="672">
        <v>45450</v>
      </c>
      <c r="C110" s="671" t="s">
        <v>396</v>
      </c>
      <c r="D110" s="606" t="s">
        <v>402</v>
      </c>
      <c r="E110" s="670"/>
      <c r="F110" s="670"/>
      <c r="G110" s="670"/>
      <c r="H110" s="670"/>
      <c r="I110" s="670"/>
      <c r="J110" s="670"/>
      <c r="K110" s="670"/>
      <c r="L110" s="670"/>
      <c r="M110" s="670"/>
      <c r="N110" s="607">
        <v>13783</v>
      </c>
      <c r="O110" s="670"/>
      <c r="P110" s="670"/>
      <c r="Q110" s="603">
        <v>13783</v>
      </c>
      <c r="R110" s="670"/>
      <c r="S110" s="670"/>
      <c r="T110" s="670"/>
      <c r="U110" s="670"/>
      <c r="V110" s="670"/>
      <c r="W110" s="670"/>
      <c r="X110" s="670"/>
      <c r="Y110" s="670"/>
      <c r="Z110" s="670"/>
      <c r="AA110" s="608">
        <v>17</v>
      </c>
      <c r="AB110" s="670"/>
      <c r="AC110" s="670"/>
      <c r="AD110" s="605">
        <v>17</v>
      </c>
    </row>
    <row r="111" spans="1:30" ht="15.75" thickBot="1" x14ac:dyDescent="0.3">
      <c r="A111" s="593" t="s">
        <v>401</v>
      </c>
      <c r="B111" s="673">
        <v>45453</v>
      </c>
      <c r="C111" s="671" t="s">
        <v>396</v>
      </c>
      <c r="D111" s="600" t="s">
        <v>399</v>
      </c>
      <c r="E111" s="602"/>
      <c r="F111" s="602"/>
      <c r="G111" s="602"/>
      <c r="H111" s="602"/>
      <c r="I111" s="602"/>
      <c r="J111" s="602"/>
      <c r="K111" s="602"/>
      <c r="L111" s="602"/>
      <c r="M111" s="602"/>
      <c r="N111" s="602"/>
      <c r="O111" s="601">
        <v>74869</v>
      </c>
      <c r="P111" s="602"/>
      <c r="Q111" s="603">
        <v>74869</v>
      </c>
      <c r="R111" s="602"/>
      <c r="S111" s="602"/>
      <c r="T111" s="602"/>
      <c r="U111" s="602"/>
      <c r="V111" s="602"/>
      <c r="W111" s="602"/>
      <c r="X111" s="602"/>
      <c r="Y111" s="602"/>
      <c r="Z111" s="602"/>
      <c r="AA111" s="602"/>
      <c r="AB111" s="604">
        <v>93</v>
      </c>
      <c r="AC111" s="602"/>
      <c r="AD111" s="605">
        <v>93</v>
      </c>
    </row>
    <row r="112" spans="1:30" ht="15.75" thickBot="1" x14ac:dyDescent="0.3">
      <c r="A112" s="593" t="s">
        <v>401</v>
      </c>
      <c r="B112" s="672">
        <v>45456</v>
      </c>
      <c r="C112" s="671" t="s">
        <v>396</v>
      </c>
      <c r="D112" s="606" t="s">
        <v>399</v>
      </c>
      <c r="E112" s="670"/>
      <c r="F112" s="670"/>
      <c r="G112" s="670"/>
      <c r="H112" s="670"/>
      <c r="I112" s="670"/>
      <c r="J112" s="670"/>
      <c r="K112" s="670"/>
      <c r="L112" s="670"/>
      <c r="M112" s="670"/>
      <c r="N112" s="670"/>
      <c r="O112" s="607">
        <v>913</v>
      </c>
      <c r="P112" s="670"/>
      <c r="Q112" s="603">
        <v>913</v>
      </c>
      <c r="R112" s="670"/>
      <c r="S112" s="670"/>
      <c r="T112" s="670"/>
      <c r="U112" s="670"/>
      <c r="V112" s="670"/>
      <c r="W112" s="670"/>
      <c r="X112" s="670"/>
      <c r="Y112" s="670"/>
      <c r="Z112" s="670"/>
      <c r="AA112" s="670"/>
      <c r="AB112" s="608">
        <v>1</v>
      </c>
      <c r="AC112" s="670"/>
      <c r="AD112" s="605">
        <v>1</v>
      </c>
    </row>
    <row r="113" spans="1:30" ht="15.75" thickBot="1" x14ac:dyDescent="0.3">
      <c r="A113" s="593" t="s">
        <v>401</v>
      </c>
      <c r="B113" s="673">
        <v>45460</v>
      </c>
      <c r="C113" s="671" t="s">
        <v>396</v>
      </c>
      <c r="D113" s="600" t="s">
        <v>402</v>
      </c>
      <c r="E113" s="602"/>
      <c r="F113" s="602"/>
      <c r="G113" s="602"/>
      <c r="H113" s="602"/>
      <c r="I113" s="602"/>
      <c r="J113" s="602"/>
      <c r="K113" s="602"/>
      <c r="L113" s="602"/>
      <c r="M113" s="602"/>
      <c r="N113" s="601">
        <v>8908</v>
      </c>
      <c r="O113" s="601">
        <v>8505</v>
      </c>
      <c r="P113" s="602"/>
      <c r="Q113" s="603">
        <v>17413</v>
      </c>
      <c r="R113" s="602"/>
      <c r="S113" s="602"/>
      <c r="T113" s="602"/>
      <c r="U113" s="602"/>
      <c r="V113" s="602"/>
      <c r="W113" s="602"/>
      <c r="X113" s="602"/>
      <c r="Y113" s="602"/>
      <c r="Z113" s="602"/>
      <c r="AA113" s="604">
        <v>10</v>
      </c>
      <c r="AB113" s="604">
        <v>11</v>
      </c>
      <c r="AC113" s="602"/>
      <c r="AD113" s="605">
        <v>21</v>
      </c>
    </row>
    <row r="114" spans="1:30" ht="15.75" thickBot="1" x14ac:dyDescent="0.3">
      <c r="A114" s="593" t="s">
        <v>401</v>
      </c>
      <c r="B114" s="672">
        <v>45461</v>
      </c>
      <c r="C114" s="671" t="s">
        <v>396</v>
      </c>
      <c r="D114" s="606" t="s">
        <v>399</v>
      </c>
      <c r="E114" s="670"/>
      <c r="F114" s="670"/>
      <c r="G114" s="670"/>
      <c r="H114" s="670"/>
      <c r="I114" s="670"/>
      <c r="J114" s="670"/>
      <c r="K114" s="670"/>
      <c r="L114" s="670"/>
      <c r="M114" s="670"/>
      <c r="N114" s="670"/>
      <c r="O114" s="607">
        <v>42712</v>
      </c>
      <c r="P114" s="670"/>
      <c r="Q114" s="603">
        <v>42712</v>
      </c>
      <c r="R114" s="670"/>
      <c r="S114" s="670"/>
      <c r="T114" s="670"/>
      <c r="U114" s="670"/>
      <c r="V114" s="670"/>
      <c r="W114" s="670"/>
      <c r="X114" s="670"/>
      <c r="Y114" s="670"/>
      <c r="Z114" s="670"/>
      <c r="AA114" s="670"/>
      <c r="AB114" s="608">
        <v>54</v>
      </c>
      <c r="AC114" s="670"/>
      <c r="AD114" s="605">
        <v>54</v>
      </c>
    </row>
    <row r="115" spans="1:30" ht="15.75" thickBot="1" x14ac:dyDescent="0.3">
      <c r="A115" s="593" t="s">
        <v>401</v>
      </c>
      <c r="B115" s="673">
        <v>45468</v>
      </c>
      <c r="C115" s="671" t="s">
        <v>396</v>
      </c>
      <c r="D115" s="600" t="s">
        <v>402</v>
      </c>
      <c r="E115" s="602"/>
      <c r="F115" s="602"/>
      <c r="G115" s="602"/>
      <c r="H115" s="602"/>
      <c r="I115" s="602"/>
      <c r="J115" s="602"/>
      <c r="K115" s="602"/>
      <c r="L115" s="602"/>
      <c r="M115" s="602"/>
      <c r="N115" s="602"/>
      <c r="O115" s="601">
        <v>10624</v>
      </c>
      <c r="P115" s="602"/>
      <c r="Q115" s="603">
        <v>10624</v>
      </c>
      <c r="R115" s="602"/>
      <c r="S115" s="602"/>
      <c r="T115" s="602"/>
      <c r="U115" s="602"/>
      <c r="V115" s="602"/>
      <c r="W115" s="602"/>
      <c r="X115" s="602"/>
      <c r="Y115" s="602"/>
      <c r="Z115" s="602"/>
      <c r="AA115" s="602"/>
      <c r="AB115" s="604">
        <v>13</v>
      </c>
      <c r="AC115" s="602"/>
      <c r="AD115" s="605">
        <v>13</v>
      </c>
    </row>
    <row r="116" spans="1:30" ht="15.75" thickBot="1" x14ac:dyDescent="0.3">
      <c r="A116" s="593" t="s">
        <v>401</v>
      </c>
      <c r="B116" s="672">
        <v>45469</v>
      </c>
      <c r="C116" s="671" t="s">
        <v>396</v>
      </c>
      <c r="D116" s="606" t="s">
        <v>399</v>
      </c>
      <c r="E116" s="670"/>
      <c r="F116" s="670"/>
      <c r="G116" s="670"/>
      <c r="H116" s="670"/>
      <c r="I116" s="670"/>
      <c r="J116" s="670"/>
      <c r="K116" s="670"/>
      <c r="L116" s="670"/>
      <c r="M116" s="670"/>
      <c r="N116" s="670"/>
      <c r="O116" s="607">
        <v>8360</v>
      </c>
      <c r="P116" s="670"/>
      <c r="Q116" s="603">
        <v>8360</v>
      </c>
      <c r="R116" s="670"/>
      <c r="S116" s="670"/>
      <c r="T116" s="670"/>
      <c r="U116" s="670"/>
      <c r="V116" s="670"/>
      <c r="W116" s="670"/>
      <c r="X116" s="670"/>
      <c r="Y116" s="670"/>
      <c r="Z116" s="670"/>
      <c r="AA116" s="670"/>
      <c r="AB116" s="608">
        <v>9</v>
      </c>
      <c r="AC116" s="670"/>
      <c r="AD116" s="605">
        <v>9</v>
      </c>
    </row>
    <row r="117" spans="1:30" ht="15.75" thickBot="1" x14ac:dyDescent="0.3">
      <c r="A117" s="593" t="s">
        <v>401</v>
      </c>
      <c r="B117" s="673">
        <v>45482</v>
      </c>
      <c r="C117" s="671" t="s">
        <v>396</v>
      </c>
      <c r="D117" s="600" t="s">
        <v>399</v>
      </c>
      <c r="E117" s="602"/>
      <c r="F117" s="602"/>
      <c r="G117" s="602"/>
      <c r="H117" s="602"/>
      <c r="I117" s="602"/>
      <c r="J117" s="602"/>
      <c r="K117" s="602"/>
      <c r="L117" s="602"/>
      <c r="M117" s="602"/>
      <c r="N117" s="602"/>
      <c r="O117" s="601">
        <v>51046</v>
      </c>
      <c r="P117" s="601">
        <v>60482</v>
      </c>
      <c r="Q117" s="603">
        <v>111528</v>
      </c>
      <c r="R117" s="602"/>
      <c r="S117" s="602"/>
      <c r="T117" s="602"/>
      <c r="U117" s="602"/>
      <c r="V117" s="602"/>
      <c r="W117" s="602"/>
      <c r="X117" s="602"/>
      <c r="Y117" s="602"/>
      <c r="Z117" s="602"/>
      <c r="AA117" s="602"/>
      <c r="AB117" s="604">
        <v>78</v>
      </c>
      <c r="AC117" s="604">
        <v>82</v>
      </c>
      <c r="AD117" s="605">
        <v>159</v>
      </c>
    </row>
    <row r="118" spans="1:30" ht="15.75" thickBot="1" x14ac:dyDescent="0.3">
      <c r="A118" s="593" t="s">
        <v>401</v>
      </c>
      <c r="B118" s="672">
        <v>45483</v>
      </c>
      <c r="C118" s="671" t="s">
        <v>396</v>
      </c>
      <c r="D118" s="606" t="s">
        <v>402</v>
      </c>
      <c r="E118" s="670"/>
      <c r="F118" s="670"/>
      <c r="G118" s="670"/>
      <c r="H118" s="670"/>
      <c r="I118" s="670"/>
      <c r="J118" s="670"/>
      <c r="K118" s="670"/>
      <c r="L118" s="670"/>
      <c r="M118" s="670"/>
      <c r="N118" s="670"/>
      <c r="O118" s="607">
        <v>6246</v>
      </c>
      <c r="P118" s="670"/>
      <c r="Q118" s="603">
        <v>6246</v>
      </c>
      <c r="R118" s="670"/>
      <c r="S118" s="670"/>
      <c r="T118" s="670"/>
      <c r="U118" s="670"/>
      <c r="V118" s="670"/>
      <c r="W118" s="670"/>
      <c r="X118" s="670"/>
      <c r="Y118" s="670"/>
      <c r="Z118" s="670"/>
      <c r="AA118" s="670"/>
      <c r="AB118" s="608">
        <v>7</v>
      </c>
      <c r="AC118" s="670"/>
      <c r="AD118" s="605">
        <v>7</v>
      </c>
    </row>
    <row r="119" spans="1:30" ht="15.75" thickBot="1" x14ac:dyDescent="0.3">
      <c r="A119" s="593" t="s">
        <v>401</v>
      </c>
      <c r="B119" s="673">
        <v>45488</v>
      </c>
      <c r="C119" s="671" t="s">
        <v>396</v>
      </c>
      <c r="D119" s="600" t="s">
        <v>399</v>
      </c>
      <c r="E119" s="602"/>
      <c r="F119" s="602"/>
      <c r="G119" s="602"/>
      <c r="H119" s="602"/>
      <c r="I119" s="602"/>
      <c r="J119" s="602"/>
      <c r="K119" s="602"/>
      <c r="L119" s="602"/>
      <c r="M119" s="602"/>
      <c r="N119" s="602"/>
      <c r="O119" s="602"/>
      <c r="P119" s="601">
        <v>21738</v>
      </c>
      <c r="Q119" s="603">
        <v>21738</v>
      </c>
      <c r="R119" s="602"/>
      <c r="S119" s="602"/>
      <c r="T119" s="602"/>
      <c r="U119" s="602"/>
      <c r="V119" s="602"/>
      <c r="W119" s="602"/>
      <c r="X119" s="602"/>
      <c r="Y119" s="602"/>
      <c r="Z119" s="602"/>
      <c r="AA119" s="602"/>
      <c r="AB119" s="602"/>
      <c r="AC119" s="604">
        <v>31</v>
      </c>
      <c r="AD119" s="605">
        <v>31</v>
      </c>
    </row>
    <row r="120" spans="1:30" ht="15.75" thickBot="1" x14ac:dyDescent="0.3">
      <c r="A120" s="593" t="s">
        <v>401</v>
      </c>
      <c r="B120" s="672">
        <v>45490</v>
      </c>
      <c r="C120" s="671" t="s">
        <v>396</v>
      </c>
      <c r="D120" s="606" t="s">
        <v>402</v>
      </c>
      <c r="E120" s="670"/>
      <c r="F120" s="670"/>
      <c r="G120" s="670"/>
      <c r="H120" s="670"/>
      <c r="I120" s="670"/>
      <c r="J120" s="670"/>
      <c r="K120" s="670"/>
      <c r="L120" s="670"/>
      <c r="M120" s="670"/>
      <c r="N120" s="670"/>
      <c r="O120" s="607">
        <v>6010</v>
      </c>
      <c r="P120" s="670"/>
      <c r="Q120" s="603">
        <v>6010</v>
      </c>
      <c r="R120" s="670"/>
      <c r="S120" s="670"/>
      <c r="T120" s="670"/>
      <c r="U120" s="670"/>
      <c r="V120" s="670"/>
      <c r="W120" s="670"/>
      <c r="X120" s="670"/>
      <c r="Y120" s="670"/>
      <c r="Z120" s="670"/>
      <c r="AA120" s="670"/>
      <c r="AB120" s="608">
        <v>7</v>
      </c>
      <c r="AC120" s="670"/>
      <c r="AD120" s="605">
        <v>7</v>
      </c>
    </row>
    <row r="121" spans="1:30" ht="15.75" thickBot="1" x14ac:dyDescent="0.3">
      <c r="A121" s="593" t="s">
        <v>401</v>
      </c>
      <c r="B121" s="691">
        <v>45491</v>
      </c>
      <c r="C121" s="692" t="s">
        <v>396</v>
      </c>
      <c r="D121" s="600" t="s">
        <v>402</v>
      </c>
      <c r="E121" s="602"/>
      <c r="F121" s="602"/>
      <c r="G121" s="602"/>
      <c r="H121" s="602"/>
      <c r="I121" s="602"/>
      <c r="J121" s="602"/>
      <c r="K121" s="602"/>
      <c r="L121" s="602"/>
      <c r="M121" s="602"/>
      <c r="N121" s="602"/>
      <c r="O121" s="601">
        <v>700</v>
      </c>
      <c r="P121" s="601">
        <v>417</v>
      </c>
      <c r="Q121" s="603">
        <v>1117</v>
      </c>
      <c r="R121" s="602"/>
      <c r="S121" s="602"/>
      <c r="T121" s="602"/>
      <c r="U121" s="602"/>
      <c r="V121" s="602"/>
      <c r="W121" s="602"/>
      <c r="X121" s="602"/>
      <c r="Y121" s="602"/>
      <c r="Z121" s="602"/>
      <c r="AA121" s="602"/>
      <c r="AB121" s="604">
        <v>1</v>
      </c>
      <c r="AC121" s="604">
        <v>1</v>
      </c>
      <c r="AD121" s="605">
        <v>2</v>
      </c>
    </row>
    <row r="122" spans="1:30" ht="15.75" thickBot="1" x14ac:dyDescent="0.3">
      <c r="A122" s="593" t="s">
        <v>401</v>
      </c>
      <c r="B122" s="690">
        <v>45491</v>
      </c>
      <c r="C122" s="692" t="s">
        <v>396</v>
      </c>
      <c r="D122" s="606" t="s">
        <v>399</v>
      </c>
      <c r="E122" s="670"/>
      <c r="F122" s="670"/>
      <c r="G122" s="670"/>
      <c r="H122" s="670"/>
      <c r="I122" s="670"/>
      <c r="J122" s="670"/>
      <c r="K122" s="670"/>
      <c r="L122" s="670"/>
      <c r="M122" s="670"/>
      <c r="N122" s="670"/>
      <c r="O122" s="670"/>
      <c r="P122" s="607">
        <v>244235</v>
      </c>
      <c r="Q122" s="603">
        <v>244235</v>
      </c>
      <c r="R122" s="670"/>
      <c r="S122" s="670"/>
      <c r="T122" s="670"/>
      <c r="U122" s="670"/>
      <c r="V122" s="670"/>
      <c r="W122" s="670"/>
      <c r="X122" s="670"/>
      <c r="Y122" s="670"/>
      <c r="Z122" s="670"/>
      <c r="AA122" s="670"/>
      <c r="AB122" s="670"/>
      <c r="AC122" s="608">
        <v>353</v>
      </c>
      <c r="AD122" s="605">
        <v>353</v>
      </c>
    </row>
    <row r="123" spans="1:30" ht="15.75" thickBot="1" x14ac:dyDescent="0.3">
      <c r="A123" s="593" t="s">
        <v>401</v>
      </c>
      <c r="B123" s="673">
        <v>45497</v>
      </c>
      <c r="C123" s="671" t="s">
        <v>396</v>
      </c>
      <c r="D123" s="600" t="s">
        <v>399</v>
      </c>
      <c r="E123" s="602"/>
      <c r="F123" s="602"/>
      <c r="G123" s="602"/>
      <c r="H123" s="602"/>
      <c r="I123" s="602"/>
      <c r="J123" s="602"/>
      <c r="K123" s="602"/>
      <c r="L123" s="602"/>
      <c r="M123" s="602"/>
      <c r="N123" s="602"/>
      <c r="O123" s="602"/>
      <c r="P123" s="601">
        <v>176233</v>
      </c>
      <c r="Q123" s="603">
        <v>176233</v>
      </c>
      <c r="R123" s="602"/>
      <c r="S123" s="602"/>
      <c r="T123" s="602"/>
      <c r="U123" s="602"/>
      <c r="V123" s="602"/>
      <c r="W123" s="602"/>
      <c r="X123" s="602"/>
      <c r="Y123" s="602"/>
      <c r="Z123" s="602"/>
      <c r="AA123" s="602"/>
      <c r="AB123" s="602"/>
      <c r="AC123" s="604">
        <v>245</v>
      </c>
      <c r="AD123" s="605">
        <v>245</v>
      </c>
    </row>
    <row r="124" spans="1:30" ht="15.75" thickBot="1" x14ac:dyDescent="0.3">
      <c r="A124" s="593" t="s">
        <v>401</v>
      </c>
      <c r="B124" s="672">
        <v>45503</v>
      </c>
      <c r="C124" s="671" t="s">
        <v>396</v>
      </c>
      <c r="D124" s="606" t="s">
        <v>399</v>
      </c>
      <c r="E124" s="670"/>
      <c r="F124" s="670"/>
      <c r="G124" s="670"/>
      <c r="H124" s="670"/>
      <c r="I124" s="670"/>
      <c r="J124" s="670"/>
      <c r="K124" s="670"/>
      <c r="L124" s="670"/>
      <c r="M124" s="670"/>
      <c r="N124" s="670"/>
      <c r="O124" s="607">
        <v>686</v>
      </c>
      <c r="P124" s="607">
        <v>277131</v>
      </c>
      <c r="Q124" s="603">
        <v>277817</v>
      </c>
      <c r="R124" s="670"/>
      <c r="S124" s="670"/>
      <c r="T124" s="670"/>
      <c r="U124" s="670"/>
      <c r="V124" s="670"/>
      <c r="W124" s="670"/>
      <c r="X124" s="670"/>
      <c r="Y124" s="670"/>
      <c r="Z124" s="670"/>
      <c r="AA124" s="670"/>
      <c r="AB124" s="608">
        <v>1</v>
      </c>
      <c r="AC124" s="608">
        <v>395</v>
      </c>
      <c r="AD124" s="605">
        <v>396</v>
      </c>
    </row>
    <row r="125" spans="1:30" ht="15.75" thickBot="1" x14ac:dyDescent="0.3">
      <c r="A125" s="593" t="s">
        <v>401</v>
      </c>
      <c r="B125" s="673">
        <v>45511</v>
      </c>
      <c r="C125" s="671" t="s">
        <v>396</v>
      </c>
      <c r="D125" s="600" t="s">
        <v>399</v>
      </c>
      <c r="E125" s="602"/>
      <c r="F125" s="602"/>
      <c r="G125" s="602"/>
      <c r="H125" s="602"/>
      <c r="I125" s="602"/>
      <c r="J125" s="602"/>
      <c r="K125" s="602"/>
      <c r="L125" s="602"/>
      <c r="M125" s="602"/>
      <c r="N125" s="602"/>
      <c r="O125" s="602"/>
      <c r="P125" s="601">
        <v>138459</v>
      </c>
      <c r="Q125" s="603">
        <v>138459</v>
      </c>
      <c r="R125" s="602"/>
      <c r="S125" s="602"/>
      <c r="T125" s="602"/>
      <c r="U125" s="602"/>
      <c r="V125" s="602"/>
      <c r="W125" s="602"/>
      <c r="X125" s="602"/>
      <c r="Y125" s="602"/>
      <c r="Z125" s="602"/>
      <c r="AA125" s="602"/>
      <c r="AB125" s="602"/>
      <c r="AC125" s="604">
        <v>175</v>
      </c>
      <c r="AD125" s="605">
        <v>175</v>
      </c>
    </row>
    <row r="126" spans="1:30" ht="15.75" thickBot="1" x14ac:dyDescent="0.3">
      <c r="A126" s="593" t="s">
        <v>401</v>
      </c>
      <c r="B126" s="692" t="s">
        <v>398</v>
      </c>
      <c r="C126" s="692" t="s">
        <v>396</v>
      </c>
      <c r="D126" s="606" t="s">
        <v>402</v>
      </c>
      <c r="E126" s="670"/>
      <c r="F126" s="670"/>
      <c r="G126" s="670"/>
      <c r="H126" s="670"/>
      <c r="I126" s="670"/>
      <c r="J126" s="670"/>
      <c r="K126" s="670"/>
      <c r="L126" s="670"/>
      <c r="M126" s="670"/>
      <c r="N126" s="670"/>
      <c r="O126" s="670"/>
      <c r="P126" s="670"/>
      <c r="Q126" s="591"/>
      <c r="R126" s="608">
        <v>37</v>
      </c>
      <c r="S126" s="670"/>
      <c r="T126" s="608">
        <v>31</v>
      </c>
      <c r="U126" s="608">
        <v>62</v>
      </c>
      <c r="V126" s="608">
        <v>27</v>
      </c>
      <c r="W126" s="608">
        <v>37</v>
      </c>
      <c r="X126" s="608">
        <v>49</v>
      </c>
      <c r="Y126" s="608">
        <v>57</v>
      </c>
      <c r="Z126" s="608">
        <v>33</v>
      </c>
      <c r="AA126" s="608">
        <v>84</v>
      </c>
      <c r="AB126" s="608">
        <v>41</v>
      </c>
      <c r="AC126" s="608">
        <v>49</v>
      </c>
      <c r="AD126" s="605">
        <v>502</v>
      </c>
    </row>
    <row r="127" spans="1:30" ht="15.75" thickBot="1" x14ac:dyDescent="0.3">
      <c r="A127" s="593" t="s">
        <v>401</v>
      </c>
      <c r="B127" s="692" t="s">
        <v>398</v>
      </c>
      <c r="C127" s="692" t="s">
        <v>396</v>
      </c>
      <c r="D127" s="600" t="s">
        <v>397</v>
      </c>
      <c r="E127" s="602"/>
      <c r="F127" s="602"/>
      <c r="G127" s="602"/>
      <c r="H127" s="602"/>
      <c r="I127" s="602"/>
      <c r="J127" s="602"/>
      <c r="K127" s="602"/>
      <c r="L127" s="602"/>
      <c r="M127" s="602"/>
      <c r="N127" s="602"/>
      <c r="O127" s="602"/>
      <c r="P127" s="602"/>
      <c r="Q127" s="591"/>
      <c r="R127" s="602"/>
      <c r="S127" s="602"/>
      <c r="T127" s="602"/>
      <c r="U127" s="602"/>
      <c r="V127" s="602"/>
      <c r="W127" s="602"/>
      <c r="X127" s="602"/>
      <c r="Y127" s="602"/>
      <c r="Z127" s="602"/>
      <c r="AA127" s="604">
        <v>1</v>
      </c>
      <c r="AB127" s="602"/>
      <c r="AC127" s="602"/>
      <c r="AD127" s="605">
        <v>1</v>
      </c>
    </row>
    <row r="128" spans="1:30" ht="15.75" thickBot="1" x14ac:dyDescent="0.3">
      <c r="A128" s="593" t="s">
        <v>401</v>
      </c>
      <c r="B128" s="692" t="s">
        <v>398</v>
      </c>
      <c r="C128" s="692" t="s">
        <v>396</v>
      </c>
      <c r="D128" s="606" t="s">
        <v>399</v>
      </c>
      <c r="E128" s="670"/>
      <c r="F128" s="670"/>
      <c r="G128" s="670"/>
      <c r="H128" s="670"/>
      <c r="I128" s="670"/>
      <c r="J128" s="670"/>
      <c r="K128" s="670"/>
      <c r="L128" s="670"/>
      <c r="M128" s="670"/>
      <c r="N128" s="670"/>
      <c r="O128" s="670"/>
      <c r="P128" s="670"/>
      <c r="Q128" s="591"/>
      <c r="R128" s="608">
        <v>133</v>
      </c>
      <c r="S128" s="608">
        <v>68</v>
      </c>
      <c r="T128" s="608">
        <v>75</v>
      </c>
      <c r="U128" s="608">
        <v>239</v>
      </c>
      <c r="V128" s="608">
        <v>143</v>
      </c>
      <c r="W128" s="608">
        <v>152</v>
      </c>
      <c r="X128" s="608">
        <v>259</v>
      </c>
      <c r="Y128" s="608">
        <v>470</v>
      </c>
      <c r="Z128" s="608">
        <v>413</v>
      </c>
      <c r="AA128" s="608">
        <v>468</v>
      </c>
      <c r="AB128" s="608">
        <v>233</v>
      </c>
      <c r="AC128" s="608">
        <v>1280</v>
      </c>
      <c r="AD128" s="605">
        <v>3799</v>
      </c>
    </row>
    <row r="129" spans="1:30" ht="15.75" thickBot="1" x14ac:dyDescent="0.3">
      <c r="A129" s="593" t="s">
        <v>401</v>
      </c>
      <c r="B129" s="692" t="s">
        <v>398</v>
      </c>
      <c r="C129" s="692" t="s">
        <v>396</v>
      </c>
      <c r="D129" s="600" t="s">
        <v>403</v>
      </c>
      <c r="E129" s="602"/>
      <c r="F129" s="602"/>
      <c r="G129" s="602"/>
      <c r="H129" s="602"/>
      <c r="I129" s="602"/>
      <c r="J129" s="602"/>
      <c r="K129" s="602"/>
      <c r="L129" s="602"/>
      <c r="M129" s="602"/>
      <c r="N129" s="602"/>
      <c r="O129" s="602"/>
      <c r="P129" s="602"/>
      <c r="Q129" s="591"/>
      <c r="R129" s="602"/>
      <c r="S129" s="602"/>
      <c r="T129" s="602"/>
      <c r="U129" s="602"/>
      <c r="V129" s="602"/>
      <c r="W129" s="604">
        <v>1</v>
      </c>
      <c r="X129" s="604">
        <v>1</v>
      </c>
      <c r="Y129" s="604">
        <v>2</v>
      </c>
      <c r="Z129" s="602"/>
      <c r="AA129" s="604">
        <v>1</v>
      </c>
      <c r="AB129" s="604">
        <v>1</v>
      </c>
      <c r="AC129" s="602"/>
      <c r="AD129" s="605">
        <v>6</v>
      </c>
    </row>
    <row r="130" spans="1:30" ht="15.75" thickBot="1" x14ac:dyDescent="0.3">
      <c r="A130" s="593" t="s">
        <v>401</v>
      </c>
      <c r="B130" s="671" t="s">
        <v>400</v>
      </c>
      <c r="C130" s="671" t="s">
        <v>400</v>
      </c>
      <c r="D130" s="609" t="s">
        <v>400</v>
      </c>
      <c r="E130" s="603">
        <v>156029.32</v>
      </c>
      <c r="F130" s="603">
        <v>50928.33</v>
      </c>
      <c r="G130" s="603">
        <v>68777.63</v>
      </c>
      <c r="H130" s="603">
        <v>189043.57</v>
      </c>
      <c r="I130" s="603">
        <v>119323.72</v>
      </c>
      <c r="J130" s="603">
        <v>149883.4</v>
      </c>
      <c r="K130" s="603">
        <v>243235.16</v>
      </c>
      <c r="L130" s="603">
        <v>401589.16</v>
      </c>
      <c r="M130" s="603">
        <v>349395</v>
      </c>
      <c r="N130" s="603">
        <v>547350.43000000005</v>
      </c>
      <c r="O130" s="603">
        <v>225722.8</v>
      </c>
      <c r="P130" s="603">
        <v>918695</v>
      </c>
      <c r="Q130" s="603">
        <v>3419973.52</v>
      </c>
      <c r="R130" s="610">
        <v>145</v>
      </c>
      <c r="S130" s="610">
        <v>72</v>
      </c>
      <c r="T130" s="610">
        <v>90</v>
      </c>
      <c r="U130" s="610">
        <v>248</v>
      </c>
      <c r="V130" s="610">
        <v>152</v>
      </c>
      <c r="W130" s="610">
        <v>160</v>
      </c>
      <c r="X130" s="610">
        <v>271</v>
      </c>
      <c r="Y130" s="610">
        <v>505</v>
      </c>
      <c r="Z130" s="610">
        <v>431</v>
      </c>
      <c r="AA130" s="610">
        <v>504</v>
      </c>
      <c r="AB130" s="610">
        <v>273</v>
      </c>
      <c r="AC130" s="610">
        <v>1299</v>
      </c>
      <c r="AD130" s="605">
        <v>3887</v>
      </c>
    </row>
    <row r="131" spans="1:30" ht="15.75" thickBot="1" x14ac:dyDescent="0.3">
      <c r="A131" s="593" t="s">
        <v>404</v>
      </c>
      <c r="B131" s="673">
        <v>45154</v>
      </c>
      <c r="C131" s="671" t="s">
        <v>396</v>
      </c>
      <c r="D131" s="600" t="s">
        <v>402</v>
      </c>
      <c r="E131" s="601">
        <v>1187</v>
      </c>
      <c r="F131" s="602"/>
      <c r="G131" s="602"/>
      <c r="H131" s="602"/>
      <c r="I131" s="602"/>
      <c r="J131" s="602"/>
      <c r="K131" s="602"/>
      <c r="L131" s="602"/>
      <c r="M131" s="602"/>
      <c r="N131" s="602"/>
      <c r="O131" s="602"/>
      <c r="P131" s="602"/>
      <c r="Q131" s="603">
        <v>1187</v>
      </c>
      <c r="R131" s="604">
        <v>4</v>
      </c>
      <c r="S131" s="602"/>
      <c r="T131" s="602"/>
      <c r="U131" s="602"/>
      <c r="V131" s="602"/>
      <c r="W131" s="602"/>
      <c r="X131" s="602"/>
      <c r="Y131" s="602"/>
      <c r="Z131" s="602"/>
      <c r="AA131" s="602"/>
      <c r="AB131" s="602"/>
      <c r="AC131" s="602"/>
      <c r="AD131" s="605">
        <v>4</v>
      </c>
    </row>
    <row r="132" spans="1:30" ht="15.75" thickBot="1" x14ac:dyDescent="0.3">
      <c r="A132" s="593" t="s">
        <v>404</v>
      </c>
      <c r="B132" s="672">
        <v>45161</v>
      </c>
      <c r="C132" s="671" t="s">
        <v>396</v>
      </c>
      <c r="D132" s="606" t="s">
        <v>403</v>
      </c>
      <c r="E132" s="607">
        <v>2315</v>
      </c>
      <c r="F132" s="670"/>
      <c r="G132" s="670"/>
      <c r="H132" s="670"/>
      <c r="I132" s="670"/>
      <c r="J132" s="670"/>
      <c r="K132" s="670"/>
      <c r="L132" s="670"/>
      <c r="M132" s="670"/>
      <c r="N132" s="670"/>
      <c r="O132" s="670"/>
      <c r="P132" s="670"/>
      <c r="Q132" s="603">
        <v>2315</v>
      </c>
      <c r="R132" s="608">
        <v>4</v>
      </c>
      <c r="S132" s="670"/>
      <c r="T132" s="670"/>
      <c r="U132" s="670"/>
      <c r="V132" s="670"/>
      <c r="W132" s="670"/>
      <c r="X132" s="670"/>
      <c r="Y132" s="670"/>
      <c r="Z132" s="670"/>
      <c r="AA132" s="670"/>
      <c r="AB132" s="670"/>
      <c r="AC132" s="670"/>
      <c r="AD132" s="605">
        <v>4</v>
      </c>
    </row>
    <row r="133" spans="1:30" ht="15.75" thickBot="1" x14ac:dyDescent="0.3">
      <c r="A133" s="593" t="s">
        <v>404</v>
      </c>
      <c r="B133" s="673">
        <v>45166</v>
      </c>
      <c r="C133" s="671" t="s">
        <v>396</v>
      </c>
      <c r="D133" s="600" t="s">
        <v>402</v>
      </c>
      <c r="E133" s="601">
        <v>1894</v>
      </c>
      <c r="F133" s="602"/>
      <c r="G133" s="602"/>
      <c r="H133" s="602"/>
      <c r="I133" s="602"/>
      <c r="J133" s="602"/>
      <c r="K133" s="602"/>
      <c r="L133" s="602"/>
      <c r="M133" s="602"/>
      <c r="N133" s="602"/>
      <c r="O133" s="602"/>
      <c r="P133" s="602"/>
      <c r="Q133" s="603">
        <v>1894</v>
      </c>
      <c r="R133" s="604">
        <v>5</v>
      </c>
      <c r="S133" s="602"/>
      <c r="T133" s="602"/>
      <c r="U133" s="602"/>
      <c r="V133" s="602"/>
      <c r="W133" s="602"/>
      <c r="X133" s="602"/>
      <c r="Y133" s="602"/>
      <c r="Z133" s="602"/>
      <c r="AA133" s="602"/>
      <c r="AB133" s="602"/>
      <c r="AC133" s="602"/>
      <c r="AD133" s="605">
        <v>5</v>
      </c>
    </row>
    <row r="134" spans="1:30" ht="15.75" thickBot="1" x14ac:dyDescent="0.3">
      <c r="A134" s="593" t="s">
        <v>404</v>
      </c>
      <c r="B134" s="672">
        <v>45180</v>
      </c>
      <c r="C134" s="671" t="s">
        <v>396</v>
      </c>
      <c r="D134" s="606" t="s">
        <v>403</v>
      </c>
      <c r="E134" s="607">
        <v>6212</v>
      </c>
      <c r="F134" s="607">
        <v>408</v>
      </c>
      <c r="G134" s="670"/>
      <c r="H134" s="670"/>
      <c r="I134" s="670"/>
      <c r="J134" s="670"/>
      <c r="K134" s="670"/>
      <c r="L134" s="670"/>
      <c r="M134" s="670"/>
      <c r="N134" s="670"/>
      <c r="O134" s="670"/>
      <c r="P134" s="670"/>
      <c r="Q134" s="603">
        <v>6620</v>
      </c>
      <c r="R134" s="608">
        <v>11</v>
      </c>
      <c r="S134" s="608">
        <v>1</v>
      </c>
      <c r="T134" s="670"/>
      <c r="U134" s="670"/>
      <c r="V134" s="670"/>
      <c r="W134" s="670"/>
      <c r="X134" s="670"/>
      <c r="Y134" s="670"/>
      <c r="Z134" s="670"/>
      <c r="AA134" s="670"/>
      <c r="AB134" s="670"/>
      <c r="AC134" s="670"/>
      <c r="AD134" s="605">
        <v>12</v>
      </c>
    </row>
    <row r="135" spans="1:30" ht="15.75" thickBot="1" x14ac:dyDescent="0.3">
      <c r="A135" s="593" t="s">
        <v>404</v>
      </c>
      <c r="B135" s="673">
        <v>45182</v>
      </c>
      <c r="C135" s="671" t="s">
        <v>396</v>
      </c>
      <c r="D135" s="600" t="s">
        <v>402</v>
      </c>
      <c r="E135" s="601">
        <v>828</v>
      </c>
      <c r="F135" s="601">
        <v>1048</v>
      </c>
      <c r="G135" s="602"/>
      <c r="H135" s="602"/>
      <c r="I135" s="602"/>
      <c r="J135" s="602"/>
      <c r="K135" s="602"/>
      <c r="L135" s="602"/>
      <c r="M135" s="602"/>
      <c r="N135" s="602"/>
      <c r="O135" s="602"/>
      <c r="P135" s="602"/>
      <c r="Q135" s="603">
        <v>1876</v>
      </c>
      <c r="R135" s="604">
        <v>2</v>
      </c>
      <c r="S135" s="604">
        <v>3</v>
      </c>
      <c r="T135" s="602"/>
      <c r="U135" s="602"/>
      <c r="V135" s="602"/>
      <c r="W135" s="602"/>
      <c r="X135" s="602"/>
      <c r="Y135" s="602"/>
      <c r="Z135" s="602"/>
      <c r="AA135" s="602"/>
      <c r="AB135" s="602"/>
      <c r="AC135" s="602"/>
      <c r="AD135" s="605">
        <v>5</v>
      </c>
    </row>
    <row r="136" spans="1:30" ht="15.75" thickBot="1" x14ac:dyDescent="0.3">
      <c r="A136" s="593" t="s">
        <v>404</v>
      </c>
      <c r="B136" s="672">
        <v>45189</v>
      </c>
      <c r="C136" s="671" t="s">
        <v>396</v>
      </c>
      <c r="D136" s="606" t="s">
        <v>402</v>
      </c>
      <c r="E136" s="607">
        <v>750</v>
      </c>
      <c r="F136" s="607">
        <v>562</v>
      </c>
      <c r="G136" s="670"/>
      <c r="H136" s="670"/>
      <c r="I136" s="670"/>
      <c r="J136" s="670"/>
      <c r="K136" s="670"/>
      <c r="L136" s="670"/>
      <c r="M136" s="670"/>
      <c r="N136" s="670"/>
      <c r="O136" s="670"/>
      <c r="P136" s="670"/>
      <c r="Q136" s="603">
        <v>1312</v>
      </c>
      <c r="R136" s="608">
        <v>2</v>
      </c>
      <c r="S136" s="608">
        <v>2</v>
      </c>
      <c r="T136" s="670"/>
      <c r="U136" s="670"/>
      <c r="V136" s="670"/>
      <c r="W136" s="670"/>
      <c r="X136" s="670"/>
      <c r="Y136" s="670"/>
      <c r="Z136" s="670"/>
      <c r="AA136" s="670"/>
      <c r="AB136" s="670"/>
      <c r="AC136" s="670"/>
      <c r="AD136" s="605">
        <v>4</v>
      </c>
    </row>
    <row r="137" spans="1:30" ht="15.75" thickBot="1" x14ac:dyDescent="0.3">
      <c r="A137" s="593" t="s">
        <v>404</v>
      </c>
      <c r="B137" s="673">
        <v>45190</v>
      </c>
      <c r="C137" s="671" t="s">
        <v>396</v>
      </c>
      <c r="D137" s="600" t="s">
        <v>403</v>
      </c>
      <c r="E137" s="602"/>
      <c r="F137" s="601">
        <v>843</v>
      </c>
      <c r="G137" s="602"/>
      <c r="H137" s="602"/>
      <c r="I137" s="602"/>
      <c r="J137" s="602"/>
      <c r="K137" s="602"/>
      <c r="L137" s="602"/>
      <c r="M137" s="602"/>
      <c r="N137" s="602"/>
      <c r="O137" s="602"/>
      <c r="P137" s="602"/>
      <c r="Q137" s="603">
        <v>843</v>
      </c>
      <c r="R137" s="602"/>
      <c r="S137" s="604">
        <v>2</v>
      </c>
      <c r="T137" s="602"/>
      <c r="U137" s="602"/>
      <c r="V137" s="602"/>
      <c r="W137" s="602"/>
      <c r="X137" s="602"/>
      <c r="Y137" s="602"/>
      <c r="Z137" s="602"/>
      <c r="AA137" s="602"/>
      <c r="AB137" s="602"/>
      <c r="AC137" s="602"/>
      <c r="AD137" s="605">
        <v>2</v>
      </c>
    </row>
    <row r="138" spans="1:30" ht="15.75" thickBot="1" x14ac:dyDescent="0.3">
      <c r="A138" s="593" t="s">
        <v>404</v>
      </c>
      <c r="B138" s="672">
        <v>45210</v>
      </c>
      <c r="C138" s="671" t="s">
        <v>396</v>
      </c>
      <c r="D138" s="606" t="s">
        <v>402</v>
      </c>
      <c r="E138" s="607">
        <v>756</v>
      </c>
      <c r="F138" s="670"/>
      <c r="G138" s="607">
        <v>2154</v>
      </c>
      <c r="H138" s="670"/>
      <c r="I138" s="670"/>
      <c r="J138" s="670"/>
      <c r="K138" s="670"/>
      <c r="L138" s="670"/>
      <c r="M138" s="670"/>
      <c r="N138" s="670"/>
      <c r="O138" s="670"/>
      <c r="P138" s="670"/>
      <c r="Q138" s="603">
        <v>2910</v>
      </c>
      <c r="R138" s="608">
        <v>2</v>
      </c>
      <c r="S138" s="670"/>
      <c r="T138" s="608">
        <v>8</v>
      </c>
      <c r="U138" s="670"/>
      <c r="V138" s="670"/>
      <c r="W138" s="670"/>
      <c r="X138" s="670"/>
      <c r="Y138" s="670"/>
      <c r="Z138" s="670"/>
      <c r="AA138" s="670"/>
      <c r="AB138" s="670"/>
      <c r="AC138" s="670"/>
      <c r="AD138" s="605">
        <v>9</v>
      </c>
    </row>
    <row r="139" spans="1:30" ht="15.75" thickBot="1" x14ac:dyDescent="0.3">
      <c r="A139" s="593" t="s">
        <v>404</v>
      </c>
      <c r="B139" s="673">
        <v>45230</v>
      </c>
      <c r="C139" s="671" t="s">
        <v>396</v>
      </c>
      <c r="D139" s="600" t="s">
        <v>402</v>
      </c>
      <c r="E139" s="602"/>
      <c r="F139" s="602"/>
      <c r="G139" s="601">
        <v>2399</v>
      </c>
      <c r="H139" s="602"/>
      <c r="I139" s="602"/>
      <c r="J139" s="602"/>
      <c r="K139" s="602"/>
      <c r="L139" s="602"/>
      <c r="M139" s="602"/>
      <c r="N139" s="602"/>
      <c r="O139" s="602"/>
      <c r="P139" s="602"/>
      <c r="Q139" s="603">
        <v>2399</v>
      </c>
      <c r="R139" s="602"/>
      <c r="S139" s="602"/>
      <c r="T139" s="604">
        <v>7</v>
      </c>
      <c r="U139" s="602"/>
      <c r="V139" s="602"/>
      <c r="W139" s="602"/>
      <c r="X139" s="602"/>
      <c r="Y139" s="602"/>
      <c r="Z139" s="602"/>
      <c r="AA139" s="602"/>
      <c r="AB139" s="602"/>
      <c r="AC139" s="602"/>
      <c r="AD139" s="605">
        <v>7</v>
      </c>
    </row>
    <row r="140" spans="1:30" ht="15.75" thickBot="1" x14ac:dyDescent="0.3">
      <c r="A140" s="593" t="s">
        <v>404</v>
      </c>
      <c r="B140" s="672">
        <v>45258</v>
      </c>
      <c r="C140" s="671" t="s">
        <v>396</v>
      </c>
      <c r="D140" s="606" t="s">
        <v>402</v>
      </c>
      <c r="E140" s="670"/>
      <c r="F140" s="670"/>
      <c r="G140" s="607">
        <v>2810</v>
      </c>
      <c r="H140" s="607">
        <v>1267</v>
      </c>
      <c r="I140" s="670"/>
      <c r="J140" s="670"/>
      <c r="K140" s="670"/>
      <c r="L140" s="670"/>
      <c r="M140" s="670"/>
      <c r="N140" s="670"/>
      <c r="O140" s="670"/>
      <c r="P140" s="670"/>
      <c r="Q140" s="603">
        <v>4077</v>
      </c>
      <c r="R140" s="670"/>
      <c r="S140" s="670"/>
      <c r="T140" s="608">
        <v>8</v>
      </c>
      <c r="U140" s="608">
        <v>6</v>
      </c>
      <c r="V140" s="670"/>
      <c r="W140" s="670"/>
      <c r="X140" s="670"/>
      <c r="Y140" s="670"/>
      <c r="Z140" s="670"/>
      <c r="AA140" s="670"/>
      <c r="AB140" s="670"/>
      <c r="AC140" s="670"/>
      <c r="AD140" s="605">
        <v>14</v>
      </c>
    </row>
    <row r="141" spans="1:30" ht="15.75" thickBot="1" x14ac:dyDescent="0.3">
      <c r="A141" s="593" t="s">
        <v>404</v>
      </c>
      <c r="B141" s="673">
        <v>45272</v>
      </c>
      <c r="C141" s="671" t="s">
        <v>396</v>
      </c>
      <c r="D141" s="600" t="s">
        <v>402</v>
      </c>
      <c r="E141" s="602"/>
      <c r="F141" s="602"/>
      <c r="G141" s="602"/>
      <c r="H141" s="602"/>
      <c r="I141" s="601">
        <v>3003</v>
      </c>
      <c r="J141" s="602"/>
      <c r="K141" s="602"/>
      <c r="L141" s="602"/>
      <c r="M141" s="602"/>
      <c r="N141" s="602"/>
      <c r="O141" s="602"/>
      <c r="P141" s="602"/>
      <c r="Q141" s="603">
        <v>3003</v>
      </c>
      <c r="R141" s="602"/>
      <c r="S141" s="602"/>
      <c r="T141" s="602"/>
      <c r="U141" s="602"/>
      <c r="V141" s="604">
        <v>12</v>
      </c>
      <c r="W141" s="602"/>
      <c r="X141" s="602"/>
      <c r="Y141" s="602"/>
      <c r="Z141" s="602"/>
      <c r="AA141" s="602"/>
      <c r="AB141" s="602"/>
      <c r="AC141" s="602"/>
      <c r="AD141" s="605">
        <v>12</v>
      </c>
    </row>
    <row r="142" spans="1:30" ht="15.75" thickBot="1" x14ac:dyDescent="0.3">
      <c r="A142" s="593" t="s">
        <v>404</v>
      </c>
      <c r="B142" s="672">
        <v>45288</v>
      </c>
      <c r="C142" s="671" t="s">
        <v>396</v>
      </c>
      <c r="D142" s="606" t="s">
        <v>402</v>
      </c>
      <c r="E142" s="670"/>
      <c r="F142" s="670"/>
      <c r="G142" s="670"/>
      <c r="H142" s="670"/>
      <c r="I142" s="607">
        <v>3730</v>
      </c>
      <c r="J142" s="670"/>
      <c r="K142" s="670"/>
      <c r="L142" s="670"/>
      <c r="M142" s="670"/>
      <c r="N142" s="670"/>
      <c r="O142" s="670"/>
      <c r="P142" s="670"/>
      <c r="Q142" s="603">
        <v>3730</v>
      </c>
      <c r="R142" s="670"/>
      <c r="S142" s="670"/>
      <c r="T142" s="670"/>
      <c r="U142" s="670"/>
      <c r="V142" s="608">
        <v>15</v>
      </c>
      <c r="W142" s="670"/>
      <c r="X142" s="670"/>
      <c r="Y142" s="670"/>
      <c r="Z142" s="670"/>
      <c r="AA142" s="670"/>
      <c r="AB142" s="670"/>
      <c r="AC142" s="670"/>
      <c r="AD142" s="605">
        <v>15</v>
      </c>
    </row>
    <row r="143" spans="1:30" ht="15.75" thickBot="1" x14ac:dyDescent="0.3">
      <c r="A143" s="593" t="s">
        <v>404</v>
      </c>
      <c r="B143" s="673">
        <v>45300</v>
      </c>
      <c r="C143" s="671" t="s">
        <v>396</v>
      </c>
      <c r="D143" s="600" t="s">
        <v>402</v>
      </c>
      <c r="E143" s="602"/>
      <c r="F143" s="602"/>
      <c r="G143" s="602"/>
      <c r="H143" s="602"/>
      <c r="I143" s="602"/>
      <c r="J143" s="601">
        <v>11375</v>
      </c>
      <c r="K143" s="602"/>
      <c r="L143" s="602"/>
      <c r="M143" s="602"/>
      <c r="N143" s="602"/>
      <c r="O143" s="602"/>
      <c r="P143" s="602"/>
      <c r="Q143" s="603">
        <v>11375</v>
      </c>
      <c r="R143" s="602"/>
      <c r="S143" s="602"/>
      <c r="T143" s="602"/>
      <c r="U143" s="602"/>
      <c r="V143" s="602"/>
      <c r="W143" s="604">
        <v>29</v>
      </c>
      <c r="X143" s="602"/>
      <c r="Y143" s="602"/>
      <c r="Z143" s="602"/>
      <c r="AA143" s="602"/>
      <c r="AB143" s="602"/>
      <c r="AC143" s="602"/>
      <c r="AD143" s="605">
        <v>29</v>
      </c>
    </row>
    <row r="144" spans="1:30" ht="15.75" thickBot="1" x14ac:dyDescent="0.3">
      <c r="A144" s="593" t="s">
        <v>404</v>
      </c>
      <c r="B144" s="672">
        <v>45317</v>
      </c>
      <c r="C144" s="671" t="s">
        <v>396</v>
      </c>
      <c r="D144" s="606" t="s">
        <v>402</v>
      </c>
      <c r="E144" s="670"/>
      <c r="F144" s="670"/>
      <c r="G144" s="670"/>
      <c r="H144" s="670"/>
      <c r="I144" s="670"/>
      <c r="J144" s="607">
        <v>3976</v>
      </c>
      <c r="K144" s="670"/>
      <c r="L144" s="670"/>
      <c r="M144" s="670"/>
      <c r="N144" s="670"/>
      <c r="O144" s="670"/>
      <c r="P144" s="670"/>
      <c r="Q144" s="603">
        <v>3976</v>
      </c>
      <c r="R144" s="670"/>
      <c r="S144" s="670"/>
      <c r="T144" s="670"/>
      <c r="U144" s="670"/>
      <c r="V144" s="670"/>
      <c r="W144" s="608">
        <v>9</v>
      </c>
      <c r="X144" s="670"/>
      <c r="Y144" s="670"/>
      <c r="Z144" s="670"/>
      <c r="AA144" s="670"/>
      <c r="AB144" s="670"/>
      <c r="AC144" s="670"/>
      <c r="AD144" s="605">
        <v>9</v>
      </c>
    </row>
    <row r="145" spans="1:30" ht="15.75" thickBot="1" x14ac:dyDescent="0.3">
      <c r="A145" s="593" t="s">
        <v>404</v>
      </c>
      <c r="B145" s="673">
        <v>45335</v>
      </c>
      <c r="C145" s="671" t="s">
        <v>396</v>
      </c>
      <c r="D145" s="600" t="s">
        <v>402</v>
      </c>
      <c r="E145" s="602"/>
      <c r="F145" s="602"/>
      <c r="G145" s="602"/>
      <c r="H145" s="602"/>
      <c r="I145" s="602"/>
      <c r="J145" s="602"/>
      <c r="K145" s="601">
        <v>2716</v>
      </c>
      <c r="L145" s="602"/>
      <c r="M145" s="602"/>
      <c r="N145" s="602"/>
      <c r="O145" s="602"/>
      <c r="P145" s="602"/>
      <c r="Q145" s="603">
        <v>2716</v>
      </c>
      <c r="R145" s="602"/>
      <c r="S145" s="602"/>
      <c r="T145" s="602"/>
      <c r="U145" s="602"/>
      <c r="V145" s="602"/>
      <c r="W145" s="602"/>
      <c r="X145" s="604">
        <v>9</v>
      </c>
      <c r="Y145" s="602"/>
      <c r="Z145" s="602"/>
      <c r="AA145" s="602"/>
      <c r="AB145" s="602"/>
      <c r="AC145" s="602"/>
      <c r="AD145" s="605">
        <v>9</v>
      </c>
    </row>
    <row r="146" spans="1:30" ht="15.75" thickBot="1" x14ac:dyDescent="0.3">
      <c r="A146" s="593" t="s">
        <v>404</v>
      </c>
      <c r="B146" s="672">
        <v>45344</v>
      </c>
      <c r="C146" s="671" t="s">
        <v>396</v>
      </c>
      <c r="D146" s="606" t="s">
        <v>402</v>
      </c>
      <c r="E146" s="670"/>
      <c r="F146" s="670"/>
      <c r="G146" s="670"/>
      <c r="H146" s="670"/>
      <c r="I146" s="670"/>
      <c r="J146" s="670"/>
      <c r="K146" s="607">
        <v>8957</v>
      </c>
      <c r="L146" s="670"/>
      <c r="M146" s="670"/>
      <c r="N146" s="670"/>
      <c r="O146" s="670"/>
      <c r="P146" s="670"/>
      <c r="Q146" s="603">
        <v>8957</v>
      </c>
      <c r="R146" s="670"/>
      <c r="S146" s="670"/>
      <c r="T146" s="670"/>
      <c r="U146" s="670"/>
      <c r="V146" s="670"/>
      <c r="W146" s="670"/>
      <c r="X146" s="608">
        <v>22</v>
      </c>
      <c r="Y146" s="670"/>
      <c r="Z146" s="670"/>
      <c r="AA146" s="670"/>
      <c r="AB146" s="670"/>
      <c r="AC146" s="670"/>
      <c r="AD146" s="605">
        <v>22</v>
      </c>
    </row>
    <row r="147" spans="1:30" ht="15.75" thickBot="1" x14ac:dyDescent="0.3">
      <c r="A147" s="593" t="s">
        <v>404</v>
      </c>
      <c r="B147" s="673">
        <v>45356</v>
      </c>
      <c r="C147" s="671" t="s">
        <v>396</v>
      </c>
      <c r="D147" s="600" t="s">
        <v>403</v>
      </c>
      <c r="E147" s="602"/>
      <c r="F147" s="602"/>
      <c r="G147" s="601">
        <v>4440</v>
      </c>
      <c r="H147" s="601">
        <v>6958</v>
      </c>
      <c r="I147" s="601">
        <v>26938</v>
      </c>
      <c r="J147" s="601">
        <v>10662</v>
      </c>
      <c r="K147" s="601">
        <v>58057</v>
      </c>
      <c r="L147" s="601">
        <v>3942</v>
      </c>
      <c r="M147" s="602"/>
      <c r="N147" s="602"/>
      <c r="O147" s="602"/>
      <c r="P147" s="602"/>
      <c r="Q147" s="603">
        <v>110997</v>
      </c>
      <c r="R147" s="602"/>
      <c r="S147" s="602"/>
      <c r="T147" s="604">
        <v>8</v>
      </c>
      <c r="U147" s="604">
        <v>16</v>
      </c>
      <c r="V147" s="604">
        <v>44</v>
      </c>
      <c r="W147" s="604">
        <v>16</v>
      </c>
      <c r="X147" s="604">
        <v>94</v>
      </c>
      <c r="Y147" s="604">
        <v>8</v>
      </c>
      <c r="Z147" s="602"/>
      <c r="AA147" s="602"/>
      <c r="AB147" s="602"/>
      <c r="AC147" s="602"/>
      <c r="AD147" s="605">
        <v>183</v>
      </c>
    </row>
    <row r="148" spans="1:30" ht="15.75" thickBot="1" x14ac:dyDescent="0.3">
      <c r="A148" s="593" t="s">
        <v>404</v>
      </c>
      <c r="B148" s="672">
        <v>45363</v>
      </c>
      <c r="C148" s="671" t="s">
        <v>396</v>
      </c>
      <c r="D148" s="606" t="s">
        <v>402</v>
      </c>
      <c r="E148" s="670"/>
      <c r="F148" s="670"/>
      <c r="G148" s="670"/>
      <c r="H148" s="670"/>
      <c r="I148" s="670"/>
      <c r="J148" s="670"/>
      <c r="K148" s="670"/>
      <c r="L148" s="607">
        <v>8685</v>
      </c>
      <c r="M148" s="670"/>
      <c r="N148" s="670"/>
      <c r="O148" s="670"/>
      <c r="P148" s="670"/>
      <c r="Q148" s="603">
        <v>8685</v>
      </c>
      <c r="R148" s="670"/>
      <c r="S148" s="670"/>
      <c r="T148" s="670"/>
      <c r="U148" s="670"/>
      <c r="V148" s="670"/>
      <c r="W148" s="670"/>
      <c r="X148" s="670"/>
      <c r="Y148" s="608">
        <v>22</v>
      </c>
      <c r="Z148" s="670"/>
      <c r="AA148" s="670"/>
      <c r="AB148" s="670"/>
      <c r="AC148" s="670"/>
      <c r="AD148" s="605">
        <v>22</v>
      </c>
    </row>
    <row r="149" spans="1:30" ht="15.75" thickBot="1" x14ac:dyDescent="0.3">
      <c r="A149" s="593" t="s">
        <v>404</v>
      </c>
      <c r="B149" s="673">
        <v>45387</v>
      </c>
      <c r="C149" s="671" t="s">
        <v>396</v>
      </c>
      <c r="D149" s="600" t="s">
        <v>402</v>
      </c>
      <c r="E149" s="602"/>
      <c r="F149" s="602"/>
      <c r="G149" s="602"/>
      <c r="H149" s="602"/>
      <c r="I149" s="602"/>
      <c r="J149" s="602"/>
      <c r="K149" s="602"/>
      <c r="L149" s="602"/>
      <c r="M149" s="601">
        <v>4824</v>
      </c>
      <c r="N149" s="602"/>
      <c r="O149" s="602"/>
      <c r="P149" s="602"/>
      <c r="Q149" s="603">
        <v>4824</v>
      </c>
      <c r="R149" s="602"/>
      <c r="S149" s="602"/>
      <c r="T149" s="602"/>
      <c r="U149" s="602"/>
      <c r="V149" s="602"/>
      <c r="W149" s="602"/>
      <c r="X149" s="602"/>
      <c r="Y149" s="602"/>
      <c r="Z149" s="604">
        <v>13</v>
      </c>
      <c r="AA149" s="602"/>
      <c r="AB149" s="602"/>
      <c r="AC149" s="602"/>
      <c r="AD149" s="605">
        <v>13</v>
      </c>
    </row>
    <row r="150" spans="1:30" ht="15.75" thickBot="1" x14ac:dyDescent="0.3">
      <c r="A150" s="593" t="s">
        <v>404</v>
      </c>
      <c r="B150" s="672">
        <v>45398</v>
      </c>
      <c r="C150" s="671" t="s">
        <v>396</v>
      </c>
      <c r="D150" s="606" t="s">
        <v>402</v>
      </c>
      <c r="E150" s="670"/>
      <c r="F150" s="670"/>
      <c r="G150" s="670"/>
      <c r="H150" s="670"/>
      <c r="I150" s="670"/>
      <c r="J150" s="670"/>
      <c r="K150" s="670"/>
      <c r="L150" s="670"/>
      <c r="M150" s="607">
        <v>8292</v>
      </c>
      <c r="N150" s="670"/>
      <c r="O150" s="670"/>
      <c r="P150" s="670"/>
      <c r="Q150" s="603">
        <v>8292</v>
      </c>
      <c r="R150" s="670"/>
      <c r="S150" s="670"/>
      <c r="T150" s="670"/>
      <c r="U150" s="670"/>
      <c r="V150" s="670"/>
      <c r="W150" s="670"/>
      <c r="X150" s="670"/>
      <c r="Y150" s="670"/>
      <c r="Z150" s="608">
        <v>21</v>
      </c>
      <c r="AA150" s="670"/>
      <c r="AB150" s="670"/>
      <c r="AC150" s="670"/>
      <c r="AD150" s="605">
        <v>21</v>
      </c>
    </row>
    <row r="151" spans="1:30" ht="15.75" thickBot="1" x14ac:dyDescent="0.3">
      <c r="A151" s="593" t="s">
        <v>404</v>
      </c>
      <c r="B151" s="673">
        <v>45412</v>
      </c>
      <c r="C151" s="671" t="s">
        <v>396</v>
      </c>
      <c r="D151" s="600" t="s">
        <v>402</v>
      </c>
      <c r="E151" s="602"/>
      <c r="F151" s="602"/>
      <c r="G151" s="602"/>
      <c r="H151" s="602"/>
      <c r="I151" s="602"/>
      <c r="J151" s="602"/>
      <c r="K151" s="602"/>
      <c r="L151" s="602"/>
      <c r="M151" s="601">
        <v>4629</v>
      </c>
      <c r="N151" s="602"/>
      <c r="O151" s="602"/>
      <c r="P151" s="602"/>
      <c r="Q151" s="603">
        <v>4629</v>
      </c>
      <c r="R151" s="602"/>
      <c r="S151" s="602"/>
      <c r="T151" s="602"/>
      <c r="U151" s="602"/>
      <c r="V151" s="602"/>
      <c r="W151" s="602"/>
      <c r="X151" s="602"/>
      <c r="Y151" s="602"/>
      <c r="Z151" s="604">
        <v>12</v>
      </c>
      <c r="AA151" s="602"/>
      <c r="AB151" s="602"/>
      <c r="AC151" s="602"/>
      <c r="AD151" s="605">
        <v>12</v>
      </c>
    </row>
    <row r="152" spans="1:30" ht="15.75" thickBot="1" x14ac:dyDescent="0.3">
      <c r="A152" s="593" t="s">
        <v>404</v>
      </c>
      <c r="B152" s="672">
        <v>45421</v>
      </c>
      <c r="C152" s="671" t="s">
        <v>396</v>
      </c>
      <c r="D152" s="606" t="s">
        <v>403</v>
      </c>
      <c r="E152" s="670"/>
      <c r="F152" s="670"/>
      <c r="G152" s="670"/>
      <c r="H152" s="670"/>
      <c r="I152" s="670"/>
      <c r="J152" s="670"/>
      <c r="K152" s="670"/>
      <c r="L152" s="607">
        <v>14146</v>
      </c>
      <c r="M152" s="607">
        <v>24410</v>
      </c>
      <c r="N152" s="670"/>
      <c r="O152" s="670"/>
      <c r="P152" s="670"/>
      <c r="Q152" s="603">
        <v>38556</v>
      </c>
      <c r="R152" s="670"/>
      <c r="S152" s="670"/>
      <c r="T152" s="670"/>
      <c r="U152" s="670"/>
      <c r="V152" s="670"/>
      <c r="W152" s="670"/>
      <c r="X152" s="670"/>
      <c r="Y152" s="608">
        <v>22</v>
      </c>
      <c r="Z152" s="608">
        <v>46</v>
      </c>
      <c r="AA152" s="670"/>
      <c r="AB152" s="670"/>
      <c r="AC152" s="670"/>
      <c r="AD152" s="605">
        <v>68</v>
      </c>
    </row>
    <row r="153" spans="1:30" ht="15.75" thickBot="1" x14ac:dyDescent="0.3">
      <c r="A153" s="593" t="s">
        <v>404</v>
      </c>
      <c r="B153" s="673">
        <v>45422</v>
      </c>
      <c r="C153" s="671" t="s">
        <v>396</v>
      </c>
      <c r="D153" s="600" t="s">
        <v>403</v>
      </c>
      <c r="E153" s="602"/>
      <c r="F153" s="602"/>
      <c r="G153" s="602"/>
      <c r="H153" s="602"/>
      <c r="I153" s="602"/>
      <c r="J153" s="602"/>
      <c r="K153" s="602"/>
      <c r="L153" s="601">
        <v>7815</v>
      </c>
      <c r="M153" s="601">
        <v>15604</v>
      </c>
      <c r="N153" s="601">
        <v>4734</v>
      </c>
      <c r="O153" s="602"/>
      <c r="P153" s="602"/>
      <c r="Q153" s="603">
        <v>28153</v>
      </c>
      <c r="R153" s="602"/>
      <c r="S153" s="602"/>
      <c r="T153" s="602"/>
      <c r="U153" s="602"/>
      <c r="V153" s="602"/>
      <c r="W153" s="602"/>
      <c r="X153" s="602"/>
      <c r="Y153" s="604">
        <v>12</v>
      </c>
      <c r="Z153" s="604">
        <v>31</v>
      </c>
      <c r="AA153" s="604">
        <v>10</v>
      </c>
      <c r="AB153" s="602"/>
      <c r="AC153" s="602"/>
      <c r="AD153" s="605">
        <v>53</v>
      </c>
    </row>
    <row r="154" spans="1:30" ht="15.75" thickBot="1" x14ac:dyDescent="0.3">
      <c r="A154" s="593" t="s">
        <v>404</v>
      </c>
      <c r="B154" s="672">
        <v>45433</v>
      </c>
      <c r="C154" s="671" t="s">
        <v>396</v>
      </c>
      <c r="D154" s="606" t="s">
        <v>402</v>
      </c>
      <c r="E154" s="670"/>
      <c r="F154" s="670"/>
      <c r="G154" s="670"/>
      <c r="H154" s="670"/>
      <c r="I154" s="670"/>
      <c r="J154" s="670"/>
      <c r="K154" s="670"/>
      <c r="L154" s="670"/>
      <c r="M154" s="670"/>
      <c r="N154" s="607">
        <v>4648</v>
      </c>
      <c r="O154" s="670"/>
      <c r="P154" s="670"/>
      <c r="Q154" s="603">
        <v>4648</v>
      </c>
      <c r="R154" s="670"/>
      <c r="S154" s="670"/>
      <c r="T154" s="670"/>
      <c r="U154" s="670"/>
      <c r="V154" s="670"/>
      <c r="W154" s="670"/>
      <c r="X154" s="670"/>
      <c r="Y154" s="670"/>
      <c r="Z154" s="670"/>
      <c r="AA154" s="608">
        <v>14</v>
      </c>
      <c r="AB154" s="670"/>
      <c r="AC154" s="670"/>
      <c r="AD154" s="605">
        <v>14</v>
      </c>
    </row>
    <row r="155" spans="1:30" ht="15.75" thickBot="1" x14ac:dyDescent="0.3">
      <c r="A155" s="593" t="s">
        <v>404</v>
      </c>
      <c r="B155" s="673">
        <v>45454</v>
      </c>
      <c r="C155" s="671" t="s">
        <v>396</v>
      </c>
      <c r="D155" s="600" t="s">
        <v>402</v>
      </c>
      <c r="E155" s="602"/>
      <c r="F155" s="602"/>
      <c r="G155" s="602"/>
      <c r="H155" s="602"/>
      <c r="I155" s="602"/>
      <c r="J155" s="602"/>
      <c r="K155" s="602"/>
      <c r="L155" s="602"/>
      <c r="M155" s="602"/>
      <c r="N155" s="602"/>
      <c r="O155" s="601">
        <v>6190</v>
      </c>
      <c r="P155" s="602"/>
      <c r="Q155" s="603">
        <v>6190</v>
      </c>
      <c r="R155" s="602"/>
      <c r="S155" s="602"/>
      <c r="T155" s="602"/>
      <c r="U155" s="602"/>
      <c r="V155" s="602"/>
      <c r="W155" s="602"/>
      <c r="X155" s="602"/>
      <c r="Y155" s="602"/>
      <c r="Z155" s="602"/>
      <c r="AA155" s="602"/>
      <c r="AB155" s="604">
        <v>24</v>
      </c>
      <c r="AC155" s="602"/>
      <c r="AD155" s="605">
        <v>24</v>
      </c>
    </row>
    <row r="156" spans="1:30" ht="15.75" thickBot="1" x14ac:dyDescent="0.3">
      <c r="A156" s="593" t="s">
        <v>404</v>
      </c>
      <c r="B156" s="672">
        <v>45460</v>
      </c>
      <c r="C156" s="671" t="s">
        <v>396</v>
      </c>
      <c r="D156" s="606" t="s">
        <v>403</v>
      </c>
      <c r="E156" s="670"/>
      <c r="F156" s="670"/>
      <c r="G156" s="670"/>
      <c r="H156" s="670"/>
      <c r="I156" s="670"/>
      <c r="J156" s="670"/>
      <c r="K156" s="670"/>
      <c r="L156" s="670"/>
      <c r="M156" s="670"/>
      <c r="N156" s="607">
        <v>4180</v>
      </c>
      <c r="O156" s="607">
        <v>8579</v>
      </c>
      <c r="P156" s="670"/>
      <c r="Q156" s="603">
        <v>12759</v>
      </c>
      <c r="R156" s="670"/>
      <c r="S156" s="670"/>
      <c r="T156" s="670"/>
      <c r="U156" s="670"/>
      <c r="V156" s="670"/>
      <c r="W156" s="670"/>
      <c r="X156" s="670"/>
      <c r="Y156" s="670"/>
      <c r="Z156" s="670"/>
      <c r="AA156" s="608">
        <v>7</v>
      </c>
      <c r="AB156" s="608">
        <v>17</v>
      </c>
      <c r="AC156" s="670"/>
      <c r="AD156" s="605">
        <v>23</v>
      </c>
    </row>
    <row r="157" spans="1:30" ht="15.75" thickBot="1" x14ac:dyDescent="0.3">
      <c r="A157" s="593" t="s">
        <v>404</v>
      </c>
      <c r="B157" s="673">
        <v>45468</v>
      </c>
      <c r="C157" s="671" t="s">
        <v>396</v>
      </c>
      <c r="D157" s="600" t="s">
        <v>402</v>
      </c>
      <c r="E157" s="602"/>
      <c r="F157" s="602"/>
      <c r="G157" s="602"/>
      <c r="H157" s="602"/>
      <c r="I157" s="602"/>
      <c r="J157" s="602"/>
      <c r="K157" s="602"/>
      <c r="L157" s="602"/>
      <c r="M157" s="602"/>
      <c r="N157" s="602"/>
      <c r="O157" s="601">
        <v>1669</v>
      </c>
      <c r="P157" s="602"/>
      <c r="Q157" s="603">
        <v>1669</v>
      </c>
      <c r="R157" s="602"/>
      <c r="S157" s="602"/>
      <c r="T157" s="602"/>
      <c r="U157" s="602"/>
      <c r="V157" s="602"/>
      <c r="W157" s="602"/>
      <c r="X157" s="602"/>
      <c r="Y157" s="602"/>
      <c r="Z157" s="602"/>
      <c r="AA157" s="602"/>
      <c r="AB157" s="604">
        <v>4</v>
      </c>
      <c r="AC157" s="602"/>
      <c r="AD157" s="605">
        <v>4</v>
      </c>
    </row>
    <row r="158" spans="1:30" ht="15.75" thickBot="1" x14ac:dyDescent="0.3">
      <c r="A158" s="593" t="s">
        <v>404</v>
      </c>
      <c r="B158" s="672">
        <v>45492</v>
      </c>
      <c r="C158" s="671" t="s">
        <v>396</v>
      </c>
      <c r="D158" s="606" t="s">
        <v>402</v>
      </c>
      <c r="E158" s="670"/>
      <c r="F158" s="670"/>
      <c r="G158" s="670"/>
      <c r="H158" s="670"/>
      <c r="I158" s="670"/>
      <c r="J158" s="670"/>
      <c r="K158" s="670"/>
      <c r="L158" s="670"/>
      <c r="M158" s="670"/>
      <c r="N158" s="670"/>
      <c r="O158" s="670"/>
      <c r="P158" s="607">
        <v>577</v>
      </c>
      <c r="Q158" s="603">
        <v>577</v>
      </c>
      <c r="R158" s="670"/>
      <c r="S158" s="670"/>
      <c r="T158" s="670"/>
      <c r="U158" s="670"/>
      <c r="V158" s="670"/>
      <c r="W158" s="670"/>
      <c r="X158" s="670"/>
      <c r="Y158" s="670"/>
      <c r="Z158" s="670"/>
      <c r="AA158" s="670"/>
      <c r="AB158" s="670"/>
      <c r="AC158" s="608">
        <v>2</v>
      </c>
      <c r="AD158" s="605">
        <v>2</v>
      </c>
    </row>
    <row r="159" spans="1:30" ht="15.75" thickBot="1" x14ac:dyDescent="0.3">
      <c r="A159" s="593" t="s">
        <v>404</v>
      </c>
      <c r="B159" s="673">
        <v>45495</v>
      </c>
      <c r="C159" s="671" t="s">
        <v>396</v>
      </c>
      <c r="D159" s="600" t="s">
        <v>403</v>
      </c>
      <c r="E159" s="602"/>
      <c r="F159" s="602"/>
      <c r="G159" s="602"/>
      <c r="H159" s="602"/>
      <c r="I159" s="602"/>
      <c r="J159" s="602"/>
      <c r="K159" s="602"/>
      <c r="L159" s="602"/>
      <c r="M159" s="602"/>
      <c r="N159" s="602"/>
      <c r="O159" s="601">
        <v>5927</v>
      </c>
      <c r="P159" s="601">
        <v>26921</v>
      </c>
      <c r="Q159" s="603">
        <v>32848</v>
      </c>
      <c r="R159" s="602"/>
      <c r="S159" s="602"/>
      <c r="T159" s="602"/>
      <c r="U159" s="602"/>
      <c r="V159" s="602"/>
      <c r="W159" s="602"/>
      <c r="X159" s="602"/>
      <c r="Y159" s="602"/>
      <c r="Z159" s="602"/>
      <c r="AA159" s="602"/>
      <c r="AB159" s="604">
        <v>10</v>
      </c>
      <c r="AC159" s="604">
        <v>61</v>
      </c>
      <c r="AD159" s="605">
        <v>71</v>
      </c>
    </row>
    <row r="160" spans="1:30" ht="15.75" thickBot="1" x14ac:dyDescent="0.3">
      <c r="A160" s="593" t="s">
        <v>404</v>
      </c>
      <c r="B160" s="672">
        <v>45498</v>
      </c>
      <c r="C160" s="671" t="s">
        <v>396</v>
      </c>
      <c r="D160" s="606" t="s">
        <v>402</v>
      </c>
      <c r="E160" s="670"/>
      <c r="F160" s="670"/>
      <c r="G160" s="670"/>
      <c r="H160" s="670"/>
      <c r="I160" s="670"/>
      <c r="J160" s="670"/>
      <c r="K160" s="670"/>
      <c r="L160" s="670"/>
      <c r="M160" s="670"/>
      <c r="N160" s="670"/>
      <c r="O160" s="670"/>
      <c r="P160" s="607">
        <v>2922</v>
      </c>
      <c r="Q160" s="603">
        <v>2922</v>
      </c>
      <c r="R160" s="670"/>
      <c r="S160" s="670"/>
      <c r="T160" s="670"/>
      <c r="U160" s="670"/>
      <c r="V160" s="670"/>
      <c r="W160" s="670"/>
      <c r="X160" s="670"/>
      <c r="Y160" s="670"/>
      <c r="Z160" s="670"/>
      <c r="AA160" s="670"/>
      <c r="AB160" s="670"/>
      <c r="AC160" s="608">
        <v>7</v>
      </c>
      <c r="AD160" s="605">
        <v>7</v>
      </c>
    </row>
    <row r="161" spans="1:30" ht="15.75" thickBot="1" x14ac:dyDescent="0.3">
      <c r="A161" s="593" t="s">
        <v>404</v>
      </c>
      <c r="B161" s="692" t="s">
        <v>398</v>
      </c>
      <c r="C161" s="692" t="s">
        <v>396</v>
      </c>
      <c r="D161" s="600" t="s">
        <v>402</v>
      </c>
      <c r="E161" s="602"/>
      <c r="F161" s="602"/>
      <c r="G161" s="602"/>
      <c r="H161" s="602"/>
      <c r="I161" s="602"/>
      <c r="J161" s="602"/>
      <c r="K161" s="602"/>
      <c r="L161" s="602"/>
      <c r="M161" s="602"/>
      <c r="N161" s="602"/>
      <c r="O161" s="602"/>
      <c r="P161" s="602"/>
      <c r="Q161" s="591"/>
      <c r="R161" s="604">
        <v>6</v>
      </c>
      <c r="S161" s="604">
        <v>1</v>
      </c>
      <c r="T161" s="604">
        <v>9</v>
      </c>
      <c r="U161" s="604">
        <v>6</v>
      </c>
      <c r="V161" s="602"/>
      <c r="W161" s="602"/>
      <c r="X161" s="602"/>
      <c r="Y161" s="602"/>
      <c r="Z161" s="602"/>
      <c r="AA161" s="602"/>
      <c r="AB161" s="602"/>
      <c r="AC161" s="602"/>
      <c r="AD161" s="605">
        <v>22</v>
      </c>
    </row>
    <row r="162" spans="1:30" ht="15.75" thickBot="1" x14ac:dyDescent="0.3">
      <c r="A162" s="593" t="s">
        <v>404</v>
      </c>
      <c r="B162" s="692" t="s">
        <v>398</v>
      </c>
      <c r="C162" s="692" t="s">
        <v>396</v>
      </c>
      <c r="D162" s="606" t="s">
        <v>399</v>
      </c>
      <c r="E162" s="670"/>
      <c r="F162" s="670"/>
      <c r="G162" s="670"/>
      <c r="H162" s="670"/>
      <c r="I162" s="670"/>
      <c r="J162" s="670"/>
      <c r="K162" s="670"/>
      <c r="L162" s="670"/>
      <c r="M162" s="670"/>
      <c r="N162" s="670"/>
      <c r="O162" s="670"/>
      <c r="P162" s="670"/>
      <c r="Q162" s="591"/>
      <c r="R162" s="670"/>
      <c r="S162" s="670"/>
      <c r="T162" s="670"/>
      <c r="U162" s="670"/>
      <c r="V162" s="670"/>
      <c r="W162" s="670"/>
      <c r="X162" s="608">
        <v>1</v>
      </c>
      <c r="Y162" s="670"/>
      <c r="Z162" s="670"/>
      <c r="AA162" s="670"/>
      <c r="AB162" s="670"/>
      <c r="AC162" s="670"/>
      <c r="AD162" s="605">
        <v>1</v>
      </c>
    </row>
    <row r="163" spans="1:30" ht="15.75" thickBot="1" x14ac:dyDescent="0.3">
      <c r="A163" s="593" t="s">
        <v>404</v>
      </c>
      <c r="B163" s="692" t="s">
        <v>398</v>
      </c>
      <c r="C163" s="692" t="s">
        <v>396</v>
      </c>
      <c r="D163" s="600" t="s">
        <v>403</v>
      </c>
      <c r="E163" s="602"/>
      <c r="F163" s="602"/>
      <c r="G163" s="602"/>
      <c r="H163" s="602"/>
      <c r="I163" s="602"/>
      <c r="J163" s="602"/>
      <c r="K163" s="602"/>
      <c r="L163" s="602"/>
      <c r="M163" s="602"/>
      <c r="N163" s="602"/>
      <c r="O163" s="602"/>
      <c r="P163" s="602"/>
      <c r="Q163" s="591"/>
      <c r="R163" s="604">
        <v>13</v>
      </c>
      <c r="S163" s="604">
        <v>3</v>
      </c>
      <c r="T163" s="604">
        <v>9</v>
      </c>
      <c r="U163" s="604">
        <v>18</v>
      </c>
      <c r="V163" s="604">
        <v>44</v>
      </c>
      <c r="W163" s="604">
        <v>16</v>
      </c>
      <c r="X163" s="604">
        <v>95</v>
      </c>
      <c r="Y163" s="604">
        <v>36</v>
      </c>
      <c r="Z163" s="604">
        <v>77</v>
      </c>
      <c r="AA163" s="604">
        <v>16</v>
      </c>
      <c r="AB163" s="604">
        <v>26</v>
      </c>
      <c r="AC163" s="604">
        <v>61</v>
      </c>
      <c r="AD163" s="605">
        <v>410</v>
      </c>
    </row>
    <row r="164" spans="1:30" ht="15.75" thickBot="1" x14ac:dyDescent="0.3">
      <c r="A164" s="593" t="s">
        <v>404</v>
      </c>
      <c r="B164" s="671" t="s">
        <v>400</v>
      </c>
      <c r="C164" s="671" t="s">
        <v>400</v>
      </c>
      <c r="D164" s="609" t="s">
        <v>400</v>
      </c>
      <c r="E164" s="603">
        <v>13942</v>
      </c>
      <c r="F164" s="603">
        <v>2861</v>
      </c>
      <c r="G164" s="603">
        <v>11803</v>
      </c>
      <c r="H164" s="603">
        <v>8225</v>
      </c>
      <c r="I164" s="603">
        <v>33671</v>
      </c>
      <c r="J164" s="603">
        <v>26013</v>
      </c>
      <c r="K164" s="603">
        <v>69730</v>
      </c>
      <c r="L164" s="603">
        <v>34588</v>
      </c>
      <c r="M164" s="603">
        <v>57759</v>
      </c>
      <c r="N164" s="603">
        <v>13562</v>
      </c>
      <c r="O164" s="603">
        <v>22365</v>
      </c>
      <c r="P164" s="603">
        <v>30420</v>
      </c>
      <c r="Q164" s="603">
        <v>324939</v>
      </c>
      <c r="R164" s="610">
        <v>24</v>
      </c>
      <c r="S164" s="610">
        <v>7</v>
      </c>
      <c r="T164" s="610">
        <v>24</v>
      </c>
      <c r="U164" s="610">
        <v>21</v>
      </c>
      <c r="V164" s="610">
        <v>63</v>
      </c>
      <c r="W164" s="610">
        <v>48</v>
      </c>
      <c r="X164" s="610">
        <v>102</v>
      </c>
      <c r="Y164" s="610">
        <v>64</v>
      </c>
      <c r="Z164" s="610">
        <v>112</v>
      </c>
      <c r="AA164" s="610">
        <v>31</v>
      </c>
      <c r="AB164" s="610">
        <v>55</v>
      </c>
      <c r="AC164" s="610">
        <v>70</v>
      </c>
      <c r="AD164" s="605">
        <v>441</v>
      </c>
    </row>
    <row r="165" spans="1:30" ht="15.75" thickBot="1" x14ac:dyDescent="0.3">
      <c r="A165" s="593" t="s">
        <v>405</v>
      </c>
      <c r="B165" s="673">
        <v>45153</v>
      </c>
      <c r="C165" s="671" t="s">
        <v>396</v>
      </c>
      <c r="D165" s="600" t="s">
        <v>397</v>
      </c>
      <c r="E165" s="601">
        <v>806.77</v>
      </c>
      <c r="F165" s="602"/>
      <c r="G165" s="602"/>
      <c r="H165" s="602"/>
      <c r="I165" s="602"/>
      <c r="J165" s="602"/>
      <c r="K165" s="602"/>
      <c r="L165" s="602"/>
      <c r="M165" s="602"/>
      <c r="N165" s="602"/>
      <c r="O165" s="602"/>
      <c r="P165" s="602"/>
      <c r="Q165" s="603">
        <v>806.77</v>
      </c>
      <c r="R165" s="604">
        <v>2</v>
      </c>
      <c r="S165" s="602"/>
      <c r="T165" s="602"/>
      <c r="U165" s="602"/>
      <c r="V165" s="602"/>
      <c r="W165" s="602"/>
      <c r="X165" s="602"/>
      <c r="Y165" s="602"/>
      <c r="Z165" s="602"/>
      <c r="AA165" s="602"/>
      <c r="AB165" s="602"/>
      <c r="AC165" s="602"/>
      <c r="AD165" s="605">
        <v>2</v>
      </c>
    </row>
    <row r="166" spans="1:30" ht="15.75" thickBot="1" x14ac:dyDescent="0.3">
      <c r="A166" s="593" t="s">
        <v>405</v>
      </c>
      <c r="B166" s="672">
        <v>45162</v>
      </c>
      <c r="C166" s="671" t="s">
        <v>396</v>
      </c>
      <c r="D166" s="606" t="s">
        <v>397</v>
      </c>
      <c r="E166" s="607">
        <v>891.53</v>
      </c>
      <c r="F166" s="670"/>
      <c r="G166" s="670"/>
      <c r="H166" s="670"/>
      <c r="I166" s="670"/>
      <c r="J166" s="670"/>
      <c r="K166" s="670"/>
      <c r="L166" s="670"/>
      <c r="M166" s="670"/>
      <c r="N166" s="670"/>
      <c r="O166" s="670"/>
      <c r="P166" s="670"/>
      <c r="Q166" s="603">
        <v>891.53</v>
      </c>
      <c r="R166" s="608">
        <v>5</v>
      </c>
      <c r="S166" s="670"/>
      <c r="T166" s="670"/>
      <c r="U166" s="670"/>
      <c r="V166" s="670"/>
      <c r="W166" s="670"/>
      <c r="X166" s="670"/>
      <c r="Y166" s="670"/>
      <c r="Z166" s="670"/>
      <c r="AA166" s="670"/>
      <c r="AB166" s="670"/>
      <c r="AC166" s="670"/>
      <c r="AD166" s="605">
        <v>5</v>
      </c>
    </row>
    <row r="167" spans="1:30" ht="15.75" thickBot="1" x14ac:dyDescent="0.3">
      <c r="A167" s="593" t="s">
        <v>405</v>
      </c>
      <c r="B167" s="673">
        <v>45168</v>
      </c>
      <c r="C167" s="671" t="s">
        <v>396</v>
      </c>
      <c r="D167" s="600" t="s">
        <v>397</v>
      </c>
      <c r="E167" s="601">
        <v>266.31</v>
      </c>
      <c r="F167" s="602"/>
      <c r="G167" s="602"/>
      <c r="H167" s="602"/>
      <c r="I167" s="602"/>
      <c r="J167" s="602"/>
      <c r="K167" s="602"/>
      <c r="L167" s="602"/>
      <c r="M167" s="602"/>
      <c r="N167" s="602"/>
      <c r="O167" s="602"/>
      <c r="P167" s="602"/>
      <c r="Q167" s="603">
        <v>266.31</v>
      </c>
      <c r="R167" s="604">
        <v>2</v>
      </c>
      <c r="S167" s="602"/>
      <c r="T167" s="602"/>
      <c r="U167" s="602"/>
      <c r="V167" s="602"/>
      <c r="W167" s="602"/>
      <c r="X167" s="602"/>
      <c r="Y167" s="602"/>
      <c r="Z167" s="602"/>
      <c r="AA167" s="602"/>
      <c r="AB167" s="602"/>
      <c r="AC167" s="602"/>
      <c r="AD167" s="605">
        <v>2</v>
      </c>
    </row>
    <row r="168" spans="1:30" ht="15.75" thickBot="1" x14ac:dyDescent="0.3">
      <c r="A168" s="593" t="s">
        <v>405</v>
      </c>
      <c r="B168" s="672">
        <v>45174</v>
      </c>
      <c r="C168" s="671" t="s">
        <v>396</v>
      </c>
      <c r="D168" s="606" t="s">
        <v>397</v>
      </c>
      <c r="E168" s="607">
        <v>538.73</v>
      </c>
      <c r="F168" s="670"/>
      <c r="G168" s="670"/>
      <c r="H168" s="670"/>
      <c r="I168" s="670"/>
      <c r="J168" s="670"/>
      <c r="K168" s="670"/>
      <c r="L168" s="670"/>
      <c r="M168" s="670"/>
      <c r="N168" s="670"/>
      <c r="O168" s="670"/>
      <c r="P168" s="670"/>
      <c r="Q168" s="603">
        <v>538.73</v>
      </c>
      <c r="R168" s="608">
        <v>2</v>
      </c>
      <c r="S168" s="670"/>
      <c r="T168" s="670"/>
      <c r="U168" s="670"/>
      <c r="V168" s="670"/>
      <c r="W168" s="670"/>
      <c r="X168" s="670"/>
      <c r="Y168" s="670"/>
      <c r="Z168" s="670"/>
      <c r="AA168" s="670"/>
      <c r="AB168" s="670"/>
      <c r="AC168" s="670"/>
      <c r="AD168" s="605">
        <v>2</v>
      </c>
    </row>
    <row r="169" spans="1:30" ht="15.75" thickBot="1" x14ac:dyDescent="0.3">
      <c r="A169" s="593" t="s">
        <v>405</v>
      </c>
      <c r="B169" s="673">
        <v>45182</v>
      </c>
      <c r="C169" s="671" t="s">
        <v>396</v>
      </c>
      <c r="D169" s="600" t="s">
        <v>397</v>
      </c>
      <c r="E169" s="601">
        <v>4060.32</v>
      </c>
      <c r="F169" s="602"/>
      <c r="G169" s="602"/>
      <c r="H169" s="602"/>
      <c r="I169" s="602"/>
      <c r="J169" s="602"/>
      <c r="K169" s="602"/>
      <c r="L169" s="602"/>
      <c r="M169" s="602"/>
      <c r="N169" s="602"/>
      <c r="O169" s="602"/>
      <c r="P169" s="602"/>
      <c r="Q169" s="603">
        <v>4060.32</v>
      </c>
      <c r="R169" s="604">
        <v>10</v>
      </c>
      <c r="S169" s="602"/>
      <c r="T169" s="602"/>
      <c r="U169" s="602"/>
      <c r="V169" s="602"/>
      <c r="W169" s="602"/>
      <c r="X169" s="602"/>
      <c r="Y169" s="602"/>
      <c r="Z169" s="602"/>
      <c r="AA169" s="602"/>
      <c r="AB169" s="602"/>
      <c r="AC169" s="602"/>
      <c r="AD169" s="605">
        <v>10</v>
      </c>
    </row>
    <row r="170" spans="1:30" ht="15.75" thickBot="1" x14ac:dyDescent="0.3">
      <c r="A170" s="593" t="s">
        <v>405</v>
      </c>
      <c r="B170" s="672">
        <v>45184</v>
      </c>
      <c r="C170" s="671" t="s">
        <v>396</v>
      </c>
      <c r="D170" s="606" t="s">
        <v>397</v>
      </c>
      <c r="E170" s="670"/>
      <c r="F170" s="607">
        <v>1648.16</v>
      </c>
      <c r="G170" s="670"/>
      <c r="H170" s="670"/>
      <c r="I170" s="670"/>
      <c r="J170" s="670"/>
      <c r="K170" s="670"/>
      <c r="L170" s="670"/>
      <c r="M170" s="670"/>
      <c r="N170" s="670"/>
      <c r="O170" s="670"/>
      <c r="P170" s="670"/>
      <c r="Q170" s="603">
        <v>1648.16</v>
      </c>
      <c r="R170" s="670"/>
      <c r="S170" s="608">
        <v>4</v>
      </c>
      <c r="T170" s="670"/>
      <c r="U170" s="670"/>
      <c r="V170" s="670"/>
      <c r="W170" s="670"/>
      <c r="X170" s="670"/>
      <c r="Y170" s="670"/>
      <c r="Z170" s="670"/>
      <c r="AA170" s="670"/>
      <c r="AB170" s="670"/>
      <c r="AC170" s="670"/>
      <c r="AD170" s="605">
        <v>4</v>
      </c>
    </row>
    <row r="171" spans="1:30" ht="15.75" thickBot="1" x14ac:dyDescent="0.3">
      <c r="A171" s="593" t="s">
        <v>405</v>
      </c>
      <c r="B171" s="673">
        <v>45189</v>
      </c>
      <c r="C171" s="671" t="s">
        <v>396</v>
      </c>
      <c r="D171" s="600" t="s">
        <v>397</v>
      </c>
      <c r="E171" s="601">
        <v>77.599999999999994</v>
      </c>
      <c r="F171" s="602"/>
      <c r="G171" s="602"/>
      <c r="H171" s="602"/>
      <c r="I171" s="602"/>
      <c r="J171" s="602"/>
      <c r="K171" s="602"/>
      <c r="L171" s="602"/>
      <c r="M171" s="602"/>
      <c r="N171" s="602"/>
      <c r="O171" s="602"/>
      <c r="P171" s="602"/>
      <c r="Q171" s="603">
        <v>77.599999999999994</v>
      </c>
      <c r="R171" s="604">
        <v>1</v>
      </c>
      <c r="S171" s="602"/>
      <c r="T171" s="602"/>
      <c r="U171" s="602"/>
      <c r="V171" s="602"/>
      <c r="W171" s="602"/>
      <c r="X171" s="602"/>
      <c r="Y171" s="602"/>
      <c r="Z171" s="602"/>
      <c r="AA171" s="602"/>
      <c r="AB171" s="602"/>
      <c r="AC171" s="602"/>
      <c r="AD171" s="605">
        <v>1</v>
      </c>
    </row>
    <row r="172" spans="1:30" ht="15.75" thickBot="1" x14ac:dyDescent="0.3">
      <c r="A172" s="593" t="s">
        <v>405</v>
      </c>
      <c r="B172" s="672">
        <v>45190</v>
      </c>
      <c r="C172" s="671" t="s">
        <v>396</v>
      </c>
      <c r="D172" s="606" t="s">
        <v>397</v>
      </c>
      <c r="E172" s="670"/>
      <c r="F172" s="607">
        <v>2146.46</v>
      </c>
      <c r="G172" s="670"/>
      <c r="H172" s="670"/>
      <c r="I172" s="670"/>
      <c r="J172" s="670"/>
      <c r="K172" s="670"/>
      <c r="L172" s="670"/>
      <c r="M172" s="670"/>
      <c r="N172" s="670"/>
      <c r="O172" s="670"/>
      <c r="P172" s="670"/>
      <c r="Q172" s="603">
        <v>2146.46</v>
      </c>
      <c r="R172" s="670"/>
      <c r="S172" s="608">
        <v>3</v>
      </c>
      <c r="T172" s="670"/>
      <c r="U172" s="670"/>
      <c r="V172" s="670"/>
      <c r="W172" s="670"/>
      <c r="X172" s="670"/>
      <c r="Y172" s="670"/>
      <c r="Z172" s="670"/>
      <c r="AA172" s="670"/>
      <c r="AB172" s="670"/>
      <c r="AC172" s="670"/>
      <c r="AD172" s="605">
        <v>3</v>
      </c>
    </row>
    <row r="173" spans="1:30" ht="15.75" thickBot="1" x14ac:dyDescent="0.3">
      <c r="A173" s="593" t="s">
        <v>405</v>
      </c>
      <c r="B173" s="673">
        <v>45191</v>
      </c>
      <c r="C173" s="671" t="s">
        <v>396</v>
      </c>
      <c r="D173" s="600" t="s">
        <v>397</v>
      </c>
      <c r="E173" s="601">
        <v>1000</v>
      </c>
      <c r="F173" s="601">
        <v>935.31</v>
      </c>
      <c r="G173" s="602"/>
      <c r="H173" s="602"/>
      <c r="I173" s="602"/>
      <c r="J173" s="602"/>
      <c r="K173" s="602"/>
      <c r="L173" s="602"/>
      <c r="M173" s="602"/>
      <c r="N173" s="602"/>
      <c r="O173" s="602"/>
      <c r="P173" s="602"/>
      <c r="Q173" s="603">
        <v>1935.31</v>
      </c>
      <c r="R173" s="604">
        <v>1</v>
      </c>
      <c r="S173" s="604">
        <v>5</v>
      </c>
      <c r="T173" s="602"/>
      <c r="U173" s="602"/>
      <c r="V173" s="602"/>
      <c r="W173" s="602"/>
      <c r="X173" s="602"/>
      <c r="Y173" s="602"/>
      <c r="Z173" s="602"/>
      <c r="AA173" s="602"/>
      <c r="AB173" s="602"/>
      <c r="AC173" s="602"/>
      <c r="AD173" s="605">
        <v>6</v>
      </c>
    </row>
    <row r="174" spans="1:30" ht="15.75" thickBot="1" x14ac:dyDescent="0.3">
      <c r="A174" s="593" t="s">
        <v>405</v>
      </c>
      <c r="B174" s="672">
        <v>45194</v>
      </c>
      <c r="C174" s="671" t="s">
        <v>396</v>
      </c>
      <c r="D174" s="606" t="s">
        <v>397</v>
      </c>
      <c r="E174" s="670"/>
      <c r="F174" s="607">
        <v>1327.56</v>
      </c>
      <c r="G174" s="670"/>
      <c r="H174" s="670"/>
      <c r="I174" s="670"/>
      <c r="J174" s="670"/>
      <c r="K174" s="670"/>
      <c r="L174" s="670"/>
      <c r="M174" s="670"/>
      <c r="N174" s="670"/>
      <c r="O174" s="670"/>
      <c r="P174" s="670"/>
      <c r="Q174" s="603">
        <v>1327.56</v>
      </c>
      <c r="R174" s="670"/>
      <c r="S174" s="608">
        <v>4</v>
      </c>
      <c r="T174" s="670"/>
      <c r="U174" s="670"/>
      <c r="V174" s="670"/>
      <c r="W174" s="670"/>
      <c r="X174" s="670"/>
      <c r="Y174" s="670"/>
      <c r="Z174" s="670"/>
      <c r="AA174" s="670"/>
      <c r="AB174" s="670"/>
      <c r="AC174" s="670"/>
      <c r="AD174" s="605">
        <v>4</v>
      </c>
    </row>
    <row r="175" spans="1:30" ht="15.75" thickBot="1" x14ac:dyDescent="0.3">
      <c r="A175" s="593" t="s">
        <v>405</v>
      </c>
      <c r="B175" s="673">
        <v>45198</v>
      </c>
      <c r="C175" s="671" t="s">
        <v>396</v>
      </c>
      <c r="D175" s="600" t="s">
        <v>397</v>
      </c>
      <c r="E175" s="602"/>
      <c r="F175" s="601">
        <v>261.61</v>
      </c>
      <c r="G175" s="602"/>
      <c r="H175" s="602"/>
      <c r="I175" s="602"/>
      <c r="J175" s="602"/>
      <c r="K175" s="602"/>
      <c r="L175" s="602"/>
      <c r="M175" s="602"/>
      <c r="N175" s="602"/>
      <c r="O175" s="602"/>
      <c r="P175" s="602"/>
      <c r="Q175" s="603">
        <v>261.61</v>
      </c>
      <c r="R175" s="602"/>
      <c r="S175" s="604">
        <v>2</v>
      </c>
      <c r="T175" s="602"/>
      <c r="U175" s="602"/>
      <c r="V175" s="602"/>
      <c r="W175" s="602"/>
      <c r="X175" s="602"/>
      <c r="Y175" s="602"/>
      <c r="Z175" s="602"/>
      <c r="AA175" s="602"/>
      <c r="AB175" s="602"/>
      <c r="AC175" s="602"/>
      <c r="AD175" s="605">
        <v>2</v>
      </c>
    </row>
    <row r="176" spans="1:30" ht="15.75" thickBot="1" x14ac:dyDescent="0.3">
      <c r="A176" s="593" t="s">
        <v>405</v>
      </c>
      <c r="B176" s="672">
        <v>45201</v>
      </c>
      <c r="C176" s="671" t="s">
        <v>396</v>
      </c>
      <c r="D176" s="606" t="s">
        <v>397</v>
      </c>
      <c r="E176" s="670"/>
      <c r="F176" s="607">
        <v>2918.03</v>
      </c>
      <c r="G176" s="607">
        <v>212.04</v>
      </c>
      <c r="H176" s="670"/>
      <c r="I176" s="670"/>
      <c r="J176" s="670"/>
      <c r="K176" s="670"/>
      <c r="L176" s="670"/>
      <c r="M176" s="670"/>
      <c r="N176" s="670"/>
      <c r="O176" s="670"/>
      <c r="P176" s="670"/>
      <c r="Q176" s="603">
        <v>3130.07</v>
      </c>
      <c r="R176" s="670"/>
      <c r="S176" s="608">
        <v>8</v>
      </c>
      <c r="T176" s="608">
        <v>1</v>
      </c>
      <c r="U176" s="670"/>
      <c r="V176" s="670"/>
      <c r="W176" s="670"/>
      <c r="X176" s="670"/>
      <c r="Y176" s="670"/>
      <c r="Z176" s="670"/>
      <c r="AA176" s="670"/>
      <c r="AB176" s="670"/>
      <c r="AC176" s="670"/>
      <c r="AD176" s="605">
        <v>9</v>
      </c>
    </row>
    <row r="177" spans="1:30" ht="15.75" thickBot="1" x14ac:dyDescent="0.3">
      <c r="A177" s="593" t="s">
        <v>405</v>
      </c>
      <c r="B177" s="673">
        <v>45205</v>
      </c>
      <c r="C177" s="671" t="s">
        <v>396</v>
      </c>
      <c r="D177" s="600" t="s">
        <v>397</v>
      </c>
      <c r="E177" s="602"/>
      <c r="F177" s="601">
        <v>1236.49</v>
      </c>
      <c r="G177" s="602"/>
      <c r="H177" s="602"/>
      <c r="I177" s="602"/>
      <c r="J177" s="602"/>
      <c r="K177" s="602"/>
      <c r="L177" s="602"/>
      <c r="M177" s="602"/>
      <c r="N177" s="602"/>
      <c r="O177" s="602"/>
      <c r="P177" s="602"/>
      <c r="Q177" s="603">
        <v>1236.49</v>
      </c>
      <c r="R177" s="602"/>
      <c r="S177" s="604">
        <v>6</v>
      </c>
      <c r="T177" s="602"/>
      <c r="U177" s="602"/>
      <c r="V177" s="602"/>
      <c r="W177" s="602"/>
      <c r="X177" s="602"/>
      <c r="Y177" s="602"/>
      <c r="Z177" s="602"/>
      <c r="AA177" s="602"/>
      <c r="AB177" s="602"/>
      <c r="AC177" s="602"/>
      <c r="AD177" s="605">
        <v>6</v>
      </c>
    </row>
    <row r="178" spans="1:30" ht="15.75" thickBot="1" x14ac:dyDescent="0.3">
      <c r="A178" s="593" t="s">
        <v>405</v>
      </c>
      <c r="B178" s="672">
        <v>45208</v>
      </c>
      <c r="C178" s="671" t="s">
        <v>396</v>
      </c>
      <c r="D178" s="606" t="s">
        <v>397</v>
      </c>
      <c r="E178" s="670"/>
      <c r="F178" s="607">
        <v>2447.83</v>
      </c>
      <c r="G178" s="607">
        <v>497.07</v>
      </c>
      <c r="H178" s="670"/>
      <c r="I178" s="670"/>
      <c r="J178" s="670"/>
      <c r="K178" s="670"/>
      <c r="L178" s="670"/>
      <c r="M178" s="670"/>
      <c r="N178" s="670"/>
      <c r="O178" s="670"/>
      <c r="P178" s="670"/>
      <c r="Q178" s="603">
        <v>2944.9</v>
      </c>
      <c r="R178" s="670"/>
      <c r="S178" s="608">
        <v>4</v>
      </c>
      <c r="T178" s="608">
        <v>1</v>
      </c>
      <c r="U178" s="670"/>
      <c r="V178" s="670"/>
      <c r="W178" s="670"/>
      <c r="X178" s="670"/>
      <c r="Y178" s="670"/>
      <c r="Z178" s="670"/>
      <c r="AA178" s="670"/>
      <c r="AB178" s="670"/>
      <c r="AC178" s="670"/>
      <c r="AD178" s="605">
        <v>5</v>
      </c>
    </row>
    <row r="179" spans="1:30" ht="15.75" thickBot="1" x14ac:dyDescent="0.3">
      <c r="A179" s="593" t="s">
        <v>405</v>
      </c>
      <c r="B179" s="673">
        <v>45210</v>
      </c>
      <c r="C179" s="671" t="s">
        <v>396</v>
      </c>
      <c r="D179" s="600" t="s">
        <v>397</v>
      </c>
      <c r="E179" s="602"/>
      <c r="F179" s="602"/>
      <c r="G179" s="601">
        <v>1903.56</v>
      </c>
      <c r="H179" s="602"/>
      <c r="I179" s="602"/>
      <c r="J179" s="602"/>
      <c r="K179" s="602"/>
      <c r="L179" s="602"/>
      <c r="M179" s="602"/>
      <c r="N179" s="602"/>
      <c r="O179" s="602"/>
      <c r="P179" s="602"/>
      <c r="Q179" s="603">
        <v>1903.56</v>
      </c>
      <c r="R179" s="602"/>
      <c r="S179" s="602"/>
      <c r="T179" s="604">
        <v>3</v>
      </c>
      <c r="U179" s="602"/>
      <c r="V179" s="602"/>
      <c r="W179" s="602"/>
      <c r="X179" s="602"/>
      <c r="Y179" s="602"/>
      <c r="Z179" s="602"/>
      <c r="AA179" s="602"/>
      <c r="AB179" s="602"/>
      <c r="AC179" s="602"/>
      <c r="AD179" s="605">
        <v>3</v>
      </c>
    </row>
    <row r="180" spans="1:30" ht="15.75" thickBot="1" x14ac:dyDescent="0.3">
      <c r="A180" s="593" t="s">
        <v>405</v>
      </c>
      <c r="B180" s="672">
        <v>45216</v>
      </c>
      <c r="C180" s="671" t="s">
        <v>396</v>
      </c>
      <c r="D180" s="606" t="s">
        <v>397</v>
      </c>
      <c r="E180" s="670"/>
      <c r="F180" s="670"/>
      <c r="G180" s="607">
        <v>3864.91</v>
      </c>
      <c r="H180" s="670"/>
      <c r="I180" s="670"/>
      <c r="J180" s="670"/>
      <c r="K180" s="670"/>
      <c r="L180" s="670"/>
      <c r="M180" s="670"/>
      <c r="N180" s="670"/>
      <c r="O180" s="670"/>
      <c r="P180" s="670"/>
      <c r="Q180" s="603">
        <v>3864.91</v>
      </c>
      <c r="R180" s="670"/>
      <c r="S180" s="670"/>
      <c r="T180" s="608">
        <v>9</v>
      </c>
      <c r="U180" s="670"/>
      <c r="V180" s="670"/>
      <c r="W180" s="670"/>
      <c r="X180" s="670"/>
      <c r="Y180" s="670"/>
      <c r="Z180" s="670"/>
      <c r="AA180" s="670"/>
      <c r="AB180" s="670"/>
      <c r="AC180" s="670"/>
      <c r="AD180" s="605">
        <v>9</v>
      </c>
    </row>
    <row r="181" spans="1:30" ht="15.75" thickBot="1" x14ac:dyDescent="0.3">
      <c r="A181" s="593" t="s">
        <v>405</v>
      </c>
      <c r="B181" s="673">
        <v>45217</v>
      </c>
      <c r="C181" s="671" t="s">
        <v>396</v>
      </c>
      <c r="D181" s="600" t="s">
        <v>397</v>
      </c>
      <c r="E181" s="602"/>
      <c r="F181" s="602"/>
      <c r="G181" s="601">
        <v>6781.87</v>
      </c>
      <c r="H181" s="602"/>
      <c r="I181" s="602"/>
      <c r="J181" s="602"/>
      <c r="K181" s="602"/>
      <c r="L181" s="602"/>
      <c r="M181" s="602"/>
      <c r="N181" s="602"/>
      <c r="O181" s="602"/>
      <c r="P181" s="602"/>
      <c r="Q181" s="603">
        <v>6781.87</v>
      </c>
      <c r="R181" s="602"/>
      <c r="S181" s="602"/>
      <c r="T181" s="604">
        <v>8</v>
      </c>
      <c r="U181" s="602"/>
      <c r="V181" s="602"/>
      <c r="W181" s="602"/>
      <c r="X181" s="602"/>
      <c r="Y181" s="602"/>
      <c r="Z181" s="602"/>
      <c r="AA181" s="602"/>
      <c r="AB181" s="602"/>
      <c r="AC181" s="602"/>
      <c r="AD181" s="605">
        <v>8</v>
      </c>
    </row>
    <row r="182" spans="1:30" ht="15.75" thickBot="1" x14ac:dyDescent="0.3">
      <c r="A182" s="593" t="s">
        <v>405</v>
      </c>
      <c r="B182" s="672">
        <v>45219</v>
      </c>
      <c r="C182" s="671" t="s">
        <v>396</v>
      </c>
      <c r="D182" s="606" t="s">
        <v>397</v>
      </c>
      <c r="E182" s="670"/>
      <c r="F182" s="670"/>
      <c r="G182" s="607">
        <v>17638.990000000002</v>
      </c>
      <c r="H182" s="670"/>
      <c r="I182" s="670"/>
      <c r="J182" s="670"/>
      <c r="K182" s="670"/>
      <c r="L182" s="670"/>
      <c r="M182" s="670"/>
      <c r="N182" s="670"/>
      <c r="O182" s="670"/>
      <c r="P182" s="670"/>
      <c r="Q182" s="603">
        <v>17638.990000000002</v>
      </c>
      <c r="R182" s="670"/>
      <c r="S182" s="670"/>
      <c r="T182" s="608">
        <v>33</v>
      </c>
      <c r="U182" s="670"/>
      <c r="V182" s="670"/>
      <c r="W182" s="670"/>
      <c r="X182" s="670"/>
      <c r="Y182" s="670"/>
      <c r="Z182" s="670"/>
      <c r="AA182" s="670"/>
      <c r="AB182" s="670"/>
      <c r="AC182" s="670"/>
      <c r="AD182" s="605">
        <v>33</v>
      </c>
    </row>
    <row r="183" spans="1:30" ht="15.75" thickBot="1" x14ac:dyDescent="0.3">
      <c r="A183" s="593" t="s">
        <v>405</v>
      </c>
      <c r="B183" s="673">
        <v>45223</v>
      </c>
      <c r="C183" s="671" t="s">
        <v>396</v>
      </c>
      <c r="D183" s="600" t="s">
        <v>397</v>
      </c>
      <c r="E183" s="602"/>
      <c r="F183" s="602"/>
      <c r="G183" s="601">
        <v>6248.46</v>
      </c>
      <c r="H183" s="602"/>
      <c r="I183" s="602"/>
      <c r="J183" s="602"/>
      <c r="K183" s="602"/>
      <c r="L183" s="602"/>
      <c r="M183" s="602"/>
      <c r="N183" s="602"/>
      <c r="O183" s="602"/>
      <c r="P183" s="602"/>
      <c r="Q183" s="603">
        <v>6248.46</v>
      </c>
      <c r="R183" s="602"/>
      <c r="S183" s="602"/>
      <c r="T183" s="604">
        <v>13</v>
      </c>
      <c r="U183" s="602"/>
      <c r="V183" s="602"/>
      <c r="W183" s="602"/>
      <c r="X183" s="602"/>
      <c r="Y183" s="602"/>
      <c r="Z183" s="602"/>
      <c r="AA183" s="602"/>
      <c r="AB183" s="602"/>
      <c r="AC183" s="602"/>
      <c r="AD183" s="605">
        <v>13</v>
      </c>
    </row>
    <row r="184" spans="1:30" ht="15.75" thickBot="1" x14ac:dyDescent="0.3">
      <c r="A184" s="593" t="s">
        <v>405</v>
      </c>
      <c r="B184" s="672">
        <v>45229</v>
      </c>
      <c r="C184" s="671" t="s">
        <v>396</v>
      </c>
      <c r="D184" s="606" t="s">
        <v>397</v>
      </c>
      <c r="E184" s="670"/>
      <c r="F184" s="670"/>
      <c r="G184" s="607">
        <v>11012.68</v>
      </c>
      <c r="H184" s="670"/>
      <c r="I184" s="670"/>
      <c r="J184" s="670"/>
      <c r="K184" s="670"/>
      <c r="L184" s="670"/>
      <c r="M184" s="670"/>
      <c r="N184" s="670"/>
      <c r="O184" s="670"/>
      <c r="P184" s="670"/>
      <c r="Q184" s="603">
        <v>11012.68</v>
      </c>
      <c r="R184" s="670"/>
      <c r="S184" s="670"/>
      <c r="T184" s="608">
        <v>18</v>
      </c>
      <c r="U184" s="670"/>
      <c r="V184" s="670"/>
      <c r="W184" s="670"/>
      <c r="X184" s="670"/>
      <c r="Y184" s="670"/>
      <c r="Z184" s="670"/>
      <c r="AA184" s="670"/>
      <c r="AB184" s="670"/>
      <c r="AC184" s="670"/>
      <c r="AD184" s="605">
        <v>18</v>
      </c>
    </row>
    <row r="185" spans="1:30" ht="15.75" thickBot="1" x14ac:dyDescent="0.3">
      <c r="A185" s="593" t="s">
        <v>405</v>
      </c>
      <c r="B185" s="673">
        <v>45230</v>
      </c>
      <c r="C185" s="671" t="s">
        <v>396</v>
      </c>
      <c r="D185" s="600" t="s">
        <v>397</v>
      </c>
      <c r="E185" s="602"/>
      <c r="F185" s="602"/>
      <c r="G185" s="601">
        <v>15178.47</v>
      </c>
      <c r="H185" s="602"/>
      <c r="I185" s="602"/>
      <c r="J185" s="602"/>
      <c r="K185" s="602"/>
      <c r="L185" s="602"/>
      <c r="M185" s="602"/>
      <c r="N185" s="602"/>
      <c r="O185" s="602"/>
      <c r="P185" s="602"/>
      <c r="Q185" s="603">
        <v>15178.47</v>
      </c>
      <c r="R185" s="602"/>
      <c r="S185" s="602"/>
      <c r="T185" s="604">
        <v>27</v>
      </c>
      <c r="U185" s="602"/>
      <c r="V185" s="602"/>
      <c r="W185" s="602"/>
      <c r="X185" s="602"/>
      <c r="Y185" s="602"/>
      <c r="Z185" s="602"/>
      <c r="AA185" s="602"/>
      <c r="AB185" s="602"/>
      <c r="AC185" s="602"/>
      <c r="AD185" s="605">
        <v>27</v>
      </c>
    </row>
    <row r="186" spans="1:30" ht="15.75" thickBot="1" x14ac:dyDescent="0.3">
      <c r="A186" s="593" t="s">
        <v>405</v>
      </c>
      <c r="B186" s="672">
        <v>45232</v>
      </c>
      <c r="C186" s="671" t="s">
        <v>396</v>
      </c>
      <c r="D186" s="606" t="s">
        <v>397</v>
      </c>
      <c r="E186" s="670"/>
      <c r="F186" s="670"/>
      <c r="G186" s="607">
        <v>1713.11</v>
      </c>
      <c r="H186" s="607">
        <v>117.98</v>
      </c>
      <c r="I186" s="670"/>
      <c r="J186" s="670"/>
      <c r="K186" s="670"/>
      <c r="L186" s="670"/>
      <c r="M186" s="670"/>
      <c r="N186" s="670"/>
      <c r="O186" s="670"/>
      <c r="P186" s="670"/>
      <c r="Q186" s="603">
        <v>1831.09</v>
      </c>
      <c r="R186" s="670"/>
      <c r="S186" s="670"/>
      <c r="T186" s="608">
        <v>5</v>
      </c>
      <c r="U186" s="608">
        <v>1</v>
      </c>
      <c r="V186" s="670"/>
      <c r="W186" s="670"/>
      <c r="X186" s="670"/>
      <c r="Y186" s="670"/>
      <c r="Z186" s="670"/>
      <c r="AA186" s="670"/>
      <c r="AB186" s="670"/>
      <c r="AC186" s="670"/>
      <c r="AD186" s="605">
        <v>6</v>
      </c>
    </row>
    <row r="187" spans="1:30" ht="15.75" thickBot="1" x14ac:dyDescent="0.3">
      <c r="A187" s="593" t="s">
        <v>405</v>
      </c>
      <c r="B187" s="673">
        <v>45233</v>
      </c>
      <c r="C187" s="671" t="s">
        <v>396</v>
      </c>
      <c r="D187" s="600" t="s">
        <v>397</v>
      </c>
      <c r="E187" s="602"/>
      <c r="F187" s="602"/>
      <c r="G187" s="601">
        <v>1549.7</v>
      </c>
      <c r="H187" s="602"/>
      <c r="I187" s="602"/>
      <c r="J187" s="602"/>
      <c r="K187" s="602"/>
      <c r="L187" s="602"/>
      <c r="M187" s="602"/>
      <c r="N187" s="602"/>
      <c r="O187" s="602"/>
      <c r="P187" s="602"/>
      <c r="Q187" s="603">
        <v>1549.7</v>
      </c>
      <c r="R187" s="602"/>
      <c r="S187" s="602"/>
      <c r="T187" s="604">
        <v>3</v>
      </c>
      <c r="U187" s="602"/>
      <c r="V187" s="602"/>
      <c r="W187" s="602"/>
      <c r="X187" s="602"/>
      <c r="Y187" s="602"/>
      <c r="Z187" s="602"/>
      <c r="AA187" s="602"/>
      <c r="AB187" s="602"/>
      <c r="AC187" s="602"/>
      <c r="AD187" s="605">
        <v>3</v>
      </c>
    </row>
    <row r="188" spans="1:30" ht="15.75" thickBot="1" x14ac:dyDescent="0.3">
      <c r="A188" s="593" t="s">
        <v>405</v>
      </c>
      <c r="B188" s="672">
        <v>45237</v>
      </c>
      <c r="C188" s="671" t="s">
        <v>396</v>
      </c>
      <c r="D188" s="606" t="s">
        <v>397</v>
      </c>
      <c r="E188" s="670"/>
      <c r="F188" s="670"/>
      <c r="G188" s="607">
        <v>2011.01</v>
      </c>
      <c r="H188" s="670"/>
      <c r="I188" s="670"/>
      <c r="J188" s="670"/>
      <c r="K188" s="670"/>
      <c r="L188" s="670"/>
      <c r="M188" s="670"/>
      <c r="N188" s="670"/>
      <c r="O188" s="670"/>
      <c r="P188" s="670"/>
      <c r="Q188" s="603">
        <v>2011.01</v>
      </c>
      <c r="R188" s="670"/>
      <c r="S188" s="670"/>
      <c r="T188" s="608">
        <v>10</v>
      </c>
      <c r="U188" s="670"/>
      <c r="V188" s="670"/>
      <c r="W188" s="670"/>
      <c r="X188" s="670"/>
      <c r="Y188" s="670"/>
      <c r="Z188" s="670"/>
      <c r="AA188" s="670"/>
      <c r="AB188" s="670"/>
      <c r="AC188" s="670"/>
      <c r="AD188" s="605">
        <v>10</v>
      </c>
    </row>
    <row r="189" spans="1:30" ht="15.75" thickBot="1" x14ac:dyDescent="0.3">
      <c r="A189" s="593" t="s">
        <v>405</v>
      </c>
      <c r="B189" s="673">
        <v>45244</v>
      </c>
      <c r="C189" s="671" t="s">
        <v>396</v>
      </c>
      <c r="D189" s="600" t="s">
        <v>397</v>
      </c>
      <c r="E189" s="602"/>
      <c r="F189" s="602"/>
      <c r="G189" s="602"/>
      <c r="H189" s="601">
        <v>5410.48</v>
      </c>
      <c r="I189" s="602"/>
      <c r="J189" s="602"/>
      <c r="K189" s="602"/>
      <c r="L189" s="602"/>
      <c r="M189" s="602"/>
      <c r="N189" s="602"/>
      <c r="O189" s="602"/>
      <c r="P189" s="602"/>
      <c r="Q189" s="603">
        <v>5410.48</v>
      </c>
      <c r="R189" s="602"/>
      <c r="S189" s="602"/>
      <c r="T189" s="602"/>
      <c r="U189" s="604">
        <v>20</v>
      </c>
      <c r="V189" s="602"/>
      <c r="W189" s="602"/>
      <c r="X189" s="602"/>
      <c r="Y189" s="602"/>
      <c r="Z189" s="602"/>
      <c r="AA189" s="602"/>
      <c r="AB189" s="602"/>
      <c r="AC189" s="602"/>
      <c r="AD189" s="605">
        <v>20</v>
      </c>
    </row>
    <row r="190" spans="1:30" ht="15.75" thickBot="1" x14ac:dyDescent="0.3">
      <c r="A190" s="593" t="s">
        <v>405</v>
      </c>
      <c r="B190" s="672">
        <v>45250</v>
      </c>
      <c r="C190" s="671" t="s">
        <v>396</v>
      </c>
      <c r="D190" s="606" t="s">
        <v>397</v>
      </c>
      <c r="E190" s="670"/>
      <c r="F190" s="670"/>
      <c r="G190" s="670"/>
      <c r="H190" s="607">
        <v>871.73</v>
      </c>
      <c r="I190" s="670"/>
      <c r="J190" s="670"/>
      <c r="K190" s="670"/>
      <c r="L190" s="670"/>
      <c r="M190" s="670"/>
      <c r="N190" s="670"/>
      <c r="O190" s="670"/>
      <c r="P190" s="670"/>
      <c r="Q190" s="603">
        <v>871.73</v>
      </c>
      <c r="R190" s="670"/>
      <c r="S190" s="670"/>
      <c r="T190" s="670"/>
      <c r="U190" s="608">
        <v>2</v>
      </c>
      <c r="V190" s="670"/>
      <c r="W190" s="670"/>
      <c r="X190" s="670"/>
      <c r="Y190" s="670"/>
      <c r="Z190" s="670"/>
      <c r="AA190" s="670"/>
      <c r="AB190" s="670"/>
      <c r="AC190" s="670"/>
      <c r="AD190" s="605">
        <v>2</v>
      </c>
    </row>
    <row r="191" spans="1:30" ht="15.75" thickBot="1" x14ac:dyDescent="0.3">
      <c r="A191" s="593" t="s">
        <v>405</v>
      </c>
      <c r="B191" s="673">
        <v>45251</v>
      </c>
      <c r="C191" s="671" t="s">
        <v>396</v>
      </c>
      <c r="D191" s="600" t="s">
        <v>397</v>
      </c>
      <c r="E191" s="602"/>
      <c r="F191" s="602"/>
      <c r="G191" s="602"/>
      <c r="H191" s="601">
        <v>99.97</v>
      </c>
      <c r="I191" s="602"/>
      <c r="J191" s="602"/>
      <c r="K191" s="602"/>
      <c r="L191" s="602"/>
      <c r="M191" s="602"/>
      <c r="N191" s="602"/>
      <c r="O191" s="602"/>
      <c r="P191" s="602"/>
      <c r="Q191" s="603">
        <v>99.97</v>
      </c>
      <c r="R191" s="602"/>
      <c r="S191" s="602"/>
      <c r="T191" s="602"/>
      <c r="U191" s="604">
        <v>1</v>
      </c>
      <c r="V191" s="602"/>
      <c r="W191" s="602"/>
      <c r="X191" s="602"/>
      <c r="Y191" s="602"/>
      <c r="Z191" s="602"/>
      <c r="AA191" s="602"/>
      <c r="AB191" s="602"/>
      <c r="AC191" s="602"/>
      <c r="AD191" s="605">
        <v>1</v>
      </c>
    </row>
    <row r="192" spans="1:30" ht="15.75" thickBot="1" x14ac:dyDescent="0.3">
      <c r="A192" s="593" t="s">
        <v>405</v>
      </c>
      <c r="B192" s="672">
        <v>45258</v>
      </c>
      <c r="C192" s="671" t="s">
        <v>396</v>
      </c>
      <c r="D192" s="606" t="s">
        <v>397</v>
      </c>
      <c r="E192" s="670"/>
      <c r="F192" s="670"/>
      <c r="G192" s="607">
        <v>390.47</v>
      </c>
      <c r="H192" s="607">
        <v>4753</v>
      </c>
      <c r="I192" s="670"/>
      <c r="J192" s="670"/>
      <c r="K192" s="670"/>
      <c r="L192" s="670"/>
      <c r="M192" s="670"/>
      <c r="N192" s="670"/>
      <c r="O192" s="670"/>
      <c r="P192" s="670"/>
      <c r="Q192" s="603">
        <v>5143.47</v>
      </c>
      <c r="R192" s="670"/>
      <c r="S192" s="670"/>
      <c r="T192" s="608">
        <v>1</v>
      </c>
      <c r="U192" s="608">
        <v>12</v>
      </c>
      <c r="V192" s="670"/>
      <c r="W192" s="670"/>
      <c r="X192" s="670"/>
      <c r="Y192" s="670"/>
      <c r="Z192" s="670"/>
      <c r="AA192" s="670"/>
      <c r="AB192" s="670"/>
      <c r="AC192" s="670"/>
      <c r="AD192" s="605">
        <v>13</v>
      </c>
    </row>
    <row r="193" spans="1:30" ht="15.75" thickBot="1" x14ac:dyDescent="0.3">
      <c r="A193" s="593" t="s">
        <v>405</v>
      </c>
      <c r="B193" s="673">
        <v>45260</v>
      </c>
      <c r="C193" s="671" t="s">
        <v>396</v>
      </c>
      <c r="D193" s="600" t="s">
        <v>397</v>
      </c>
      <c r="E193" s="601">
        <v>3156.39</v>
      </c>
      <c r="F193" s="602"/>
      <c r="G193" s="602"/>
      <c r="H193" s="601">
        <v>1440.55</v>
      </c>
      <c r="I193" s="602"/>
      <c r="J193" s="602"/>
      <c r="K193" s="602"/>
      <c r="L193" s="602"/>
      <c r="M193" s="602"/>
      <c r="N193" s="602"/>
      <c r="O193" s="602"/>
      <c r="P193" s="602"/>
      <c r="Q193" s="603">
        <v>4596.9399999999996</v>
      </c>
      <c r="R193" s="604">
        <v>5</v>
      </c>
      <c r="S193" s="602"/>
      <c r="T193" s="602"/>
      <c r="U193" s="604">
        <v>2</v>
      </c>
      <c r="V193" s="602"/>
      <c r="W193" s="602"/>
      <c r="X193" s="602"/>
      <c r="Y193" s="602"/>
      <c r="Z193" s="602"/>
      <c r="AA193" s="602"/>
      <c r="AB193" s="602"/>
      <c r="AC193" s="602"/>
      <c r="AD193" s="605">
        <v>7</v>
      </c>
    </row>
    <row r="194" spans="1:30" ht="15.75" thickBot="1" x14ac:dyDescent="0.3">
      <c r="A194" s="593" t="s">
        <v>405</v>
      </c>
      <c r="B194" s="672">
        <v>45265</v>
      </c>
      <c r="C194" s="671" t="s">
        <v>396</v>
      </c>
      <c r="D194" s="606" t="s">
        <v>397</v>
      </c>
      <c r="E194" s="670"/>
      <c r="F194" s="670"/>
      <c r="G194" s="670"/>
      <c r="H194" s="607">
        <v>14820.05</v>
      </c>
      <c r="I194" s="607">
        <v>7045.79</v>
      </c>
      <c r="J194" s="670"/>
      <c r="K194" s="670"/>
      <c r="L194" s="670"/>
      <c r="M194" s="670"/>
      <c r="N194" s="670"/>
      <c r="O194" s="670"/>
      <c r="P194" s="670"/>
      <c r="Q194" s="603">
        <v>21865.84</v>
      </c>
      <c r="R194" s="670"/>
      <c r="S194" s="670"/>
      <c r="T194" s="670"/>
      <c r="U194" s="608">
        <v>30</v>
      </c>
      <c r="V194" s="608">
        <v>7</v>
      </c>
      <c r="W194" s="670"/>
      <c r="X194" s="670"/>
      <c r="Y194" s="670"/>
      <c r="Z194" s="670"/>
      <c r="AA194" s="670"/>
      <c r="AB194" s="670"/>
      <c r="AC194" s="670"/>
      <c r="AD194" s="605">
        <v>37</v>
      </c>
    </row>
    <row r="195" spans="1:30" ht="15.75" thickBot="1" x14ac:dyDescent="0.3">
      <c r="A195" s="593" t="s">
        <v>405</v>
      </c>
      <c r="B195" s="673">
        <v>45271</v>
      </c>
      <c r="C195" s="671" t="s">
        <v>396</v>
      </c>
      <c r="D195" s="600" t="s">
        <v>397</v>
      </c>
      <c r="E195" s="602"/>
      <c r="F195" s="602"/>
      <c r="G195" s="602"/>
      <c r="H195" s="601">
        <v>797.48</v>
      </c>
      <c r="I195" s="601">
        <v>974.68</v>
      </c>
      <c r="J195" s="602"/>
      <c r="K195" s="602"/>
      <c r="L195" s="602"/>
      <c r="M195" s="602"/>
      <c r="N195" s="602"/>
      <c r="O195" s="602"/>
      <c r="P195" s="602"/>
      <c r="Q195" s="603">
        <v>1772.16</v>
      </c>
      <c r="R195" s="602"/>
      <c r="S195" s="602"/>
      <c r="T195" s="602"/>
      <c r="U195" s="604">
        <v>4</v>
      </c>
      <c r="V195" s="604">
        <v>4</v>
      </c>
      <c r="W195" s="602"/>
      <c r="X195" s="602"/>
      <c r="Y195" s="602"/>
      <c r="Z195" s="602"/>
      <c r="AA195" s="602"/>
      <c r="AB195" s="602"/>
      <c r="AC195" s="602"/>
      <c r="AD195" s="605">
        <v>8</v>
      </c>
    </row>
    <row r="196" spans="1:30" ht="15.75" thickBot="1" x14ac:dyDescent="0.3">
      <c r="A196" s="593" t="s">
        <v>405</v>
      </c>
      <c r="B196" s="672">
        <v>45272</v>
      </c>
      <c r="C196" s="671" t="s">
        <v>396</v>
      </c>
      <c r="D196" s="606" t="s">
        <v>397</v>
      </c>
      <c r="E196" s="670"/>
      <c r="F196" s="670"/>
      <c r="G196" s="670"/>
      <c r="H196" s="607">
        <v>933.77</v>
      </c>
      <c r="I196" s="670"/>
      <c r="J196" s="670"/>
      <c r="K196" s="670"/>
      <c r="L196" s="670"/>
      <c r="M196" s="670"/>
      <c r="N196" s="670"/>
      <c r="O196" s="670"/>
      <c r="P196" s="670"/>
      <c r="Q196" s="603">
        <v>933.77</v>
      </c>
      <c r="R196" s="670"/>
      <c r="S196" s="670"/>
      <c r="T196" s="670"/>
      <c r="U196" s="608">
        <v>6</v>
      </c>
      <c r="V196" s="670"/>
      <c r="W196" s="670"/>
      <c r="X196" s="670"/>
      <c r="Y196" s="670"/>
      <c r="Z196" s="670"/>
      <c r="AA196" s="670"/>
      <c r="AB196" s="670"/>
      <c r="AC196" s="670"/>
      <c r="AD196" s="605">
        <v>6</v>
      </c>
    </row>
    <row r="197" spans="1:30" ht="15.75" thickBot="1" x14ac:dyDescent="0.3">
      <c r="A197" s="593" t="s">
        <v>405</v>
      </c>
      <c r="B197" s="673">
        <v>45275</v>
      </c>
      <c r="C197" s="671" t="s">
        <v>396</v>
      </c>
      <c r="D197" s="600" t="s">
        <v>397</v>
      </c>
      <c r="E197" s="602"/>
      <c r="F197" s="602"/>
      <c r="G197" s="602"/>
      <c r="H197" s="601">
        <v>1384.09</v>
      </c>
      <c r="I197" s="601">
        <v>1999.33</v>
      </c>
      <c r="J197" s="602"/>
      <c r="K197" s="602"/>
      <c r="L197" s="602"/>
      <c r="M197" s="602"/>
      <c r="N197" s="602"/>
      <c r="O197" s="602"/>
      <c r="P197" s="602"/>
      <c r="Q197" s="603">
        <v>3383.42</v>
      </c>
      <c r="R197" s="602"/>
      <c r="S197" s="602"/>
      <c r="T197" s="602"/>
      <c r="U197" s="604">
        <v>6</v>
      </c>
      <c r="V197" s="604">
        <v>4</v>
      </c>
      <c r="W197" s="602"/>
      <c r="X197" s="602"/>
      <c r="Y197" s="602"/>
      <c r="Z197" s="602"/>
      <c r="AA197" s="602"/>
      <c r="AB197" s="602"/>
      <c r="AC197" s="602"/>
      <c r="AD197" s="605">
        <v>10</v>
      </c>
    </row>
    <row r="198" spans="1:30" ht="15.75" thickBot="1" x14ac:dyDescent="0.3">
      <c r="A198" s="593" t="s">
        <v>405</v>
      </c>
      <c r="B198" s="672">
        <v>45280</v>
      </c>
      <c r="C198" s="671" t="s">
        <v>396</v>
      </c>
      <c r="D198" s="606" t="s">
        <v>397</v>
      </c>
      <c r="E198" s="670"/>
      <c r="F198" s="670"/>
      <c r="G198" s="670"/>
      <c r="H198" s="607">
        <v>3872.91</v>
      </c>
      <c r="I198" s="607">
        <v>3404.38</v>
      </c>
      <c r="J198" s="670"/>
      <c r="K198" s="670"/>
      <c r="L198" s="670"/>
      <c r="M198" s="670"/>
      <c r="N198" s="670"/>
      <c r="O198" s="670"/>
      <c r="P198" s="670"/>
      <c r="Q198" s="603">
        <v>7277.29</v>
      </c>
      <c r="R198" s="670"/>
      <c r="S198" s="670"/>
      <c r="T198" s="670"/>
      <c r="U198" s="608">
        <v>9</v>
      </c>
      <c r="V198" s="608">
        <v>9</v>
      </c>
      <c r="W198" s="670"/>
      <c r="X198" s="670"/>
      <c r="Y198" s="670"/>
      <c r="Z198" s="670"/>
      <c r="AA198" s="670"/>
      <c r="AB198" s="670"/>
      <c r="AC198" s="670"/>
      <c r="AD198" s="605">
        <v>18</v>
      </c>
    </row>
    <row r="199" spans="1:30" ht="15.75" thickBot="1" x14ac:dyDescent="0.3">
      <c r="A199" s="593" t="s">
        <v>405</v>
      </c>
      <c r="B199" s="673">
        <v>45287</v>
      </c>
      <c r="C199" s="671" t="s">
        <v>396</v>
      </c>
      <c r="D199" s="600" t="s">
        <v>397</v>
      </c>
      <c r="E199" s="602"/>
      <c r="F199" s="602"/>
      <c r="G199" s="602"/>
      <c r="H199" s="602"/>
      <c r="I199" s="601">
        <v>16835.28</v>
      </c>
      <c r="J199" s="602"/>
      <c r="K199" s="602"/>
      <c r="L199" s="602"/>
      <c r="M199" s="602"/>
      <c r="N199" s="602"/>
      <c r="O199" s="602"/>
      <c r="P199" s="602"/>
      <c r="Q199" s="603">
        <v>16835.28</v>
      </c>
      <c r="R199" s="602"/>
      <c r="S199" s="602"/>
      <c r="T199" s="602"/>
      <c r="U199" s="602"/>
      <c r="V199" s="604">
        <v>49</v>
      </c>
      <c r="W199" s="602"/>
      <c r="X199" s="602"/>
      <c r="Y199" s="602"/>
      <c r="Z199" s="602"/>
      <c r="AA199" s="602"/>
      <c r="AB199" s="602"/>
      <c r="AC199" s="602"/>
      <c r="AD199" s="605">
        <v>49</v>
      </c>
    </row>
    <row r="200" spans="1:30" ht="15.75" thickBot="1" x14ac:dyDescent="0.3">
      <c r="A200" s="593" t="s">
        <v>405</v>
      </c>
      <c r="B200" s="672">
        <v>45288</v>
      </c>
      <c r="C200" s="671" t="s">
        <v>396</v>
      </c>
      <c r="D200" s="606" t="s">
        <v>397</v>
      </c>
      <c r="E200" s="670"/>
      <c r="F200" s="670"/>
      <c r="G200" s="670"/>
      <c r="H200" s="670"/>
      <c r="I200" s="607">
        <v>2430.36</v>
      </c>
      <c r="J200" s="670"/>
      <c r="K200" s="670"/>
      <c r="L200" s="670"/>
      <c r="M200" s="670"/>
      <c r="N200" s="670"/>
      <c r="O200" s="670"/>
      <c r="P200" s="670"/>
      <c r="Q200" s="603">
        <v>2430.36</v>
      </c>
      <c r="R200" s="670"/>
      <c r="S200" s="670"/>
      <c r="T200" s="670"/>
      <c r="U200" s="670"/>
      <c r="V200" s="608">
        <v>5</v>
      </c>
      <c r="W200" s="670"/>
      <c r="X200" s="670"/>
      <c r="Y200" s="670"/>
      <c r="Z200" s="670"/>
      <c r="AA200" s="670"/>
      <c r="AB200" s="670"/>
      <c r="AC200" s="670"/>
      <c r="AD200" s="605">
        <v>5</v>
      </c>
    </row>
    <row r="201" spans="1:30" ht="15.75" thickBot="1" x14ac:dyDescent="0.3">
      <c r="A201" s="593" t="s">
        <v>405</v>
      </c>
      <c r="B201" s="673">
        <v>45294</v>
      </c>
      <c r="C201" s="671" t="s">
        <v>396</v>
      </c>
      <c r="D201" s="600" t="s">
        <v>397</v>
      </c>
      <c r="E201" s="602"/>
      <c r="F201" s="602"/>
      <c r="G201" s="602"/>
      <c r="H201" s="602"/>
      <c r="I201" s="601">
        <v>9146.0400000000009</v>
      </c>
      <c r="J201" s="601">
        <v>2433.13</v>
      </c>
      <c r="K201" s="602"/>
      <c r="L201" s="602"/>
      <c r="M201" s="602"/>
      <c r="N201" s="602"/>
      <c r="O201" s="602"/>
      <c r="P201" s="602"/>
      <c r="Q201" s="603">
        <v>11579.17</v>
      </c>
      <c r="R201" s="602"/>
      <c r="S201" s="602"/>
      <c r="T201" s="602"/>
      <c r="U201" s="602"/>
      <c r="V201" s="604">
        <v>25</v>
      </c>
      <c r="W201" s="604">
        <v>7</v>
      </c>
      <c r="X201" s="602"/>
      <c r="Y201" s="602"/>
      <c r="Z201" s="602"/>
      <c r="AA201" s="602"/>
      <c r="AB201" s="602"/>
      <c r="AC201" s="602"/>
      <c r="AD201" s="605">
        <v>32</v>
      </c>
    </row>
    <row r="202" spans="1:30" ht="15.75" thickBot="1" x14ac:dyDescent="0.3">
      <c r="A202" s="593" t="s">
        <v>405</v>
      </c>
      <c r="B202" s="672">
        <v>45295</v>
      </c>
      <c r="C202" s="671" t="s">
        <v>396</v>
      </c>
      <c r="D202" s="606" t="s">
        <v>397</v>
      </c>
      <c r="E202" s="670"/>
      <c r="F202" s="670"/>
      <c r="G202" s="670"/>
      <c r="H202" s="670"/>
      <c r="I202" s="607">
        <v>4696.18</v>
      </c>
      <c r="J202" s="670"/>
      <c r="K202" s="670"/>
      <c r="L202" s="670"/>
      <c r="M202" s="670"/>
      <c r="N202" s="670"/>
      <c r="O202" s="670"/>
      <c r="P202" s="670"/>
      <c r="Q202" s="603">
        <v>4696.18</v>
      </c>
      <c r="R202" s="670"/>
      <c r="S202" s="670"/>
      <c r="T202" s="670"/>
      <c r="U202" s="670"/>
      <c r="V202" s="608">
        <v>7</v>
      </c>
      <c r="W202" s="670"/>
      <c r="X202" s="670"/>
      <c r="Y202" s="670"/>
      <c r="Z202" s="670"/>
      <c r="AA202" s="670"/>
      <c r="AB202" s="670"/>
      <c r="AC202" s="670"/>
      <c r="AD202" s="605">
        <v>7</v>
      </c>
    </row>
    <row r="203" spans="1:30" ht="15.75" thickBot="1" x14ac:dyDescent="0.3">
      <c r="A203" s="593" t="s">
        <v>405</v>
      </c>
      <c r="B203" s="673">
        <v>45300</v>
      </c>
      <c r="C203" s="671" t="s">
        <v>396</v>
      </c>
      <c r="D203" s="600" t="s">
        <v>397</v>
      </c>
      <c r="E203" s="602"/>
      <c r="F203" s="602"/>
      <c r="G203" s="602"/>
      <c r="H203" s="602"/>
      <c r="I203" s="601">
        <v>914.17</v>
      </c>
      <c r="J203" s="602"/>
      <c r="K203" s="602"/>
      <c r="L203" s="602"/>
      <c r="M203" s="602"/>
      <c r="N203" s="602"/>
      <c r="O203" s="602"/>
      <c r="P203" s="602"/>
      <c r="Q203" s="603">
        <v>914.17</v>
      </c>
      <c r="R203" s="602"/>
      <c r="S203" s="602"/>
      <c r="T203" s="602"/>
      <c r="U203" s="602"/>
      <c r="V203" s="604">
        <v>5</v>
      </c>
      <c r="W203" s="602"/>
      <c r="X203" s="602"/>
      <c r="Y203" s="602"/>
      <c r="Z203" s="602"/>
      <c r="AA203" s="602"/>
      <c r="AB203" s="602"/>
      <c r="AC203" s="602"/>
      <c r="AD203" s="605">
        <v>5</v>
      </c>
    </row>
    <row r="204" spans="1:30" ht="15.75" thickBot="1" x14ac:dyDescent="0.3">
      <c r="A204" s="593" t="s">
        <v>405</v>
      </c>
      <c r="B204" s="672">
        <v>45313</v>
      </c>
      <c r="C204" s="671" t="s">
        <v>396</v>
      </c>
      <c r="D204" s="606" t="s">
        <v>397</v>
      </c>
      <c r="E204" s="670"/>
      <c r="F204" s="670"/>
      <c r="G204" s="670"/>
      <c r="H204" s="670"/>
      <c r="I204" s="670"/>
      <c r="J204" s="607">
        <v>1986.08</v>
      </c>
      <c r="K204" s="670"/>
      <c r="L204" s="670"/>
      <c r="M204" s="670"/>
      <c r="N204" s="670"/>
      <c r="O204" s="670"/>
      <c r="P204" s="670"/>
      <c r="Q204" s="603">
        <v>1986.08</v>
      </c>
      <c r="R204" s="670"/>
      <c r="S204" s="670"/>
      <c r="T204" s="670"/>
      <c r="U204" s="670"/>
      <c r="V204" s="670"/>
      <c r="W204" s="608">
        <v>6</v>
      </c>
      <c r="X204" s="670"/>
      <c r="Y204" s="670"/>
      <c r="Z204" s="670"/>
      <c r="AA204" s="670"/>
      <c r="AB204" s="670"/>
      <c r="AC204" s="670"/>
      <c r="AD204" s="605">
        <v>6</v>
      </c>
    </row>
    <row r="205" spans="1:30" ht="15.75" thickBot="1" x14ac:dyDescent="0.3">
      <c r="A205" s="593" t="s">
        <v>405</v>
      </c>
      <c r="B205" s="673">
        <v>45315</v>
      </c>
      <c r="C205" s="671" t="s">
        <v>396</v>
      </c>
      <c r="D205" s="600" t="s">
        <v>397</v>
      </c>
      <c r="E205" s="602"/>
      <c r="F205" s="602"/>
      <c r="G205" s="602"/>
      <c r="H205" s="601">
        <v>1234.0899999999999</v>
      </c>
      <c r="I205" s="601">
        <v>1013.45</v>
      </c>
      <c r="J205" s="601">
        <v>2220.38</v>
      </c>
      <c r="K205" s="602"/>
      <c r="L205" s="602"/>
      <c r="M205" s="602"/>
      <c r="N205" s="602"/>
      <c r="O205" s="602"/>
      <c r="P205" s="602"/>
      <c r="Q205" s="603">
        <v>4467.92</v>
      </c>
      <c r="R205" s="602"/>
      <c r="S205" s="602"/>
      <c r="T205" s="602"/>
      <c r="U205" s="604">
        <v>5</v>
      </c>
      <c r="V205" s="604">
        <v>3</v>
      </c>
      <c r="W205" s="604">
        <v>3</v>
      </c>
      <c r="X205" s="602"/>
      <c r="Y205" s="602"/>
      <c r="Z205" s="602"/>
      <c r="AA205" s="602"/>
      <c r="AB205" s="602"/>
      <c r="AC205" s="602"/>
      <c r="AD205" s="605">
        <v>11</v>
      </c>
    </row>
    <row r="206" spans="1:30" ht="15.75" thickBot="1" x14ac:dyDescent="0.3">
      <c r="A206" s="593" t="s">
        <v>405</v>
      </c>
      <c r="B206" s="672">
        <v>45317</v>
      </c>
      <c r="C206" s="671" t="s">
        <v>396</v>
      </c>
      <c r="D206" s="606" t="s">
        <v>397</v>
      </c>
      <c r="E206" s="670"/>
      <c r="F206" s="670"/>
      <c r="G206" s="670"/>
      <c r="H206" s="670"/>
      <c r="I206" s="670"/>
      <c r="J206" s="607">
        <v>13067.56</v>
      </c>
      <c r="K206" s="670"/>
      <c r="L206" s="670"/>
      <c r="M206" s="670"/>
      <c r="N206" s="670"/>
      <c r="O206" s="670"/>
      <c r="P206" s="670"/>
      <c r="Q206" s="603">
        <v>13067.56</v>
      </c>
      <c r="R206" s="670"/>
      <c r="S206" s="670"/>
      <c r="T206" s="670"/>
      <c r="U206" s="670"/>
      <c r="V206" s="670"/>
      <c r="W206" s="608">
        <v>28</v>
      </c>
      <c r="X206" s="670"/>
      <c r="Y206" s="670"/>
      <c r="Z206" s="670"/>
      <c r="AA206" s="670"/>
      <c r="AB206" s="670"/>
      <c r="AC206" s="670"/>
      <c r="AD206" s="605">
        <v>28</v>
      </c>
    </row>
    <row r="207" spans="1:30" ht="15.75" thickBot="1" x14ac:dyDescent="0.3">
      <c r="A207" s="593" t="s">
        <v>405</v>
      </c>
      <c r="B207" s="673">
        <v>45322</v>
      </c>
      <c r="C207" s="671" t="s">
        <v>396</v>
      </c>
      <c r="D207" s="600" t="s">
        <v>397</v>
      </c>
      <c r="E207" s="602"/>
      <c r="F207" s="602"/>
      <c r="G207" s="602"/>
      <c r="H207" s="602"/>
      <c r="I207" s="602"/>
      <c r="J207" s="601">
        <v>4610.1000000000004</v>
      </c>
      <c r="K207" s="602"/>
      <c r="L207" s="602"/>
      <c r="M207" s="602"/>
      <c r="N207" s="602"/>
      <c r="O207" s="602"/>
      <c r="P207" s="602"/>
      <c r="Q207" s="603">
        <v>4610.1000000000004</v>
      </c>
      <c r="R207" s="602"/>
      <c r="S207" s="602"/>
      <c r="T207" s="602"/>
      <c r="U207" s="602"/>
      <c r="V207" s="602"/>
      <c r="W207" s="604">
        <v>6</v>
      </c>
      <c r="X207" s="602"/>
      <c r="Y207" s="602"/>
      <c r="Z207" s="602"/>
      <c r="AA207" s="602"/>
      <c r="AB207" s="602"/>
      <c r="AC207" s="602"/>
      <c r="AD207" s="605">
        <v>6</v>
      </c>
    </row>
    <row r="208" spans="1:30" ht="15.75" thickBot="1" x14ac:dyDescent="0.3">
      <c r="A208" s="593" t="s">
        <v>405</v>
      </c>
      <c r="B208" s="672">
        <v>45324</v>
      </c>
      <c r="C208" s="671" t="s">
        <v>396</v>
      </c>
      <c r="D208" s="606" t="s">
        <v>397</v>
      </c>
      <c r="E208" s="670"/>
      <c r="F208" s="670"/>
      <c r="G208" s="670"/>
      <c r="H208" s="670"/>
      <c r="I208" s="670"/>
      <c r="J208" s="607">
        <v>9154.27</v>
      </c>
      <c r="K208" s="607">
        <v>611.39</v>
      </c>
      <c r="L208" s="670"/>
      <c r="M208" s="670"/>
      <c r="N208" s="670"/>
      <c r="O208" s="670"/>
      <c r="P208" s="670"/>
      <c r="Q208" s="603">
        <v>9765.66</v>
      </c>
      <c r="R208" s="670"/>
      <c r="S208" s="670"/>
      <c r="T208" s="670"/>
      <c r="U208" s="670"/>
      <c r="V208" s="670"/>
      <c r="W208" s="608">
        <v>22</v>
      </c>
      <c r="X208" s="608">
        <v>3</v>
      </c>
      <c r="Y208" s="670"/>
      <c r="Z208" s="670"/>
      <c r="AA208" s="670"/>
      <c r="AB208" s="670"/>
      <c r="AC208" s="670"/>
      <c r="AD208" s="605">
        <v>25</v>
      </c>
    </row>
    <row r="209" spans="1:30" ht="15.75" thickBot="1" x14ac:dyDescent="0.3">
      <c r="A209" s="593" t="s">
        <v>405</v>
      </c>
      <c r="B209" s="673">
        <v>45327</v>
      </c>
      <c r="C209" s="671" t="s">
        <v>396</v>
      </c>
      <c r="D209" s="600" t="s">
        <v>397</v>
      </c>
      <c r="E209" s="602"/>
      <c r="F209" s="602"/>
      <c r="G209" s="602"/>
      <c r="H209" s="602"/>
      <c r="I209" s="602"/>
      <c r="J209" s="601">
        <v>6279.02</v>
      </c>
      <c r="K209" s="602"/>
      <c r="L209" s="602"/>
      <c r="M209" s="602"/>
      <c r="N209" s="602"/>
      <c r="O209" s="602"/>
      <c r="P209" s="602"/>
      <c r="Q209" s="603">
        <v>6279.02</v>
      </c>
      <c r="R209" s="602"/>
      <c r="S209" s="602"/>
      <c r="T209" s="602"/>
      <c r="U209" s="602"/>
      <c r="V209" s="602"/>
      <c r="W209" s="604">
        <v>6</v>
      </c>
      <c r="X209" s="602"/>
      <c r="Y209" s="602"/>
      <c r="Z209" s="602"/>
      <c r="AA209" s="602"/>
      <c r="AB209" s="602"/>
      <c r="AC209" s="602"/>
      <c r="AD209" s="605">
        <v>6</v>
      </c>
    </row>
    <row r="210" spans="1:30" ht="15.75" thickBot="1" x14ac:dyDescent="0.3">
      <c r="A210" s="593" t="s">
        <v>405</v>
      </c>
      <c r="B210" s="672">
        <v>45328</v>
      </c>
      <c r="C210" s="671" t="s">
        <v>396</v>
      </c>
      <c r="D210" s="606" t="s">
        <v>397</v>
      </c>
      <c r="E210" s="670"/>
      <c r="F210" s="670"/>
      <c r="G210" s="670"/>
      <c r="H210" s="670"/>
      <c r="I210" s="670"/>
      <c r="J210" s="607">
        <v>2827.21</v>
      </c>
      <c r="K210" s="607">
        <v>546.20000000000005</v>
      </c>
      <c r="L210" s="670"/>
      <c r="M210" s="670"/>
      <c r="N210" s="670"/>
      <c r="O210" s="670"/>
      <c r="P210" s="670"/>
      <c r="Q210" s="603">
        <v>3373.41</v>
      </c>
      <c r="R210" s="670"/>
      <c r="S210" s="670"/>
      <c r="T210" s="670"/>
      <c r="U210" s="670"/>
      <c r="V210" s="670"/>
      <c r="W210" s="608">
        <v>12</v>
      </c>
      <c r="X210" s="608">
        <v>2</v>
      </c>
      <c r="Y210" s="670"/>
      <c r="Z210" s="670"/>
      <c r="AA210" s="670"/>
      <c r="AB210" s="670"/>
      <c r="AC210" s="670"/>
      <c r="AD210" s="605">
        <v>14</v>
      </c>
    </row>
    <row r="211" spans="1:30" ht="15.75" thickBot="1" x14ac:dyDescent="0.3">
      <c r="A211" s="593" t="s">
        <v>405</v>
      </c>
      <c r="B211" s="673">
        <v>45329</v>
      </c>
      <c r="C211" s="671" t="s">
        <v>396</v>
      </c>
      <c r="D211" s="600" t="s">
        <v>397</v>
      </c>
      <c r="E211" s="602"/>
      <c r="F211" s="602"/>
      <c r="G211" s="602"/>
      <c r="H211" s="602"/>
      <c r="I211" s="602"/>
      <c r="J211" s="601">
        <v>1040.8900000000001</v>
      </c>
      <c r="K211" s="602"/>
      <c r="L211" s="602"/>
      <c r="M211" s="602"/>
      <c r="N211" s="602"/>
      <c r="O211" s="602"/>
      <c r="P211" s="602"/>
      <c r="Q211" s="603">
        <v>1040.8900000000001</v>
      </c>
      <c r="R211" s="602"/>
      <c r="S211" s="602"/>
      <c r="T211" s="602"/>
      <c r="U211" s="602"/>
      <c r="V211" s="602"/>
      <c r="W211" s="604">
        <v>4</v>
      </c>
      <c r="X211" s="602"/>
      <c r="Y211" s="602"/>
      <c r="Z211" s="602"/>
      <c r="AA211" s="602"/>
      <c r="AB211" s="602"/>
      <c r="AC211" s="602"/>
      <c r="AD211" s="605">
        <v>4</v>
      </c>
    </row>
    <row r="212" spans="1:30" ht="15.75" thickBot="1" x14ac:dyDescent="0.3">
      <c r="A212" s="593" t="s">
        <v>405</v>
      </c>
      <c r="B212" s="672">
        <v>45330</v>
      </c>
      <c r="C212" s="671" t="s">
        <v>396</v>
      </c>
      <c r="D212" s="606" t="s">
        <v>397</v>
      </c>
      <c r="E212" s="670"/>
      <c r="F212" s="670"/>
      <c r="G212" s="670"/>
      <c r="H212" s="670"/>
      <c r="I212" s="670"/>
      <c r="J212" s="607">
        <v>5368.75</v>
      </c>
      <c r="K212" s="670"/>
      <c r="L212" s="670"/>
      <c r="M212" s="670"/>
      <c r="N212" s="670"/>
      <c r="O212" s="670"/>
      <c r="P212" s="670"/>
      <c r="Q212" s="603">
        <v>5368.75</v>
      </c>
      <c r="R212" s="670"/>
      <c r="S212" s="670"/>
      <c r="T212" s="670"/>
      <c r="U212" s="670"/>
      <c r="V212" s="670"/>
      <c r="W212" s="608">
        <v>9</v>
      </c>
      <c r="X212" s="670"/>
      <c r="Y212" s="670"/>
      <c r="Z212" s="670"/>
      <c r="AA212" s="670"/>
      <c r="AB212" s="670"/>
      <c r="AC212" s="670"/>
      <c r="AD212" s="605">
        <v>9</v>
      </c>
    </row>
    <row r="213" spans="1:30" ht="15.75" thickBot="1" x14ac:dyDescent="0.3">
      <c r="A213" s="593" t="s">
        <v>405</v>
      </c>
      <c r="B213" s="673">
        <v>45334</v>
      </c>
      <c r="C213" s="671" t="s">
        <v>396</v>
      </c>
      <c r="D213" s="600" t="s">
        <v>397</v>
      </c>
      <c r="E213" s="602"/>
      <c r="F213" s="602"/>
      <c r="G213" s="602"/>
      <c r="H213" s="602"/>
      <c r="I213" s="602"/>
      <c r="J213" s="601">
        <v>1444.8</v>
      </c>
      <c r="K213" s="601">
        <v>6036.61</v>
      </c>
      <c r="L213" s="602"/>
      <c r="M213" s="602"/>
      <c r="N213" s="602"/>
      <c r="O213" s="602"/>
      <c r="P213" s="602"/>
      <c r="Q213" s="603">
        <v>7481.41</v>
      </c>
      <c r="R213" s="602"/>
      <c r="S213" s="602"/>
      <c r="T213" s="602"/>
      <c r="U213" s="602"/>
      <c r="V213" s="602"/>
      <c r="W213" s="604">
        <v>4</v>
      </c>
      <c r="X213" s="604">
        <v>11</v>
      </c>
      <c r="Y213" s="602"/>
      <c r="Z213" s="602"/>
      <c r="AA213" s="602"/>
      <c r="AB213" s="602"/>
      <c r="AC213" s="602"/>
      <c r="AD213" s="605">
        <v>15</v>
      </c>
    </row>
    <row r="214" spans="1:30" ht="15.75" thickBot="1" x14ac:dyDescent="0.3">
      <c r="A214" s="593" t="s">
        <v>405</v>
      </c>
      <c r="B214" s="672">
        <v>45335</v>
      </c>
      <c r="C214" s="671" t="s">
        <v>396</v>
      </c>
      <c r="D214" s="606" t="s">
        <v>397</v>
      </c>
      <c r="E214" s="670"/>
      <c r="F214" s="670"/>
      <c r="G214" s="670"/>
      <c r="H214" s="670"/>
      <c r="I214" s="670"/>
      <c r="J214" s="670"/>
      <c r="K214" s="607">
        <v>3420.13</v>
      </c>
      <c r="L214" s="670"/>
      <c r="M214" s="670"/>
      <c r="N214" s="670"/>
      <c r="O214" s="670"/>
      <c r="P214" s="670"/>
      <c r="Q214" s="603">
        <v>3420.13</v>
      </c>
      <c r="R214" s="670"/>
      <c r="S214" s="670"/>
      <c r="T214" s="670"/>
      <c r="U214" s="670"/>
      <c r="V214" s="670"/>
      <c r="W214" s="670"/>
      <c r="X214" s="608">
        <v>10</v>
      </c>
      <c r="Y214" s="670"/>
      <c r="Z214" s="670"/>
      <c r="AA214" s="670"/>
      <c r="AB214" s="670"/>
      <c r="AC214" s="670"/>
      <c r="AD214" s="605">
        <v>10</v>
      </c>
    </row>
    <row r="215" spans="1:30" ht="15.75" thickBot="1" x14ac:dyDescent="0.3">
      <c r="A215" s="593" t="s">
        <v>405</v>
      </c>
      <c r="B215" s="673">
        <v>45336</v>
      </c>
      <c r="C215" s="671" t="s">
        <v>396</v>
      </c>
      <c r="D215" s="600" t="s">
        <v>397</v>
      </c>
      <c r="E215" s="602"/>
      <c r="F215" s="602"/>
      <c r="G215" s="602"/>
      <c r="H215" s="602"/>
      <c r="I215" s="602"/>
      <c r="J215" s="602"/>
      <c r="K215" s="601">
        <v>1699.45</v>
      </c>
      <c r="L215" s="602"/>
      <c r="M215" s="602"/>
      <c r="N215" s="602"/>
      <c r="O215" s="602"/>
      <c r="P215" s="602"/>
      <c r="Q215" s="603">
        <v>1699.45</v>
      </c>
      <c r="R215" s="602"/>
      <c r="S215" s="602"/>
      <c r="T215" s="602"/>
      <c r="U215" s="602"/>
      <c r="V215" s="602"/>
      <c r="W215" s="602"/>
      <c r="X215" s="604">
        <v>5</v>
      </c>
      <c r="Y215" s="602"/>
      <c r="Z215" s="602"/>
      <c r="AA215" s="602"/>
      <c r="AB215" s="602"/>
      <c r="AC215" s="602"/>
      <c r="AD215" s="605">
        <v>5</v>
      </c>
    </row>
    <row r="216" spans="1:30" ht="15.75" thickBot="1" x14ac:dyDescent="0.3">
      <c r="A216" s="593" t="s">
        <v>405</v>
      </c>
      <c r="B216" s="672">
        <v>45337</v>
      </c>
      <c r="C216" s="671" t="s">
        <v>396</v>
      </c>
      <c r="D216" s="606" t="s">
        <v>397</v>
      </c>
      <c r="E216" s="670"/>
      <c r="F216" s="670"/>
      <c r="G216" s="670"/>
      <c r="H216" s="670"/>
      <c r="I216" s="670"/>
      <c r="J216" s="670"/>
      <c r="K216" s="607">
        <v>197.18</v>
      </c>
      <c r="L216" s="670"/>
      <c r="M216" s="670"/>
      <c r="N216" s="670"/>
      <c r="O216" s="670"/>
      <c r="P216" s="670"/>
      <c r="Q216" s="603">
        <v>197.18</v>
      </c>
      <c r="R216" s="670"/>
      <c r="S216" s="670"/>
      <c r="T216" s="670"/>
      <c r="U216" s="670"/>
      <c r="V216" s="670"/>
      <c r="W216" s="670"/>
      <c r="X216" s="608">
        <v>1</v>
      </c>
      <c r="Y216" s="670"/>
      <c r="Z216" s="670"/>
      <c r="AA216" s="670"/>
      <c r="AB216" s="670"/>
      <c r="AC216" s="670"/>
      <c r="AD216" s="605">
        <v>1</v>
      </c>
    </row>
    <row r="217" spans="1:30" ht="15.75" thickBot="1" x14ac:dyDescent="0.3">
      <c r="A217" s="593" t="s">
        <v>405</v>
      </c>
      <c r="B217" s="673">
        <v>45345</v>
      </c>
      <c r="C217" s="671" t="s">
        <v>396</v>
      </c>
      <c r="D217" s="600" t="s">
        <v>397</v>
      </c>
      <c r="E217" s="602"/>
      <c r="F217" s="602"/>
      <c r="G217" s="602"/>
      <c r="H217" s="602"/>
      <c r="I217" s="602"/>
      <c r="J217" s="602"/>
      <c r="K217" s="601">
        <v>14513.85</v>
      </c>
      <c r="L217" s="602"/>
      <c r="M217" s="602"/>
      <c r="N217" s="602"/>
      <c r="O217" s="602"/>
      <c r="P217" s="602"/>
      <c r="Q217" s="603">
        <v>14513.85</v>
      </c>
      <c r="R217" s="602"/>
      <c r="S217" s="602"/>
      <c r="T217" s="602"/>
      <c r="U217" s="602"/>
      <c r="V217" s="602"/>
      <c r="W217" s="602"/>
      <c r="X217" s="604">
        <v>25</v>
      </c>
      <c r="Y217" s="602"/>
      <c r="Z217" s="602"/>
      <c r="AA217" s="602"/>
      <c r="AB217" s="602"/>
      <c r="AC217" s="602"/>
      <c r="AD217" s="605">
        <v>25</v>
      </c>
    </row>
    <row r="218" spans="1:30" ht="15.75" thickBot="1" x14ac:dyDescent="0.3">
      <c r="A218" s="593" t="s">
        <v>405</v>
      </c>
      <c r="B218" s="672">
        <v>45349</v>
      </c>
      <c r="C218" s="671" t="s">
        <v>396</v>
      </c>
      <c r="D218" s="606" t="s">
        <v>397</v>
      </c>
      <c r="E218" s="670"/>
      <c r="F218" s="670"/>
      <c r="G218" s="670"/>
      <c r="H218" s="670"/>
      <c r="I218" s="670"/>
      <c r="J218" s="607">
        <v>300.37</v>
      </c>
      <c r="K218" s="607">
        <v>17822.73</v>
      </c>
      <c r="L218" s="670"/>
      <c r="M218" s="670"/>
      <c r="N218" s="670"/>
      <c r="O218" s="670"/>
      <c r="P218" s="670"/>
      <c r="Q218" s="603">
        <v>18123.099999999999</v>
      </c>
      <c r="R218" s="670"/>
      <c r="S218" s="670"/>
      <c r="T218" s="670"/>
      <c r="U218" s="670"/>
      <c r="V218" s="670"/>
      <c r="W218" s="608">
        <v>1</v>
      </c>
      <c r="X218" s="608">
        <v>42</v>
      </c>
      <c r="Y218" s="670"/>
      <c r="Z218" s="670"/>
      <c r="AA218" s="670"/>
      <c r="AB218" s="670"/>
      <c r="AC218" s="670"/>
      <c r="AD218" s="605">
        <v>43</v>
      </c>
    </row>
    <row r="219" spans="1:30" ht="15.75" thickBot="1" x14ac:dyDescent="0.3">
      <c r="A219" s="593" t="s">
        <v>405</v>
      </c>
      <c r="B219" s="673">
        <v>45351</v>
      </c>
      <c r="C219" s="671" t="s">
        <v>396</v>
      </c>
      <c r="D219" s="600" t="s">
        <v>397</v>
      </c>
      <c r="E219" s="602"/>
      <c r="F219" s="602"/>
      <c r="G219" s="602"/>
      <c r="H219" s="602"/>
      <c r="I219" s="602"/>
      <c r="J219" s="602"/>
      <c r="K219" s="601">
        <v>4367.16</v>
      </c>
      <c r="L219" s="602"/>
      <c r="M219" s="602"/>
      <c r="N219" s="602"/>
      <c r="O219" s="602"/>
      <c r="P219" s="602"/>
      <c r="Q219" s="603">
        <v>4367.16</v>
      </c>
      <c r="R219" s="602"/>
      <c r="S219" s="602"/>
      <c r="T219" s="602"/>
      <c r="U219" s="602"/>
      <c r="V219" s="602"/>
      <c r="W219" s="602"/>
      <c r="X219" s="604">
        <v>7</v>
      </c>
      <c r="Y219" s="602"/>
      <c r="Z219" s="602"/>
      <c r="AA219" s="602"/>
      <c r="AB219" s="602"/>
      <c r="AC219" s="602"/>
      <c r="AD219" s="605">
        <v>7</v>
      </c>
    </row>
    <row r="220" spans="1:30" ht="15.75" thickBot="1" x14ac:dyDescent="0.3">
      <c r="A220" s="593" t="s">
        <v>405</v>
      </c>
      <c r="B220" s="672">
        <v>45358</v>
      </c>
      <c r="C220" s="671" t="s">
        <v>396</v>
      </c>
      <c r="D220" s="606" t="s">
        <v>397</v>
      </c>
      <c r="E220" s="670"/>
      <c r="F220" s="670"/>
      <c r="G220" s="670"/>
      <c r="H220" s="670"/>
      <c r="I220" s="670"/>
      <c r="J220" s="670"/>
      <c r="K220" s="607">
        <v>541.17999999999995</v>
      </c>
      <c r="L220" s="607">
        <v>323.41000000000003</v>
      </c>
      <c r="M220" s="670"/>
      <c r="N220" s="670"/>
      <c r="O220" s="670"/>
      <c r="P220" s="670"/>
      <c r="Q220" s="603">
        <v>864.59</v>
      </c>
      <c r="R220" s="670"/>
      <c r="S220" s="670"/>
      <c r="T220" s="670"/>
      <c r="U220" s="670"/>
      <c r="V220" s="670"/>
      <c r="W220" s="670"/>
      <c r="X220" s="608">
        <v>2</v>
      </c>
      <c r="Y220" s="608">
        <v>1</v>
      </c>
      <c r="Z220" s="670"/>
      <c r="AA220" s="670"/>
      <c r="AB220" s="670"/>
      <c r="AC220" s="670"/>
      <c r="AD220" s="605">
        <v>3</v>
      </c>
    </row>
    <row r="221" spans="1:30" ht="15.75" thickBot="1" x14ac:dyDescent="0.3">
      <c r="A221" s="593" t="s">
        <v>405</v>
      </c>
      <c r="B221" s="673">
        <v>45359</v>
      </c>
      <c r="C221" s="671" t="s">
        <v>396</v>
      </c>
      <c r="D221" s="600" t="s">
        <v>397</v>
      </c>
      <c r="E221" s="602"/>
      <c r="F221" s="602"/>
      <c r="G221" s="602"/>
      <c r="H221" s="602"/>
      <c r="I221" s="602"/>
      <c r="J221" s="602"/>
      <c r="K221" s="601">
        <v>5480.1</v>
      </c>
      <c r="L221" s="601">
        <v>74.319999999999993</v>
      </c>
      <c r="M221" s="602"/>
      <c r="N221" s="602"/>
      <c r="O221" s="602"/>
      <c r="P221" s="602"/>
      <c r="Q221" s="603">
        <v>5554.42</v>
      </c>
      <c r="R221" s="602"/>
      <c r="S221" s="602"/>
      <c r="T221" s="602"/>
      <c r="U221" s="602"/>
      <c r="V221" s="602"/>
      <c r="W221" s="602"/>
      <c r="X221" s="604">
        <v>14</v>
      </c>
      <c r="Y221" s="604">
        <v>1</v>
      </c>
      <c r="Z221" s="602"/>
      <c r="AA221" s="602"/>
      <c r="AB221" s="602"/>
      <c r="AC221" s="602"/>
      <c r="AD221" s="605">
        <v>15</v>
      </c>
    </row>
    <row r="222" spans="1:30" ht="15.75" thickBot="1" x14ac:dyDescent="0.3">
      <c r="A222" s="593" t="s">
        <v>405</v>
      </c>
      <c r="B222" s="672">
        <v>45363</v>
      </c>
      <c r="C222" s="671" t="s">
        <v>396</v>
      </c>
      <c r="D222" s="606" t="s">
        <v>397</v>
      </c>
      <c r="E222" s="670"/>
      <c r="F222" s="670"/>
      <c r="G222" s="670"/>
      <c r="H222" s="670"/>
      <c r="I222" s="670"/>
      <c r="J222" s="607">
        <v>1539.38</v>
      </c>
      <c r="K222" s="607">
        <v>3992.32</v>
      </c>
      <c r="L222" s="607">
        <v>19845.669999999998</v>
      </c>
      <c r="M222" s="670"/>
      <c r="N222" s="670"/>
      <c r="O222" s="670"/>
      <c r="P222" s="670"/>
      <c r="Q222" s="603">
        <v>25377.37</v>
      </c>
      <c r="R222" s="670"/>
      <c r="S222" s="670"/>
      <c r="T222" s="670"/>
      <c r="U222" s="670"/>
      <c r="V222" s="670"/>
      <c r="W222" s="608">
        <v>1</v>
      </c>
      <c r="X222" s="608">
        <v>10</v>
      </c>
      <c r="Y222" s="608">
        <v>36</v>
      </c>
      <c r="Z222" s="670"/>
      <c r="AA222" s="670"/>
      <c r="AB222" s="670"/>
      <c r="AC222" s="670"/>
      <c r="AD222" s="605">
        <v>47</v>
      </c>
    </row>
    <row r="223" spans="1:30" ht="15.75" thickBot="1" x14ac:dyDescent="0.3">
      <c r="A223" s="593" t="s">
        <v>405</v>
      </c>
      <c r="B223" s="673">
        <v>45365</v>
      </c>
      <c r="C223" s="671" t="s">
        <v>396</v>
      </c>
      <c r="D223" s="600" t="s">
        <v>397</v>
      </c>
      <c r="E223" s="602"/>
      <c r="F223" s="602"/>
      <c r="G223" s="602"/>
      <c r="H223" s="602"/>
      <c r="I223" s="602"/>
      <c r="J223" s="602"/>
      <c r="K223" s="602"/>
      <c r="L223" s="601">
        <v>2907.79</v>
      </c>
      <c r="M223" s="602"/>
      <c r="N223" s="602"/>
      <c r="O223" s="602"/>
      <c r="P223" s="602"/>
      <c r="Q223" s="603">
        <v>2907.79</v>
      </c>
      <c r="R223" s="602"/>
      <c r="S223" s="602"/>
      <c r="T223" s="602"/>
      <c r="U223" s="602"/>
      <c r="V223" s="602"/>
      <c r="W223" s="602"/>
      <c r="X223" s="602"/>
      <c r="Y223" s="604">
        <v>5</v>
      </c>
      <c r="Z223" s="602"/>
      <c r="AA223" s="602"/>
      <c r="AB223" s="602"/>
      <c r="AC223" s="602"/>
      <c r="AD223" s="605">
        <v>5</v>
      </c>
    </row>
    <row r="224" spans="1:30" ht="15.75" thickBot="1" x14ac:dyDescent="0.3">
      <c r="A224" s="593" t="s">
        <v>405</v>
      </c>
      <c r="B224" s="672">
        <v>45366</v>
      </c>
      <c r="C224" s="671" t="s">
        <v>396</v>
      </c>
      <c r="D224" s="606" t="s">
        <v>397</v>
      </c>
      <c r="E224" s="670"/>
      <c r="F224" s="670"/>
      <c r="G224" s="670"/>
      <c r="H224" s="670"/>
      <c r="I224" s="670"/>
      <c r="J224" s="670"/>
      <c r="K224" s="670"/>
      <c r="L224" s="607">
        <v>2228.91</v>
      </c>
      <c r="M224" s="670"/>
      <c r="N224" s="670"/>
      <c r="O224" s="670"/>
      <c r="P224" s="670"/>
      <c r="Q224" s="603">
        <v>2228.91</v>
      </c>
      <c r="R224" s="670"/>
      <c r="S224" s="670"/>
      <c r="T224" s="670"/>
      <c r="U224" s="670"/>
      <c r="V224" s="670"/>
      <c r="W224" s="670"/>
      <c r="X224" s="670"/>
      <c r="Y224" s="608">
        <v>8</v>
      </c>
      <c r="Z224" s="670"/>
      <c r="AA224" s="670"/>
      <c r="AB224" s="670"/>
      <c r="AC224" s="670"/>
      <c r="AD224" s="605">
        <v>8</v>
      </c>
    </row>
    <row r="225" spans="1:30" ht="15.75" thickBot="1" x14ac:dyDescent="0.3">
      <c r="A225" s="593" t="s">
        <v>405</v>
      </c>
      <c r="B225" s="673">
        <v>45369</v>
      </c>
      <c r="C225" s="671" t="s">
        <v>396</v>
      </c>
      <c r="D225" s="600" t="s">
        <v>397</v>
      </c>
      <c r="E225" s="602"/>
      <c r="F225" s="602"/>
      <c r="G225" s="602"/>
      <c r="H225" s="602"/>
      <c r="I225" s="602"/>
      <c r="J225" s="602"/>
      <c r="K225" s="602"/>
      <c r="L225" s="601">
        <v>9179.61</v>
      </c>
      <c r="M225" s="602"/>
      <c r="N225" s="602"/>
      <c r="O225" s="602"/>
      <c r="P225" s="602"/>
      <c r="Q225" s="603">
        <v>9179.61</v>
      </c>
      <c r="R225" s="602"/>
      <c r="S225" s="602"/>
      <c r="T225" s="602"/>
      <c r="U225" s="602"/>
      <c r="V225" s="602"/>
      <c r="W225" s="602"/>
      <c r="X225" s="602"/>
      <c r="Y225" s="604">
        <v>14</v>
      </c>
      <c r="Z225" s="602"/>
      <c r="AA225" s="602"/>
      <c r="AB225" s="602"/>
      <c r="AC225" s="602"/>
      <c r="AD225" s="605">
        <v>14</v>
      </c>
    </row>
    <row r="226" spans="1:30" ht="15.75" thickBot="1" x14ac:dyDescent="0.3">
      <c r="A226" s="593" t="s">
        <v>405</v>
      </c>
      <c r="B226" s="672">
        <v>45370</v>
      </c>
      <c r="C226" s="671" t="s">
        <v>396</v>
      </c>
      <c r="D226" s="606" t="s">
        <v>397</v>
      </c>
      <c r="E226" s="670"/>
      <c r="F226" s="670"/>
      <c r="G226" s="670"/>
      <c r="H226" s="670"/>
      <c r="I226" s="670"/>
      <c r="J226" s="670"/>
      <c r="K226" s="670"/>
      <c r="L226" s="607">
        <v>2995.01</v>
      </c>
      <c r="M226" s="670"/>
      <c r="N226" s="670"/>
      <c r="O226" s="670"/>
      <c r="P226" s="670"/>
      <c r="Q226" s="603">
        <v>2995.01</v>
      </c>
      <c r="R226" s="670"/>
      <c r="S226" s="670"/>
      <c r="T226" s="670"/>
      <c r="U226" s="670"/>
      <c r="V226" s="670"/>
      <c r="W226" s="670"/>
      <c r="X226" s="670"/>
      <c r="Y226" s="608">
        <v>7</v>
      </c>
      <c r="Z226" s="670"/>
      <c r="AA226" s="670"/>
      <c r="AB226" s="670"/>
      <c r="AC226" s="670"/>
      <c r="AD226" s="605">
        <v>7</v>
      </c>
    </row>
    <row r="227" spans="1:30" ht="15.75" thickBot="1" x14ac:dyDescent="0.3">
      <c r="A227" s="593" t="s">
        <v>405</v>
      </c>
      <c r="B227" s="673">
        <v>45373</v>
      </c>
      <c r="C227" s="671" t="s">
        <v>396</v>
      </c>
      <c r="D227" s="600" t="s">
        <v>397</v>
      </c>
      <c r="E227" s="602"/>
      <c r="F227" s="602"/>
      <c r="G227" s="602"/>
      <c r="H227" s="602"/>
      <c r="I227" s="602"/>
      <c r="J227" s="602"/>
      <c r="K227" s="602"/>
      <c r="L227" s="601">
        <v>1360.68</v>
      </c>
      <c r="M227" s="602"/>
      <c r="N227" s="602"/>
      <c r="O227" s="602"/>
      <c r="P227" s="602"/>
      <c r="Q227" s="603">
        <v>1360.68</v>
      </c>
      <c r="R227" s="602"/>
      <c r="S227" s="602"/>
      <c r="T227" s="602"/>
      <c r="U227" s="602"/>
      <c r="V227" s="602"/>
      <c r="W227" s="602"/>
      <c r="X227" s="602"/>
      <c r="Y227" s="604">
        <v>1</v>
      </c>
      <c r="Z227" s="602"/>
      <c r="AA227" s="602"/>
      <c r="AB227" s="602"/>
      <c r="AC227" s="602"/>
      <c r="AD227" s="605">
        <v>1</v>
      </c>
    </row>
    <row r="228" spans="1:30" ht="15.75" thickBot="1" x14ac:dyDescent="0.3">
      <c r="A228" s="593" t="s">
        <v>405</v>
      </c>
      <c r="B228" s="672">
        <v>45378</v>
      </c>
      <c r="C228" s="671" t="s">
        <v>396</v>
      </c>
      <c r="D228" s="606" t="s">
        <v>397</v>
      </c>
      <c r="E228" s="670"/>
      <c r="F228" s="670"/>
      <c r="G228" s="670"/>
      <c r="H228" s="670"/>
      <c r="I228" s="670"/>
      <c r="J228" s="670"/>
      <c r="K228" s="670"/>
      <c r="L228" s="607">
        <v>2763.89</v>
      </c>
      <c r="M228" s="670"/>
      <c r="N228" s="670"/>
      <c r="O228" s="670"/>
      <c r="P228" s="670"/>
      <c r="Q228" s="603">
        <v>2763.89</v>
      </c>
      <c r="R228" s="670"/>
      <c r="S228" s="670"/>
      <c r="T228" s="670"/>
      <c r="U228" s="670"/>
      <c r="V228" s="670"/>
      <c r="W228" s="670"/>
      <c r="X228" s="670"/>
      <c r="Y228" s="608">
        <v>10</v>
      </c>
      <c r="Z228" s="670"/>
      <c r="AA228" s="670"/>
      <c r="AB228" s="670"/>
      <c r="AC228" s="670"/>
      <c r="AD228" s="605">
        <v>10</v>
      </c>
    </row>
    <row r="229" spans="1:30" ht="15.75" thickBot="1" x14ac:dyDescent="0.3">
      <c r="A229" s="593" t="s">
        <v>405</v>
      </c>
      <c r="B229" s="673">
        <v>45379</v>
      </c>
      <c r="C229" s="671" t="s">
        <v>396</v>
      </c>
      <c r="D229" s="600" t="s">
        <v>397</v>
      </c>
      <c r="E229" s="602"/>
      <c r="F229" s="602"/>
      <c r="G229" s="602"/>
      <c r="H229" s="602"/>
      <c r="I229" s="602"/>
      <c r="J229" s="602"/>
      <c r="K229" s="602"/>
      <c r="L229" s="601">
        <v>344.64</v>
      </c>
      <c r="M229" s="602"/>
      <c r="N229" s="602"/>
      <c r="O229" s="602"/>
      <c r="P229" s="602"/>
      <c r="Q229" s="603">
        <v>344.64</v>
      </c>
      <c r="R229" s="602"/>
      <c r="S229" s="602"/>
      <c r="T229" s="602"/>
      <c r="U229" s="602"/>
      <c r="V229" s="602"/>
      <c r="W229" s="602"/>
      <c r="X229" s="602"/>
      <c r="Y229" s="604">
        <v>1</v>
      </c>
      <c r="Z229" s="602"/>
      <c r="AA229" s="602"/>
      <c r="AB229" s="602"/>
      <c r="AC229" s="602"/>
      <c r="AD229" s="605">
        <v>1</v>
      </c>
    </row>
    <row r="230" spans="1:30" ht="15.75" thickBot="1" x14ac:dyDescent="0.3">
      <c r="A230" s="593" t="s">
        <v>405</v>
      </c>
      <c r="B230" s="672">
        <v>45386</v>
      </c>
      <c r="C230" s="671" t="s">
        <v>396</v>
      </c>
      <c r="D230" s="606" t="s">
        <v>397</v>
      </c>
      <c r="E230" s="670"/>
      <c r="F230" s="670"/>
      <c r="G230" s="670"/>
      <c r="H230" s="670"/>
      <c r="I230" s="670"/>
      <c r="J230" s="670"/>
      <c r="K230" s="670"/>
      <c r="L230" s="607">
        <v>10741.16</v>
      </c>
      <c r="M230" s="607">
        <v>1682.25</v>
      </c>
      <c r="N230" s="670"/>
      <c r="O230" s="670"/>
      <c r="P230" s="670"/>
      <c r="Q230" s="603">
        <v>12423.41</v>
      </c>
      <c r="R230" s="670"/>
      <c r="S230" s="670"/>
      <c r="T230" s="670"/>
      <c r="U230" s="670"/>
      <c r="V230" s="670"/>
      <c r="W230" s="670"/>
      <c r="X230" s="670"/>
      <c r="Y230" s="608">
        <v>38</v>
      </c>
      <c r="Z230" s="608">
        <v>2</v>
      </c>
      <c r="AA230" s="670"/>
      <c r="AB230" s="670"/>
      <c r="AC230" s="670"/>
      <c r="AD230" s="605">
        <v>40</v>
      </c>
    </row>
    <row r="231" spans="1:30" ht="15.75" thickBot="1" x14ac:dyDescent="0.3">
      <c r="A231" s="593" t="s">
        <v>405</v>
      </c>
      <c r="B231" s="673">
        <v>45391</v>
      </c>
      <c r="C231" s="671" t="s">
        <v>396</v>
      </c>
      <c r="D231" s="600" t="s">
        <v>397</v>
      </c>
      <c r="E231" s="602"/>
      <c r="F231" s="602"/>
      <c r="G231" s="602"/>
      <c r="H231" s="602"/>
      <c r="I231" s="602"/>
      <c r="J231" s="602"/>
      <c r="K231" s="602"/>
      <c r="L231" s="601">
        <v>2685.52</v>
      </c>
      <c r="M231" s="601">
        <v>2061.2600000000002</v>
      </c>
      <c r="N231" s="602"/>
      <c r="O231" s="602"/>
      <c r="P231" s="602"/>
      <c r="Q231" s="603">
        <v>4746.78</v>
      </c>
      <c r="R231" s="602"/>
      <c r="S231" s="602"/>
      <c r="T231" s="602"/>
      <c r="U231" s="602"/>
      <c r="V231" s="602"/>
      <c r="W231" s="602"/>
      <c r="X231" s="602"/>
      <c r="Y231" s="604">
        <v>5</v>
      </c>
      <c r="Z231" s="604">
        <v>5</v>
      </c>
      <c r="AA231" s="602"/>
      <c r="AB231" s="602"/>
      <c r="AC231" s="602"/>
      <c r="AD231" s="605">
        <v>10</v>
      </c>
    </row>
    <row r="232" spans="1:30" ht="15.75" thickBot="1" x14ac:dyDescent="0.3">
      <c r="A232" s="593" t="s">
        <v>405</v>
      </c>
      <c r="B232" s="672">
        <v>45392</v>
      </c>
      <c r="C232" s="671" t="s">
        <v>396</v>
      </c>
      <c r="D232" s="606" t="s">
        <v>397</v>
      </c>
      <c r="E232" s="670"/>
      <c r="F232" s="670"/>
      <c r="G232" s="670"/>
      <c r="H232" s="670"/>
      <c r="I232" s="670"/>
      <c r="J232" s="670"/>
      <c r="K232" s="670"/>
      <c r="L232" s="670"/>
      <c r="M232" s="607">
        <v>8161.88</v>
      </c>
      <c r="N232" s="670"/>
      <c r="O232" s="670"/>
      <c r="P232" s="670"/>
      <c r="Q232" s="603">
        <v>8161.88</v>
      </c>
      <c r="R232" s="670"/>
      <c r="S232" s="670"/>
      <c r="T232" s="670"/>
      <c r="U232" s="670"/>
      <c r="V232" s="670"/>
      <c r="W232" s="670"/>
      <c r="X232" s="670"/>
      <c r="Y232" s="670"/>
      <c r="Z232" s="608">
        <v>18</v>
      </c>
      <c r="AA232" s="670"/>
      <c r="AB232" s="670"/>
      <c r="AC232" s="670"/>
      <c r="AD232" s="605">
        <v>18</v>
      </c>
    </row>
    <row r="233" spans="1:30" ht="15.75" thickBot="1" x14ac:dyDescent="0.3">
      <c r="A233" s="593" t="s">
        <v>405</v>
      </c>
      <c r="B233" s="673">
        <v>45393</v>
      </c>
      <c r="C233" s="671" t="s">
        <v>396</v>
      </c>
      <c r="D233" s="600" t="s">
        <v>397</v>
      </c>
      <c r="E233" s="602"/>
      <c r="F233" s="602"/>
      <c r="G233" s="602"/>
      <c r="H233" s="602"/>
      <c r="I233" s="602"/>
      <c r="J233" s="602"/>
      <c r="K233" s="602"/>
      <c r="L233" s="602"/>
      <c r="M233" s="601">
        <v>1191.47</v>
      </c>
      <c r="N233" s="602"/>
      <c r="O233" s="602"/>
      <c r="P233" s="602"/>
      <c r="Q233" s="603">
        <v>1191.47</v>
      </c>
      <c r="R233" s="602"/>
      <c r="S233" s="602"/>
      <c r="T233" s="602"/>
      <c r="U233" s="602"/>
      <c r="V233" s="602"/>
      <c r="W233" s="602"/>
      <c r="X233" s="602"/>
      <c r="Y233" s="602"/>
      <c r="Z233" s="604">
        <v>2</v>
      </c>
      <c r="AA233" s="602"/>
      <c r="AB233" s="602"/>
      <c r="AC233" s="602"/>
      <c r="AD233" s="605">
        <v>2</v>
      </c>
    </row>
    <row r="234" spans="1:30" ht="15.75" thickBot="1" x14ac:dyDescent="0.3">
      <c r="A234" s="593" t="s">
        <v>405</v>
      </c>
      <c r="B234" s="672">
        <v>45399</v>
      </c>
      <c r="C234" s="671" t="s">
        <v>396</v>
      </c>
      <c r="D234" s="606" t="s">
        <v>397</v>
      </c>
      <c r="E234" s="670"/>
      <c r="F234" s="670"/>
      <c r="G234" s="670"/>
      <c r="H234" s="670"/>
      <c r="I234" s="670"/>
      <c r="J234" s="670"/>
      <c r="K234" s="670"/>
      <c r="L234" s="670"/>
      <c r="M234" s="607">
        <v>2426.89</v>
      </c>
      <c r="N234" s="670"/>
      <c r="O234" s="670"/>
      <c r="P234" s="670"/>
      <c r="Q234" s="603">
        <v>2426.89</v>
      </c>
      <c r="R234" s="670"/>
      <c r="S234" s="670"/>
      <c r="T234" s="670"/>
      <c r="U234" s="670"/>
      <c r="V234" s="670"/>
      <c r="W234" s="670"/>
      <c r="X234" s="670"/>
      <c r="Y234" s="670"/>
      <c r="Z234" s="608">
        <v>8</v>
      </c>
      <c r="AA234" s="670"/>
      <c r="AB234" s="670"/>
      <c r="AC234" s="670"/>
      <c r="AD234" s="605">
        <v>8</v>
      </c>
    </row>
    <row r="235" spans="1:30" ht="15.75" thickBot="1" x14ac:dyDescent="0.3">
      <c r="A235" s="593" t="s">
        <v>405</v>
      </c>
      <c r="B235" s="673">
        <v>45404</v>
      </c>
      <c r="C235" s="671" t="s">
        <v>396</v>
      </c>
      <c r="D235" s="600" t="s">
        <v>397</v>
      </c>
      <c r="E235" s="602"/>
      <c r="F235" s="602"/>
      <c r="G235" s="602"/>
      <c r="H235" s="602"/>
      <c r="I235" s="602"/>
      <c r="J235" s="602"/>
      <c r="K235" s="602"/>
      <c r="L235" s="602"/>
      <c r="M235" s="601">
        <v>5006.3599999999997</v>
      </c>
      <c r="N235" s="602"/>
      <c r="O235" s="602"/>
      <c r="P235" s="602"/>
      <c r="Q235" s="603">
        <v>5006.3599999999997</v>
      </c>
      <c r="R235" s="602"/>
      <c r="S235" s="602"/>
      <c r="T235" s="602"/>
      <c r="U235" s="602"/>
      <c r="V235" s="602"/>
      <c r="W235" s="602"/>
      <c r="X235" s="602"/>
      <c r="Y235" s="602"/>
      <c r="Z235" s="604">
        <v>13</v>
      </c>
      <c r="AA235" s="602"/>
      <c r="AB235" s="602"/>
      <c r="AC235" s="602"/>
      <c r="AD235" s="605">
        <v>13</v>
      </c>
    </row>
    <row r="236" spans="1:30" ht="15.75" thickBot="1" x14ac:dyDescent="0.3">
      <c r="A236" s="593" t="s">
        <v>405</v>
      </c>
      <c r="B236" s="672">
        <v>45408</v>
      </c>
      <c r="C236" s="671" t="s">
        <v>396</v>
      </c>
      <c r="D236" s="606" t="s">
        <v>397</v>
      </c>
      <c r="E236" s="670"/>
      <c r="F236" s="670"/>
      <c r="G236" s="670"/>
      <c r="H236" s="670"/>
      <c r="I236" s="670"/>
      <c r="J236" s="670"/>
      <c r="K236" s="670"/>
      <c r="L236" s="670"/>
      <c r="M236" s="607">
        <v>277.86</v>
      </c>
      <c r="N236" s="670"/>
      <c r="O236" s="670"/>
      <c r="P236" s="670"/>
      <c r="Q236" s="603">
        <v>277.86</v>
      </c>
      <c r="R236" s="670"/>
      <c r="S236" s="670"/>
      <c r="T236" s="670"/>
      <c r="U236" s="670"/>
      <c r="V236" s="670"/>
      <c r="W236" s="670"/>
      <c r="X236" s="670"/>
      <c r="Y236" s="670"/>
      <c r="Z236" s="608">
        <v>1</v>
      </c>
      <c r="AA236" s="670"/>
      <c r="AB236" s="670"/>
      <c r="AC236" s="670"/>
      <c r="AD236" s="605">
        <v>1</v>
      </c>
    </row>
    <row r="237" spans="1:30" ht="15.75" thickBot="1" x14ac:dyDescent="0.3">
      <c r="A237" s="593" t="s">
        <v>405</v>
      </c>
      <c r="B237" s="673">
        <v>45412</v>
      </c>
      <c r="C237" s="671" t="s">
        <v>396</v>
      </c>
      <c r="D237" s="600" t="s">
        <v>397</v>
      </c>
      <c r="E237" s="602"/>
      <c r="F237" s="602"/>
      <c r="G237" s="602"/>
      <c r="H237" s="602"/>
      <c r="I237" s="602"/>
      <c r="J237" s="602"/>
      <c r="K237" s="602"/>
      <c r="L237" s="602"/>
      <c r="M237" s="601">
        <v>8509.82</v>
      </c>
      <c r="N237" s="602"/>
      <c r="O237" s="602"/>
      <c r="P237" s="602"/>
      <c r="Q237" s="603">
        <v>8509.82</v>
      </c>
      <c r="R237" s="602"/>
      <c r="S237" s="602"/>
      <c r="T237" s="602"/>
      <c r="U237" s="602"/>
      <c r="V237" s="602"/>
      <c r="W237" s="602"/>
      <c r="X237" s="602"/>
      <c r="Y237" s="602"/>
      <c r="Z237" s="604">
        <v>23</v>
      </c>
      <c r="AA237" s="602"/>
      <c r="AB237" s="602"/>
      <c r="AC237" s="602"/>
      <c r="AD237" s="605">
        <v>23</v>
      </c>
    </row>
    <row r="238" spans="1:30" ht="15.75" thickBot="1" x14ac:dyDescent="0.3">
      <c r="A238" s="593" t="s">
        <v>405</v>
      </c>
      <c r="B238" s="672">
        <v>45414</v>
      </c>
      <c r="C238" s="671" t="s">
        <v>396</v>
      </c>
      <c r="D238" s="606" t="s">
        <v>397</v>
      </c>
      <c r="E238" s="670"/>
      <c r="F238" s="670"/>
      <c r="G238" s="670"/>
      <c r="H238" s="670"/>
      <c r="I238" s="670"/>
      <c r="J238" s="670"/>
      <c r="K238" s="670"/>
      <c r="L238" s="670"/>
      <c r="M238" s="607">
        <v>186.33</v>
      </c>
      <c r="N238" s="607">
        <v>466.01</v>
      </c>
      <c r="O238" s="670"/>
      <c r="P238" s="670"/>
      <c r="Q238" s="603">
        <v>652.34</v>
      </c>
      <c r="R238" s="670"/>
      <c r="S238" s="670"/>
      <c r="T238" s="670"/>
      <c r="U238" s="670"/>
      <c r="V238" s="670"/>
      <c r="W238" s="670"/>
      <c r="X238" s="670"/>
      <c r="Y238" s="670"/>
      <c r="Z238" s="608">
        <v>1</v>
      </c>
      <c r="AA238" s="608">
        <v>1</v>
      </c>
      <c r="AB238" s="670"/>
      <c r="AC238" s="670"/>
      <c r="AD238" s="605">
        <v>2</v>
      </c>
    </row>
    <row r="239" spans="1:30" ht="15.75" thickBot="1" x14ac:dyDescent="0.3">
      <c r="A239" s="593" t="s">
        <v>405</v>
      </c>
      <c r="B239" s="673">
        <v>45418</v>
      </c>
      <c r="C239" s="671" t="s">
        <v>396</v>
      </c>
      <c r="D239" s="600" t="s">
        <v>397</v>
      </c>
      <c r="E239" s="602"/>
      <c r="F239" s="602"/>
      <c r="G239" s="602"/>
      <c r="H239" s="602"/>
      <c r="I239" s="602"/>
      <c r="J239" s="602"/>
      <c r="K239" s="602"/>
      <c r="L239" s="601">
        <v>223.93</v>
      </c>
      <c r="M239" s="601">
        <v>5655.34</v>
      </c>
      <c r="N239" s="602"/>
      <c r="O239" s="602"/>
      <c r="P239" s="602"/>
      <c r="Q239" s="603">
        <v>5879.27</v>
      </c>
      <c r="R239" s="602"/>
      <c r="S239" s="602"/>
      <c r="T239" s="602"/>
      <c r="U239" s="602"/>
      <c r="V239" s="602"/>
      <c r="W239" s="602"/>
      <c r="X239" s="602"/>
      <c r="Y239" s="604">
        <v>1</v>
      </c>
      <c r="Z239" s="604">
        <v>16</v>
      </c>
      <c r="AA239" s="602"/>
      <c r="AB239" s="602"/>
      <c r="AC239" s="602"/>
      <c r="AD239" s="605">
        <v>17</v>
      </c>
    </row>
    <row r="240" spans="1:30" ht="15.75" thickBot="1" x14ac:dyDescent="0.3">
      <c r="A240" s="593" t="s">
        <v>405</v>
      </c>
      <c r="B240" s="672">
        <v>45420</v>
      </c>
      <c r="C240" s="671" t="s">
        <v>396</v>
      </c>
      <c r="D240" s="606" t="s">
        <v>397</v>
      </c>
      <c r="E240" s="670"/>
      <c r="F240" s="670"/>
      <c r="G240" s="670"/>
      <c r="H240" s="670"/>
      <c r="I240" s="670"/>
      <c r="J240" s="670"/>
      <c r="K240" s="670"/>
      <c r="L240" s="670"/>
      <c r="M240" s="607">
        <v>1850.43</v>
      </c>
      <c r="N240" s="607">
        <v>5434.81</v>
      </c>
      <c r="O240" s="670"/>
      <c r="P240" s="670"/>
      <c r="Q240" s="603">
        <v>7285.24</v>
      </c>
      <c r="R240" s="670"/>
      <c r="S240" s="670"/>
      <c r="T240" s="670"/>
      <c r="U240" s="670"/>
      <c r="V240" s="670"/>
      <c r="W240" s="670"/>
      <c r="X240" s="670"/>
      <c r="Y240" s="670"/>
      <c r="Z240" s="608">
        <v>4</v>
      </c>
      <c r="AA240" s="608">
        <v>6</v>
      </c>
      <c r="AB240" s="670"/>
      <c r="AC240" s="670"/>
      <c r="AD240" s="605">
        <v>10</v>
      </c>
    </row>
    <row r="241" spans="1:30" ht="15.75" thickBot="1" x14ac:dyDescent="0.3">
      <c r="A241" s="593" t="s">
        <v>405</v>
      </c>
      <c r="B241" s="673">
        <v>45421</v>
      </c>
      <c r="C241" s="671" t="s">
        <v>396</v>
      </c>
      <c r="D241" s="600" t="s">
        <v>397</v>
      </c>
      <c r="E241" s="602"/>
      <c r="F241" s="602"/>
      <c r="G241" s="602"/>
      <c r="H241" s="602"/>
      <c r="I241" s="602"/>
      <c r="J241" s="602"/>
      <c r="K241" s="602"/>
      <c r="L241" s="602"/>
      <c r="M241" s="601">
        <v>6890.06</v>
      </c>
      <c r="N241" s="601">
        <v>576.49</v>
      </c>
      <c r="O241" s="602"/>
      <c r="P241" s="602"/>
      <c r="Q241" s="603">
        <v>7466.55</v>
      </c>
      <c r="R241" s="602"/>
      <c r="S241" s="602"/>
      <c r="T241" s="602"/>
      <c r="U241" s="602"/>
      <c r="V241" s="602"/>
      <c r="W241" s="602"/>
      <c r="X241" s="602"/>
      <c r="Y241" s="602"/>
      <c r="Z241" s="604">
        <v>17</v>
      </c>
      <c r="AA241" s="604">
        <v>3</v>
      </c>
      <c r="AB241" s="602"/>
      <c r="AC241" s="602"/>
      <c r="AD241" s="605">
        <v>20</v>
      </c>
    </row>
    <row r="242" spans="1:30" ht="15.75" thickBot="1" x14ac:dyDescent="0.3">
      <c r="A242" s="593" t="s">
        <v>405</v>
      </c>
      <c r="B242" s="672">
        <v>45426</v>
      </c>
      <c r="C242" s="671" t="s">
        <v>396</v>
      </c>
      <c r="D242" s="606" t="s">
        <v>397</v>
      </c>
      <c r="E242" s="670"/>
      <c r="F242" s="670"/>
      <c r="G242" s="670"/>
      <c r="H242" s="670"/>
      <c r="I242" s="670"/>
      <c r="J242" s="670"/>
      <c r="K242" s="670"/>
      <c r="L242" s="670"/>
      <c r="M242" s="670"/>
      <c r="N242" s="607">
        <v>2725.64</v>
      </c>
      <c r="O242" s="670"/>
      <c r="P242" s="670"/>
      <c r="Q242" s="603">
        <v>2725.64</v>
      </c>
      <c r="R242" s="670"/>
      <c r="S242" s="670"/>
      <c r="T242" s="670"/>
      <c r="U242" s="670"/>
      <c r="V242" s="670"/>
      <c r="W242" s="670"/>
      <c r="X242" s="670"/>
      <c r="Y242" s="670"/>
      <c r="Z242" s="670"/>
      <c r="AA242" s="608">
        <v>7</v>
      </c>
      <c r="AB242" s="670"/>
      <c r="AC242" s="670"/>
      <c r="AD242" s="605">
        <v>7</v>
      </c>
    </row>
    <row r="243" spans="1:30" ht="15.75" thickBot="1" x14ac:dyDescent="0.3">
      <c r="A243" s="593" t="s">
        <v>405</v>
      </c>
      <c r="B243" s="673">
        <v>45427</v>
      </c>
      <c r="C243" s="671" t="s">
        <v>396</v>
      </c>
      <c r="D243" s="600" t="s">
        <v>397</v>
      </c>
      <c r="E243" s="602"/>
      <c r="F243" s="602"/>
      <c r="G243" s="602"/>
      <c r="H243" s="602"/>
      <c r="I243" s="602"/>
      <c r="J243" s="602"/>
      <c r="K243" s="602"/>
      <c r="L243" s="602"/>
      <c r="M243" s="602"/>
      <c r="N243" s="601">
        <v>3004.14</v>
      </c>
      <c r="O243" s="602"/>
      <c r="P243" s="602"/>
      <c r="Q243" s="603">
        <v>3004.14</v>
      </c>
      <c r="R243" s="602"/>
      <c r="S243" s="602"/>
      <c r="T243" s="602"/>
      <c r="U243" s="602"/>
      <c r="V243" s="602"/>
      <c r="W243" s="602"/>
      <c r="X243" s="602"/>
      <c r="Y243" s="602"/>
      <c r="Z243" s="602"/>
      <c r="AA243" s="604">
        <v>9</v>
      </c>
      <c r="AB243" s="602"/>
      <c r="AC243" s="602"/>
      <c r="AD243" s="605">
        <v>9</v>
      </c>
    </row>
    <row r="244" spans="1:30" ht="15.75" thickBot="1" x14ac:dyDescent="0.3">
      <c r="A244" s="593" t="s">
        <v>405</v>
      </c>
      <c r="B244" s="672">
        <v>45432</v>
      </c>
      <c r="C244" s="671" t="s">
        <v>396</v>
      </c>
      <c r="D244" s="606" t="s">
        <v>397</v>
      </c>
      <c r="E244" s="670"/>
      <c r="F244" s="670"/>
      <c r="G244" s="670"/>
      <c r="H244" s="670"/>
      <c r="I244" s="670"/>
      <c r="J244" s="670"/>
      <c r="K244" s="670"/>
      <c r="L244" s="670"/>
      <c r="M244" s="670"/>
      <c r="N244" s="607">
        <v>11637.94</v>
      </c>
      <c r="O244" s="670"/>
      <c r="P244" s="670"/>
      <c r="Q244" s="603">
        <v>11637.94</v>
      </c>
      <c r="R244" s="670"/>
      <c r="S244" s="670"/>
      <c r="T244" s="670"/>
      <c r="U244" s="670"/>
      <c r="V244" s="670"/>
      <c r="W244" s="670"/>
      <c r="X244" s="670"/>
      <c r="Y244" s="670"/>
      <c r="Z244" s="670"/>
      <c r="AA244" s="608">
        <v>28</v>
      </c>
      <c r="AB244" s="670"/>
      <c r="AC244" s="670"/>
      <c r="AD244" s="605">
        <v>28</v>
      </c>
    </row>
    <row r="245" spans="1:30" ht="15.75" thickBot="1" x14ac:dyDescent="0.3">
      <c r="A245" s="593" t="s">
        <v>405</v>
      </c>
      <c r="B245" s="673">
        <v>45433</v>
      </c>
      <c r="C245" s="671" t="s">
        <v>396</v>
      </c>
      <c r="D245" s="600" t="s">
        <v>397</v>
      </c>
      <c r="E245" s="602"/>
      <c r="F245" s="602"/>
      <c r="G245" s="602"/>
      <c r="H245" s="602"/>
      <c r="I245" s="602"/>
      <c r="J245" s="602"/>
      <c r="K245" s="602"/>
      <c r="L245" s="602"/>
      <c r="M245" s="602"/>
      <c r="N245" s="601">
        <v>1427.43</v>
      </c>
      <c r="O245" s="602"/>
      <c r="P245" s="602"/>
      <c r="Q245" s="603">
        <v>1427.43</v>
      </c>
      <c r="R245" s="602"/>
      <c r="S245" s="602"/>
      <c r="T245" s="602"/>
      <c r="U245" s="602"/>
      <c r="V245" s="602"/>
      <c r="W245" s="602"/>
      <c r="X245" s="602"/>
      <c r="Y245" s="602"/>
      <c r="Z245" s="602"/>
      <c r="AA245" s="604">
        <v>4</v>
      </c>
      <c r="AB245" s="602"/>
      <c r="AC245" s="602"/>
      <c r="AD245" s="605">
        <v>4</v>
      </c>
    </row>
    <row r="246" spans="1:30" ht="15.75" thickBot="1" x14ac:dyDescent="0.3">
      <c r="A246" s="593" t="s">
        <v>405</v>
      </c>
      <c r="B246" s="672">
        <v>45442</v>
      </c>
      <c r="C246" s="671" t="s">
        <v>396</v>
      </c>
      <c r="D246" s="606" t="s">
        <v>397</v>
      </c>
      <c r="E246" s="670"/>
      <c r="F246" s="670"/>
      <c r="G246" s="670"/>
      <c r="H246" s="670"/>
      <c r="I246" s="670"/>
      <c r="J246" s="670"/>
      <c r="K246" s="670"/>
      <c r="L246" s="670"/>
      <c r="M246" s="670"/>
      <c r="N246" s="607">
        <v>5475.17</v>
      </c>
      <c r="O246" s="670"/>
      <c r="P246" s="670"/>
      <c r="Q246" s="603">
        <v>5475.17</v>
      </c>
      <c r="R246" s="670"/>
      <c r="S246" s="670"/>
      <c r="T246" s="670"/>
      <c r="U246" s="670"/>
      <c r="V246" s="670"/>
      <c r="W246" s="670"/>
      <c r="X246" s="670"/>
      <c r="Y246" s="670"/>
      <c r="Z246" s="670"/>
      <c r="AA246" s="608">
        <v>15</v>
      </c>
      <c r="AB246" s="670"/>
      <c r="AC246" s="670"/>
      <c r="AD246" s="605">
        <v>15</v>
      </c>
    </row>
    <row r="247" spans="1:30" ht="15.75" thickBot="1" x14ac:dyDescent="0.3">
      <c r="A247" s="593" t="s">
        <v>405</v>
      </c>
      <c r="B247" s="673">
        <v>45448</v>
      </c>
      <c r="C247" s="671" t="s">
        <v>396</v>
      </c>
      <c r="D247" s="600" t="s">
        <v>397</v>
      </c>
      <c r="E247" s="602"/>
      <c r="F247" s="602"/>
      <c r="G247" s="602"/>
      <c r="H247" s="602"/>
      <c r="I247" s="602"/>
      <c r="J247" s="602"/>
      <c r="K247" s="602"/>
      <c r="L247" s="602"/>
      <c r="M247" s="602"/>
      <c r="N247" s="601">
        <v>2354.65</v>
      </c>
      <c r="O247" s="602"/>
      <c r="P247" s="602"/>
      <c r="Q247" s="603">
        <v>2354.65</v>
      </c>
      <c r="R247" s="602"/>
      <c r="S247" s="602"/>
      <c r="T247" s="602"/>
      <c r="U247" s="602"/>
      <c r="V247" s="602"/>
      <c r="W247" s="602"/>
      <c r="X247" s="602"/>
      <c r="Y247" s="602"/>
      <c r="Z247" s="602"/>
      <c r="AA247" s="604">
        <v>10</v>
      </c>
      <c r="AB247" s="602"/>
      <c r="AC247" s="602"/>
      <c r="AD247" s="605">
        <v>10</v>
      </c>
    </row>
    <row r="248" spans="1:30" ht="15.75" thickBot="1" x14ac:dyDescent="0.3">
      <c r="A248" s="593" t="s">
        <v>405</v>
      </c>
      <c r="B248" s="672">
        <v>45450</v>
      </c>
      <c r="C248" s="671" t="s">
        <v>396</v>
      </c>
      <c r="D248" s="606" t="s">
        <v>397</v>
      </c>
      <c r="E248" s="670"/>
      <c r="F248" s="670"/>
      <c r="G248" s="670"/>
      <c r="H248" s="670"/>
      <c r="I248" s="670"/>
      <c r="J248" s="670"/>
      <c r="K248" s="670"/>
      <c r="L248" s="670"/>
      <c r="M248" s="670"/>
      <c r="N248" s="607">
        <v>221.73</v>
      </c>
      <c r="O248" s="670"/>
      <c r="P248" s="670"/>
      <c r="Q248" s="603">
        <v>221.73</v>
      </c>
      <c r="R248" s="670"/>
      <c r="S248" s="670"/>
      <c r="T248" s="670"/>
      <c r="U248" s="670"/>
      <c r="V248" s="670"/>
      <c r="W248" s="670"/>
      <c r="X248" s="670"/>
      <c r="Y248" s="670"/>
      <c r="Z248" s="670"/>
      <c r="AA248" s="608">
        <v>1</v>
      </c>
      <c r="AB248" s="670"/>
      <c r="AC248" s="670"/>
      <c r="AD248" s="605">
        <v>1</v>
      </c>
    </row>
    <row r="249" spans="1:30" ht="15.75" thickBot="1" x14ac:dyDescent="0.3">
      <c r="A249" s="593" t="s">
        <v>405</v>
      </c>
      <c r="B249" s="673">
        <v>45453</v>
      </c>
      <c r="C249" s="671" t="s">
        <v>396</v>
      </c>
      <c r="D249" s="600" t="s">
        <v>397</v>
      </c>
      <c r="E249" s="602"/>
      <c r="F249" s="602"/>
      <c r="G249" s="602"/>
      <c r="H249" s="602"/>
      <c r="I249" s="602"/>
      <c r="J249" s="602"/>
      <c r="K249" s="602"/>
      <c r="L249" s="602"/>
      <c r="M249" s="601">
        <v>278.64999999999998</v>
      </c>
      <c r="N249" s="602"/>
      <c r="O249" s="602"/>
      <c r="P249" s="602"/>
      <c r="Q249" s="603">
        <v>278.64999999999998</v>
      </c>
      <c r="R249" s="602"/>
      <c r="S249" s="602"/>
      <c r="T249" s="602"/>
      <c r="U249" s="602"/>
      <c r="V249" s="602"/>
      <c r="W249" s="602"/>
      <c r="X249" s="602"/>
      <c r="Y249" s="602"/>
      <c r="Z249" s="604">
        <v>1</v>
      </c>
      <c r="AA249" s="602"/>
      <c r="AB249" s="602"/>
      <c r="AC249" s="602"/>
      <c r="AD249" s="605">
        <v>1</v>
      </c>
    </row>
    <row r="250" spans="1:30" ht="15.75" thickBot="1" x14ac:dyDescent="0.3">
      <c r="A250" s="593" t="s">
        <v>405</v>
      </c>
      <c r="B250" s="672">
        <v>45454</v>
      </c>
      <c r="C250" s="671" t="s">
        <v>396</v>
      </c>
      <c r="D250" s="606" t="s">
        <v>397</v>
      </c>
      <c r="E250" s="670"/>
      <c r="F250" s="670"/>
      <c r="G250" s="670"/>
      <c r="H250" s="670"/>
      <c r="I250" s="670"/>
      <c r="J250" s="670"/>
      <c r="K250" s="670"/>
      <c r="L250" s="670"/>
      <c r="M250" s="670"/>
      <c r="N250" s="670"/>
      <c r="O250" s="607">
        <v>491.49</v>
      </c>
      <c r="P250" s="670"/>
      <c r="Q250" s="603">
        <v>491.49</v>
      </c>
      <c r="R250" s="670"/>
      <c r="S250" s="670"/>
      <c r="T250" s="670"/>
      <c r="U250" s="670"/>
      <c r="V250" s="670"/>
      <c r="W250" s="670"/>
      <c r="X250" s="670"/>
      <c r="Y250" s="670"/>
      <c r="Z250" s="670"/>
      <c r="AA250" s="670"/>
      <c r="AB250" s="608">
        <v>4</v>
      </c>
      <c r="AC250" s="670"/>
      <c r="AD250" s="605">
        <v>4</v>
      </c>
    </row>
    <row r="251" spans="1:30" ht="15.75" thickBot="1" x14ac:dyDescent="0.3">
      <c r="A251" s="593" t="s">
        <v>405</v>
      </c>
      <c r="B251" s="673">
        <v>45455</v>
      </c>
      <c r="C251" s="671" t="s">
        <v>396</v>
      </c>
      <c r="D251" s="600" t="s">
        <v>397</v>
      </c>
      <c r="E251" s="602"/>
      <c r="F251" s="602"/>
      <c r="G251" s="602"/>
      <c r="H251" s="602"/>
      <c r="I251" s="602"/>
      <c r="J251" s="602"/>
      <c r="K251" s="602"/>
      <c r="L251" s="602"/>
      <c r="M251" s="602"/>
      <c r="N251" s="602"/>
      <c r="O251" s="601">
        <v>3072.49</v>
      </c>
      <c r="P251" s="602"/>
      <c r="Q251" s="603">
        <v>3072.49</v>
      </c>
      <c r="R251" s="602"/>
      <c r="S251" s="602"/>
      <c r="T251" s="602"/>
      <c r="U251" s="602"/>
      <c r="V251" s="602"/>
      <c r="W251" s="602"/>
      <c r="X251" s="602"/>
      <c r="Y251" s="602"/>
      <c r="Z251" s="602"/>
      <c r="AA251" s="602"/>
      <c r="AB251" s="604">
        <v>14</v>
      </c>
      <c r="AC251" s="602"/>
      <c r="AD251" s="605">
        <v>14</v>
      </c>
    </row>
    <row r="252" spans="1:30" ht="15.75" thickBot="1" x14ac:dyDescent="0.3">
      <c r="A252" s="593" t="s">
        <v>405</v>
      </c>
      <c r="B252" s="672">
        <v>45463</v>
      </c>
      <c r="C252" s="671" t="s">
        <v>396</v>
      </c>
      <c r="D252" s="606" t="s">
        <v>397</v>
      </c>
      <c r="E252" s="670"/>
      <c r="F252" s="670"/>
      <c r="G252" s="670"/>
      <c r="H252" s="670"/>
      <c r="I252" s="670"/>
      <c r="J252" s="670"/>
      <c r="K252" s="670"/>
      <c r="L252" s="670"/>
      <c r="M252" s="670"/>
      <c r="N252" s="670"/>
      <c r="O252" s="607">
        <v>8835.67</v>
      </c>
      <c r="P252" s="670"/>
      <c r="Q252" s="603">
        <v>8835.67</v>
      </c>
      <c r="R252" s="670"/>
      <c r="S252" s="670"/>
      <c r="T252" s="670"/>
      <c r="U252" s="670"/>
      <c r="V252" s="670"/>
      <c r="W252" s="670"/>
      <c r="X252" s="670"/>
      <c r="Y252" s="670"/>
      <c r="Z252" s="670"/>
      <c r="AA252" s="670"/>
      <c r="AB252" s="608">
        <v>25</v>
      </c>
      <c r="AC252" s="670"/>
      <c r="AD252" s="605">
        <v>25</v>
      </c>
    </row>
    <row r="253" spans="1:30" ht="15.75" thickBot="1" x14ac:dyDescent="0.3">
      <c r="A253" s="593" t="s">
        <v>405</v>
      </c>
      <c r="B253" s="673">
        <v>45464</v>
      </c>
      <c r="C253" s="671" t="s">
        <v>396</v>
      </c>
      <c r="D253" s="600" t="s">
        <v>397</v>
      </c>
      <c r="E253" s="602"/>
      <c r="F253" s="602"/>
      <c r="G253" s="602"/>
      <c r="H253" s="602"/>
      <c r="I253" s="602"/>
      <c r="J253" s="602"/>
      <c r="K253" s="602"/>
      <c r="L253" s="602"/>
      <c r="M253" s="602"/>
      <c r="N253" s="602"/>
      <c r="O253" s="601">
        <v>3414.19</v>
      </c>
      <c r="P253" s="602"/>
      <c r="Q253" s="603">
        <v>3414.19</v>
      </c>
      <c r="R253" s="602"/>
      <c r="S253" s="602"/>
      <c r="T253" s="602"/>
      <c r="U253" s="602"/>
      <c r="V253" s="602"/>
      <c r="W253" s="602"/>
      <c r="X253" s="602"/>
      <c r="Y253" s="602"/>
      <c r="Z253" s="602"/>
      <c r="AA253" s="602"/>
      <c r="AB253" s="604">
        <v>14</v>
      </c>
      <c r="AC253" s="602"/>
      <c r="AD253" s="605">
        <v>14</v>
      </c>
    </row>
    <row r="254" spans="1:30" ht="15.75" thickBot="1" x14ac:dyDescent="0.3">
      <c r="A254" s="593" t="s">
        <v>405</v>
      </c>
      <c r="B254" s="672">
        <v>45469</v>
      </c>
      <c r="C254" s="671" t="s">
        <v>396</v>
      </c>
      <c r="D254" s="606" t="s">
        <v>397</v>
      </c>
      <c r="E254" s="670"/>
      <c r="F254" s="670"/>
      <c r="G254" s="670"/>
      <c r="H254" s="670"/>
      <c r="I254" s="670"/>
      <c r="J254" s="670"/>
      <c r="K254" s="670"/>
      <c r="L254" s="670"/>
      <c r="M254" s="670"/>
      <c r="N254" s="670"/>
      <c r="O254" s="607">
        <v>267.77999999999997</v>
      </c>
      <c r="P254" s="670"/>
      <c r="Q254" s="603">
        <v>267.77999999999997</v>
      </c>
      <c r="R254" s="670"/>
      <c r="S254" s="670"/>
      <c r="T254" s="670"/>
      <c r="U254" s="670"/>
      <c r="V254" s="670"/>
      <c r="W254" s="670"/>
      <c r="X254" s="670"/>
      <c r="Y254" s="670"/>
      <c r="Z254" s="670"/>
      <c r="AA254" s="670"/>
      <c r="AB254" s="608">
        <v>1</v>
      </c>
      <c r="AC254" s="670"/>
      <c r="AD254" s="605">
        <v>1</v>
      </c>
    </row>
    <row r="255" spans="1:30" ht="15.75" thickBot="1" x14ac:dyDescent="0.3">
      <c r="A255" s="593" t="s">
        <v>405</v>
      </c>
      <c r="B255" s="673">
        <v>45470</v>
      </c>
      <c r="C255" s="671" t="s">
        <v>396</v>
      </c>
      <c r="D255" s="600" t="s">
        <v>397</v>
      </c>
      <c r="E255" s="602"/>
      <c r="F255" s="602"/>
      <c r="G255" s="602"/>
      <c r="H255" s="602"/>
      <c r="I255" s="602"/>
      <c r="J255" s="602"/>
      <c r="K255" s="602"/>
      <c r="L255" s="602"/>
      <c r="M255" s="602"/>
      <c r="N255" s="602"/>
      <c r="O255" s="601">
        <v>1642.41</v>
      </c>
      <c r="P255" s="602"/>
      <c r="Q255" s="603">
        <v>1642.41</v>
      </c>
      <c r="R255" s="602"/>
      <c r="S255" s="602"/>
      <c r="T255" s="602"/>
      <c r="U255" s="602"/>
      <c r="V255" s="602"/>
      <c r="W255" s="602"/>
      <c r="X255" s="602"/>
      <c r="Y255" s="602"/>
      <c r="Z255" s="602"/>
      <c r="AA255" s="602"/>
      <c r="AB255" s="604">
        <v>6</v>
      </c>
      <c r="AC255" s="602"/>
      <c r="AD255" s="605">
        <v>6</v>
      </c>
    </row>
    <row r="256" spans="1:30" ht="15.75" thickBot="1" x14ac:dyDescent="0.3">
      <c r="A256" s="593" t="s">
        <v>405</v>
      </c>
      <c r="B256" s="672">
        <v>45474</v>
      </c>
      <c r="C256" s="671" t="s">
        <v>396</v>
      </c>
      <c r="D256" s="606" t="s">
        <v>397</v>
      </c>
      <c r="E256" s="670"/>
      <c r="F256" s="670"/>
      <c r="G256" s="670"/>
      <c r="H256" s="670"/>
      <c r="I256" s="670"/>
      <c r="J256" s="670"/>
      <c r="K256" s="670"/>
      <c r="L256" s="670"/>
      <c r="M256" s="670"/>
      <c r="N256" s="670"/>
      <c r="O256" s="607">
        <v>8377.9599999999991</v>
      </c>
      <c r="P256" s="670"/>
      <c r="Q256" s="603">
        <v>8377.9599999999991</v>
      </c>
      <c r="R256" s="670"/>
      <c r="S256" s="670"/>
      <c r="T256" s="670"/>
      <c r="U256" s="670"/>
      <c r="V256" s="670"/>
      <c r="W256" s="670"/>
      <c r="X256" s="670"/>
      <c r="Y256" s="670"/>
      <c r="Z256" s="670"/>
      <c r="AA256" s="670"/>
      <c r="AB256" s="608">
        <v>25</v>
      </c>
      <c r="AC256" s="670"/>
      <c r="AD256" s="605">
        <v>25</v>
      </c>
    </row>
    <row r="257" spans="1:30" ht="15.75" thickBot="1" x14ac:dyDescent="0.3">
      <c r="A257" s="593" t="s">
        <v>405</v>
      </c>
      <c r="B257" s="673">
        <v>45483</v>
      </c>
      <c r="C257" s="671" t="s">
        <v>396</v>
      </c>
      <c r="D257" s="600" t="s">
        <v>397</v>
      </c>
      <c r="E257" s="602"/>
      <c r="F257" s="602"/>
      <c r="G257" s="602"/>
      <c r="H257" s="602"/>
      <c r="I257" s="602"/>
      <c r="J257" s="602"/>
      <c r="K257" s="602"/>
      <c r="L257" s="602"/>
      <c r="M257" s="602"/>
      <c r="N257" s="602"/>
      <c r="O257" s="601">
        <v>6554.13</v>
      </c>
      <c r="P257" s="602"/>
      <c r="Q257" s="603">
        <v>6554.13</v>
      </c>
      <c r="R257" s="602"/>
      <c r="S257" s="602"/>
      <c r="T257" s="602"/>
      <c r="U257" s="602"/>
      <c r="V257" s="602"/>
      <c r="W257" s="602"/>
      <c r="X257" s="602"/>
      <c r="Y257" s="602"/>
      <c r="Z257" s="602"/>
      <c r="AA257" s="602"/>
      <c r="AB257" s="604">
        <v>20</v>
      </c>
      <c r="AC257" s="602"/>
      <c r="AD257" s="605">
        <v>20</v>
      </c>
    </row>
    <row r="258" spans="1:30" ht="15.75" thickBot="1" x14ac:dyDescent="0.3">
      <c r="A258" s="593" t="s">
        <v>405</v>
      </c>
      <c r="B258" s="672">
        <v>45490</v>
      </c>
      <c r="C258" s="671" t="s">
        <v>396</v>
      </c>
      <c r="D258" s="606" t="s">
        <v>397</v>
      </c>
      <c r="E258" s="670"/>
      <c r="F258" s="670"/>
      <c r="G258" s="670"/>
      <c r="H258" s="670"/>
      <c r="I258" s="670"/>
      <c r="J258" s="670"/>
      <c r="K258" s="670"/>
      <c r="L258" s="670"/>
      <c r="M258" s="670"/>
      <c r="N258" s="670"/>
      <c r="O258" s="607">
        <v>1591.97</v>
      </c>
      <c r="P258" s="607">
        <v>5351.59</v>
      </c>
      <c r="Q258" s="603">
        <v>6943.56</v>
      </c>
      <c r="R258" s="670"/>
      <c r="S258" s="670"/>
      <c r="T258" s="670"/>
      <c r="U258" s="670"/>
      <c r="V258" s="670"/>
      <c r="W258" s="670"/>
      <c r="X258" s="670"/>
      <c r="Y258" s="670"/>
      <c r="Z258" s="670"/>
      <c r="AA258" s="670"/>
      <c r="AB258" s="608">
        <v>4</v>
      </c>
      <c r="AC258" s="608">
        <v>17</v>
      </c>
      <c r="AD258" s="605">
        <v>21</v>
      </c>
    </row>
    <row r="259" spans="1:30" ht="15.75" thickBot="1" x14ac:dyDescent="0.3">
      <c r="A259" s="593" t="s">
        <v>405</v>
      </c>
      <c r="B259" s="673">
        <v>45497</v>
      </c>
      <c r="C259" s="671" t="s">
        <v>396</v>
      </c>
      <c r="D259" s="600" t="s">
        <v>397</v>
      </c>
      <c r="E259" s="602"/>
      <c r="F259" s="602"/>
      <c r="G259" s="602"/>
      <c r="H259" s="602"/>
      <c r="I259" s="602"/>
      <c r="J259" s="602"/>
      <c r="K259" s="602"/>
      <c r="L259" s="602"/>
      <c r="M259" s="602"/>
      <c r="N259" s="602"/>
      <c r="O259" s="602"/>
      <c r="P259" s="601">
        <v>7817.71</v>
      </c>
      <c r="Q259" s="603">
        <v>7817.71</v>
      </c>
      <c r="R259" s="602"/>
      <c r="S259" s="602"/>
      <c r="T259" s="602"/>
      <c r="U259" s="602"/>
      <c r="V259" s="602"/>
      <c r="W259" s="602"/>
      <c r="X259" s="602"/>
      <c r="Y259" s="602"/>
      <c r="Z259" s="602"/>
      <c r="AA259" s="602"/>
      <c r="AB259" s="602"/>
      <c r="AC259" s="604">
        <v>19</v>
      </c>
      <c r="AD259" s="605">
        <v>19</v>
      </c>
    </row>
    <row r="260" spans="1:30" ht="15.75" thickBot="1" x14ac:dyDescent="0.3">
      <c r="A260" s="593" t="s">
        <v>405</v>
      </c>
      <c r="B260" s="672">
        <v>45498</v>
      </c>
      <c r="C260" s="671" t="s">
        <v>396</v>
      </c>
      <c r="D260" s="606" t="s">
        <v>397</v>
      </c>
      <c r="E260" s="670"/>
      <c r="F260" s="670"/>
      <c r="G260" s="670"/>
      <c r="H260" s="670"/>
      <c r="I260" s="670"/>
      <c r="J260" s="670"/>
      <c r="K260" s="670"/>
      <c r="L260" s="670"/>
      <c r="M260" s="670"/>
      <c r="N260" s="670"/>
      <c r="O260" s="670"/>
      <c r="P260" s="607">
        <v>2361.6799999999998</v>
      </c>
      <c r="Q260" s="603">
        <v>2361.6799999999998</v>
      </c>
      <c r="R260" s="670"/>
      <c r="S260" s="670"/>
      <c r="T260" s="670"/>
      <c r="U260" s="670"/>
      <c r="V260" s="670"/>
      <c r="W260" s="670"/>
      <c r="X260" s="670"/>
      <c r="Y260" s="670"/>
      <c r="Z260" s="670"/>
      <c r="AA260" s="670"/>
      <c r="AB260" s="670"/>
      <c r="AC260" s="608">
        <v>11</v>
      </c>
      <c r="AD260" s="605">
        <v>11</v>
      </c>
    </row>
    <row r="261" spans="1:30" ht="15.75" thickBot="1" x14ac:dyDescent="0.3">
      <c r="A261" s="593" t="s">
        <v>405</v>
      </c>
      <c r="B261" s="673">
        <v>45502</v>
      </c>
      <c r="C261" s="671" t="s">
        <v>396</v>
      </c>
      <c r="D261" s="600" t="s">
        <v>397</v>
      </c>
      <c r="E261" s="602"/>
      <c r="F261" s="602"/>
      <c r="G261" s="602"/>
      <c r="H261" s="602"/>
      <c r="I261" s="602"/>
      <c r="J261" s="602"/>
      <c r="K261" s="602"/>
      <c r="L261" s="602"/>
      <c r="M261" s="602"/>
      <c r="N261" s="602"/>
      <c r="O261" s="602"/>
      <c r="P261" s="601">
        <v>6501.73</v>
      </c>
      <c r="Q261" s="603">
        <v>6501.73</v>
      </c>
      <c r="R261" s="602"/>
      <c r="S261" s="602"/>
      <c r="T261" s="602"/>
      <c r="U261" s="602"/>
      <c r="V261" s="602"/>
      <c r="W261" s="602"/>
      <c r="X261" s="602"/>
      <c r="Y261" s="602"/>
      <c r="Z261" s="602"/>
      <c r="AA261" s="602"/>
      <c r="AB261" s="602"/>
      <c r="AC261" s="604">
        <v>22</v>
      </c>
      <c r="AD261" s="605">
        <v>22</v>
      </c>
    </row>
    <row r="262" spans="1:30" ht="15.75" thickBot="1" x14ac:dyDescent="0.3">
      <c r="A262" s="593" t="s">
        <v>405</v>
      </c>
      <c r="B262" s="672">
        <v>45505</v>
      </c>
      <c r="C262" s="671" t="s">
        <v>396</v>
      </c>
      <c r="D262" s="606" t="s">
        <v>397</v>
      </c>
      <c r="E262" s="670"/>
      <c r="F262" s="670"/>
      <c r="G262" s="670"/>
      <c r="H262" s="670"/>
      <c r="I262" s="670"/>
      <c r="J262" s="670"/>
      <c r="K262" s="670"/>
      <c r="L262" s="670"/>
      <c r="M262" s="670"/>
      <c r="N262" s="670"/>
      <c r="O262" s="670"/>
      <c r="P262" s="607">
        <v>1334.55</v>
      </c>
      <c r="Q262" s="603">
        <v>1334.55</v>
      </c>
      <c r="R262" s="670"/>
      <c r="S262" s="670"/>
      <c r="T262" s="670"/>
      <c r="U262" s="670"/>
      <c r="V262" s="670"/>
      <c r="W262" s="670"/>
      <c r="X262" s="670"/>
      <c r="Y262" s="670"/>
      <c r="Z262" s="670"/>
      <c r="AA262" s="670"/>
      <c r="AB262" s="670"/>
      <c r="AC262" s="608">
        <v>7</v>
      </c>
      <c r="AD262" s="605">
        <v>7</v>
      </c>
    </row>
    <row r="263" spans="1:30" ht="15.75" thickBot="1" x14ac:dyDescent="0.3">
      <c r="A263" s="593" t="s">
        <v>405</v>
      </c>
      <c r="B263" s="673">
        <v>45513</v>
      </c>
      <c r="C263" s="671" t="s">
        <v>396</v>
      </c>
      <c r="D263" s="600" t="s">
        <v>397</v>
      </c>
      <c r="E263" s="602"/>
      <c r="F263" s="602"/>
      <c r="G263" s="602"/>
      <c r="H263" s="602"/>
      <c r="I263" s="602"/>
      <c r="J263" s="602"/>
      <c r="K263" s="602"/>
      <c r="L263" s="602"/>
      <c r="M263" s="602"/>
      <c r="N263" s="602"/>
      <c r="O263" s="601">
        <v>1233.18</v>
      </c>
      <c r="P263" s="602"/>
      <c r="Q263" s="603">
        <v>1233.18</v>
      </c>
      <c r="R263" s="602"/>
      <c r="S263" s="602"/>
      <c r="T263" s="602"/>
      <c r="U263" s="602"/>
      <c r="V263" s="602"/>
      <c r="W263" s="602"/>
      <c r="X263" s="602"/>
      <c r="Y263" s="602"/>
      <c r="Z263" s="602"/>
      <c r="AA263" s="602"/>
      <c r="AB263" s="604">
        <v>1</v>
      </c>
      <c r="AC263" s="602"/>
      <c r="AD263" s="605">
        <v>1</v>
      </c>
    </row>
    <row r="264" spans="1:30" ht="15.75" thickBot="1" x14ac:dyDescent="0.3">
      <c r="A264" s="593" t="s">
        <v>405</v>
      </c>
      <c r="B264" s="672">
        <v>45516</v>
      </c>
      <c r="C264" s="671" t="s">
        <v>396</v>
      </c>
      <c r="D264" s="606" t="s">
        <v>397</v>
      </c>
      <c r="E264" s="670"/>
      <c r="F264" s="670"/>
      <c r="G264" s="670"/>
      <c r="H264" s="670"/>
      <c r="I264" s="670"/>
      <c r="J264" s="670"/>
      <c r="K264" s="670"/>
      <c r="L264" s="670"/>
      <c r="M264" s="670"/>
      <c r="N264" s="670"/>
      <c r="O264" s="670"/>
      <c r="P264" s="607">
        <v>75.53</v>
      </c>
      <c r="Q264" s="603">
        <v>75.53</v>
      </c>
      <c r="R264" s="670"/>
      <c r="S264" s="670"/>
      <c r="T264" s="670"/>
      <c r="U264" s="670"/>
      <c r="V264" s="670"/>
      <c r="W264" s="670"/>
      <c r="X264" s="670"/>
      <c r="Y264" s="670"/>
      <c r="Z264" s="670"/>
      <c r="AA264" s="670"/>
      <c r="AB264" s="670"/>
      <c r="AC264" s="608">
        <v>1</v>
      </c>
      <c r="AD264" s="605">
        <v>1</v>
      </c>
    </row>
    <row r="265" spans="1:30" ht="15.75" thickBot="1" x14ac:dyDescent="0.3">
      <c r="A265" s="593" t="s">
        <v>405</v>
      </c>
      <c r="B265" s="673">
        <v>45517</v>
      </c>
      <c r="C265" s="671" t="s">
        <v>396</v>
      </c>
      <c r="D265" s="600" t="s">
        <v>397</v>
      </c>
      <c r="E265" s="602"/>
      <c r="F265" s="602"/>
      <c r="G265" s="602"/>
      <c r="H265" s="602"/>
      <c r="I265" s="602"/>
      <c r="J265" s="602"/>
      <c r="K265" s="602"/>
      <c r="L265" s="602"/>
      <c r="M265" s="602"/>
      <c r="N265" s="602"/>
      <c r="O265" s="602"/>
      <c r="P265" s="601">
        <v>593.49</v>
      </c>
      <c r="Q265" s="603">
        <v>593.49</v>
      </c>
      <c r="R265" s="602"/>
      <c r="S265" s="602"/>
      <c r="T265" s="602"/>
      <c r="U265" s="602"/>
      <c r="V265" s="602"/>
      <c r="W265" s="602"/>
      <c r="X265" s="602"/>
      <c r="Y265" s="602"/>
      <c r="Z265" s="602"/>
      <c r="AA265" s="602"/>
      <c r="AB265" s="602"/>
      <c r="AC265" s="604">
        <v>2</v>
      </c>
      <c r="AD265" s="605">
        <v>2</v>
      </c>
    </row>
    <row r="266" spans="1:30" ht="15.75" thickBot="1" x14ac:dyDescent="0.3">
      <c r="A266" s="593" t="s">
        <v>405</v>
      </c>
      <c r="B266" s="672">
        <v>45518</v>
      </c>
      <c r="C266" s="671" t="s">
        <v>396</v>
      </c>
      <c r="D266" s="606" t="s">
        <v>397</v>
      </c>
      <c r="E266" s="670"/>
      <c r="F266" s="670"/>
      <c r="G266" s="670"/>
      <c r="H266" s="670"/>
      <c r="I266" s="670"/>
      <c r="J266" s="670"/>
      <c r="K266" s="670"/>
      <c r="L266" s="670"/>
      <c r="M266" s="670"/>
      <c r="N266" s="670"/>
      <c r="O266" s="670"/>
      <c r="P266" s="607">
        <v>3695.56</v>
      </c>
      <c r="Q266" s="603">
        <v>3695.56</v>
      </c>
      <c r="R266" s="670"/>
      <c r="S266" s="670"/>
      <c r="T266" s="670"/>
      <c r="U266" s="670"/>
      <c r="V266" s="670"/>
      <c r="W266" s="670"/>
      <c r="X266" s="670"/>
      <c r="Y266" s="670"/>
      <c r="Z266" s="670"/>
      <c r="AA266" s="670"/>
      <c r="AB266" s="670"/>
      <c r="AC266" s="608">
        <v>17</v>
      </c>
      <c r="AD266" s="605">
        <v>17</v>
      </c>
    </row>
    <row r="267" spans="1:30" ht="15.75" thickBot="1" x14ac:dyDescent="0.3">
      <c r="A267" s="593" t="s">
        <v>405</v>
      </c>
      <c r="B267" s="692" t="s">
        <v>398</v>
      </c>
      <c r="C267" s="692" t="s">
        <v>396</v>
      </c>
      <c r="D267" s="600" t="s">
        <v>402</v>
      </c>
      <c r="E267" s="602"/>
      <c r="F267" s="602"/>
      <c r="G267" s="602"/>
      <c r="H267" s="602"/>
      <c r="I267" s="602"/>
      <c r="J267" s="602"/>
      <c r="K267" s="602"/>
      <c r="L267" s="602"/>
      <c r="M267" s="602"/>
      <c r="N267" s="602"/>
      <c r="O267" s="602"/>
      <c r="P267" s="602"/>
      <c r="Q267" s="591"/>
      <c r="R267" s="602"/>
      <c r="S267" s="604">
        <v>2</v>
      </c>
      <c r="T267" s="604">
        <v>5</v>
      </c>
      <c r="U267" s="604">
        <v>11</v>
      </c>
      <c r="V267" s="604">
        <v>24</v>
      </c>
      <c r="W267" s="604">
        <v>11</v>
      </c>
      <c r="X267" s="604">
        <v>11</v>
      </c>
      <c r="Y267" s="604">
        <v>4</v>
      </c>
      <c r="Z267" s="604">
        <v>3</v>
      </c>
      <c r="AA267" s="602"/>
      <c r="AB267" s="602"/>
      <c r="AC267" s="604">
        <v>3</v>
      </c>
      <c r="AD267" s="605">
        <v>65</v>
      </c>
    </row>
    <row r="268" spans="1:30" ht="15.75" thickBot="1" x14ac:dyDescent="0.3">
      <c r="A268" s="593" t="s">
        <v>405</v>
      </c>
      <c r="B268" s="692" t="s">
        <v>398</v>
      </c>
      <c r="C268" s="692" t="s">
        <v>396</v>
      </c>
      <c r="D268" s="606" t="s">
        <v>397</v>
      </c>
      <c r="E268" s="670"/>
      <c r="F268" s="670"/>
      <c r="G268" s="670"/>
      <c r="H268" s="670"/>
      <c r="I268" s="670"/>
      <c r="J268" s="670"/>
      <c r="K268" s="670"/>
      <c r="L268" s="670"/>
      <c r="M268" s="670"/>
      <c r="N268" s="670"/>
      <c r="O268" s="670"/>
      <c r="P268" s="670"/>
      <c r="Q268" s="591"/>
      <c r="R268" s="608">
        <v>32</v>
      </c>
      <c r="S268" s="608">
        <v>34</v>
      </c>
      <c r="T268" s="608">
        <v>118</v>
      </c>
      <c r="U268" s="608">
        <v>91</v>
      </c>
      <c r="V268" s="608">
        <v>84</v>
      </c>
      <c r="W268" s="608">
        <v>97</v>
      </c>
      <c r="X268" s="608">
        <v>110</v>
      </c>
      <c r="Y268" s="608">
        <v>116</v>
      </c>
      <c r="Z268" s="608">
        <v>103</v>
      </c>
      <c r="AA268" s="608">
        <v>80</v>
      </c>
      <c r="AB268" s="608">
        <v>102</v>
      </c>
      <c r="AC268" s="608">
        <v>89</v>
      </c>
      <c r="AD268" s="605">
        <v>317</v>
      </c>
    </row>
    <row r="269" spans="1:30" ht="15.75" thickBot="1" x14ac:dyDescent="0.3">
      <c r="A269" s="593" t="s">
        <v>405</v>
      </c>
      <c r="B269" s="692" t="s">
        <v>398</v>
      </c>
      <c r="C269" s="692" t="s">
        <v>396</v>
      </c>
      <c r="D269" s="600" t="s">
        <v>399</v>
      </c>
      <c r="E269" s="602"/>
      <c r="F269" s="602"/>
      <c r="G269" s="602"/>
      <c r="H269" s="602"/>
      <c r="I269" s="602"/>
      <c r="J269" s="602"/>
      <c r="K269" s="602"/>
      <c r="L269" s="602"/>
      <c r="M269" s="602"/>
      <c r="N269" s="602"/>
      <c r="O269" s="602"/>
      <c r="P269" s="602"/>
      <c r="Q269" s="591"/>
      <c r="R269" s="604">
        <v>1</v>
      </c>
      <c r="S269" s="602"/>
      <c r="T269" s="602"/>
      <c r="U269" s="602"/>
      <c r="V269" s="604">
        <v>1</v>
      </c>
      <c r="W269" s="602"/>
      <c r="X269" s="602"/>
      <c r="Y269" s="602"/>
      <c r="Z269" s="602"/>
      <c r="AA269" s="602"/>
      <c r="AB269" s="602"/>
      <c r="AC269" s="602"/>
      <c r="AD269" s="605">
        <v>2</v>
      </c>
    </row>
    <row r="270" spans="1:30" ht="15.75" thickBot="1" x14ac:dyDescent="0.3">
      <c r="A270" s="593" t="s">
        <v>405</v>
      </c>
      <c r="B270" s="692" t="s">
        <v>398</v>
      </c>
      <c r="C270" s="692" t="s">
        <v>396</v>
      </c>
      <c r="D270" s="606" t="s">
        <v>403</v>
      </c>
      <c r="E270" s="670"/>
      <c r="F270" s="670"/>
      <c r="G270" s="670"/>
      <c r="H270" s="670"/>
      <c r="I270" s="670"/>
      <c r="J270" s="670"/>
      <c r="K270" s="670"/>
      <c r="L270" s="670"/>
      <c r="M270" s="670"/>
      <c r="N270" s="670"/>
      <c r="O270" s="670"/>
      <c r="P270" s="670"/>
      <c r="Q270" s="591"/>
      <c r="R270" s="608">
        <v>1</v>
      </c>
      <c r="S270" s="670"/>
      <c r="T270" s="670"/>
      <c r="U270" s="670"/>
      <c r="V270" s="670"/>
      <c r="W270" s="670"/>
      <c r="X270" s="670"/>
      <c r="Y270" s="670"/>
      <c r="Z270" s="670"/>
      <c r="AA270" s="670"/>
      <c r="AB270" s="670"/>
      <c r="AC270" s="670"/>
      <c r="AD270" s="605">
        <v>1</v>
      </c>
    </row>
    <row r="271" spans="1:30" ht="15.75" thickBot="1" x14ac:dyDescent="0.3">
      <c r="A271" s="593" t="s">
        <v>405</v>
      </c>
      <c r="B271" s="671" t="s">
        <v>400</v>
      </c>
      <c r="C271" s="671" t="s">
        <v>400</v>
      </c>
      <c r="D271" s="609" t="s">
        <v>400</v>
      </c>
      <c r="E271" s="603">
        <v>10797.65</v>
      </c>
      <c r="F271" s="603">
        <v>12921.45</v>
      </c>
      <c r="G271" s="603">
        <v>69002.34</v>
      </c>
      <c r="H271" s="603">
        <v>35736.1</v>
      </c>
      <c r="I271" s="603">
        <v>48459.66</v>
      </c>
      <c r="J271" s="603">
        <v>52271.94</v>
      </c>
      <c r="K271" s="603">
        <v>59228.3</v>
      </c>
      <c r="L271" s="603">
        <v>55674.54</v>
      </c>
      <c r="M271" s="603">
        <v>44178.6</v>
      </c>
      <c r="N271" s="603">
        <v>33324.01</v>
      </c>
      <c r="O271" s="603">
        <v>35481.269999999997</v>
      </c>
      <c r="P271" s="603">
        <v>27731.84</v>
      </c>
      <c r="Q271" s="603">
        <v>484807.7</v>
      </c>
      <c r="R271" s="610">
        <v>35</v>
      </c>
      <c r="S271" s="610">
        <v>36</v>
      </c>
      <c r="T271" s="610">
        <v>125</v>
      </c>
      <c r="U271" s="610">
        <v>105</v>
      </c>
      <c r="V271" s="610">
        <v>117</v>
      </c>
      <c r="W271" s="610">
        <v>110</v>
      </c>
      <c r="X271" s="610">
        <v>122</v>
      </c>
      <c r="Y271" s="610">
        <v>122</v>
      </c>
      <c r="Z271" s="610">
        <v>107</v>
      </c>
      <c r="AA271" s="610">
        <v>83</v>
      </c>
      <c r="AB271" s="610">
        <v>102</v>
      </c>
      <c r="AC271" s="610">
        <v>92</v>
      </c>
      <c r="AD271" s="605">
        <v>326</v>
      </c>
    </row>
    <row r="272" spans="1:30" ht="15.75" thickBot="1" x14ac:dyDescent="0.3">
      <c r="A272" s="593" t="s">
        <v>406</v>
      </c>
      <c r="B272" s="672">
        <v>45145</v>
      </c>
      <c r="C272" s="671" t="s">
        <v>396</v>
      </c>
      <c r="D272" s="606" t="s">
        <v>397</v>
      </c>
      <c r="E272" s="607">
        <v>1761.87</v>
      </c>
      <c r="F272" s="670"/>
      <c r="G272" s="670"/>
      <c r="H272" s="670"/>
      <c r="I272" s="670"/>
      <c r="J272" s="670"/>
      <c r="K272" s="670"/>
      <c r="L272" s="670"/>
      <c r="M272" s="670"/>
      <c r="N272" s="670"/>
      <c r="O272" s="670"/>
      <c r="P272" s="670"/>
      <c r="Q272" s="603">
        <v>1761.87</v>
      </c>
      <c r="R272" s="608">
        <v>2</v>
      </c>
      <c r="S272" s="670"/>
      <c r="T272" s="670"/>
      <c r="U272" s="670"/>
      <c r="V272" s="670"/>
      <c r="W272" s="670"/>
      <c r="X272" s="670"/>
      <c r="Y272" s="670"/>
      <c r="Z272" s="670"/>
      <c r="AA272" s="670"/>
      <c r="AB272" s="670"/>
      <c r="AC272" s="670"/>
      <c r="AD272" s="605">
        <v>2</v>
      </c>
    </row>
    <row r="273" spans="1:30" ht="15.75" thickBot="1" x14ac:dyDescent="0.3">
      <c r="A273" s="593" t="s">
        <v>406</v>
      </c>
      <c r="B273" s="691">
        <v>45146</v>
      </c>
      <c r="C273" s="692" t="s">
        <v>396</v>
      </c>
      <c r="D273" s="600" t="s">
        <v>399</v>
      </c>
      <c r="E273" s="601">
        <v>2573</v>
      </c>
      <c r="F273" s="602"/>
      <c r="G273" s="602"/>
      <c r="H273" s="602"/>
      <c r="I273" s="602"/>
      <c r="J273" s="602"/>
      <c r="K273" s="602"/>
      <c r="L273" s="602"/>
      <c r="M273" s="602"/>
      <c r="N273" s="602"/>
      <c r="O273" s="602"/>
      <c r="P273" s="602"/>
      <c r="Q273" s="603">
        <v>2573</v>
      </c>
      <c r="R273" s="604">
        <v>5</v>
      </c>
      <c r="S273" s="602"/>
      <c r="T273" s="602"/>
      <c r="U273" s="602"/>
      <c r="V273" s="602"/>
      <c r="W273" s="602"/>
      <c r="X273" s="602"/>
      <c r="Y273" s="602"/>
      <c r="Z273" s="602"/>
      <c r="AA273" s="602"/>
      <c r="AB273" s="602"/>
      <c r="AC273" s="602"/>
      <c r="AD273" s="605">
        <v>5</v>
      </c>
    </row>
    <row r="274" spans="1:30" ht="15.75" thickBot="1" x14ac:dyDescent="0.3">
      <c r="A274" s="593" t="s">
        <v>406</v>
      </c>
      <c r="B274" s="690">
        <v>45146</v>
      </c>
      <c r="C274" s="692" t="s">
        <v>396</v>
      </c>
      <c r="D274" s="606" t="s">
        <v>403</v>
      </c>
      <c r="E274" s="607">
        <v>1212</v>
      </c>
      <c r="F274" s="670"/>
      <c r="G274" s="670"/>
      <c r="H274" s="670"/>
      <c r="I274" s="670"/>
      <c r="J274" s="670"/>
      <c r="K274" s="670"/>
      <c r="L274" s="670"/>
      <c r="M274" s="670"/>
      <c r="N274" s="670"/>
      <c r="O274" s="670"/>
      <c r="P274" s="670"/>
      <c r="Q274" s="603">
        <v>1212</v>
      </c>
      <c r="R274" s="608">
        <v>3</v>
      </c>
      <c r="S274" s="670"/>
      <c r="T274" s="670"/>
      <c r="U274" s="670"/>
      <c r="V274" s="670"/>
      <c r="W274" s="670"/>
      <c r="X274" s="670"/>
      <c r="Y274" s="670"/>
      <c r="Z274" s="670"/>
      <c r="AA274" s="670"/>
      <c r="AB274" s="670"/>
      <c r="AC274" s="670"/>
      <c r="AD274" s="605">
        <v>3</v>
      </c>
    </row>
    <row r="275" spans="1:30" ht="15.75" thickBot="1" x14ac:dyDescent="0.3">
      <c r="A275" s="593" t="s">
        <v>406</v>
      </c>
      <c r="B275" s="691">
        <v>45147</v>
      </c>
      <c r="C275" s="692" t="s">
        <v>396</v>
      </c>
      <c r="D275" s="600" t="s">
        <v>399</v>
      </c>
      <c r="E275" s="601">
        <v>2176</v>
      </c>
      <c r="F275" s="602"/>
      <c r="G275" s="602"/>
      <c r="H275" s="602"/>
      <c r="I275" s="602"/>
      <c r="J275" s="602"/>
      <c r="K275" s="602"/>
      <c r="L275" s="602"/>
      <c r="M275" s="602"/>
      <c r="N275" s="602"/>
      <c r="O275" s="602"/>
      <c r="P275" s="602"/>
      <c r="Q275" s="603">
        <v>2176</v>
      </c>
      <c r="R275" s="604">
        <v>4</v>
      </c>
      <c r="S275" s="602"/>
      <c r="T275" s="602"/>
      <c r="U275" s="602"/>
      <c r="V275" s="602"/>
      <c r="W275" s="602"/>
      <c r="X275" s="602"/>
      <c r="Y275" s="602"/>
      <c r="Z275" s="602"/>
      <c r="AA275" s="602"/>
      <c r="AB275" s="602"/>
      <c r="AC275" s="602"/>
      <c r="AD275" s="605">
        <v>4</v>
      </c>
    </row>
    <row r="276" spans="1:30" ht="15.75" thickBot="1" x14ac:dyDescent="0.3">
      <c r="A276" s="593" t="s">
        <v>406</v>
      </c>
      <c r="B276" s="690">
        <v>45147</v>
      </c>
      <c r="C276" s="692" t="s">
        <v>396</v>
      </c>
      <c r="D276" s="606" t="s">
        <v>403</v>
      </c>
      <c r="E276" s="607">
        <v>1255</v>
      </c>
      <c r="F276" s="670"/>
      <c r="G276" s="670"/>
      <c r="H276" s="670"/>
      <c r="I276" s="670"/>
      <c r="J276" s="670"/>
      <c r="K276" s="670"/>
      <c r="L276" s="670"/>
      <c r="M276" s="670"/>
      <c r="N276" s="670"/>
      <c r="O276" s="670"/>
      <c r="P276" s="670"/>
      <c r="Q276" s="603">
        <v>1255</v>
      </c>
      <c r="R276" s="608">
        <v>2</v>
      </c>
      <c r="S276" s="670"/>
      <c r="T276" s="670"/>
      <c r="U276" s="670"/>
      <c r="V276" s="670"/>
      <c r="W276" s="670"/>
      <c r="X276" s="670"/>
      <c r="Y276" s="670"/>
      <c r="Z276" s="670"/>
      <c r="AA276" s="670"/>
      <c r="AB276" s="670"/>
      <c r="AC276" s="670"/>
      <c r="AD276" s="605">
        <v>2</v>
      </c>
    </row>
    <row r="277" spans="1:30" ht="15.75" thickBot="1" x14ac:dyDescent="0.3">
      <c r="A277" s="593" t="s">
        <v>406</v>
      </c>
      <c r="B277" s="691">
        <v>45148</v>
      </c>
      <c r="C277" s="692" t="s">
        <v>396</v>
      </c>
      <c r="D277" s="600" t="s">
        <v>399</v>
      </c>
      <c r="E277" s="601">
        <v>4688</v>
      </c>
      <c r="F277" s="602"/>
      <c r="G277" s="602"/>
      <c r="H277" s="602"/>
      <c r="I277" s="602"/>
      <c r="J277" s="602"/>
      <c r="K277" s="602"/>
      <c r="L277" s="602"/>
      <c r="M277" s="602"/>
      <c r="N277" s="602"/>
      <c r="O277" s="602"/>
      <c r="P277" s="602"/>
      <c r="Q277" s="603">
        <v>4688</v>
      </c>
      <c r="R277" s="604">
        <v>8</v>
      </c>
      <c r="S277" s="602"/>
      <c r="T277" s="602"/>
      <c r="U277" s="602"/>
      <c r="V277" s="602"/>
      <c r="W277" s="602"/>
      <c r="X277" s="602"/>
      <c r="Y277" s="602"/>
      <c r="Z277" s="602"/>
      <c r="AA277" s="602"/>
      <c r="AB277" s="602"/>
      <c r="AC277" s="602"/>
      <c r="AD277" s="605">
        <v>8</v>
      </c>
    </row>
    <row r="278" spans="1:30" ht="15.75" thickBot="1" x14ac:dyDescent="0.3">
      <c r="A278" s="593" t="s">
        <v>406</v>
      </c>
      <c r="B278" s="690">
        <v>45148</v>
      </c>
      <c r="C278" s="692" t="s">
        <v>396</v>
      </c>
      <c r="D278" s="606" t="s">
        <v>403</v>
      </c>
      <c r="E278" s="607">
        <v>1536</v>
      </c>
      <c r="F278" s="670"/>
      <c r="G278" s="670"/>
      <c r="H278" s="670"/>
      <c r="I278" s="670"/>
      <c r="J278" s="670"/>
      <c r="K278" s="670"/>
      <c r="L278" s="670"/>
      <c r="M278" s="670"/>
      <c r="N278" s="670"/>
      <c r="O278" s="670"/>
      <c r="P278" s="670"/>
      <c r="Q278" s="603">
        <v>1536</v>
      </c>
      <c r="R278" s="608">
        <v>3</v>
      </c>
      <c r="S278" s="670"/>
      <c r="T278" s="670"/>
      <c r="U278" s="670"/>
      <c r="V278" s="670"/>
      <c r="W278" s="670"/>
      <c r="X278" s="670"/>
      <c r="Y278" s="670"/>
      <c r="Z278" s="670"/>
      <c r="AA278" s="670"/>
      <c r="AB278" s="670"/>
      <c r="AC278" s="670"/>
      <c r="AD278" s="605">
        <v>3</v>
      </c>
    </row>
    <row r="279" spans="1:30" ht="15.75" thickBot="1" x14ac:dyDescent="0.3">
      <c r="A279" s="593" t="s">
        <v>406</v>
      </c>
      <c r="B279" s="673">
        <v>45149</v>
      </c>
      <c r="C279" s="671" t="s">
        <v>396</v>
      </c>
      <c r="D279" s="600" t="s">
        <v>402</v>
      </c>
      <c r="E279" s="601">
        <v>68953</v>
      </c>
      <c r="F279" s="602"/>
      <c r="G279" s="602"/>
      <c r="H279" s="602"/>
      <c r="I279" s="602"/>
      <c r="J279" s="602"/>
      <c r="K279" s="602"/>
      <c r="L279" s="602"/>
      <c r="M279" s="602"/>
      <c r="N279" s="602"/>
      <c r="O279" s="602"/>
      <c r="P279" s="602"/>
      <c r="Q279" s="603">
        <v>68953</v>
      </c>
      <c r="R279" s="604">
        <v>102</v>
      </c>
      <c r="S279" s="602"/>
      <c r="T279" s="602"/>
      <c r="U279" s="602"/>
      <c r="V279" s="602"/>
      <c r="W279" s="602"/>
      <c r="X279" s="602"/>
      <c r="Y279" s="602"/>
      <c r="Z279" s="602"/>
      <c r="AA279" s="602"/>
      <c r="AB279" s="602"/>
      <c r="AC279" s="602"/>
      <c r="AD279" s="605">
        <v>102</v>
      </c>
    </row>
    <row r="280" spans="1:30" ht="15.75" thickBot="1" x14ac:dyDescent="0.3">
      <c r="A280" s="593" t="s">
        <v>406</v>
      </c>
      <c r="B280" s="672">
        <v>45152</v>
      </c>
      <c r="C280" s="671" t="s">
        <v>396</v>
      </c>
      <c r="D280" s="606" t="s">
        <v>402</v>
      </c>
      <c r="E280" s="607">
        <v>5251</v>
      </c>
      <c r="F280" s="670"/>
      <c r="G280" s="670"/>
      <c r="H280" s="670"/>
      <c r="I280" s="670"/>
      <c r="J280" s="670"/>
      <c r="K280" s="670"/>
      <c r="L280" s="670"/>
      <c r="M280" s="670"/>
      <c r="N280" s="670"/>
      <c r="O280" s="670"/>
      <c r="P280" s="670"/>
      <c r="Q280" s="603">
        <v>5251</v>
      </c>
      <c r="R280" s="608">
        <v>14</v>
      </c>
      <c r="S280" s="670"/>
      <c r="T280" s="670"/>
      <c r="U280" s="670"/>
      <c r="V280" s="670"/>
      <c r="W280" s="670"/>
      <c r="X280" s="670"/>
      <c r="Y280" s="670"/>
      <c r="Z280" s="670"/>
      <c r="AA280" s="670"/>
      <c r="AB280" s="670"/>
      <c r="AC280" s="670"/>
      <c r="AD280" s="605">
        <v>14</v>
      </c>
    </row>
    <row r="281" spans="1:30" ht="15.75" thickBot="1" x14ac:dyDescent="0.3">
      <c r="A281" s="593" t="s">
        <v>406</v>
      </c>
      <c r="B281" s="673">
        <v>45153</v>
      </c>
      <c r="C281" s="671" t="s">
        <v>396</v>
      </c>
      <c r="D281" s="600" t="s">
        <v>402</v>
      </c>
      <c r="E281" s="601">
        <v>4470</v>
      </c>
      <c r="F281" s="602"/>
      <c r="G281" s="602"/>
      <c r="H281" s="602"/>
      <c r="I281" s="602"/>
      <c r="J281" s="602"/>
      <c r="K281" s="602"/>
      <c r="L281" s="602"/>
      <c r="M281" s="602"/>
      <c r="N281" s="602"/>
      <c r="O281" s="602"/>
      <c r="P281" s="602"/>
      <c r="Q281" s="603">
        <v>4470</v>
      </c>
      <c r="R281" s="604">
        <v>10</v>
      </c>
      <c r="S281" s="602"/>
      <c r="T281" s="602"/>
      <c r="U281" s="602"/>
      <c r="V281" s="602"/>
      <c r="W281" s="602"/>
      <c r="X281" s="602"/>
      <c r="Y281" s="602"/>
      <c r="Z281" s="602"/>
      <c r="AA281" s="602"/>
      <c r="AB281" s="602"/>
      <c r="AC281" s="602"/>
      <c r="AD281" s="605">
        <v>10</v>
      </c>
    </row>
    <row r="282" spans="1:30" ht="15.75" thickBot="1" x14ac:dyDescent="0.3">
      <c r="A282" s="593" t="s">
        <v>406</v>
      </c>
      <c r="B282" s="690">
        <v>45154</v>
      </c>
      <c r="C282" s="692" t="s">
        <v>396</v>
      </c>
      <c r="D282" s="606" t="s">
        <v>402</v>
      </c>
      <c r="E282" s="607">
        <v>3413</v>
      </c>
      <c r="F282" s="670"/>
      <c r="G282" s="670"/>
      <c r="H282" s="670"/>
      <c r="I282" s="670"/>
      <c r="J282" s="670"/>
      <c r="K282" s="670"/>
      <c r="L282" s="670"/>
      <c r="M282" s="670"/>
      <c r="N282" s="670"/>
      <c r="O282" s="670"/>
      <c r="P282" s="670"/>
      <c r="Q282" s="603">
        <v>3413</v>
      </c>
      <c r="R282" s="608">
        <v>6</v>
      </c>
      <c r="S282" s="670"/>
      <c r="T282" s="670"/>
      <c r="U282" s="670"/>
      <c r="V282" s="670"/>
      <c r="W282" s="670"/>
      <c r="X282" s="670"/>
      <c r="Y282" s="670"/>
      <c r="Z282" s="670"/>
      <c r="AA282" s="670"/>
      <c r="AB282" s="670"/>
      <c r="AC282" s="670"/>
      <c r="AD282" s="605">
        <v>6</v>
      </c>
    </row>
    <row r="283" spans="1:30" ht="15.75" thickBot="1" x14ac:dyDescent="0.3">
      <c r="A283" s="593" t="s">
        <v>406</v>
      </c>
      <c r="B283" s="691">
        <v>45154</v>
      </c>
      <c r="C283" s="692" t="s">
        <v>396</v>
      </c>
      <c r="D283" s="600" t="s">
        <v>399</v>
      </c>
      <c r="E283" s="601">
        <v>1797</v>
      </c>
      <c r="F283" s="602"/>
      <c r="G283" s="602"/>
      <c r="H283" s="602"/>
      <c r="I283" s="602"/>
      <c r="J283" s="602"/>
      <c r="K283" s="602"/>
      <c r="L283" s="602"/>
      <c r="M283" s="602"/>
      <c r="N283" s="602"/>
      <c r="O283" s="602"/>
      <c r="P283" s="602"/>
      <c r="Q283" s="603">
        <v>1797</v>
      </c>
      <c r="R283" s="604">
        <v>4</v>
      </c>
      <c r="S283" s="602"/>
      <c r="T283" s="602"/>
      <c r="U283" s="602"/>
      <c r="V283" s="602"/>
      <c r="W283" s="602"/>
      <c r="X283" s="602"/>
      <c r="Y283" s="602"/>
      <c r="Z283" s="602"/>
      <c r="AA283" s="602"/>
      <c r="AB283" s="602"/>
      <c r="AC283" s="602"/>
      <c r="AD283" s="605">
        <v>4</v>
      </c>
    </row>
    <row r="284" spans="1:30" ht="15.75" thickBot="1" x14ac:dyDescent="0.3">
      <c r="A284" s="593" t="s">
        <v>406</v>
      </c>
      <c r="B284" s="690">
        <v>45154</v>
      </c>
      <c r="C284" s="692" t="s">
        <v>396</v>
      </c>
      <c r="D284" s="606" t="s">
        <v>403</v>
      </c>
      <c r="E284" s="607">
        <v>1653</v>
      </c>
      <c r="F284" s="670"/>
      <c r="G284" s="670"/>
      <c r="H284" s="670"/>
      <c r="I284" s="670"/>
      <c r="J284" s="670"/>
      <c r="K284" s="670"/>
      <c r="L284" s="670"/>
      <c r="M284" s="670"/>
      <c r="N284" s="670"/>
      <c r="O284" s="670"/>
      <c r="P284" s="670"/>
      <c r="Q284" s="603">
        <v>1653</v>
      </c>
      <c r="R284" s="608">
        <v>3</v>
      </c>
      <c r="S284" s="670"/>
      <c r="T284" s="670"/>
      <c r="U284" s="670"/>
      <c r="V284" s="670"/>
      <c r="W284" s="670"/>
      <c r="X284" s="670"/>
      <c r="Y284" s="670"/>
      <c r="Z284" s="670"/>
      <c r="AA284" s="670"/>
      <c r="AB284" s="670"/>
      <c r="AC284" s="670"/>
      <c r="AD284" s="605">
        <v>3</v>
      </c>
    </row>
    <row r="285" spans="1:30" ht="15.75" thickBot="1" x14ac:dyDescent="0.3">
      <c r="A285" s="593" t="s">
        <v>406</v>
      </c>
      <c r="B285" s="691">
        <v>45155</v>
      </c>
      <c r="C285" s="692" t="s">
        <v>396</v>
      </c>
      <c r="D285" s="600" t="s">
        <v>399</v>
      </c>
      <c r="E285" s="601">
        <v>1863</v>
      </c>
      <c r="F285" s="602"/>
      <c r="G285" s="602"/>
      <c r="H285" s="602"/>
      <c r="I285" s="602"/>
      <c r="J285" s="602"/>
      <c r="K285" s="602"/>
      <c r="L285" s="602"/>
      <c r="M285" s="602"/>
      <c r="N285" s="602"/>
      <c r="O285" s="602"/>
      <c r="P285" s="602"/>
      <c r="Q285" s="603">
        <v>1863</v>
      </c>
      <c r="R285" s="604">
        <v>5</v>
      </c>
      <c r="S285" s="602"/>
      <c r="T285" s="602"/>
      <c r="U285" s="602"/>
      <c r="V285" s="602"/>
      <c r="W285" s="602"/>
      <c r="X285" s="602"/>
      <c r="Y285" s="602"/>
      <c r="Z285" s="602"/>
      <c r="AA285" s="602"/>
      <c r="AB285" s="602"/>
      <c r="AC285" s="602"/>
      <c r="AD285" s="605">
        <v>5</v>
      </c>
    </row>
    <row r="286" spans="1:30" ht="15.75" thickBot="1" x14ac:dyDescent="0.3">
      <c r="A286" s="593" t="s">
        <v>406</v>
      </c>
      <c r="B286" s="690">
        <v>45155</v>
      </c>
      <c r="C286" s="692" t="s">
        <v>396</v>
      </c>
      <c r="D286" s="606" t="s">
        <v>403</v>
      </c>
      <c r="E286" s="607">
        <v>269</v>
      </c>
      <c r="F286" s="670"/>
      <c r="G286" s="670"/>
      <c r="H286" s="670"/>
      <c r="I286" s="670"/>
      <c r="J286" s="670"/>
      <c r="K286" s="670"/>
      <c r="L286" s="670"/>
      <c r="M286" s="670"/>
      <c r="N286" s="670"/>
      <c r="O286" s="670"/>
      <c r="P286" s="670"/>
      <c r="Q286" s="603">
        <v>269</v>
      </c>
      <c r="R286" s="608">
        <v>1</v>
      </c>
      <c r="S286" s="670"/>
      <c r="T286" s="670"/>
      <c r="U286" s="670"/>
      <c r="V286" s="670"/>
      <c r="W286" s="670"/>
      <c r="X286" s="670"/>
      <c r="Y286" s="670"/>
      <c r="Z286" s="670"/>
      <c r="AA286" s="670"/>
      <c r="AB286" s="670"/>
      <c r="AC286" s="670"/>
      <c r="AD286" s="605">
        <v>1</v>
      </c>
    </row>
    <row r="287" spans="1:30" ht="15.75" thickBot="1" x14ac:dyDescent="0.3">
      <c r="A287" s="593" t="s">
        <v>406</v>
      </c>
      <c r="B287" s="691">
        <v>45156</v>
      </c>
      <c r="C287" s="692" t="s">
        <v>396</v>
      </c>
      <c r="D287" s="600" t="s">
        <v>399</v>
      </c>
      <c r="E287" s="601">
        <v>4928</v>
      </c>
      <c r="F287" s="602"/>
      <c r="G287" s="602"/>
      <c r="H287" s="602"/>
      <c r="I287" s="602"/>
      <c r="J287" s="602"/>
      <c r="K287" s="602"/>
      <c r="L287" s="602"/>
      <c r="M287" s="602"/>
      <c r="N287" s="602"/>
      <c r="O287" s="602"/>
      <c r="P287" s="602"/>
      <c r="Q287" s="603">
        <v>4928</v>
      </c>
      <c r="R287" s="604">
        <v>11</v>
      </c>
      <c r="S287" s="602"/>
      <c r="T287" s="602"/>
      <c r="U287" s="602"/>
      <c r="V287" s="602"/>
      <c r="W287" s="602"/>
      <c r="X287" s="602"/>
      <c r="Y287" s="602"/>
      <c r="Z287" s="602"/>
      <c r="AA287" s="602"/>
      <c r="AB287" s="602"/>
      <c r="AC287" s="602"/>
      <c r="AD287" s="605">
        <v>11</v>
      </c>
    </row>
    <row r="288" spans="1:30" ht="15.75" thickBot="1" x14ac:dyDescent="0.3">
      <c r="A288" s="593" t="s">
        <v>406</v>
      </c>
      <c r="B288" s="690">
        <v>45156</v>
      </c>
      <c r="C288" s="692" t="s">
        <v>396</v>
      </c>
      <c r="D288" s="606" t="s">
        <v>403</v>
      </c>
      <c r="E288" s="607">
        <v>3258</v>
      </c>
      <c r="F288" s="670"/>
      <c r="G288" s="670"/>
      <c r="H288" s="670"/>
      <c r="I288" s="670"/>
      <c r="J288" s="670"/>
      <c r="K288" s="670"/>
      <c r="L288" s="670"/>
      <c r="M288" s="670"/>
      <c r="N288" s="670"/>
      <c r="O288" s="670"/>
      <c r="P288" s="670"/>
      <c r="Q288" s="603">
        <v>3258</v>
      </c>
      <c r="R288" s="608">
        <v>6</v>
      </c>
      <c r="S288" s="670"/>
      <c r="T288" s="670"/>
      <c r="U288" s="670"/>
      <c r="V288" s="670"/>
      <c r="W288" s="670"/>
      <c r="X288" s="670"/>
      <c r="Y288" s="670"/>
      <c r="Z288" s="670"/>
      <c r="AA288" s="670"/>
      <c r="AB288" s="670"/>
      <c r="AC288" s="670"/>
      <c r="AD288" s="605">
        <v>6</v>
      </c>
    </row>
    <row r="289" spans="1:30" ht="15.75" thickBot="1" x14ac:dyDescent="0.3">
      <c r="A289" s="593" t="s">
        <v>406</v>
      </c>
      <c r="B289" s="673">
        <v>45160</v>
      </c>
      <c r="C289" s="671" t="s">
        <v>396</v>
      </c>
      <c r="D289" s="600" t="s">
        <v>399</v>
      </c>
      <c r="E289" s="601">
        <v>910</v>
      </c>
      <c r="F289" s="602"/>
      <c r="G289" s="602"/>
      <c r="H289" s="602"/>
      <c r="I289" s="602"/>
      <c r="J289" s="602"/>
      <c r="K289" s="602"/>
      <c r="L289" s="602"/>
      <c r="M289" s="602"/>
      <c r="N289" s="602"/>
      <c r="O289" s="602"/>
      <c r="P289" s="602"/>
      <c r="Q289" s="603">
        <v>910</v>
      </c>
      <c r="R289" s="604">
        <v>2</v>
      </c>
      <c r="S289" s="602"/>
      <c r="T289" s="602"/>
      <c r="U289" s="602"/>
      <c r="V289" s="602"/>
      <c r="W289" s="602"/>
      <c r="X289" s="602"/>
      <c r="Y289" s="602"/>
      <c r="Z289" s="602"/>
      <c r="AA289" s="602"/>
      <c r="AB289" s="602"/>
      <c r="AC289" s="602"/>
      <c r="AD289" s="605">
        <v>2</v>
      </c>
    </row>
    <row r="290" spans="1:30" ht="15.75" thickBot="1" x14ac:dyDescent="0.3">
      <c r="A290" s="593" t="s">
        <v>406</v>
      </c>
      <c r="B290" s="672">
        <v>45166</v>
      </c>
      <c r="C290" s="671" t="s">
        <v>396</v>
      </c>
      <c r="D290" s="606" t="s">
        <v>399</v>
      </c>
      <c r="E290" s="607">
        <v>877</v>
      </c>
      <c r="F290" s="670"/>
      <c r="G290" s="670"/>
      <c r="H290" s="670"/>
      <c r="I290" s="670"/>
      <c r="J290" s="670"/>
      <c r="K290" s="670"/>
      <c r="L290" s="670"/>
      <c r="M290" s="670"/>
      <c r="N290" s="670"/>
      <c r="O290" s="670"/>
      <c r="P290" s="670"/>
      <c r="Q290" s="603">
        <v>877</v>
      </c>
      <c r="R290" s="608">
        <v>1</v>
      </c>
      <c r="S290" s="670"/>
      <c r="T290" s="670"/>
      <c r="U290" s="670"/>
      <c r="V290" s="670"/>
      <c r="W290" s="670"/>
      <c r="X290" s="670"/>
      <c r="Y290" s="670"/>
      <c r="Z290" s="670"/>
      <c r="AA290" s="670"/>
      <c r="AB290" s="670"/>
      <c r="AC290" s="670"/>
      <c r="AD290" s="605">
        <v>1</v>
      </c>
    </row>
    <row r="291" spans="1:30" ht="15.75" thickBot="1" x14ac:dyDescent="0.3">
      <c r="A291" s="593" t="s">
        <v>406</v>
      </c>
      <c r="B291" s="673">
        <v>45168</v>
      </c>
      <c r="C291" s="671" t="s">
        <v>396</v>
      </c>
      <c r="D291" s="600" t="s">
        <v>403</v>
      </c>
      <c r="E291" s="601">
        <v>7946</v>
      </c>
      <c r="F291" s="602"/>
      <c r="G291" s="602"/>
      <c r="H291" s="602"/>
      <c r="I291" s="602"/>
      <c r="J291" s="602"/>
      <c r="K291" s="602"/>
      <c r="L291" s="602"/>
      <c r="M291" s="602"/>
      <c r="N291" s="602"/>
      <c r="O291" s="602"/>
      <c r="P291" s="602"/>
      <c r="Q291" s="603">
        <v>7946</v>
      </c>
      <c r="R291" s="604">
        <v>16</v>
      </c>
      <c r="S291" s="602"/>
      <c r="T291" s="602"/>
      <c r="U291" s="602"/>
      <c r="V291" s="602"/>
      <c r="W291" s="602"/>
      <c r="X291" s="602"/>
      <c r="Y291" s="602"/>
      <c r="Z291" s="602"/>
      <c r="AA291" s="602"/>
      <c r="AB291" s="602"/>
      <c r="AC291" s="602"/>
      <c r="AD291" s="605">
        <v>16</v>
      </c>
    </row>
    <row r="292" spans="1:30" ht="15.75" thickBot="1" x14ac:dyDescent="0.3">
      <c r="A292" s="593" t="s">
        <v>406</v>
      </c>
      <c r="B292" s="690">
        <v>45169</v>
      </c>
      <c r="C292" s="692" t="s">
        <v>396</v>
      </c>
      <c r="D292" s="606" t="s">
        <v>402</v>
      </c>
      <c r="E292" s="607">
        <v>4527</v>
      </c>
      <c r="F292" s="670"/>
      <c r="G292" s="670"/>
      <c r="H292" s="670"/>
      <c r="I292" s="670"/>
      <c r="J292" s="670"/>
      <c r="K292" s="670"/>
      <c r="L292" s="670"/>
      <c r="M292" s="670"/>
      <c r="N292" s="670"/>
      <c r="O292" s="670"/>
      <c r="P292" s="670"/>
      <c r="Q292" s="603">
        <v>4527</v>
      </c>
      <c r="R292" s="608">
        <v>8</v>
      </c>
      <c r="S292" s="670"/>
      <c r="T292" s="670"/>
      <c r="U292" s="670"/>
      <c r="V292" s="670"/>
      <c r="W292" s="670"/>
      <c r="X292" s="670"/>
      <c r="Y292" s="670"/>
      <c r="Z292" s="670"/>
      <c r="AA292" s="670"/>
      <c r="AB292" s="670"/>
      <c r="AC292" s="670"/>
      <c r="AD292" s="605">
        <v>8</v>
      </c>
    </row>
    <row r="293" spans="1:30" ht="15.75" thickBot="1" x14ac:dyDescent="0.3">
      <c r="A293" s="593" t="s">
        <v>406</v>
      </c>
      <c r="B293" s="691">
        <v>45169</v>
      </c>
      <c r="C293" s="692" t="s">
        <v>396</v>
      </c>
      <c r="D293" s="600" t="s">
        <v>399</v>
      </c>
      <c r="E293" s="601">
        <v>54521</v>
      </c>
      <c r="F293" s="602"/>
      <c r="G293" s="602"/>
      <c r="H293" s="602"/>
      <c r="I293" s="602"/>
      <c r="J293" s="602"/>
      <c r="K293" s="602"/>
      <c r="L293" s="602"/>
      <c r="M293" s="602"/>
      <c r="N293" s="602"/>
      <c r="O293" s="602"/>
      <c r="P293" s="602"/>
      <c r="Q293" s="603">
        <v>54521</v>
      </c>
      <c r="R293" s="604">
        <v>89</v>
      </c>
      <c r="S293" s="602"/>
      <c r="T293" s="602"/>
      <c r="U293" s="602"/>
      <c r="V293" s="602"/>
      <c r="W293" s="602"/>
      <c r="X293" s="602"/>
      <c r="Y293" s="602"/>
      <c r="Z293" s="602"/>
      <c r="AA293" s="602"/>
      <c r="AB293" s="602"/>
      <c r="AC293" s="602"/>
      <c r="AD293" s="605">
        <v>89</v>
      </c>
    </row>
    <row r="294" spans="1:30" ht="15.75" thickBot="1" x14ac:dyDescent="0.3">
      <c r="A294" s="593" t="s">
        <v>406</v>
      </c>
      <c r="B294" s="690">
        <v>45169</v>
      </c>
      <c r="C294" s="692" t="s">
        <v>396</v>
      </c>
      <c r="D294" s="606" t="s">
        <v>403</v>
      </c>
      <c r="E294" s="607">
        <v>9894</v>
      </c>
      <c r="F294" s="670"/>
      <c r="G294" s="670"/>
      <c r="H294" s="670"/>
      <c r="I294" s="670"/>
      <c r="J294" s="670"/>
      <c r="K294" s="670"/>
      <c r="L294" s="670"/>
      <c r="M294" s="670"/>
      <c r="N294" s="670"/>
      <c r="O294" s="670"/>
      <c r="P294" s="670"/>
      <c r="Q294" s="603">
        <v>9894</v>
      </c>
      <c r="R294" s="608">
        <v>26</v>
      </c>
      <c r="S294" s="670"/>
      <c r="T294" s="670"/>
      <c r="U294" s="670"/>
      <c r="V294" s="670"/>
      <c r="W294" s="670"/>
      <c r="X294" s="670"/>
      <c r="Y294" s="670"/>
      <c r="Z294" s="670"/>
      <c r="AA294" s="670"/>
      <c r="AB294" s="670"/>
      <c r="AC294" s="670"/>
      <c r="AD294" s="605">
        <v>26</v>
      </c>
    </row>
    <row r="295" spans="1:30" ht="15.75" thickBot="1" x14ac:dyDescent="0.3">
      <c r="A295" s="593" t="s">
        <v>406</v>
      </c>
      <c r="B295" s="691">
        <v>45170</v>
      </c>
      <c r="C295" s="692" t="s">
        <v>396</v>
      </c>
      <c r="D295" s="600" t="s">
        <v>402</v>
      </c>
      <c r="E295" s="602"/>
      <c r="F295" s="601">
        <v>126079</v>
      </c>
      <c r="G295" s="602"/>
      <c r="H295" s="602"/>
      <c r="I295" s="602"/>
      <c r="J295" s="602"/>
      <c r="K295" s="602"/>
      <c r="L295" s="602"/>
      <c r="M295" s="602"/>
      <c r="N295" s="602"/>
      <c r="O295" s="602"/>
      <c r="P295" s="602"/>
      <c r="Q295" s="603">
        <v>126079</v>
      </c>
      <c r="R295" s="602"/>
      <c r="S295" s="604">
        <v>112</v>
      </c>
      <c r="T295" s="602"/>
      <c r="U295" s="602"/>
      <c r="V295" s="602"/>
      <c r="W295" s="602"/>
      <c r="X295" s="602"/>
      <c r="Y295" s="602"/>
      <c r="Z295" s="602"/>
      <c r="AA295" s="602"/>
      <c r="AB295" s="602"/>
      <c r="AC295" s="602"/>
      <c r="AD295" s="605">
        <v>112</v>
      </c>
    </row>
    <row r="296" spans="1:30" ht="15.75" thickBot="1" x14ac:dyDescent="0.3">
      <c r="A296" s="593" t="s">
        <v>406</v>
      </c>
      <c r="B296" s="690">
        <v>45170</v>
      </c>
      <c r="C296" s="692" t="s">
        <v>396</v>
      </c>
      <c r="D296" s="606" t="s">
        <v>399</v>
      </c>
      <c r="E296" s="607">
        <v>75459</v>
      </c>
      <c r="F296" s="607">
        <v>10583</v>
      </c>
      <c r="G296" s="670"/>
      <c r="H296" s="670"/>
      <c r="I296" s="670"/>
      <c r="J296" s="670"/>
      <c r="K296" s="670"/>
      <c r="L296" s="670"/>
      <c r="M296" s="670"/>
      <c r="N296" s="670"/>
      <c r="O296" s="670"/>
      <c r="P296" s="670"/>
      <c r="Q296" s="603">
        <v>86042</v>
      </c>
      <c r="R296" s="608">
        <v>124</v>
      </c>
      <c r="S296" s="608">
        <v>17</v>
      </c>
      <c r="T296" s="670"/>
      <c r="U296" s="670"/>
      <c r="V296" s="670"/>
      <c r="W296" s="670"/>
      <c r="X296" s="670"/>
      <c r="Y296" s="670"/>
      <c r="Z296" s="670"/>
      <c r="AA296" s="670"/>
      <c r="AB296" s="670"/>
      <c r="AC296" s="670"/>
      <c r="AD296" s="605">
        <v>141</v>
      </c>
    </row>
    <row r="297" spans="1:30" ht="15.75" thickBot="1" x14ac:dyDescent="0.3">
      <c r="A297" s="593" t="s">
        <v>406</v>
      </c>
      <c r="B297" s="691">
        <v>45170</v>
      </c>
      <c r="C297" s="692" t="s">
        <v>396</v>
      </c>
      <c r="D297" s="600" t="s">
        <v>403</v>
      </c>
      <c r="E297" s="601">
        <v>14989</v>
      </c>
      <c r="F297" s="601">
        <v>2773</v>
      </c>
      <c r="G297" s="602"/>
      <c r="H297" s="602"/>
      <c r="I297" s="602"/>
      <c r="J297" s="602"/>
      <c r="K297" s="602"/>
      <c r="L297" s="602"/>
      <c r="M297" s="602"/>
      <c r="N297" s="602"/>
      <c r="O297" s="602"/>
      <c r="P297" s="602"/>
      <c r="Q297" s="603">
        <v>17762</v>
      </c>
      <c r="R297" s="604">
        <v>33</v>
      </c>
      <c r="S297" s="604">
        <v>6</v>
      </c>
      <c r="T297" s="602"/>
      <c r="U297" s="602"/>
      <c r="V297" s="602"/>
      <c r="W297" s="602"/>
      <c r="X297" s="602"/>
      <c r="Y297" s="602"/>
      <c r="Z297" s="602"/>
      <c r="AA297" s="602"/>
      <c r="AB297" s="602"/>
      <c r="AC297" s="602"/>
      <c r="AD297" s="605">
        <v>39</v>
      </c>
    </row>
    <row r="298" spans="1:30" ht="15.75" thickBot="1" x14ac:dyDescent="0.3">
      <c r="A298" s="593" t="s">
        <v>406</v>
      </c>
      <c r="B298" s="672">
        <v>45174</v>
      </c>
      <c r="C298" s="671" t="s">
        <v>396</v>
      </c>
      <c r="D298" s="606" t="s">
        <v>402</v>
      </c>
      <c r="E298" s="670"/>
      <c r="F298" s="607">
        <v>25197</v>
      </c>
      <c r="G298" s="670"/>
      <c r="H298" s="670"/>
      <c r="I298" s="670"/>
      <c r="J298" s="670"/>
      <c r="K298" s="670"/>
      <c r="L298" s="670"/>
      <c r="M298" s="670"/>
      <c r="N298" s="670"/>
      <c r="O298" s="670"/>
      <c r="P298" s="670"/>
      <c r="Q298" s="603">
        <v>25197</v>
      </c>
      <c r="R298" s="670"/>
      <c r="S298" s="608">
        <v>39</v>
      </c>
      <c r="T298" s="670"/>
      <c r="U298" s="670"/>
      <c r="V298" s="670"/>
      <c r="W298" s="670"/>
      <c r="X298" s="670"/>
      <c r="Y298" s="670"/>
      <c r="Z298" s="670"/>
      <c r="AA298" s="670"/>
      <c r="AB298" s="670"/>
      <c r="AC298" s="670"/>
      <c r="AD298" s="605">
        <v>39</v>
      </c>
    </row>
    <row r="299" spans="1:30" ht="15.75" thickBot="1" x14ac:dyDescent="0.3">
      <c r="A299" s="593" t="s">
        <v>406</v>
      </c>
      <c r="B299" s="673">
        <v>45175</v>
      </c>
      <c r="C299" s="671" t="s">
        <v>396</v>
      </c>
      <c r="D299" s="600" t="s">
        <v>402</v>
      </c>
      <c r="E299" s="602"/>
      <c r="F299" s="601">
        <v>134303</v>
      </c>
      <c r="G299" s="602"/>
      <c r="H299" s="602"/>
      <c r="I299" s="602"/>
      <c r="J299" s="602"/>
      <c r="K299" s="602"/>
      <c r="L299" s="602"/>
      <c r="M299" s="602"/>
      <c r="N299" s="602"/>
      <c r="O299" s="602"/>
      <c r="P299" s="602"/>
      <c r="Q299" s="603">
        <v>134303</v>
      </c>
      <c r="R299" s="602"/>
      <c r="S299" s="604">
        <v>197</v>
      </c>
      <c r="T299" s="602"/>
      <c r="U299" s="602"/>
      <c r="V299" s="602"/>
      <c r="W299" s="602"/>
      <c r="X299" s="602"/>
      <c r="Y299" s="602"/>
      <c r="Z299" s="602"/>
      <c r="AA299" s="602"/>
      <c r="AB299" s="602"/>
      <c r="AC299" s="602"/>
      <c r="AD299" s="605">
        <v>197</v>
      </c>
    </row>
    <row r="300" spans="1:30" ht="15.75" thickBot="1" x14ac:dyDescent="0.3">
      <c r="A300" s="593" t="s">
        <v>406</v>
      </c>
      <c r="B300" s="690">
        <v>45176</v>
      </c>
      <c r="C300" s="692" t="s">
        <v>396</v>
      </c>
      <c r="D300" s="606" t="s">
        <v>402</v>
      </c>
      <c r="E300" s="670"/>
      <c r="F300" s="607">
        <v>98205</v>
      </c>
      <c r="G300" s="670"/>
      <c r="H300" s="670"/>
      <c r="I300" s="670"/>
      <c r="J300" s="670"/>
      <c r="K300" s="670"/>
      <c r="L300" s="670"/>
      <c r="M300" s="670"/>
      <c r="N300" s="670"/>
      <c r="O300" s="670"/>
      <c r="P300" s="670"/>
      <c r="Q300" s="603">
        <v>98205</v>
      </c>
      <c r="R300" s="670"/>
      <c r="S300" s="608">
        <v>240</v>
      </c>
      <c r="T300" s="670"/>
      <c r="U300" s="670"/>
      <c r="V300" s="670"/>
      <c r="W300" s="670"/>
      <c r="X300" s="670"/>
      <c r="Y300" s="670"/>
      <c r="Z300" s="670"/>
      <c r="AA300" s="670"/>
      <c r="AB300" s="670"/>
      <c r="AC300" s="670"/>
      <c r="AD300" s="605">
        <v>240</v>
      </c>
    </row>
    <row r="301" spans="1:30" ht="15.75" thickBot="1" x14ac:dyDescent="0.3">
      <c r="A301" s="593" t="s">
        <v>406</v>
      </c>
      <c r="B301" s="691">
        <v>45176</v>
      </c>
      <c r="C301" s="692" t="s">
        <v>396</v>
      </c>
      <c r="D301" s="600" t="s">
        <v>399</v>
      </c>
      <c r="E301" s="601">
        <v>38598</v>
      </c>
      <c r="F301" s="601">
        <v>1070</v>
      </c>
      <c r="G301" s="602"/>
      <c r="H301" s="602"/>
      <c r="I301" s="602"/>
      <c r="J301" s="602"/>
      <c r="K301" s="602"/>
      <c r="L301" s="602"/>
      <c r="M301" s="602"/>
      <c r="N301" s="602"/>
      <c r="O301" s="602"/>
      <c r="P301" s="602"/>
      <c r="Q301" s="603">
        <v>39668</v>
      </c>
      <c r="R301" s="604">
        <v>64</v>
      </c>
      <c r="S301" s="604">
        <v>2</v>
      </c>
      <c r="T301" s="602"/>
      <c r="U301" s="602"/>
      <c r="V301" s="602"/>
      <c r="W301" s="602"/>
      <c r="X301" s="602"/>
      <c r="Y301" s="602"/>
      <c r="Z301" s="602"/>
      <c r="AA301" s="602"/>
      <c r="AB301" s="602"/>
      <c r="AC301" s="602"/>
      <c r="AD301" s="605">
        <v>66</v>
      </c>
    </row>
    <row r="302" spans="1:30" ht="15.75" thickBot="1" x14ac:dyDescent="0.3">
      <c r="A302" s="593" t="s">
        <v>406</v>
      </c>
      <c r="B302" s="690">
        <v>45176</v>
      </c>
      <c r="C302" s="692" t="s">
        <v>396</v>
      </c>
      <c r="D302" s="606" t="s">
        <v>403</v>
      </c>
      <c r="E302" s="607">
        <v>139</v>
      </c>
      <c r="F302" s="670"/>
      <c r="G302" s="670"/>
      <c r="H302" s="670"/>
      <c r="I302" s="670"/>
      <c r="J302" s="670"/>
      <c r="K302" s="670"/>
      <c r="L302" s="670"/>
      <c r="M302" s="670"/>
      <c r="N302" s="670"/>
      <c r="O302" s="670"/>
      <c r="P302" s="670"/>
      <c r="Q302" s="603">
        <v>139</v>
      </c>
      <c r="R302" s="608">
        <v>1</v>
      </c>
      <c r="S302" s="670"/>
      <c r="T302" s="670"/>
      <c r="U302" s="670"/>
      <c r="V302" s="670"/>
      <c r="W302" s="670"/>
      <c r="X302" s="670"/>
      <c r="Y302" s="670"/>
      <c r="Z302" s="670"/>
      <c r="AA302" s="670"/>
      <c r="AB302" s="670"/>
      <c r="AC302" s="670"/>
      <c r="AD302" s="605">
        <v>1</v>
      </c>
    </row>
    <row r="303" spans="1:30" ht="15.75" thickBot="1" x14ac:dyDescent="0.3">
      <c r="A303" s="593" t="s">
        <v>406</v>
      </c>
      <c r="B303" s="673">
        <v>45177</v>
      </c>
      <c r="C303" s="671" t="s">
        <v>396</v>
      </c>
      <c r="D303" s="600" t="s">
        <v>402</v>
      </c>
      <c r="E303" s="602"/>
      <c r="F303" s="601">
        <v>84810</v>
      </c>
      <c r="G303" s="602"/>
      <c r="H303" s="602"/>
      <c r="I303" s="602"/>
      <c r="J303" s="602"/>
      <c r="K303" s="602"/>
      <c r="L303" s="602"/>
      <c r="M303" s="602"/>
      <c r="N303" s="602"/>
      <c r="O303" s="602"/>
      <c r="P303" s="602"/>
      <c r="Q303" s="603">
        <v>84810</v>
      </c>
      <c r="R303" s="602"/>
      <c r="S303" s="604">
        <v>190</v>
      </c>
      <c r="T303" s="602"/>
      <c r="U303" s="602"/>
      <c r="V303" s="602"/>
      <c r="W303" s="602"/>
      <c r="X303" s="602"/>
      <c r="Y303" s="602"/>
      <c r="Z303" s="602"/>
      <c r="AA303" s="602"/>
      <c r="AB303" s="602"/>
      <c r="AC303" s="602"/>
      <c r="AD303" s="605">
        <v>190</v>
      </c>
    </row>
    <row r="304" spans="1:30" ht="15.75" thickBot="1" x14ac:dyDescent="0.3">
      <c r="A304" s="593" t="s">
        <v>406</v>
      </c>
      <c r="B304" s="672">
        <v>45180</v>
      </c>
      <c r="C304" s="671" t="s">
        <v>396</v>
      </c>
      <c r="D304" s="606" t="s">
        <v>402</v>
      </c>
      <c r="E304" s="670"/>
      <c r="F304" s="607">
        <v>57105</v>
      </c>
      <c r="G304" s="670"/>
      <c r="H304" s="670"/>
      <c r="I304" s="670"/>
      <c r="J304" s="670"/>
      <c r="K304" s="670"/>
      <c r="L304" s="670"/>
      <c r="M304" s="670"/>
      <c r="N304" s="670"/>
      <c r="O304" s="670"/>
      <c r="P304" s="670"/>
      <c r="Q304" s="603">
        <v>57105</v>
      </c>
      <c r="R304" s="670"/>
      <c r="S304" s="608">
        <v>129</v>
      </c>
      <c r="T304" s="670"/>
      <c r="U304" s="670"/>
      <c r="V304" s="670"/>
      <c r="W304" s="670"/>
      <c r="X304" s="670"/>
      <c r="Y304" s="670"/>
      <c r="Z304" s="670"/>
      <c r="AA304" s="670"/>
      <c r="AB304" s="670"/>
      <c r="AC304" s="670"/>
      <c r="AD304" s="605">
        <v>129</v>
      </c>
    </row>
    <row r="305" spans="1:30" ht="15.75" thickBot="1" x14ac:dyDescent="0.3">
      <c r="A305" s="593" t="s">
        <v>406</v>
      </c>
      <c r="B305" s="691">
        <v>45181</v>
      </c>
      <c r="C305" s="692" t="s">
        <v>396</v>
      </c>
      <c r="D305" s="600" t="s">
        <v>399</v>
      </c>
      <c r="E305" s="601">
        <v>52815</v>
      </c>
      <c r="F305" s="601">
        <v>7752</v>
      </c>
      <c r="G305" s="602"/>
      <c r="H305" s="602"/>
      <c r="I305" s="602"/>
      <c r="J305" s="602"/>
      <c r="K305" s="602"/>
      <c r="L305" s="602"/>
      <c r="M305" s="602"/>
      <c r="N305" s="602"/>
      <c r="O305" s="602"/>
      <c r="P305" s="602"/>
      <c r="Q305" s="603">
        <v>60567</v>
      </c>
      <c r="R305" s="604">
        <v>84</v>
      </c>
      <c r="S305" s="604">
        <v>15</v>
      </c>
      <c r="T305" s="602"/>
      <c r="U305" s="602"/>
      <c r="V305" s="602"/>
      <c r="W305" s="602"/>
      <c r="X305" s="602"/>
      <c r="Y305" s="602"/>
      <c r="Z305" s="602"/>
      <c r="AA305" s="602"/>
      <c r="AB305" s="602"/>
      <c r="AC305" s="602"/>
      <c r="AD305" s="605">
        <v>99</v>
      </c>
    </row>
    <row r="306" spans="1:30" ht="15.75" thickBot="1" x14ac:dyDescent="0.3">
      <c r="A306" s="593" t="s">
        <v>406</v>
      </c>
      <c r="B306" s="690">
        <v>45181</v>
      </c>
      <c r="C306" s="692" t="s">
        <v>396</v>
      </c>
      <c r="D306" s="606" t="s">
        <v>403</v>
      </c>
      <c r="E306" s="607">
        <v>8558</v>
      </c>
      <c r="F306" s="607">
        <v>297</v>
      </c>
      <c r="G306" s="670"/>
      <c r="H306" s="670"/>
      <c r="I306" s="670"/>
      <c r="J306" s="670"/>
      <c r="K306" s="670"/>
      <c r="L306" s="670"/>
      <c r="M306" s="670"/>
      <c r="N306" s="670"/>
      <c r="O306" s="670"/>
      <c r="P306" s="670"/>
      <c r="Q306" s="603">
        <v>8855</v>
      </c>
      <c r="R306" s="608">
        <v>18</v>
      </c>
      <c r="S306" s="608">
        <v>1</v>
      </c>
      <c r="T306" s="670"/>
      <c r="U306" s="670"/>
      <c r="V306" s="670"/>
      <c r="W306" s="670"/>
      <c r="X306" s="670"/>
      <c r="Y306" s="670"/>
      <c r="Z306" s="670"/>
      <c r="AA306" s="670"/>
      <c r="AB306" s="670"/>
      <c r="AC306" s="670"/>
      <c r="AD306" s="605">
        <v>19</v>
      </c>
    </row>
    <row r="307" spans="1:30" ht="15.75" thickBot="1" x14ac:dyDescent="0.3">
      <c r="A307" s="593" t="s">
        <v>406</v>
      </c>
      <c r="B307" s="691">
        <v>45191</v>
      </c>
      <c r="C307" s="692" t="s">
        <v>396</v>
      </c>
      <c r="D307" s="600" t="s">
        <v>399</v>
      </c>
      <c r="E307" s="601">
        <v>81206</v>
      </c>
      <c r="F307" s="601">
        <v>120883</v>
      </c>
      <c r="G307" s="602"/>
      <c r="H307" s="602"/>
      <c r="I307" s="602"/>
      <c r="J307" s="602"/>
      <c r="K307" s="602"/>
      <c r="L307" s="602"/>
      <c r="M307" s="602"/>
      <c r="N307" s="602"/>
      <c r="O307" s="602"/>
      <c r="P307" s="602"/>
      <c r="Q307" s="603">
        <v>202089</v>
      </c>
      <c r="R307" s="604">
        <v>131</v>
      </c>
      <c r="S307" s="604">
        <v>198</v>
      </c>
      <c r="T307" s="602"/>
      <c r="U307" s="602"/>
      <c r="V307" s="602"/>
      <c r="W307" s="602"/>
      <c r="X307" s="602"/>
      <c r="Y307" s="602"/>
      <c r="Z307" s="602"/>
      <c r="AA307" s="602"/>
      <c r="AB307" s="602"/>
      <c r="AC307" s="602"/>
      <c r="AD307" s="605">
        <v>329</v>
      </c>
    </row>
    <row r="308" spans="1:30" ht="15.75" thickBot="1" x14ac:dyDescent="0.3">
      <c r="A308" s="593" t="s">
        <v>406</v>
      </c>
      <c r="B308" s="690">
        <v>45191</v>
      </c>
      <c r="C308" s="692" t="s">
        <v>396</v>
      </c>
      <c r="D308" s="606" t="s">
        <v>403</v>
      </c>
      <c r="E308" s="607">
        <v>15446</v>
      </c>
      <c r="F308" s="607">
        <v>25816</v>
      </c>
      <c r="G308" s="670"/>
      <c r="H308" s="670"/>
      <c r="I308" s="670"/>
      <c r="J308" s="670"/>
      <c r="K308" s="670"/>
      <c r="L308" s="670"/>
      <c r="M308" s="670"/>
      <c r="N308" s="670"/>
      <c r="O308" s="670"/>
      <c r="P308" s="670"/>
      <c r="Q308" s="603">
        <v>41262</v>
      </c>
      <c r="R308" s="608">
        <v>33</v>
      </c>
      <c r="S308" s="608">
        <v>53</v>
      </c>
      <c r="T308" s="670"/>
      <c r="U308" s="670"/>
      <c r="V308" s="670"/>
      <c r="W308" s="670"/>
      <c r="X308" s="670"/>
      <c r="Y308" s="670"/>
      <c r="Z308" s="670"/>
      <c r="AA308" s="670"/>
      <c r="AB308" s="670"/>
      <c r="AC308" s="670"/>
      <c r="AD308" s="605">
        <v>86</v>
      </c>
    </row>
    <row r="309" spans="1:30" ht="15.75" thickBot="1" x14ac:dyDescent="0.3">
      <c r="A309" s="593" t="s">
        <v>406</v>
      </c>
      <c r="B309" s="673">
        <v>45195</v>
      </c>
      <c r="C309" s="671" t="s">
        <v>396</v>
      </c>
      <c r="D309" s="600" t="s">
        <v>403</v>
      </c>
      <c r="E309" s="602"/>
      <c r="F309" s="601">
        <v>104</v>
      </c>
      <c r="G309" s="602"/>
      <c r="H309" s="602"/>
      <c r="I309" s="602"/>
      <c r="J309" s="602"/>
      <c r="K309" s="602"/>
      <c r="L309" s="602"/>
      <c r="M309" s="602"/>
      <c r="N309" s="602"/>
      <c r="O309" s="602"/>
      <c r="P309" s="602"/>
      <c r="Q309" s="603">
        <v>104</v>
      </c>
      <c r="R309" s="602"/>
      <c r="S309" s="604">
        <v>1</v>
      </c>
      <c r="T309" s="602"/>
      <c r="U309" s="602"/>
      <c r="V309" s="602"/>
      <c r="W309" s="602"/>
      <c r="X309" s="602"/>
      <c r="Y309" s="602"/>
      <c r="Z309" s="602"/>
      <c r="AA309" s="602"/>
      <c r="AB309" s="602"/>
      <c r="AC309" s="602"/>
      <c r="AD309" s="605">
        <v>1</v>
      </c>
    </row>
    <row r="310" spans="1:30" ht="15.75" thickBot="1" x14ac:dyDescent="0.3">
      <c r="A310" s="593" t="s">
        <v>406</v>
      </c>
      <c r="B310" s="672">
        <v>45243</v>
      </c>
      <c r="C310" s="671" t="s">
        <v>396</v>
      </c>
      <c r="D310" s="606" t="s">
        <v>397</v>
      </c>
      <c r="E310" s="670"/>
      <c r="F310" s="670"/>
      <c r="G310" s="670"/>
      <c r="H310" s="607">
        <v>700</v>
      </c>
      <c r="I310" s="670"/>
      <c r="J310" s="670"/>
      <c r="K310" s="670"/>
      <c r="L310" s="670"/>
      <c r="M310" s="670"/>
      <c r="N310" s="670"/>
      <c r="O310" s="670"/>
      <c r="P310" s="670"/>
      <c r="Q310" s="603">
        <v>700</v>
      </c>
      <c r="R310" s="670"/>
      <c r="S310" s="670"/>
      <c r="T310" s="670"/>
      <c r="U310" s="608">
        <v>1</v>
      </c>
      <c r="V310" s="670"/>
      <c r="W310" s="670"/>
      <c r="X310" s="670"/>
      <c r="Y310" s="670"/>
      <c r="Z310" s="670"/>
      <c r="AA310" s="670"/>
      <c r="AB310" s="670"/>
      <c r="AC310" s="670"/>
      <c r="AD310" s="605">
        <v>1</v>
      </c>
    </row>
    <row r="311" spans="1:30" ht="15.75" thickBot="1" x14ac:dyDescent="0.3">
      <c r="A311" s="593" t="s">
        <v>406</v>
      </c>
      <c r="B311" s="691">
        <v>45261</v>
      </c>
      <c r="C311" s="692" t="s">
        <v>396</v>
      </c>
      <c r="D311" s="600" t="s">
        <v>402</v>
      </c>
      <c r="E311" s="602"/>
      <c r="F311" s="602"/>
      <c r="G311" s="601">
        <v>212068</v>
      </c>
      <c r="H311" s="601">
        <v>27058</v>
      </c>
      <c r="I311" s="601">
        <v>19498</v>
      </c>
      <c r="J311" s="602"/>
      <c r="K311" s="602"/>
      <c r="L311" s="602"/>
      <c r="M311" s="602"/>
      <c r="N311" s="602"/>
      <c r="O311" s="602"/>
      <c r="P311" s="602"/>
      <c r="Q311" s="603">
        <v>258624</v>
      </c>
      <c r="R311" s="602"/>
      <c r="S311" s="602"/>
      <c r="T311" s="604">
        <v>427</v>
      </c>
      <c r="U311" s="604">
        <v>58</v>
      </c>
      <c r="V311" s="604">
        <v>36</v>
      </c>
      <c r="W311" s="602"/>
      <c r="X311" s="602"/>
      <c r="Y311" s="602"/>
      <c r="Z311" s="602"/>
      <c r="AA311" s="602"/>
      <c r="AB311" s="602"/>
      <c r="AC311" s="602"/>
      <c r="AD311" s="605">
        <v>519</v>
      </c>
    </row>
    <row r="312" spans="1:30" ht="15.75" thickBot="1" x14ac:dyDescent="0.3">
      <c r="A312" s="593" t="s">
        <v>406</v>
      </c>
      <c r="B312" s="690">
        <v>45261</v>
      </c>
      <c r="C312" s="692" t="s">
        <v>396</v>
      </c>
      <c r="D312" s="606" t="s">
        <v>399</v>
      </c>
      <c r="E312" s="670"/>
      <c r="F312" s="670"/>
      <c r="G312" s="607">
        <v>200884</v>
      </c>
      <c r="H312" s="607">
        <v>12925</v>
      </c>
      <c r="I312" s="607">
        <v>5826</v>
      </c>
      <c r="J312" s="670"/>
      <c r="K312" s="670"/>
      <c r="L312" s="670"/>
      <c r="M312" s="670"/>
      <c r="N312" s="670"/>
      <c r="O312" s="670"/>
      <c r="P312" s="670"/>
      <c r="Q312" s="603">
        <v>219635</v>
      </c>
      <c r="R312" s="670"/>
      <c r="S312" s="670"/>
      <c r="T312" s="608">
        <v>343</v>
      </c>
      <c r="U312" s="608">
        <v>24</v>
      </c>
      <c r="V312" s="608">
        <v>10</v>
      </c>
      <c r="W312" s="670"/>
      <c r="X312" s="670"/>
      <c r="Y312" s="670"/>
      <c r="Z312" s="670"/>
      <c r="AA312" s="670"/>
      <c r="AB312" s="670"/>
      <c r="AC312" s="670"/>
      <c r="AD312" s="605">
        <v>377</v>
      </c>
    </row>
    <row r="313" spans="1:30" ht="15.75" thickBot="1" x14ac:dyDescent="0.3">
      <c r="A313" s="593" t="s">
        <v>406</v>
      </c>
      <c r="B313" s="691">
        <v>45261</v>
      </c>
      <c r="C313" s="692" t="s">
        <v>396</v>
      </c>
      <c r="D313" s="600" t="s">
        <v>403</v>
      </c>
      <c r="E313" s="602"/>
      <c r="F313" s="602"/>
      <c r="G313" s="601">
        <v>28141</v>
      </c>
      <c r="H313" s="601">
        <v>3257</v>
      </c>
      <c r="I313" s="601">
        <v>450</v>
      </c>
      <c r="J313" s="602"/>
      <c r="K313" s="602"/>
      <c r="L313" s="602"/>
      <c r="M313" s="602"/>
      <c r="N313" s="602"/>
      <c r="O313" s="602"/>
      <c r="P313" s="602"/>
      <c r="Q313" s="603">
        <v>31848</v>
      </c>
      <c r="R313" s="602"/>
      <c r="S313" s="602"/>
      <c r="T313" s="604">
        <v>60</v>
      </c>
      <c r="U313" s="604">
        <v>6</v>
      </c>
      <c r="V313" s="604">
        <v>1</v>
      </c>
      <c r="W313" s="602"/>
      <c r="X313" s="602"/>
      <c r="Y313" s="602"/>
      <c r="Z313" s="602"/>
      <c r="AA313" s="602"/>
      <c r="AB313" s="602"/>
      <c r="AC313" s="602"/>
      <c r="AD313" s="605">
        <v>67</v>
      </c>
    </row>
    <row r="314" spans="1:30" ht="15.75" thickBot="1" x14ac:dyDescent="0.3">
      <c r="A314" s="593" t="s">
        <v>406</v>
      </c>
      <c r="B314" s="690">
        <v>45264</v>
      </c>
      <c r="C314" s="692" t="s">
        <v>396</v>
      </c>
      <c r="D314" s="606" t="s">
        <v>402</v>
      </c>
      <c r="E314" s="670"/>
      <c r="F314" s="670"/>
      <c r="G314" s="670"/>
      <c r="H314" s="670"/>
      <c r="I314" s="607">
        <v>778.37</v>
      </c>
      <c r="J314" s="670"/>
      <c r="K314" s="670"/>
      <c r="L314" s="670"/>
      <c r="M314" s="670"/>
      <c r="N314" s="670"/>
      <c r="O314" s="670"/>
      <c r="P314" s="670"/>
      <c r="Q314" s="603">
        <v>778.37</v>
      </c>
      <c r="R314" s="670"/>
      <c r="S314" s="670"/>
      <c r="T314" s="670"/>
      <c r="U314" s="670"/>
      <c r="V314" s="608">
        <v>2</v>
      </c>
      <c r="W314" s="670"/>
      <c r="X314" s="670"/>
      <c r="Y314" s="670"/>
      <c r="Z314" s="670"/>
      <c r="AA314" s="670"/>
      <c r="AB314" s="670"/>
      <c r="AC314" s="670"/>
      <c r="AD314" s="605">
        <v>2</v>
      </c>
    </row>
    <row r="315" spans="1:30" ht="15.75" thickBot="1" x14ac:dyDescent="0.3">
      <c r="A315" s="593" t="s">
        <v>406</v>
      </c>
      <c r="B315" s="691">
        <v>45264</v>
      </c>
      <c r="C315" s="692" t="s">
        <v>396</v>
      </c>
      <c r="D315" s="600" t="s">
        <v>399</v>
      </c>
      <c r="E315" s="602"/>
      <c r="F315" s="602"/>
      <c r="G315" s="601">
        <v>161844</v>
      </c>
      <c r="H315" s="601">
        <v>32852</v>
      </c>
      <c r="I315" s="601">
        <v>11451</v>
      </c>
      <c r="J315" s="602"/>
      <c r="K315" s="602"/>
      <c r="L315" s="602"/>
      <c r="M315" s="602"/>
      <c r="N315" s="602"/>
      <c r="O315" s="602"/>
      <c r="P315" s="602"/>
      <c r="Q315" s="603">
        <v>206147</v>
      </c>
      <c r="R315" s="602"/>
      <c r="S315" s="602"/>
      <c r="T315" s="604">
        <v>286</v>
      </c>
      <c r="U315" s="604">
        <v>56</v>
      </c>
      <c r="V315" s="604">
        <v>21</v>
      </c>
      <c r="W315" s="602"/>
      <c r="X315" s="602"/>
      <c r="Y315" s="602"/>
      <c r="Z315" s="602"/>
      <c r="AA315" s="602"/>
      <c r="AB315" s="602"/>
      <c r="AC315" s="602"/>
      <c r="AD315" s="605">
        <v>363</v>
      </c>
    </row>
    <row r="316" spans="1:30" ht="15.75" thickBot="1" x14ac:dyDescent="0.3">
      <c r="A316" s="593" t="s">
        <v>406</v>
      </c>
      <c r="B316" s="690">
        <v>45264</v>
      </c>
      <c r="C316" s="692" t="s">
        <v>396</v>
      </c>
      <c r="D316" s="606" t="s">
        <v>403</v>
      </c>
      <c r="E316" s="670"/>
      <c r="F316" s="670"/>
      <c r="G316" s="607">
        <v>29757</v>
      </c>
      <c r="H316" s="607">
        <v>3904</v>
      </c>
      <c r="I316" s="607">
        <v>4136</v>
      </c>
      <c r="J316" s="670"/>
      <c r="K316" s="670"/>
      <c r="L316" s="670"/>
      <c r="M316" s="670"/>
      <c r="N316" s="670"/>
      <c r="O316" s="670"/>
      <c r="P316" s="670"/>
      <c r="Q316" s="603">
        <v>37797</v>
      </c>
      <c r="R316" s="670"/>
      <c r="S316" s="670"/>
      <c r="T316" s="608">
        <v>64</v>
      </c>
      <c r="U316" s="608">
        <v>8</v>
      </c>
      <c r="V316" s="608">
        <v>8</v>
      </c>
      <c r="W316" s="670"/>
      <c r="X316" s="670"/>
      <c r="Y316" s="670"/>
      <c r="Z316" s="670"/>
      <c r="AA316" s="670"/>
      <c r="AB316" s="670"/>
      <c r="AC316" s="670"/>
      <c r="AD316" s="605">
        <v>80</v>
      </c>
    </row>
    <row r="317" spans="1:30" ht="15.75" thickBot="1" x14ac:dyDescent="0.3">
      <c r="A317" s="593" t="s">
        <v>406</v>
      </c>
      <c r="B317" s="691">
        <v>45266</v>
      </c>
      <c r="C317" s="692" t="s">
        <v>396</v>
      </c>
      <c r="D317" s="600" t="s">
        <v>399</v>
      </c>
      <c r="E317" s="602"/>
      <c r="F317" s="602"/>
      <c r="G317" s="601">
        <v>60613</v>
      </c>
      <c r="H317" s="601">
        <v>40448</v>
      </c>
      <c r="I317" s="601">
        <v>3014</v>
      </c>
      <c r="J317" s="602"/>
      <c r="K317" s="602"/>
      <c r="L317" s="602"/>
      <c r="M317" s="602"/>
      <c r="N317" s="602"/>
      <c r="O317" s="602"/>
      <c r="P317" s="602"/>
      <c r="Q317" s="603">
        <v>104075</v>
      </c>
      <c r="R317" s="602"/>
      <c r="S317" s="602"/>
      <c r="T317" s="604">
        <v>110</v>
      </c>
      <c r="U317" s="604">
        <v>75</v>
      </c>
      <c r="V317" s="604">
        <v>6</v>
      </c>
      <c r="W317" s="602"/>
      <c r="X317" s="602"/>
      <c r="Y317" s="602"/>
      <c r="Z317" s="602"/>
      <c r="AA317" s="602"/>
      <c r="AB317" s="602"/>
      <c r="AC317" s="602"/>
      <c r="AD317" s="605">
        <v>191</v>
      </c>
    </row>
    <row r="318" spans="1:30" ht="15.75" thickBot="1" x14ac:dyDescent="0.3">
      <c r="A318" s="593" t="s">
        <v>406</v>
      </c>
      <c r="B318" s="690">
        <v>45266</v>
      </c>
      <c r="C318" s="692" t="s">
        <v>396</v>
      </c>
      <c r="D318" s="606" t="s">
        <v>403</v>
      </c>
      <c r="E318" s="670"/>
      <c r="F318" s="670"/>
      <c r="G318" s="607">
        <v>10053</v>
      </c>
      <c r="H318" s="607">
        <v>3034</v>
      </c>
      <c r="I318" s="607">
        <v>385</v>
      </c>
      <c r="J318" s="670"/>
      <c r="K318" s="670"/>
      <c r="L318" s="670"/>
      <c r="M318" s="670"/>
      <c r="N318" s="670"/>
      <c r="O318" s="670"/>
      <c r="P318" s="670"/>
      <c r="Q318" s="603">
        <v>13472</v>
      </c>
      <c r="R318" s="670"/>
      <c r="S318" s="670"/>
      <c r="T318" s="608">
        <v>21</v>
      </c>
      <c r="U318" s="608">
        <v>7</v>
      </c>
      <c r="V318" s="608">
        <v>1</v>
      </c>
      <c r="W318" s="670"/>
      <c r="X318" s="670"/>
      <c r="Y318" s="670"/>
      <c r="Z318" s="670"/>
      <c r="AA318" s="670"/>
      <c r="AB318" s="670"/>
      <c r="AC318" s="670"/>
      <c r="AD318" s="605">
        <v>29</v>
      </c>
    </row>
    <row r="319" spans="1:30" ht="15.75" thickBot="1" x14ac:dyDescent="0.3">
      <c r="A319" s="593" t="s">
        <v>406</v>
      </c>
      <c r="B319" s="691">
        <v>45267</v>
      </c>
      <c r="C319" s="692" t="s">
        <v>396</v>
      </c>
      <c r="D319" s="600" t="s">
        <v>399</v>
      </c>
      <c r="E319" s="602"/>
      <c r="F319" s="602"/>
      <c r="G319" s="601">
        <v>102436</v>
      </c>
      <c r="H319" s="601">
        <v>792</v>
      </c>
      <c r="I319" s="601">
        <v>5191</v>
      </c>
      <c r="J319" s="602"/>
      <c r="K319" s="602"/>
      <c r="L319" s="602"/>
      <c r="M319" s="602"/>
      <c r="N319" s="602"/>
      <c r="O319" s="602"/>
      <c r="P319" s="602"/>
      <c r="Q319" s="603">
        <v>108419</v>
      </c>
      <c r="R319" s="602"/>
      <c r="S319" s="602"/>
      <c r="T319" s="604">
        <v>176</v>
      </c>
      <c r="U319" s="604">
        <v>1</v>
      </c>
      <c r="V319" s="604">
        <v>7</v>
      </c>
      <c r="W319" s="602"/>
      <c r="X319" s="602"/>
      <c r="Y319" s="602"/>
      <c r="Z319" s="602"/>
      <c r="AA319" s="602"/>
      <c r="AB319" s="602"/>
      <c r="AC319" s="602"/>
      <c r="AD319" s="605">
        <v>184</v>
      </c>
    </row>
    <row r="320" spans="1:30" ht="15.75" thickBot="1" x14ac:dyDescent="0.3">
      <c r="A320" s="593" t="s">
        <v>406</v>
      </c>
      <c r="B320" s="690">
        <v>45267</v>
      </c>
      <c r="C320" s="692" t="s">
        <v>396</v>
      </c>
      <c r="D320" s="606" t="s">
        <v>403</v>
      </c>
      <c r="E320" s="670"/>
      <c r="F320" s="670"/>
      <c r="G320" s="607">
        <v>13856</v>
      </c>
      <c r="H320" s="670"/>
      <c r="I320" s="607">
        <v>681</v>
      </c>
      <c r="J320" s="670"/>
      <c r="K320" s="670"/>
      <c r="L320" s="670"/>
      <c r="M320" s="670"/>
      <c r="N320" s="670"/>
      <c r="O320" s="670"/>
      <c r="P320" s="670"/>
      <c r="Q320" s="603">
        <v>14537</v>
      </c>
      <c r="R320" s="670"/>
      <c r="S320" s="670"/>
      <c r="T320" s="608">
        <v>36</v>
      </c>
      <c r="U320" s="670"/>
      <c r="V320" s="608">
        <v>1</v>
      </c>
      <c r="W320" s="670"/>
      <c r="X320" s="670"/>
      <c r="Y320" s="670"/>
      <c r="Z320" s="670"/>
      <c r="AA320" s="670"/>
      <c r="AB320" s="670"/>
      <c r="AC320" s="670"/>
      <c r="AD320" s="605">
        <v>37</v>
      </c>
    </row>
    <row r="321" spans="1:30" ht="15.75" thickBot="1" x14ac:dyDescent="0.3">
      <c r="A321" s="593" t="s">
        <v>406</v>
      </c>
      <c r="B321" s="673">
        <v>45274</v>
      </c>
      <c r="C321" s="671" t="s">
        <v>396</v>
      </c>
      <c r="D321" s="600" t="s">
        <v>397</v>
      </c>
      <c r="E321" s="602"/>
      <c r="F321" s="602"/>
      <c r="G321" s="602"/>
      <c r="H321" s="602"/>
      <c r="I321" s="601">
        <v>117</v>
      </c>
      <c r="J321" s="602"/>
      <c r="K321" s="602"/>
      <c r="L321" s="602"/>
      <c r="M321" s="602"/>
      <c r="N321" s="602"/>
      <c r="O321" s="602"/>
      <c r="P321" s="602"/>
      <c r="Q321" s="603">
        <v>117</v>
      </c>
      <c r="R321" s="602"/>
      <c r="S321" s="602"/>
      <c r="T321" s="602"/>
      <c r="U321" s="602"/>
      <c r="V321" s="604">
        <v>1</v>
      </c>
      <c r="W321" s="602"/>
      <c r="X321" s="602"/>
      <c r="Y321" s="602"/>
      <c r="Z321" s="602"/>
      <c r="AA321" s="602"/>
      <c r="AB321" s="602"/>
      <c r="AC321" s="602"/>
      <c r="AD321" s="605">
        <v>1</v>
      </c>
    </row>
    <row r="322" spans="1:30" ht="15.75" thickBot="1" x14ac:dyDescent="0.3">
      <c r="A322" s="593" t="s">
        <v>406</v>
      </c>
      <c r="B322" s="690">
        <v>45295</v>
      </c>
      <c r="C322" s="692" t="s">
        <v>396</v>
      </c>
      <c r="D322" s="606" t="s">
        <v>402</v>
      </c>
      <c r="E322" s="670"/>
      <c r="F322" s="670"/>
      <c r="G322" s="607">
        <v>148018</v>
      </c>
      <c r="H322" s="607">
        <v>50101</v>
      </c>
      <c r="I322" s="607">
        <v>1310</v>
      </c>
      <c r="J322" s="607">
        <v>7230</v>
      </c>
      <c r="K322" s="670"/>
      <c r="L322" s="670"/>
      <c r="M322" s="670"/>
      <c r="N322" s="670"/>
      <c r="O322" s="670"/>
      <c r="P322" s="670"/>
      <c r="Q322" s="603">
        <v>206659</v>
      </c>
      <c r="R322" s="670"/>
      <c r="S322" s="670"/>
      <c r="T322" s="608">
        <v>324</v>
      </c>
      <c r="U322" s="608">
        <v>107</v>
      </c>
      <c r="V322" s="608">
        <v>4</v>
      </c>
      <c r="W322" s="608">
        <v>19</v>
      </c>
      <c r="X322" s="670"/>
      <c r="Y322" s="670"/>
      <c r="Z322" s="670"/>
      <c r="AA322" s="670"/>
      <c r="AB322" s="670"/>
      <c r="AC322" s="670"/>
      <c r="AD322" s="605">
        <v>454</v>
      </c>
    </row>
    <row r="323" spans="1:30" ht="15.75" thickBot="1" x14ac:dyDescent="0.3">
      <c r="A323" s="593" t="s">
        <v>406</v>
      </c>
      <c r="B323" s="691">
        <v>45295</v>
      </c>
      <c r="C323" s="692" t="s">
        <v>396</v>
      </c>
      <c r="D323" s="600" t="s">
        <v>399</v>
      </c>
      <c r="E323" s="602"/>
      <c r="F323" s="602"/>
      <c r="G323" s="601">
        <v>33103</v>
      </c>
      <c r="H323" s="601">
        <v>52015</v>
      </c>
      <c r="I323" s="602"/>
      <c r="J323" s="601">
        <v>5299</v>
      </c>
      <c r="K323" s="602"/>
      <c r="L323" s="602"/>
      <c r="M323" s="602"/>
      <c r="N323" s="602"/>
      <c r="O323" s="602"/>
      <c r="P323" s="602"/>
      <c r="Q323" s="603">
        <v>90417</v>
      </c>
      <c r="R323" s="602"/>
      <c r="S323" s="602"/>
      <c r="T323" s="604">
        <v>58</v>
      </c>
      <c r="U323" s="604">
        <v>104</v>
      </c>
      <c r="V323" s="602"/>
      <c r="W323" s="604">
        <v>10</v>
      </c>
      <c r="X323" s="602"/>
      <c r="Y323" s="602"/>
      <c r="Z323" s="602"/>
      <c r="AA323" s="602"/>
      <c r="AB323" s="602"/>
      <c r="AC323" s="602"/>
      <c r="AD323" s="605">
        <v>172</v>
      </c>
    </row>
    <row r="324" spans="1:30" ht="15.75" thickBot="1" x14ac:dyDescent="0.3">
      <c r="A324" s="593" t="s">
        <v>406</v>
      </c>
      <c r="B324" s="690">
        <v>45295</v>
      </c>
      <c r="C324" s="692" t="s">
        <v>396</v>
      </c>
      <c r="D324" s="606" t="s">
        <v>403</v>
      </c>
      <c r="E324" s="670"/>
      <c r="F324" s="670"/>
      <c r="G324" s="607">
        <v>8360</v>
      </c>
      <c r="H324" s="607">
        <v>6368</v>
      </c>
      <c r="I324" s="670"/>
      <c r="J324" s="670"/>
      <c r="K324" s="670"/>
      <c r="L324" s="670"/>
      <c r="M324" s="670"/>
      <c r="N324" s="670"/>
      <c r="O324" s="670"/>
      <c r="P324" s="670"/>
      <c r="Q324" s="603">
        <v>14728</v>
      </c>
      <c r="R324" s="670"/>
      <c r="S324" s="670"/>
      <c r="T324" s="608">
        <v>19</v>
      </c>
      <c r="U324" s="608">
        <v>18</v>
      </c>
      <c r="V324" s="670"/>
      <c r="W324" s="670"/>
      <c r="X324" s="670"/>
      <c r="Y324" s="670"/>
      <c r="Z324" s="670"/>
      <c r="AA324" s="670"/>
      <c r="AB324" s="670"/>
      <c r="AC324" s="670"/>
      <c r="AD324" s="605">
        <v>37</v>
      </c>
    </row>
    <row r="325" spans="1:30" ht="15.75" thickBot="1" x14ac:dyDescent="0.3">
      <c r="A325" s="593" t="s">
        <v>406</v>
      </c>
      <c r="B325" s="673">
        <v>45296</v>
      </c>
      <c r="C325" s="671" t="s">
        <v>396</v>
      </c>
      <c r="D325" s="600" t="s">
        <v>402</v>
      </c>
      <c r="E325" s="602"/>
      <c r="F325" s="602"/>
      <c r="G325" s="601">
        <v>221996</v>
      </c>
      <c r="H325" s="601">
        <v>71110</v>
      </c>
      <c r="I325" s="601">
        <v>3399</v>
      </c>
      <c r="J325" s="601">
        <v>17604</v>
      </c>
      <c r="K325" s="602"/>
      <c r="L325" s="602"/>
      <c r="M325" s="602"/>
      <c r="N325" s="602"/>
      <c r="O325" s="602"/>
      <c r="P325" s="602"/>
      <c r="Q325" s="603">
        <v>314109</v>
      </c>
      <c r="R325" s="602"/>
      <c r="S325" s="602"/>
      <c r="T325" s="604">
        <v>519</v>
      </c>
      <c r="U325" s="604">
        <v>179</v>
      </c>
      <c r="V325" s="604">
        <v>10</v>
      </c>
      <c r="W325" s="604">
        <v>44</v>
      </c>
      <c r="X325" s="602"/>
      <c r="Y325" s="602"/>
      <c r="Z325" s="602"/>
      <c r="AA325" s="602"/>
      <c r="AB325" s="602"/>
      <c r="AC325" s="602"/>
      <c r="AD325" s="605">
        <v>752</v>
      </c>
    </row>
    <row r="326" spans="1:30" ht="15.75" thickBot="1" x14ac:dyDescent="0.3">
      <c r="A326" s="593" t="s">
        <v>406</v>
      </c>
      <c r="B326" s="672">
        <v>45299</v>
      </c>
      <c r="C326" s="671" t="s">
        <v>396</v>
      </c>
      <c r="D326" s="606" t="s">
        <v>402</v>
      </c>
      <c r="E326" s="670"/>
      <c r="F326" s="670"/>
      <c r="G326" s="607">
        <v>11988</v>
      </c>
      <c r="H326" s="607">
        <v>6680</v>
      </c>
      <c r="I326" s="670"/>
      <c r="J326" s="607">
        <v>2535</v>
      </c>
      <c r="K326" s="670"/>
      <c r="L326" s="670"/>
      <c r="M326" s="670"/>
      <c r="N326" s="670"/>
      <c r="O326" s="670"/>
      <c r="P326" s="670"/>
      <c r="Q326" s="603">
        <v>21203</v>
      </c>
      <c r="R326" s="670"/>
      <c r="S326" s="670"/>
      <c r="T326" s="608">
        <v>43</v>
      </c>
      <c r="U326" s="608">
        <v>28</v>
      </c>
      <c r="V326" s="670"/>
      <c r="W326" s="608">
        <v>7</v>
      </c>
      <c r="X326" s="670"/>
      <c r="Y326" s="670"/>
      <c r="Z326" s="670"/>
      <c r="AA326" s="670"/>
      <c r="AB326" s="670"/>
      <c r="AC326" s="670"/>
      <c r="AD326" s="605">
        <v>78</v>
      </c>
    </row>
    <row r="327" spans="1:30" ht="15.75" thickBot="1" x14ac:dyDescent="0.3">
      <c r="A327" s="593" t="s">
        <v>406</v>
      </c>
      <c r="B327" s="691">
        <v>45300</v>
      </c>
      <c r="C327" s="692" t="s">
        <v>396</v>
      </c>
      <c r="D327" s="600" t="s">
        <v>397</v>
      </c>
      <c r="E327" s="602"/>
      <c r="F327" s="602"/>
      <c r="G327" s="602"/>
      <c r="H327" s="602"/>
      <c r="I327" s="602"/>
      <c r="J327" s="601">
        <v>2732.7</v>
      </c>
      <c r="K327" s="602"/>
      <c r="L327" s="602"/>
      <c r="M327" s="602"/>
      <c r="N327" s="602"/>
      <c r="O327" s="602"/>
      <c r="P327" s="602"/>
      <c r="Q327" s="603">
        <v>2732.7</v>
      </c>
      <c r="R327" s="602"/>
      <c r="S327" s="602"/>
      <c r="T327" s="602"/>
      <c r="U327" s="602"/>
      <c r="V327" s="602"/>
      <c r="W327" s="604">
        <v>2</v>
      </c>
      <c r="X327" s="602"/>
      <c r="Y327" s="602"/>
      <c r="Z327" s="602"/>
      <c r="AA327" s="602"/>
      <c r="AB327" s="602"/>
      <c r="AC327" s="602"/>
      <c r="AD327" s="605">
        <v>2</v>
      </c>
    </row>
    <row r="328" spans="1:30" ht="15.75" thickBot="1" x14ac:dyDescent="0.3">
      <c r="A328" s="593" t="s">
        <v>406</v>
      </c>
      <c r="B328" s="690">
        <v>45300</v>
      </c>
      <c r="C328" s="692" t="s">
        <v>396</v>
      </c>
      <c r="D328" s="606" t="s">
        <v>399</v>
      </c>
      <c r="E328" s="670"/>
      <c r="F328" s="670"/>
      <c r="G328" s="607">
        <v>55083</v>
      </c>
      <c r="H328" s="607">
        <v>36891</v>
      </c>
      <c r="I328" s="607">
        <v>3298</v>
      </c>
      <c r="J328" s="607">
        <v>3717</v>
      </c>
      <c r="K328" s="670"/>
      <c r="L328" s="670"/>
      <c r="M328" s="670"/>
      <c r="N328" s="670"/>
      <c r="O328" s="670"/>
      <c r="P328" s="670"/>
      <c r="Q328" s="603">
        <v>98989</v>
      </c>
      <c r="R328" s="670"/>
      <c r="S328" s="670"/>
      <c r="T328" s="608">
        <v>101</v>
      </c>
      <c r="U328" s="608">
        <v>66</v>
      </c>
      <c r="V328" s="608">
        <v>6</v>
      </c>
      <c r="W328" s="608">
        <v>7</v>
      </c>
      <c r="X328" s="670"/>
      <c r="Y328" s="670"/>
      <c r="Z328" s="670"/>
      <c r="AA328" s="670"/>
      <c r="AB328" s="670"/>
      <c r="AC328" s="670"/>
      <c r="AD328" s="605">
        <v>179</v>
      </c>
    </row>
    <row r="329" spans="1:30" ht="15.75" thickBot="1" x14ac:dyDescent="0.3">
      <c r="A329" s="593" t="s">
        <v>406</v>
      </c>
      <c r="B329" s="691">
        <v>45300</v>
      </c>
      <c r="C329" s="692" t="s">
        <v>396</v>
      </c>
      <c r="D329" s="600" t="s">
        <v>403</v>
      </c>
      <c r="E329" s="602"/>
      <c r="F329" s="602"/>
      <c r="G329" s="601">
        <v>12868</v>
      </c>
      <c r="H329" s="601">
        <v>3294</v>
      </c>
      <c r="I329" s="602"/>
      <c r="J329" s="601">
        <v>1874</v>
      </c>
      <c r="K329" s="602"/>
      <c r="L329" s="602"/>
      <c r="M329" s="602"/>
      <c r="N329" s="602"/>
      <c r="O329" s="602"/>
      <c r="P329" s="602"/>
      <c r="Q329" s="603">
        <v>18036</v>
      </c>
      <c r="R329" s="602"/>
      <c r="S329" s="602"/>
      <c r="T329" s="604">
        <v>27</v>
      </c>
      <c r="U329" s="604">
        <v>8</v>
      </c>
      <c r="V329" s="602"/>
      <c r="W329" s="604">
        <v>3</v>
      </c>
      <c r="X329" s="602"/>
      <c r="Y329" s="602"/>
      <c r="Z329" s="602"/>
      <c r="AA329" s="602"/>
      <c r="AB329" s="602"/>
      <c r="AC329" s="602"/>
      <c r="AD329" s="605">
        <v>38</v>
      </c>
    </row>
    <row r="330" spans="1:30" ht="15.75" thickBot="1" x14ac:dyDescent="0.3">
      <c r="A330" s="593" t="s">
        <v>406</v>
      </c>
      <c r="B330" s="672">
        <v>45301</v>
      </c>
      <c r="C330" s="671" t="s">
        <v>396</v>
      </c>
      <c r="D330" s="606" t="s">
        <v>403</v>
      </c>
      <c r="E330" s="670"/>
      <c r="F330" s="670"/>
      <c r="G330" s="607">
        <v>8474</v>
      </c>
      <c r="H330" s="607">
        <v>1171</v>
      </c>
      <c r="I330" s="670"/>
      <c r="J330" s="607">
        <v>1820</v>
      </c>
      <c r="K330" s="670"/>
      <c r="L330" s="670"/>
      <c r="M330" s="670"/>
      <c r="N330" s="670"/>
      <c r="O330" s="670"/>
      <c r="P330" s="670"/>
      <c r="Q330" s="603">
        <v>11465</v>
      </c>
      <c r="R330" s="670"/>
      <c r="S330" s="670"/>
      <c r="T330" s="608">
        <v>18</v>
      </c>
      <c r="U330" s="608">
        <v>2</v>
      </c>
      <c r="V330" s="670"/>
      <c r="W330" s="608">
        <v>4</v>
      </c>
      <c r="X330" s="670"/>
      <c r="Y330" s="670"/>
      <c r="Z330" s="670"/>
      <c r="AA330" s="670"/>
      <c r="AB330" s="670"/>
      <c r="AC330" s="670"/>
      <c r="AD330" s="605">
        <v>24</v>
      </c>
    </row>
    <row r="331" spans="1:30" ht="15.75" thickBot="1" x14ac:dyDescent="0.3">
      <c r="A331" s="593" t="s">
        <v>406</v>
      </c>
      <c r="B331" s="673">
        <v>45302</v>
      </c>
      <c r="C331" s="671" t="s">
        <v>396</v>
      </c>
      <c r="D331" s="600" t="s">
        <v>399</v>
      </c>
      <c r="E331" s="602"/>
      <c r="F331" s="602"/>
      <c r="G331" s="601">
        <v>94760</v>
      </c>
      <c r="H331" s="601">
        <v>6167</v>
      </c>
      <c r="I331" s="602"/>
      <c r="J331" s="601">
        <v>7602</v>
      </c>
      <c r="K331" s="602"/>
      <c r="L331" s="602"/>
      <c r="M331" s="602"/>
      <c r="N331" s="602"/>
      <c r="O331" s="602"/>
      <c r="P331" s="602"/>
      <c r="Q331" s="603">
        <v>108529</v>
      </c>
      <c r="R331" s="602"/>
      <c r="S331" s="602"/>
      <c r="T331" s="604">
        <v>180</v>
      </c>
      <c r="U331" s="604">
        <v>10</v>
      </c>
      <c r="V331" s="602"/>
      <c r="W331" s="604">
        <v>14</v>
      </c>
      <c r="X331" s="602"/>
      <c r="Y331" s="602"/>
      <c r="Z331" s="602"/>
      <c r="AA331" s="602"/>
      <c r="AB331" s="602"/>
      <c r="AC331" s="602"/>
      <c r="AD331" s="605">
        <v>204</v>
      </c>
    </row>
    <row r="332" spans="1:30" ht="15.75" thickBot="1" x14ac:dyDescent="0.3">
      <c r="A332" s="593" t="s">
        <v>406</v>
      </c>
      <c r="B332" s="690">
        <v>45303</v>
      </c>
      <c r="C332" s="692" t="s">
        <v>396</v>
      </c>
      <c r="D332" s="606" t="s">
        <v>399</v>
      </c>
      <c r="E332" s="670"/>
      <c r="F332" s="670"/>
      <c r="G332" s="607">
        <v>73582</v>
      </c>
      <c r="H332" s="607">
        <v>18177</v>
      </c>
      <c r="I332" s="607">
        <v>1820</v>
      </c>
      <c r="J332" s="607">
        <v>4575</v>
      </c>
      <c r="K332" s="670"/>
      <c r="L332" s="670"/>
      <c r="M332" s="670"/>
      <c r="N332" s="670"/>
      <c r="O332" s="670"/>
      <c r="P332" s="670"/>
      <c r="Q332" s="603">
        <v>98154</v>
      </c>
      <c r="R332" s="670"/>
      <c r="S332" s="670"/>
      <c r="T332" s="608">
        <v>138</v>
      </c>
      <c r="U332" s="608">
        <v>29</v>
      </c>
      <c r="V332" s="608">
        <v>4</v>
      </c>
      <c r="W332" s="608">
        <v>10</v>
      </c>
      <c r="X332" s="670"/>
      <c r="Y332" s="670"/>
      <c r="Z332" s="670"/>
      <c r="AA332" s="670"/>
      <c r="AB332" s="670"/>
      <c r="AC332" s="670"/>
      <c r="AD332" s="605">
        <v>181</v>
      </c>
    </row>
    <row r="333" spans="1:30" ht="15.75" thickBot="1" x14ac:dyDescent="0.3">
      <c r="A333" s="593" t="s">
        <v>406</v>
      </c>
      <c r="B333" s="691">
        <v>45303</v>
      </c>
      <c r="C333" s="692" t="s">
        <v>396</v>
      </c>
      <c r="D333" s="600" t="s">
        <v>403</v>
      </c>
      <c r="E333" s="602"/>
      <c r="F333" s="602"/>
      <c r="G333" s="601">
        <v>14168</v>
      </c>
      <c r="H333" s="601">
        <v>2446</v>
      </c>
      <c r="I333" s="601">
        <v>812</v>
      </c>
      <c r="J333" s="601">
        <v>4060</v>
      </c>
      <c r="K333" s="602"/>
      <c r="L333" s="602"/>
      <c r="M333" s="602"/>
      <c r="N333" s="602"/>
      <c r="O333" s="602"/>
      <c r="P333" s="602"/>
      <c r="Q333" s="603">
        <v>21486</v>
      </c>
      <c r="R333" s="602"/>
      <c r="S333" s="602"/>
      <c r="T333" s="604">
        <v>35</v>
      </c>
      <c r="U333" s="604">
        <v>7</v>
      </c>
      <c r="V333" s="604">
        <v>2</v>
      </c>
      <c r="W333" s="604">
        <v>7</v>
      </c>
      <c r="X333" s="602"/>
      <c r="Y333" s="602"/>
      <c r="Z333" s="602"/>
      <c r="AA333" s="602"/>
      <c r="AB333" s="602"/>
      <c r="AC333" s="602"/>
      <c r="AD333" s="605">
        <v>51</v>
      </c>
    </row>
    <row r="334" spans="1:30" ht="15.75" thickBot="1" x14ac:dyDescent="0.3">
      <c r="A334" s="593" t="s">
        <v>406</v>
      </c>
      <c r="B334" s="672">
        <v>45309</v>
      </c>
      <c r="C334" s="671" t="s">
        <v>396</v>
      </c>
      <c r="D334" s="606" t="s">
        <v>402</v>
      </c>
      <c r="E334" s="670"/>
      <c r="F334" s="607">
        <v>500</v>
      </c>
      <c r="G334" s="670"/>
      <c r="H334" s="670"/>
      <c r="I334" s="670"/>
      <c r="J334" s="670"/>
      <c r="K334" s="670"/>
      <c r="L334" s="670"/>
      <c r="M334" s="670"/>
      <c r="N334" s="670"/>
      <c r="O334" s="670"/>
      <c r="P334" s="670"/>
      <c r="Q334" s="603">
        <v>500</v>
      </c>
      <c r="R334" s="670"/>
      <c r="S334" s="608">
        <v>1</v>
      </c>
      <c r="T334" s="670"/>
      <c r="U334" s="670"/>
      <c r="V334" s="670"/>
      <c r="W334" s="670"/>
      <c r="X334" s="670"/>
      <c r="Y334" s="670"/>
      <c r="Z334" s="670"/>
      <c r="AA334" s="670"/>
      <c r="AB334" s="670"/>
      <c r="AC334" s="670"/>
      <c r="AD334" s="605">
        <v>1</v>
      </c>
    </row>
    <row r="335" spans="1:30" ht="15.75" thickBot="1" x14ac:dyDescent="0.3">
      <c r="A335" s="593" t="s">
        <v>406</v>
      </c>
      <c r="B335" s="691">
        <v>45316</v>
      </c>
      <c r="C335" s="692" t="s">
        <v>396</v>
      </c>
      <c r="D335" s="600" t="s">
        <v>399</v>
      </c>
      <c r="E335" s="602"/>
      <c r="F335" s="602"/>
      <c r="G335" s="601">
        <v>40445</v>
      </c>
      <c r="H335" s="601">
        <v>56609</v>
      </c>
      <c r="I335" s="601">
        <v>1698</v>
      </c>
      <c r="J335" s="601">
        <v>4728</v>
      </c>
      <c r="K335" s="602"/>
      <c r="L335" s="602"/>
      <c r="M335" s="602"/>
      <c r="N335" s="602"/>
      <c r="O335" s="602"/>
      <c r="P335" s="602"/>
      <c r="Q335" s="603">
        <v>103480</v>
      </c>
      <c r="R335" s="602"/>
      <c r="S335" s="602"/>
      <c r="T335" s="604">
        <v>69</v>
      </c>
      <c r="U335" s="604">
        <v>103</v>
      </c>
      <c r="V335" s="604">
        <v>3</v>
      </c>
      <c r="W335" s="604">
        <v>12</v>
      </c>
      <c r="X335" s="602"/>
      <c r="Y335" s="602"/>
      <c r="Z335" s="602"/>
      <c r="AA335" s="602"/>
      <c r="AB335" s="602"/>
      <c r="AC335" s="602"/>
      <c r="AD335" s="605">
        <v>187</v>
      </c>
    </row>
    <row r="336" spans="1:30" ht="15.75" thickBot="1" x14ac:dyDescent="0.3">
      <c r="A336" s="593" t="s">
        <v>406</v>
      </c>
      <c r="B336" s="690">
        <v>45316</v>
      </c>
      <c r="C336" s="692" t="s">
        <v>396</v>
      </c>
      <c r="D336" s="606" t="s">
        <v>403</v>
      </c>
      <c r="E336" s="670"/>
      <c r="F336" s="670"/>
      <c r="G336" s="607">
        <v>7451</v>
      </c>
      <c r="H336" s="607">
        <v>9406</v>
      </c>
      <c r="I336" s="670"/>
      <c r="J336" s="607">
        <v>512</v>
      </c>
      <c r="K336" s="670"/>
      <c r="L336" s="670"/>
      <c r="M336" s="670"/>
      <c r="N336" s="670"/>
      <c r="O336" s="670"/>
      <c r="P336" s="670"/>
      <c r="Q336" s="603">
        <v>17369</v>
      </c>
      <c r="R336" s="670"/>
      <c r="S336" s="670"/>
      <c r="T336" s="608">
        <v>17</v>
      </c>
      <c r="U336" s="608">
        <v>21</v>
      </c>
      <c r="V336" s="670"/>
      <c r="W336" s="608">
        <v>2</v>
      </c>
      <c r="X336" s="670"/>
      <c r="Y336" s="670"/>
      <c r="Z336" s="670"/>
      <c r="AA336" s="670"/>
      <c r="AB336" s="670"/>
      <c r="AC336" s="670"/>
      <c r="AD336" s="605">
        <v>40</v>
      </c>
    </row>
    <row r="337" spans="1:30" ht="15.75" thickBot="1" x14ac:dyDescent="0.3">
      <c r="A337" s="593" t="s">
        <v>406</v>
      </c>
      <c r="B337" s="691">
        <v>45320</v>
      </c>
      <c r="C337" s="692" t="s">
        <v>396</v>
      </c>
      <c r="D337" s="600" t="s">
        <v>399</v>
      </c>
      <c r="E337" s="602"/>
      <c r="F337" s="602"/>
      <c r="G337" s="601">
        <v>25249</v>
      </c>
      <c r="H337" s="601">
        <v>57655</v>
      </c>
      <c r="I337" s="601">
        <v>3683</v>
      </c>
      <c r="J337" s="601">
        <v>13844</v>
      </c>
      <c r="K337" s="602"/>
      <c r="L337" s="602"/>
      <c r="M337" s="602"/>
      <c r="N337" s="602"/>
      <c r="O337" s="602"/>
      <c r="P337" s="602"/>
      <c r="Q337" s="603">
        <v>100431</v>
      </c>
      <c r="R337" s="602"/>
      <c r="S337" s="602"/>
      <c r="T337" s="604">
        <v>49</v>
      </c>
      <c r="U337" s="604">
        <v>116</v>
      </c>
      <c r="V337" s="604">
        <v>6</v>
      </c>
      <c r="W337" s="604">
        <v>23</v>
      </c>
      <c r="X337" s="602"/>
      <c r="Y337" s="602"/>
      <c r="Z337" s="602"/>
      <c r="AA337" s="602"/>
      <c r="AB337" s="602"/>
      <c r="AC337" s="602"/>
      <c r="AD337" s="605">
        <v>194</v>
      </c>
    </row>
    <row r="338" spans="1:30" ht="15.75" thickBot="1" x14ac:dyDescent="0.3">
      <c r="A338" s="593" t="s">
        <v>406</v>
      </c>
      <c r="B338" s="690">
        <v>45320</v>
      </c>
      <c r="C338" s="692" t="s">
        <v>396</v>
      </c>
      <c r="D338" s="606" t="s">
        <v>403</v>
      </c>
      <c r="E338" s="670"/>
      <c r="F338" s="670"/>
      <c r="G338" s="607">
        <v>2296</v>
      </c>
      <c r="H338" s="607">
        <v>6164</v>
      </c>
      <c r="I338" s="670"/>
      <c r="J338" s="607">
        <v>3145</v>
      </c>
      <c r="K338" s="670"/>
      <c r="L338" s="670"/>
      <c r="M338" s="670"/>
      <c r="N338" s="670"/>
      <c r="O338" s="670"/>
      <c r="P338" s="670"/>
      <c r="Q338" s="603">
        <v>11605</v>
      </c>
      <c r="R338" s="670"/>
      <c r="S338" s="670"/>
      <c r="T338" s="608">
        <v>5</v>
      </c>
      <c r="U338" s="608">
        <v>15</v>
      </c>
      <c r="V338" s="670"/>
      <c r="W338" s="608">
        <v>6</v>
      </c>
      <c r="X338" s="670"/>
      <c r="Y338" s="670"/>
      <c r="Z338" s="670"/>
      <c r="AA338" s="670"/>
      <c r="AB338" s="670"/>
      <c r="AC338" s="670"/>
      <c r="AD338" s="605">
        <v>26</v>
      </c>
    </row>
    <row r="339" spans="1:30" ht="15.75" thickBot="1" x14ac:dyDescent="0.3">
      <c r="A339" s="593" t="s">
        <v>406</v>
      </c>
      <c r="B339" s="691">
        <v>45321</v>
      </c>
      <c r="C339" s="692" t="s">
        <v>396</v>
      </c>
      <c r="D339" s="600" t="s">
        <v>402</v>
      </c>
      <c r="E339" s="602"/>
      <c r="F339" s="602"/>
      <c r="G339" s="601">
        <v>91586</v>
      </c>
      <c r="H339" s="601">
        <v>108246</v>
      </c>
      <c r="I339" s="601">
        <v>17650</v>
      </c>
      <c r="J339" s="601">
        <v>17602</v>
      </c>
      <c r="K339" s="602"/>
      <c r="L339" s="602"/>
      <c r="M339" s="602"/>
      <c r="N339" s="602"/>
      <c r="O339" s="602"/>
      <c r="P339" s="602"/>
      <c r="Q339" s="603">
        <v>235084</v>
      </c>
      <c r="R339" s="602"/>
      <c r="S339" s="602"/>
      <c r="T339" s="604">
        <v>219</v>
      </c>
      <c r="U339" s="604">
        <v>261</v>
      </c>
      <c r="V339" s="604">
        <v>40</v>
      </c>
      <c r="W339" s="604">
        <v>49</v>
      </c>
      <c r="X339" s="602"/>
      <c r="Y339" s="602"/>
      <c r="Z339" s="602"/>
      <c r="AA339" s="602"/>
      <c r="AB339" s="602"/>
      <c r="AC339" s="602"/>
      <c r="AD339" s="605">
        <v>569</v>
      </c>
    </row>
    <row r="340" spans="1:30" ht="15.75" thickBot="1" x14ac:dyDescent="0.3">
      <c r="A340" s="593" t="s">
        <v>406</v>
      </c>
      <c r="B340" s="690">
        <v>45321</v>
      </c>
      <c r="C340" s="692" t="s">
        <v>396</v>
      </c>
      <c r="D340" s="606" t="s">
        <v>399</v>
      </c>
      <c r="E340" s="670"/>
      <c r="F340" s="670"/>
      <c r="G340" s="607">
        <v>41262</v>
      </c>
      <c r="H340" s="607">
        <v>30850</v>
      </c>
      <c r="I340" s="607">
        <v>12482</v>
      </c>
      <c r="J340" s="607">
        <v>4215</v>
      </c>
      <c r="K340" s="670"/>
      <c r="L340" s="670"/>
      <c r="M340" s="670"/>
      <c r="N340" s="670"/>
      <c r="O340" s="670"/>
      <c r="P340" s="670"/>
      <c r="Q340" s="603">
        <v>88809</v>
      </c>
      <c r="R340" s="670"/>
      <c r="S340" s="670"/>
      <c r="T340" s="608">
        <v>76</v>
      </c>
      <c r="U340" s="608">
        <v>58</v>
      </c>
      <c r="V340" s="608">
        <v>27</v>
      </c>
      <c r="W340" s="608">
        <v>9</v>
      </c>
      <c r="X340" s="670"/>
      <c r="Y340" s="670"/>
      <c r="Z340" s="670"/>
      <c r="AA340" s="670"/>
      <c r="AB340" s="670"/>
      <c r="AC340" s="670"/>
      <c r="AD340" s="605">
        <v>155</v>
      </c>
    </row>
    <row r="341" spans="1:30" ht="15.75" thickBot="1" x14ac:dyDescent="0.3">
      <c r="A341" s="593" t="s">
        <v>406</v>
      </c>
      <c r="B341" s="691">
        <v>45321</v>
      </c>
      <c r="C341" s="692" t="s">
        <v>396</v>
      </c>
      <c r="D341" s="600" t="s">
        <v>403</v>
      </c>
      <c r="E341" s="602"/>
      <c r="F341" s="602"/>
      <c r="G341" s="601">
        <v>7431</v>
      </c>
      <c r="H341" s="601">
        <v>7428</v>
      </c>
      <c r="I341" s="601">
        <v>3871</v>
      </c>
      <c r="J341" s="601">
        <v>2217</v>
      </c>
      <c r="K341" s="602"/>
      <c r="L341" s="602"/>
      <c r="M341" s="602"/>
      <c r="N341" s="602"/>
      <c r="O341" s="602"/>
      <c r="P341" s="602"/>
      <c r="Q341" s="603">
        <v>20947</v>
      </c>
      <c r="R341" s="602"/>
      <c r="S341" s="602"/>
      <c r="T341" s="604">
        <v>17</v>
      </c>
      <c r="U341" s="604">
        <v>16</v>
      </c>
      <c r="V341" s="604">
        <v>10</v>
      </c>
      <c r="W341" s="604">
        <v>7</v>
      </c>
      <c r="X341" s="602"/>
      <c r="Y341" s="602"/>
      <c r="Z341" s="602"/>
      <c r="AA341" s="602"/>
      <c r="AB341" s="602"/>
      <c r="AC341" s="602"/>
      <c r="AD341" s="605">
        <v>46</v>
      </c>
    </row>
    <row r="342" spans="1:30" ht="15.75" thickBot="1" x14ac:dyDescent="0.3">
      <c r="A342" s="593" t="s">
        <v>406</v>
      </c>
      <c r="B342" s="690">
        <v>45322</v>
      </c>
      <c r="C342" s="692" t="s">
        <v>396</v>
      </c>
      <c r="D342" s="606" t="s">
        <v>402</v>
      </c>
      <c r="E342" s="670"/>
      <c r="F342" s="670"/>
      <c r="G342" s="607">
        <v>10900</v>
      </c>
      <c r="H342" s="607">
        <v>13287</v>
      </c>
      <c r="I342" s="607">
        <v>6708</v>
      </c>
      <c r="J342" s="607">
        <v>6275</v>
      </c>
      <c r="K342" s="670"/>
      <c r="L342" s="670"/>
      <c r="M342" s="670"/>
      <c r="N342" s="670"/>
      <c r="O342" s="670"/>
      <c r="P342" s="670"/>
      <c r="Q342" s="603">
        <v>37170</v>
      </c>
      <c r="R342" s="670"/>
      <c r="S342" s="670"/>
      <c r="T342" s="608">
        <v>39</v>
      </c>
      <c r="U342" s="608">
        <v>51</v>
      </c>
      <c r="V342" s="608">
        <v>25</v>
      </c>
      <c r="W342" s="608">
        <v>23</v>
      </c>
      <c r="X342" s="670"/>
      <c r="Y342" s="670"/>
      <c r="Z342" s="670"/>
      <c r="AA342" s="670"/>
      <c r="AB342" s="670"/>
      <c r="AC342" s="670"/>
      <c r="AD342" s="605">
        <v>138</v>
      </c>
    </row>
    <row r="343" spans="1:30" ht="15.75" thickBot="1" x14ac:dyDescent="0.3">
      <c r="A343" s="593" t="s">
        <v>406</v>
      </c>
      <c r="B343" s="691">
        <v>45322</v>
      </c>
      <c r="C343" s="692" t="s">
        <v>396</v>
      </c>
      <c r="D343" s="600" t="s">
        <v>399</v>
      </c>
      <c r="E343" s="602"/>
      <c r="F343" s="602"/>
      <c r="G343" s="601">
        <v>47295</v>
      </c>
      <c r="H343" s="601">
        <v>10773</v>
      </c>
      <c r="I343" s="601">
        <v>24231</v>
      </c>
      <c r="J343" s="601">
        <v>3758</v>
      </c>
      <c r="K343" s="602"/>
      <c r="L343" s="602"/>
      <c r="M343" s="602"/>
      <c r="N343" s="602"/>
      <c r="O343" s="602"/>
      <c r="P343" s="602"/>
      <c r="Q343" s="603">
        <v>86057</v>
      </c>
      <c r="R343" s="602"/>
      <c r="S343" s="602"/>
      <c r="T343" s="604">
        <v>82</v>
      </c>
      <c r="U343" s="604">
        <v>15</v>
      </c>
      <c r="V343" s="604">
        <v>66</v>
      </c>
      <c r="W343" s="604">
        <v>7</v>
      </c>
      <c r="X343" s="602"/>
      <c r="Y343" s="602"/>
      <c r="Z343" s="602"/>
      <c r="AA343" s="602"/>
      <c r="AB343" s="602"/>
      <c r="AC343" s="602"/>
      <c r="AD343" s="605">
        <v>125</v>
      </c>
    </row>
    <row r="344" spans="1:30" ht="15.75" thickBot="1" x14ac:dyDescent="0.3">
      <c r="A344" s="593" t="s">
        <v>406</v>
      </c>
      <c r="B344" s="690">
        <v>45322</v>
      </c>
      <c r="C344" s="692" t="s">
        <v>396</v>
      </c>
      <c r="D344" s="606" t="s">
        <v>403</v>
      </c>
      <c r="E344" s="670"/>
      <c r="F344" s="670"/>
      <c r="G344" s="607">
        <v>8779</v>
      </c>
      <c r="H344" s="607">
        <v>365</v>
      </c>
      <c r="I344" s="607">
        <v>5496</v>
      </c>
      <c r="J344" s="607">
        <v>2816</v>
      </c>
      <c r="K344" s="670"/>
      <c r="L344" s="670"/>
      <c r="M344" s="670"/>
      <c r="N344" s="670"/>
      <c r="O344" s="670"/>
      <c r="P344" s="670"/>
      <c r="Q344" s="603">
        <v>17456</v>
      </c>
      <c r="R344" s="670"/>
      <c r="S344" s="670"/>
      <c r="T344" s="608">
        <v>25</v>
      </c>
      <c r="U344" s="608">
        <v>2</v>
      </c>
      <c r="V344" s="608">
        <v>23</v>
      </c>
      <c r="W344" s="608">
        <v>5</v>
      </c>
      <c r="X344" s="670"/>
      <c r="Y344" s="670"/>
      <c r="Z344" s="670"/>
      <c r="AA344" s="670"/>
      <c r="AB344" s="670"/>
      <c r="AC344" s="670"/>
      <c r="AD344" s="605">
        <v>36</v>
      </c>
    </row>
    <row r="345" spans="1:30" ht="15.75" thickBot="1" x14ac:dyDescent="0.3">
      <c r="A345" s="593" t="s">
        <v>406</v>
      </c>
      <c r="B345" s="691">
        <v>45323</v>
      </c>
      <c r="C345" s="692" t="s">
        <v>396</v>
      </c>
      <c r="D345" s="600" t="s">
        <v>399</v>
      </c>
      <c r="E345" s="602"/>
      <c r="F345" s="602"/>
      <c r="G345" s="601">
        <v>1208</v>
      </c>
      <c r="H345" s="601">
        <v>8210</v>
      </c>
      <c r="I345" s="601">
        <v>64020</v>
      </c>
      <c r="J345" s="601">
        <v>11760</v>
      </c>
      <c r="K345" s="601">
        <v>2825</v>
      </c>
      <c r="L345" s="602"/>
      <c r="M345" s="602"/>
      <c r="N345" s="602"/>
      <c r="O345" s="602"/>
      <c r="P345" s="602"/>
      <c r="Q345" s="603">
        <v>88023</v>
      </c>
      <c r="R345" s="602"/>
      <c r="S345" s="602"/>
      <c r="T345" s="604">
        <v>3</v>
      </c>
      <c r="U345" s="604">
        <v>13</v>
      </c>
      <c r="V345" s="604">
        <v>101</v>
      </c>
      <c r="W345" s="604">
        <v>27</v>
      </c>
      <c r="X345" s="604">
        <v>6</v>
      </c>
      <c r="Y345" s="602"/>
      <c r="Z345" s="602"/>
      <c r="AA345" s="602"/>
      <c r="AB345" s="602"/>
      <c r="AC345" s="602"/>
      <c r="AD345" s="605">
        <v>140</v>
      </c>
    </row>
    <row r="346" spans="1:30" ht="15.75" thickBot="1" x14ac:dyDescent="0.3">
      <c r="A346" s="593" t="s">
        <v>406</v>
      </c>
      <c r="B346" s="690">
        <v>45323</v>
      </c>
      <c r="C346" s="692" t="s">
        <v>396</v>
      </c>
      <c r="D346" s="606" t="s">
        <v>403</v>
      </c>
      <c r="E346" s="670"/>
      <c r="F346" s="670"/>
      <c r="G346" s="607">
        <v>492</v>
      </c>
      <c r="H346" s="607">
        <v>2326</v>
      </c>
      <c r="I346" s="607">
        <v>10340</v>
      </c>
      <c r="J346" s="607">
        <v>4161</v>
      </c>
      <c r="K346" s="607">
        <v>81</v>
      </c>
      <c r="L346" s="670"/>
      <c r="M346" s="670"/>
      <c r="N346" s="670"/>
      <c r="O346" s="670"/>
      <c r="P346" s="670"/>
      <c r="Q346" s="603">
        <v>17400</v>
      </c>
      <c r="R346" s="670"/>
      <c r="S346" s="670"/>
      <c r="T346" s="608">
        <v>1</v>
      </c>
      <c r="U346" s="608">
        <v>5</v>
      </c>
      <c r="V346" s="608">
        <v>25</v>
      </c>
      <c r="W346" s="608">
        <v>9</v>
      </c>
      <c r="X346" s="608">
        <v>1</v>
      </c>
      <c r="Y346" s="670"/>
      <c r="Z346" s="670"/>
      <c r="AA346" s="670"/>
      <c r="AB346" s="670"/>
      <c r="AC346" s="670"/>
      <c r="AD346" s="605">
        <v>39</v>
      </c>
    </row>
    <row r="347" spans="1:30" ht="15.75" thickBot="1" x14ac:dyDescent="0.3">
      <c r="A347" s="593" t="s">
        <v>406</v>
      </c>
      <c r="B347" s="691">
        <v>45324</v>
      </c>
      <c r="C347" s="692" t="s">
        <v>396</v>
      </c>
      <c r="D347" s="600" t="s">
        <v>399</v>
      </c>
      <c r="E347" s="602"/>
      <c r="F347" s="602"/>
      <c r="G347" s="602"/>
      <c r="H347" s="601">
        <v>27140</v>
      </c>
      <c r="I347" s="601">
        <v>36125</v>
      </c>
      <c r="J347" s="601">
        <v>2025</v>
      </c>
      <c r="K347" s="601">
        <v>2725</v>
      </c>
      <c r="L347" s="602"/>
      <c r="M347" s="602"/>
      <c r="N347" s="602"/>
      <c r="O347" s="602"/>
      <c r="P347" s="602"/>
      <c r="Q347" s="603">
        <v>68015</v>
      </c>
      <c r="R347" s="602"/>
      <c r="S347" s="602"/>
      <c r="T347" s="602"/>
      <c r="U347" s="604">
        <v>56</v>
      </c>
      <c r="V347" s="604">
        <v>62</v>
      </c>
      <c r="W347" s="604">
        <v>5</v>
      </c>
      <c r="X347" s="604">
        <v>5</v>
      </c>
      <c r="Y347" s="602"/>
      <c r="Z347" s="602"/>
      <c r="AA347" s="602"/>
      <c r="AB347" s="602"/>
      <c r="AC347" s="602"/>
      <c r="AD347" s="605">
        <v>124</v>
      </c>
    </row>
    <row r="348" spans="1:30" ht="15.75" thickBot="1" x14ac:dyDescent="0.3">
      <c r="A348" s="593" t="s">
        <v>406</v>
      </c>
      <c r="B348" s="690">
        <v>45324</v>
      </c>
      <c r="C348" s="692" t="s">
        <v>396</v>
      </c>
      <c r="D348" s="606" t="s">
        <v>403</v>
      </c>
      <c r="E348" s="670"/>
      <c r="F348" s="670"/>
      <c r="G348" s="670"/>
      <c r="H348" s="607">
        <v>12271</v>
      </c>
      <c r="I348" s="607">
        <v>10414</v>
      </c>
      <c r="J348" s="607">
        <v>1021</v>
      </c>
      <c r="K348" s="607">
        <v>580</v>
      </c>
      <c r="L348" s="670"/>
      <c r="M348" s="670"/>
      <c r="N348" s="670"/>
      <c r="O348" s="670"/>
      <c r="P348" s="670"/>
      <c r="Q348" s="603">
        <v>24286</v>
      </c>
      <c r="R348" s="670"/>
      <c r="S348" s="670"/>
      <c r="T348" s="670"/>
      <c r="U348" s="608">
        <v>30</v>
      </c>
      <c r="V348" s="608">
        <v>28</v>
      </c>
      <c r="W348" s="608">
        <v>3</v>
      </c>
      <c r="X348" s="608">
        <v>2</v>
      </c>
      <c r="Y348" s="670"/>
      <c r="Z348" s="670"/>
      <c r="AA348" s="670"/>
      <c r="AB348" s="670"/>
      <c r="AC348" s="670"/>
      <c r="AD348" s="605">
        <v>61</v>
      </c>
    </row>
    <row r="349" spans="1:30" ht="15.75" thickBot="1" x14ac:dyDescent="0.3">
      <c r="A349" s="593" t="s">
        <v>406</v>
      </c>
      <c r="B349" s="691">
        <v>45327</v>
      </c>
      <c r="C349" s="692" t="s">
        <v>396</v>
      </c>
      <c r="D349" s="600" t="s">
        <v>399</v>
      </c>
      <c r="E349" s="602"/>
      <c r="F349" s="602"/>
      <c r="G349" s="602"/>
      <c r="H349" s="601">
        <v>41929</v>
      </c>
      <c r="I349" s="601">
        <v>51273</v>
      </c>
      <c r="J349" s="602"/>
      <c r="K349" s="601">
        <v>8198</v>
      </c>
      <c r="L349" s="602"/>
      <c r="M349" s="602"/>
      <c r="N349" s="602"/>
      <c r="O349" s="602"/>
      <c r="P349" s="602"/>
      <c r="Q349" s="603">
        <v>101400</v>
      </c>
      <c r="R349" s="602"/>
      <c r="S349" s="602"/>
      <c r="T349" s="602"/>
      <c r="U349" s="604">
        <v>66</v>
      </c>
      <c r="V349" s="604">
        <v>86</v>
      </c>
      <c r="W349" s="602"/>
      <c r="X349" s="604">
        <v>15</v>
      </c>
      <c r="Y349" s="602"/>
      <c r="Z349" s="602"/>
      <c r="AA349" s="602"/>
      <c r="AB349" s="602"/>
      <c r="AC349" s="602"/>
      <c r="AD349" s="605">
        <v>153</v>
      </c>
    </row>
    <row r="350" spans="1:30" ht="15.75" thickBot="1" x14ac:dyDescent="0.3">
      <c r="A350" s="593" t="s">
        <v>406</v>
      </c>
      <c r="B350" s="690">
        <v>45327</v>
      </c>
      <c r="C350" s="692" t="s">
        <v>396</v>
      </c>
      <c r="D350" s="606" t="s">
        <v>403</v>
      </c>
      <c r="E350" s="670"/>
      <c r="F350" s="670"/>
      <c r="G350" s="670"/>
      <c r="H350" s="607">
        <v>5346</v>
      </c>
      <c r="I350" s="607">
        <v>10368</v>
      </c>
      <c r="J350" s="670"/>
      <c r="K350" s="670"/>
      <c r="L350" s="670"/>
      <c r="M350" s="670"/>
      <c r="N350" s="670"/>
      <c r="O350" s="670"/>
      <c r="P350" s="670"/>
      <c r="Q350" s="603">
        <v>15714</v>
      </c>
      <c r="R350" s="670"/>
      <c r="S350" s="670"/>
      <c r="T350" s="670"/>
      <c r="U350" s="608">
        <v>13</v>
      </c>
      <c r="V350" s="608">
        <v>22</v>
      </c>
      <c r="W350" s="670"/>
      <c r="X350" s="670"/>
      <c r="Y350" s="670"/>
      <c r="Z350" s="670"/>
      <c r="AA350" s="670"/>
      <c r="AB350" s="670"/>
      <c r="AC350" s="670"/>
      <c r="AD350" s="605">
        <v>34</v>
      </c>
    </row>
    <row r="351" spans="1:30" ht="15.75" thickBot="1" x14ac:dyDescent="0.3">
      <c r="A351" s="593" t="s">
        <v>406</v>
      </c>
      <c r="B351" s="691">
        <v>45328</v>
      </c>
      <c r="C351" s="692" t="s">
        <v>396</v>
      </c>
      <c r="D351" s="600" t="s">
        <v>399</v>
      </c>
      <c r="E351" s="602"/>
      <c r="F351" s="602"/>
      <c r="G351" s="601">
        <v>1795</v>
      </c>
      <c r="H351" s="601">
        <v>82724</v>
      </c>
      <c r="I351" s="601">
        <v>15116</v>
      </c>
      <c r="J351" s="601">
        <v>2408</v>
      </c>
      <c r="K351" s="601">
        <v>1431</v>
      </c>
      <c r="L351" s="602"/>
      <c r="M351" s="602"/>
      <c r="N351" s="602"/>
      <c r="O351" s="602"/>
      <c r="P351" s="602"/>
      <c r="Q351" s="603">
        <v>103474</v>
      </c>
      <c r="R351" s="602"/>
      <c r="S351" s="602"/>
      <c r="T351" s="604">
        <v>3</v>
      </c>
      <c r="U351" s="604">
        <v>131</v>
      </c>
      <c r="V351" s="604">
        <v>29</v>
      </c>
      <c r="W351" s="604">
        <v>5</v>
      </c>
      <c r="X351" s="604">
        <v>3</v>
      </c>
      <c r="Y351" s="602"/>
      <c r="Z351" s="602"/>
      <c r="AA351" s="602"/>
      <c r="AB351" s="602"/>
      <c r="AC351" s="602"/>
      <c r="AD351" s="605">
        <v>158</v>
      </c>
    </row>
    <row r="352" spans="1:30" ht="15.75" thickBot="1" x14ac:dyDescent="0.3">
      <c r="A352" s="593" t="s">
        <v>406</v>
      </c>
      <c r="B352" s="690">
        <v>45328</v>
      </c>
      <c r="C352" s="692" t="s">
        <v>396</v>
      </c>
      <c r="D352" s="606" t="s">
        <v>403</v>
      </c>
      <c r="E352" s="670"/>
      <c r="F352" s="670"/>
      <c r="G352" s="607">
        <v>755</v>
      </c>
      <c r="H352" s="607">
        <v>16138</v>
      </c>
      <c r="I352" s="607">
        <v>3669</v>
      </c>
      <c r="J352" s="607">
        <v>878</v>
      </c>
      <c r="K352" s="607">
        <v>500</v>
      </c>
      <c r="L352" s="670"/>
      <c r="M352" s="670"/>
      <c r="N352" s="670"/>
      <c r="O352" s="670"/>
      <c r="P352" s="670"/>
      <c r="Q352" s="603">
        <v>21940</v>
      </c>
      <c r="R352" s="670"/>
      <c r="S352" s="670"/>
      <c r="T352" s="608">
        <v>2</v>
      </c>
      <c r="U352" s="608">
        <v>36</v>
      </c>
      <c r="V352" s="608">
        <v>10</v>
      </c>
      <c r="W352" s="608">
        <v>3</v>
      </c>
      <c r="X352" s="608">
        <v>1</v>
      </c>
      <c r="Y352" s="670"/>
      <c r="Z352" s="670"/>
      <c r="AA352" s="670"/>
      <c r="AB352" s="670"/>
      <c r="AC352" s="670"/>
      <c r="AD352" s="605">
        <v>45</v>
      </c>
    </row>
    <row r="353" spans="1:30" ht="15.75" thickBot="1" x14ac:dyDescent="0.3">
      <c r="A353" s="593" t="s">
        <v>406</v>
      </c>
      <c r="B353" s="691">
        <v>45329</v>
      </c>
      <c r="C353" s="692" t="s">
        <v>396</v>
      </c>
      <c r="D353" s="600" t="s">
        <v>399</v>
      </c>
      <c r="E353" s="602"/>
      <c r="F353" s="602"/>
      <c r="G353" s="601">
        <v>312</v>
      </c>
      <c r="H353" s="601">
        <v>84857</v>
      </c>
      <c r="I353" s="601">
        <v>15270</v>
      </c>
      <c r="J353" s="601">
        <v>2570</v>
      </c>
      <c r="K353" s="601">
        <v>2376</v>
      </c>
      <c r="L353" s="602"/>
      <c r="M353" s="602"/>
      <c r="N353" s="602"/>
      <c r="O353" s="602"/>
      <c r="P353" s="602"/>
      <c r="Q353" s="603">
        <v>105385</v>
      </c>
      <c r="R353" s="602"/>
      <c r="S353" s="602"/>
      <c r="T353" s="604">
        <v>1</v>
      </c>
      <c r="U353" s="604">
        <v>138</v>
      </c>
      <c r="V353" s="604">
        <v>24</v>
      </c>
      <c r="W353" s="604">
        <v>5</v>
      </c>
      <c r="X353" s="604">
        <v>5</v>
      </c>
      <c r="Y353" s="602"/>
      <c r="Z353" s="602"/>
      <c r="AA353" s="602"/>
      <c r="AB353" s="602"/>
      <c r="AC353" s="602"/>
      <c r="AD353" s="605">
        <v>167</v>
      </c>
    </row>
    <row r="354" spans="1:30" ht="15.75" thickBot="1" x14ac:dyDescent="0.3">
      <c r="A354" s="593" t="s">
        <v>406</v>
      </c>
      <c r="B354" s="690">
        <v>45329</v>
      </c>
      <c r="C354" s="692" t="s">
        <v>396</v>
      </c>
      <c r="D354" s="606" t="s">
        <v>403</v>
      </c>
      <c r="E354" s="670"/>
      <c r="F354" s="670"/>
      <c r="G354" s="670"/>
      <c r="H354" s="607">
        <v>13475</v>
      </c>
      <c r="I354" s="607">
        <v>2351</v>
      </c>
      <c r="J354" s="607">
        <v>177</v>
      </c>
      <c r="K354" s="607">
        <v>1288</v>
      </c>
      <c r="L354" s="670"/>
      <c r="M354" s="670"/>
      <c r="N354" s="670"/>
      <c r="O354" s="670"/>
      <c r="P354" s="670"/>
      <c r="Q354" s="603">
        <v>17291</v>
      </c>
      <c r="R354" s="670"/>
      <c r="S354" s="670"/>
      <c r="T354" s="670"/>
      <c r="U354" s="608">
        <v>32</v>
      </c>
      <c r="V354" s="608">
        <v>6</v>
      </c>
      <c r="W354" s="608">
        <v>1</v>
      </c>
      <c r="X354" s="608">
        <v>4</v>
      </c>
      <c r="Y354" s="670"/>
      <c r="Z354" s="670"/>
      <c r="AA354" s="670"/>
      <c r="AB354" s="670"/>
      <c r="AC354" s="670"/>
      <c r="AD354" s="605">
        <v>42</v>
      </c>
    </row>
    <row r="355" spans="1:30" ht="15.75" thickBot="1" x14ac:dyDescent="0.3">
      <c r="A355" s="593" t="s">
        <v>406</v>
      </c>
      <c r="B355" s="691">
        <v>45330</v>
      </c>
      <c r="C355" s="692" t="s">
        <v>396</v>
      </c>
      <c r="D355" s="600" t="s">
        <v>399</v>
      </c>
      <c r="E355" s="602"/>
      <c r="F355" s="602"/>
      <c r="G355" s="601">
        <v>2441</v>
      </c>
      <c r="H355" s="601">
        <v>82733</v>
      </c>
      <c r="I355" s="601">
        <v>16434</v>
      </c>
      <c r="J355" s="601">
        <v>4528</v>
      </c>
      <c r="K355" s="601">
        <v>2324</v>
      </c>
      <c r="L355" s="602"/>
      <c r="M355" s="602"/>
      <c r="N355" s="602"/>
      <c r="O355" s="602"/>
      <c r="P355" s="602"/>
      <c r="Q355" s="603">
        <v>108460</v>
      </c>
      <c r="R355" s="602"/>
      <c r="S355" s="602"/>
      <c r="T355" s="604">
        <v>3</v>
      </c>
      <c r="U355" s="604">
        <v>137</v>
      </c>
      <c r="V355" s="604">
        <v>25</v>
      </c>
      <c r="W355" s="604">
        <v>7</v>
      </c>
      <c r="X355" s="604">
        <v>4</v>
      </c>
      <c r="Y355" s="602"/>
      <c r="Z355" s="602"/>
      <c r="AA355" s="602"/>
      <c r="AB355" s="602"/>
      <c r="AC355" s="602"/>
      <c r="AD355" s="605">
        <v>172</v>
      </c>
    </row>
    <row r="356" spans="1:30" ht="15.75" thickBot="1" x14ac:dyDescent="0.3">
      <c r="A356" s="593" t="s">
        <v>406</v>
      </c>
      <c r="B356" s="690">
        <v>45330</v>
      </c>
      <c r="C356" s="692" t="s">
        <v>396</v>
      </c>
      <c r="D356" s="606" t="s">
        <v>403</v>
      </c>
      <c r="E356" s="670"/>
      <c r="F356" s="670"/>
      <c r="G356" s="670"/>
      <c r="H356" s="607">
        <v>15569</v>
      </c>
      <c r="I356" s="607">
        <v>1555</v>
      </c>
      <c r="J356" s="607">
        <v>597</v>
      </c>
      <c r="K356" s="607">
        <v>377</v>
      </c>
      <c r="L356" s="670"/>
      <c r="M356" s="670"/>
      <c r="N356" s="670"/>
      <c r="O356" s="670"/>
      <c r="P356" s="670"/>
      <c r="Q356" s="603">
        <v>18098</v>
      </c>
      <c r="R356" s="670"/>
      <c r="S356" s="670"/>
      <c r="T356" s="670"/>
      <c r="U356" s="608">
        <v>36</v>
      </c>
      <c r="V356" s="608">
        <v>4</v>
      </c>
      <c r="W356" s="608">
        <v>1</v>
      </c>
      <c r="X356" s="608">
        <v>1</v>
      </c>
      <c r="Y356" s="670"/>
      <c r="Z356" s="670"/>
      <c r="AA356" s="670"/>
      <c r="AB356" s="670"/>
      <c r="AC356" s="670"/>
      <c r="AD356" s="605">
        <v>42</v>
      </c>
    </row>
    <row r="357" spans="1:30" ht="15.75" thickBot="1" x14ac:dyDescent="0.3">
      <c r="A357" s="593" t="s">
        <v>406</v>
      </c>
      <c r="B357" s="691">
        <v>45331</v>
      </c>
      <c r="C357" s="692" t="s">
        <v>396</v>
      </c>
      <c r="D357" s="600" t="s">
        <v>399</v>
      </c>
      <c r="E357" s="602"/>
      <c r="F357" s="602"/>
      <c r="G357" s="601">
        <v>1714</v>
      </c>
      <c r="H357" s="601">
        <v>86176</v>
      </c>
      <c r="I357" s="601">
        <v>13214</v>
      </c>
      <c r="J357" s="601">
        <v>1607</v>
      </c>
      <c r="K357" s="601">
        <v>2175</v>
      </c>
      <c r="L357" s="602"/>
      <c r="M357" s="602"/>
      <c r="N357" s="602"/>
      <c r="O357" s="602"/>
      <c r="P357" s="602"/>
      <c r="Q357" s="603">
        <v>104886</v>
      </c>
      <c r="R357" s="602"/>
      <c r="S357" s="602"/>
      <c r="T357" s="604">
        <v>3</v>
      </c>
      <c r="U357" s="604">
        <v>131</v>
      </c>
      <c r="V357" s="604">
        <v>33</v>
      </c>
      <c r="W357" s="604">
        <v>3</v>
      </c>
      <c r="X357" s="604">
        <v>5</v>
      </c>
      <c r="Y357" s="602"/>
      <c r="Z357" s="602"/>
      <c r="AA357" s="602"/>
      <c r="AB357" s="602"/>
      <c r="AC357" s="602"/>
      <c r="AD357" s="605">
        <v>144</v>
      </c>
    </row>
    <row r="358" spans="1:30" ht="15.75" thickBot="1" x14ac:dyDescent="0.3">
      <c r="A358" s="593" t="s">
        <v>406</v>
      </c>
      <c r="B358" s="690">
        <v>45331</v>
      </c>
      <c r="C358" s="692" t="s">
        <v>396</v>
      </c>
      <c r="D358" s="606" t="s">
        <v>403</v>
      </c>
      <c r="E358" s="670"/>
      <c r="F358" s="670"/>
      <c r="G358" s="670"/>
      <c r="H358" s="607">
        <v>14279</v>
      </c>
      <c r="I358" s="607">
        <v>2103</v>
      </c>
      <c r="J358" s="670"/>
      <c r="K358" s="670"/>
      <c r="L358" s="670"/>
      <c r="M358" s="670"/>
      <c r="N358" s="670"/>
      <c r="O358" s="670"/>
      <c r="P358" s="670"/>
      <c r="Q358" s="603">
        <v>16382</v>
      </c>
      <c r="R358" s="670"/>
      <c r="S358" s="670"/>
      <c r="T358" s="670"/>
      <c r="U358" s="608">
        <v>34</v>
      </c>
      <c r="V358" s="608">
        <v>9</v>
      </c>
      <c r="W358" s="670"/>
      <c r="X358" s="670"/>
      <c r="Y358" s="670"/>
      <c r="Z358" s="670"/>
      <c r="AA358" s="670"/>
      <c r="AB358" s="670"/>
      <c r="AC358" s="670"/>
      <c r="AD358" s="605">
        <v>35</v>
      </c>
    </row>
    <row r="359" spans="1:30" ht="15.75" thickBot="1" x14ac:dyDescent="0.3">
      <c r="A359" s="593" t="s">
        <v>406</v>
      </c>
      <c r="B359" s="691">
        <v>45334</v>
      </c>
      <c r="C359" s="692" t="s">
        <v>396</v>
      </c>
      <c r="D359" s="600" t="s">
        <v>399</v>
      </c>
      <c r="E359" s="602"/>
      <c r="F359" s="602"/>
      <c r="G359" s="601">
        <v>900</v>
      </c>
      <c r="H359" s="601">
        <v>32678</v>
      </c>
      <c r="I359" s="601">
        <v>35811</v>
      </c>
      <c r="J359" s="601">
        <v>297</v>
      </c>
      <c r="K359" s="601">
        <v>3498</v>
      </c>
      <c r="L359" s="602"/>
      <c r="M359" s="602"/>
      <c r="N359" s="602"/>
      <c r="O359" s="602"/>
      <c r="P359" s="602"/>
      <c r="Q359" s="603">
        <v>73184</v>
      </c>
      <c r="R359" s="602"/>
      <c r="S359" s="602"/>
      <c r="T359" s="604">
        <v>2</v>
      </c>
      <c r="U359" s="604">
        <v>63</v>
      </c>
      <c r="V359" s="604">
        <v>76</v>
      </c>
      <c r="W359" s="604">
        <v>1</v>
      </c>
      <c r="X359" s="604">
        <v>6</v>
      </c>
      <c r="Y359" s="602"/>
      <c r="Z359" s="602"/>
      <c r="AA359" s="602"/>
      <c r="AB359" s="602"/>
      <c r="AC359" s="602"/>
      <c r="AD359" s="605">
        <v>111</v>
      </c>
    </row>
    <row r="360" spans="1:30" ht="15.75" thickBot="1" x14ac:dyDescent="0.3">
      <c r="A360" s="593" t="s">
        <v>406</v>
      </c>
      <c r="B360" s="690">
        <v>45334</v>
      </c>
      <c r="C360" s="692" t="s">
        <v>396</v>
      </c>
      <c r="D360" s="606" t="s">
        <v>403</v>
      </c>
      <c r="E360" s="670"/>
      <c r="F360" s="670"/>
      <c r="G360" s="607">
        <v>751</v>
      </c>
      <c r="H360" s="607">
        <v>10886</v>
      </c>
      <c r="I360" s="607">
        <v>9945</v>
      </c>
      <c r="J360" s="670"/>
      <c r="K360" s="607">
        <v>112</v>
      </c>
      <c r="L360" s="670"/>
      <c r="M360" s="670"/>
      <c r="N360" s="670"/>
      <c r="O360" s="670"/>
      <c r="P360" s="670"/>
      <c r="Q360" s="603">
        <v>21694</v>
      </c>
      <c r="R360" s="670"/>
      <c r="S360" s="670"/>
      <c r="T360" s="608">
        <v>2</v>
      </c>
      <c r="U360" s="608">
        <v>29</v>
      </c>
      <c r="V360" s="608">
        <v>33</v>
      </c>
      <c r="W360" s="670"/>
      <c r="X360" s="608">
        <v>1</v>
      </c>
      <c r="Y360" s="670"/>
      <c r="Z360" s="670"/>
      <c r="AA360" s="670"/>
      <c r="AB360" s="670"/>
      <c r="AC360" s="670"/>
      <c r="AD360" s="605">
        <v>52</v>
      </c>
    </row>
    <row r="361" spans="1:30" ht="15.75" thickBot="1" x14ac:dyDescent="0.3">
      <c r="A361" s="593" t="s">
        <v>406</v>
      </c>
      <c r="B361" s="691">
        <v>45336</v>
      </c>
      <c r="C361" s="692" t="s">
        <v>396</v>
      </c>
      <c r="D361" s="600" t="s">
        <v>399</v>
      </c>
      <c r="E361" s="602"/>
      <c r="F361" s="602"/>
      <c r="G361" s="602"/>
      <c r="H361" s="601">
        <v>75810</v>
      </c>
      <c r="I361" s="601">
        <v>5574</v>
      </c>
      <c r="J361" s="602"/>
      <c r="K361" s="601">
        <v>1200</v>
      </c>
      <c r="L361" s="602"/>
      <c r="M361" s="602"/>
      <c r="N361" s="602"/>
      <c r="O361" s="602"/>
      <c r="P361" s="602"/>
      <c r="Q361" s="603">
        <v>82584</v>
      </c>
      <c r="R361" s="602"/>
      <c r="S361" s="602"/>
      <c r="T361" s="602"/>
      <c r="U361" s="604">
        <v>137</v>
      </c>
      <c r="V361" s="604">
        <v>12</v>
      </c>
      <c r="W361" s="602"/>
      <c r="X361" s="604">
        <v>2</v>
      </c>
      <c r="Y361" s="602"/>
      <c r="Z361" s="602"/>
      <c r="AA361" s="602"/>
      <c r="AB361" s="602"/>
      <c r="AC361" s="602"/>
      <c r="AD361" s="605">
        <v>151</v>
      </c>
    </row>
    <row r="362" spans="1:30" ht="15.75" thickBot="1" x14ac:dyDescent="0.3">
      <c r="A362" s="593" t="s">
        <v>406</v>
      </c>
      <c r="B362" s="690">
        <v>45336</v>
      </c>
      <c r="C362" s="692" t="s">
        <v>396</v>
      </c>
      <c r="D362" s="606" t="s">
        <v>403</v>
      </c>
      <c r="E362" s="670"/>
      <c r="F362" s="670"/>
      <c r="G362" s="670"/>
      <c r="H362" s="607">
        <v>23103</v>
      </c>
      <c r="I362" s="607">
        <v>2930</v>
      </c>
      <c r="J362" s="670"/>
      <c r="K362" s="670"/>
      <c r="L362" s="670"/>
      <c r="M362" s="670"/>
      <c r="N362" s="670"/>
      <c r="O362" s="670"/>
      <c r="P362" s="670"/>
      <c r="Q362" s="603">
        <v>26033</v>
      </c>
      <c r="R362" s="670"/>
      <c r="S362" s="670"/>
      <c r="T362" s="670"/>
      <c r="U362" s="608">
        <v>62</v>
      </c>
      <c r="V362" s="608">
        <v>7</v>
      </c>
      <c r="W362" s="670"/>
      <c r="X362" s="670"/>
      <c r="Y362" s="670"/>
      <c r="Z362" s="670"/>
      <c r="AA362" s="670"/>
      <c r="AB362" s="670"/>
      <c r="AC362" s="670"/>
      <c r="AD362" s="605">
        <v>69</v>
      </c>
    </row>
    <row r="363" spans="1:30" ht="15.75" thickBot="1" x14ac:dyDescent="0.3">
      <c r="A363" s="593" t="s">
        <v>406</v>
      </c>
      <c r="B363" s="691">
        <v>45337</v>
      </c>
      <c r="C363" s="692" t="s">
        <v>396</v>
      </c>
      <c r="D363" s="600" t="s">
        <v>399</v>
      </c>
      <c r="E363" s="602"/>
      <c r="F363" s="602"/>
      <c r="G363" s="602"/>
      <c r="H363" s="601">
        <v>69194</v>
      </c>
      <c r="I363" s="601">
        <v>8037</v>
      </c>
      <c r="J363" s="602"/>
      <c r="K363" s="601">
        <v>627</v>
      </c>
      <c r="L363" s="602"/>
      <c r="M363" s="602"/>
      <c r="N363" s="602"/>
      <c r="O363" s="602"/>
      <c r="P363" s="602"/>
      <c r="Q363" s="603">
        <v>77858</v>
      </c>
      <c r="R363" s="602"/>
      <c r="S363" s="602"/>
      <c r="T363" s="602"/>
      <c r="U363" s="604">
        <v>121</v>
      </c>
      <c r="V363" s="604">
        <v>16</v>
      </c>
      <c r="W363" s="602"/>
      <c r="X363" s="604">
        <v>2</v>
      </c>
      <c r="Y363" s="602"/>
      <c r="Z363" s="602"/>
      <c r="AA363" s="602"/>
      <c r="AB363" s="602"/>
      <c r="AC363" s="602"/>
      <c r="AD363" s="605">
        <v>139</v>
      </c>
    </row>
    <row r="364" spans="1:30" ht="15.75" thickBot="1" x14ac:dyDescent="0.3">
      <c r="A364" s="593" t="s">
        <v>406</v>
      </c>
      <c r="B364" s="690">
        <v>45337</v>
      </c>
      <c r="C364" s="692" t="s">
        <v>396</v>
      </c>
      <c r="D364" s="606" t="s">
        <v>403</v>
      </c>
      <c r="E364" s="670"/>
      <c r="F364" s="670"/>
      <c r="G364" s="670"/>
      <c r="H364" s="607">
        <v>16318</v>
      </c>
      <c r="I364" s="607">
        <v>3263</v>
      </c>
      <c r="J364" s="670"/>
      <c r="K364" s="607">
        <v>529</v>
      </c>
      <c r="L364" s="670"/>
      <c r="M364" s="670"/>
      <c r="N364" s="670"/>
      <c r="O364" s="670"/>
      <c r="P364" s="670"/>
      <c r="Q364" s="603">
        <v>20110</v>
      </c>
      <c r="R364" s="670"/>
      <c r="S364" s="670"/>
      <c r="T364" s="670"/>
      <c r="U364" s="608">
        <v>38</v>
      </c>
      <c r="V364" s="608">
        <v>6</v>
      </c>
      <c r="W364" s="670"/>
      <c r="X364" s="608">
        <v>2</v>
      </c>
      <c r="Y364" s="670"/>
      <c r="Z364" s="670"/>
      <c r="AA364" s="670"/>
      <c r="AB364" s="670"/>
      <c r="AC364" s="670"/>
      <c r="AD364" s="605">
        <v>46</v>
      </c>
    </row>
    <row r="365" spans="1:30" ht="15.75" thickBot="1" x14ac:dyDescent="0.3">
      <c r="A365" s="593" t="s">
        <v>406</v>
      </c>
      <c r="B365" s="691">
        <v>45338</v>
      </c>
      <c r="C365" s="692" t="s">
        <v>396</v>
      </c>
      <c r="D365" s="600" t="s">
        <v>402</v>
      </c>
      <c r="E365" s="602"/>
      <c r="F365" s="602"/>
      <c r="G365" s="602"/>
      <c r="H365" s="602"/>
      <c r="I365" s="601">
        <v>1000</v>
      </c>
      <c r="J365" s="602"/>
      <c r="K365" s="601">
        <v>1000</v>
      </c>
      <c r="L365" s="602"/>
      <c r="M365" s="602"/>
      <c r="N365" s="602"/>
      <c r="O365" s="602"/>
      <c r="P365" s="602"/>
      <c r="Q365" s="603">
        <v>2000</v>
      </c>
      <c r="R365" s="602"/>
      <c r="S365" s="602"/>
      <c r="T365" s="602"/>
      <c r="U365" s="602"/>
      <c r="V365" s="604">
        <v>1</v>
      </c>
      <c r="W365" s="602"/>
      <c r="X365" s="604">
        <v>1</v>
      </c>
      <c r="Y365" s="602"/>
      <c r="Z365" s="602"/>
      <c r="AA365" s="602"/>
      <c r="AB365" s="602"/>
      <c r="AC365" s="602"/>
      <c r="AD365" s="605">
        <v>2</v>
      </c>
    </row>
    <row r="366" spans="1:30" ht="15.75" thickBot="1" x14ac:dyDescent="0.3">
      <c r="A366" s="593" t="s">
        <v>406</v>
      </c>
      <c r="B366" s="690">
        <v>45338</v>
      </c>
      <c r="C366" s="692" t="s">
        <v>396</v>
      </c>
      <c r="D366" s="606" t="s">
        <v>399</v>
      </c>
      <c r="E366" s="670"/>
      <c r="F366" s="670"/>
      <c r="G366" s="607">
        <v>12131</v>
      </c>
      <c r="H366" s="607">
        <v>178240</v>
      </c>
      <c r="I366" s="607">
        <v>1000</v>
      </c>
      <c r="J366" s="607">
        <v>3000</v>
      </c>
      <c r="K366" s="607">
        <v>6659</v>
      </c>
      <c r="L366" s="670"/>
      <c r="M366" s="670"/>
      <c r="N366" s="670"/>
      <c r="O366" s="670"/>
      <c r="P366" s="670"/>
      <c r="Q366" s="603">
        <v>201030</v>
      </c>
      <c r="R366" s="670"/>
      <c r="S366" s="670"/>
      <c r="T366" s="608">
        <v>17</v>
      </c>
      <c r="U366" s="608">
        <v>290</v>
      </c>
      <c r="V366" s="608">
        <v>1</v>
      </c>
      <c r="W366" s="608">
        <v>3</v>
      </c>
      <c r="X366" s="608">
        <v>13</v>
      </c>
      <c r="Y366" s="670"/>
      <c r="Z366" s="670"/>
      <c r="AA366" s="670"/>
      <c r="AB366" s="670"/>
      <c r="AC366" s="670"/>
      <c r="AD366" s="605">
        <v>324</v>
      </c>
    </row>
    <row r="367" spans="1:30" ht="15.75" thickBot="1" x14ac:dyDescent="0.3">
      <c r="A367" s="593" t="s">
        <v>406</v>
      </c>
      <c r="B367" s="691">
        <v>45338</v>
      </c>
      <c r="C367" s="692" t="s">
        <v>396</v>
      </c>
      <c r="D367" s="600" t="s">
        <v>403</v>
      </c>
      <c r="E367" s="602"/>
      <c r="F367" s="602"/>
      <c r="G367" s="601">
        <v>1650</v>
      </c>
      <c r="H367" s="601">
        <v>43395</v>
      </c>
      <c r="I367" s="602"/>
      <c r="J367" s="602"/>
      <c r="K367" s="601">
        <v>2903</v>
      </c>
      <c r="L367" s="602"/>
      <c r="M367" s="602"/>
      <c r="N367" s="602"/>
      <c r="O367" s="602"/>
      <c r="P367" s="602"/>
      <c r="Q367" s="603">
        <v>47948</v>
      </c>
      <c r="R367" s="602"/>
      <c r="S367" s="602"/>
      <c r="T367" s="604">
        <v>4</v>
      </c>
      <c r="U367" s="604">
        <v>110</v>
      </c>
      <c r="V367" s="602"/>
      <c r="W367" s="602"/>
      <c r="X367" s="604">
        <v>9</v>
      </c>
      <c r="Y367" s="602"/>
      <c r="Z367" s="602"/>
      <c r="AA367" s="602"/>
      <c r="AB367" s="602"/>
      <c r="AC367" s="602"/>
      <c r="AD367" s="605">
        <v>123</v>
      </c>
    </row>
    <row r="368" spans="1:30" ht="15.75" thickBot="1" x14ac:dyDescent="0.3">
      <c r="A368" s="593" t="s">
        <v>406</v>
      </c>
      <c r="B368" s="690">
        <v>45344</v>
      </c>
      <c r="C368" s="692" t="s">
        <v>396</v>
      </c>
      <c r="D368" s="606" t="s">
        <v>399</v>
      </c>
      <c r="E368" s="670"/>
      <c r="F368" s="670"/>
      <c r="G368" s="607">
        <v>6761</v>
      </c>
      <c r="H368" s="607">
        <v>139907</v>
      </c>
      <c r="I368" s="607">
        <v>19683</v>
      </c>
      <c r="J368" s="607">
        <v>500</v>
      </c>
      <c r="K368" s="607">
        <v>8444</v>
      </c>
      <c r="L368" s="670"/>
      <c r="M368" s="670"/>
      <c r="N368" s="670"/>
      <c r="O368" s="670"/>
      <c r="P368" s="670"/>
      <c r="Q368" s="603">
        <v>175295</v>
      </c>
      <c r="R368" s="670"/>
      <c r="S368" s="670"/>
      <c r="T368" s="608">
        <v>13</v>
      </c>
      <c r="U368" s="608">
        <v>234</v>
      </c>
      <c r="V368" s="608">
        <v>41</v>
      </c>
      <c r="W368" s="608">
        <v>1</v>
      </c>
      <c r="X368" s="608">
        <v>15</v>
      </c>
      <c r="Y368" s="670"/>
      <c r="Z368" s="670"/>
      <c r="AA368" s="670"/>
      <c r="AB368" s="670"/>
      <c r="AC368" s="670"/>
      <c r="AD368" s="605">
        <v>303</v>
      </c>
    </row>
    <row r="369" spans="1:30" ht="15.75" thickBot="1" x14ac:dyDescent="0.3">
      <c r="A369" s="593" t="s">
        <v>406</v>
      </c>
      <c r="B369" s="691">
        <v>45344</v>
      </c>
      <c r="C369" s="692" t="s">
        <v>396</v>
      </c>
      <c r="D369" s="600" t="s">
        <v>403</v>
      </c>
      <c r="E369" s="602"/>
      <c r="F369" s="602"/>
      <c r="G369" s="601">
        <v>2457</v>
      </c>
      <c r="H369" s="601">
        <v>30591</v>
      </c>
      <c r="I369" s="601">
        <v>9073</v>
      </c>
      <c r="J369" s="602"/>
      <c r="K369" s="601">
        <v>1100</v>
      </c>
      <c r="L369" s="602"/>
      <c r="M369" s="602"/>
      <c r="N369" s="602"/>
      <c r="O369" s="602"/>
      <c r="P369" s="602"/>
      <c r="Q369" s="603">
        <v>43221</v>
      </c>
      <c r="R369" s="602"/>
      <c r="S369" s="602"/>
      <c r="T369" s="604">
        <v>6</v>
      </c>
      <c r="U369" s="604">
        <v>79</v>
      </c>
      <c r="V369" s="604">
        <v>23</v>
      </c>
      <c r="W369" s="602"/>
      <c r="X369" s="604">
        <v>3</v>
      </c>
      <c r="Y369" s="602"/>
      <c r="Z369" s="602"/>
      <c r="AA369" s="602"/>
      <c r="AB369" s="602"/>
      <c r="AC369" s="602"/>
      <c r="AD369" s="605">
        <v>111</v>
      </c>
    </row>
    <row r="370" spans="1:30" ht="15.75" thickBot="1" x14ac:dyDescent="0.3">
      <c r="A370" s="593" t="s">
        <v>406</v>
      </c>
      <c r="B370" s="690">
        <v>45345</v>
      </c>
      <c r="C370" s="692" t="s">
        <v>396</v>
      </c>
      <c r="D370" s="606" t="s">
        <v>399</v>
      </c>
      <c r="E370" s="670"/>
      <c r="F370" s="670"/>
      <c r="G370" s="607">
        <v>2181</v>
      </c>
      <c r="H370" s="607">
        <v>18579</v>
      </c>
      <c r="I370" s="607">
        <v>55793</v>
      </c>
      <c r="J370" s="670"/>
      <c r="K370" s="607">
        <v>4432</v>
      </c>
      <c r="L370" s="670"/>
      <c r="M370" s="670"/>
      <c r="N370" s="670"/>
      <c r="O370" s="670"/>
      <c r="P370" s="670"/>
      <c r="Q370" s="603">
        <v>80985</v>
      </c>
      <c r="R370" s="670"/>
      <c r="S370" s="670"/>
      <c r="T370" s="608">
        <v>3</v>
      </c>
      <c r="U370" s="608">
        <v>38</v>
      </c>
      <c r="V370" s="608">
        <v>102</v>
      </c>
      <c r="W370" s="670"/>
      <c r="X370" s="608">
        <v>11</v>
      </c>
      <c r="Y370" s="670"/>
      <c r="Z370" s="670"/>
      <c r="AA370" s="670"/>
      <c r="AB370" s="670"/>
      <c r="AC370" s="670"/>
      <c r="AD370" s="605">
        <v>154</v>
      </c>
    </row>
    <row r="371" spans="1:30" ht="15.75" thickBot="1" x14ac:dyDescent="0.3">
      <c r="A371" s="593" t="s">
        <v>406</v>
      </c>
      <c r="B371" s="691">
        <v>45345</v>
      </c>
      <c r="C371" s="692" t="s">
        <v>396</v>
      </c>
      <c r="D371" s="600" t="s">
        <v>403</v>
      </c>
      <c r="E371" s="602"/>
      <c r="F371" s="602"/>
      <c r="G371" s="601">
        <v>467</v>
      </c>
      <c r="H371" s="601">
        <v>8046</v>
      </c>
      <c r="I371" s="601">
        <v>17420</v>
      </c>
      <c r="J371" s="602"/>
      <c r="K371" s="601">
        <v>2735</v>
      </c>
      <c r="L371" s="602"/>
      <c r="M371" s="602"/>
      <c r="N371" s="602"/>
      <c r="O371" s="602"/>
      <c r="P371" s="602"/>
      <c r="Q371" s="603">
        <v>28668</v>
      </c>
      <c r="R371" s="602"/>
      <c r="S371" s="602"/>
      <c r="T371" s="604">
        <v>2</v>
      </c>
      <c r="U371" s="604">
        <v>24</v>
      </c>
      <c r="V371" s="604">
        <v>42</v>
      </c>
      <c r="W371" s="602"/>
      <c r="X371" s="604">
        <v>6</v>
      </c>
      <c r="Y371" s="602"/>
      <c r="Z371" s="602"/>
      <c r="AA371" s="602"/>
      <c r="AB371" s="602"/>
      <c r="AC371" s="602"/>
      <c r="AD371" s="605">
        <v>74</v>
      </c>
    </row>
    <row r="372" spans="1:30" ht="15.75" thickBot="1" x14ac:dyDescent="0.3">
      <c r="A372" s="593" t="s">
        <v>406</v>
      </c>
      <c r="B372" s="690">
        <v>45348</v>
      </c>
      <c r="C372" s="692" t="s">
        <v>396</v>
      </c>
      <c r="D372" s="606" t="s">
        <v>402</v>
      </c>
      <c r="E372" s="670"/>
      <c r="F372" s="670"/>
      <c r="G372" s="607">
        <v>239</v>
      </c>
      <c r="H372" s="607">
        <v>5873</v>
      </c>
      <c r="I372" s="607">
        <v>33129</v>
      </c>
      <c r="J372" s="607">
        <v>7027</v>
      </c>
      <c r="K372" s="607">
        <v>1141</v>
      </c>
      <c r="L372" s="670"/>
      <c r="M372" s="670"/>
      <c r="N372" s="670"/>
      <c r="O372" s="670"/>
      <c r="P372" s="670"/>
      <c r="Q372" s="603">
        <v>47409</v>
      </c>
      <c r="R372" s="670"/>
      <c r="S372" s="670"/>
      <c r="T372" s="608">
        <v>1</v>
      </c>
      <c r="U372" s="608">
        <v>13</v>
      </c>
      <c r="V372" s="608">
        <v>73</v>
      </c>
      <c r="W372" s="608">
        <v>20</v>
      </c>
      <c r="X372" s="608">
        <v>2</v>
      </c>
      <c r="Y372" s="670"/>
      <c r="Z372" s="670"/>
      <c r="AA372" s="670"/>
      <c r="AB372" s="670"/>
      <c r="AC372" s="670"/>
      <c r="AD372" s="605">
        <v>109</v>
      </c>
    </row>
    <row r="373" spans="1:30" ht="15.75" thickBot="1" x14ac:dyDescent="0.3">
      <c r="A373" s="593" t="s">
        <v>406</v>
      </c>
      <c r="B373" s="691">
        <v>45348</v>
      </c>
      <c r="C373" s="692" t="s">
        <v>396</v>
      </c>
      <c r="D373" s="600" t="s">
        <v>399</v>
      </c>
      <c r="E373" s="602"/>
      <c r="F373" s="602"/>
      <c r="G373" s="602"/>
      <c r="H373" s="601">
        <v>37287</v>
      </c>
      <c r="I373" s="601">
        <v>38155</v>
      </c>
      <c r="J373" s="602"/>
      <c r="K373" s="601">
        <v>8241</v>
      </c>
      <c r="L373" s="602"/>
      <c r="M373" s="602"/>
      <c r="N373" s="602"/>
      <c r="O373" s="602"/>
      <c r="P373" s="602"/>
      <c r="Q373" s="603">
        <v>83683</v>
      </c>
      <c r="R373" s="602"/>
      <c r="S373" s="602"/>
      <c r="T373" s="602"/>
      <c r="U373" s="604">
        <v>57</v>
      </c>
      <c r="V373" s="604">
        <v>67</v>
      </c>
      <c r="W373" s="602"/>
      <c r="X373" s="604">
        <v>26</v>
      </c>
      <c r="Y373" s="602"/>
      <c r="Z373" s="602"/>
      <c r="AA373" s="602"/>
      <c r="AB373" s="602"/>
      <c r="AC373" s="602"/>
      <c r="AD373" s="605">
        <v>92</v>
      </c>
    </row>
    <row r="374" spans="1:30" ht="15.75" thickBot="1" x14ac:dyDescent="0.3">
      <c r="A374" s="593" t="s">
        <v>406</v>
      </c>
      <c r="B374" s="690">
        <v>45348</v>
      </c>
      <c r="C374" s="692" t="s">
        <v>396</v>
      </c>
      <c r="D374" s="606" t="s">
        <v>403</v>
      </c>
      <c r="E374" s="670"/>
      <c r="F374" s="670"/>
      <c r="G374" s="670"/>
      <c r="H374" s="607">
        <v>9448</v>
      </c>
      <c r="I374" s="607">
        <v>7483</v>
      </c>
      <c r="J374" s="670"/>
      <c r="K374" s="607">
        <v>2946</v>
      </c>
      <c r="L374" s="670"/>
      <c r="M374" s="670"/>
      <c r="N374" s="670"/>
      <c r="O374" s="670"/>
      <c r="P374" s="670"/>
      <c r="Q374" s="603">
        <v>19877</v>
      </c>
      <c r="R374" s="670"/>
      <c r="S374" s="670"/>
      <c r="T374" s="670"/>
      <c r="U374" s="608">
        <v>27</v>
      </c>
      <c r="V374" s="608">
        <v>23</v>
      </c>
      <c r="W374" s="670"/>
      <c r="X374" s="608">
        <v>12</v>
      </c>
      <c r="Y374" s="670"/>
      <c r="Z374" s="670"/>
      <c r="AA374" s="670"/>
      <c r="AB374" s="670"/>
      <c r="AC374" s="670"/>
      <c r="AD374" s="605">
        <v>38</v>
      </c>
    </row>
    <row r="375" spans="1:30" ht="15.75" thickBot="1" x14ac:dyDescent="0.3">
      <c r="A375" s="593" t="s">
        <v>406</v>
      </c>
      <c r="B375" s="691">
        <v>45349</v>
      </c>
      <c r="C375" s="692" t="s">
        <v>396</v>
      </c>
      <c r="D375" s="600" t="s">
        <v>399</v>
      </c>
      <c r="E375" s="602"/>
      <c r="F375" s="602"/>
      <c r="G375" s="602"/>
      <c r="H375" s="601">
        <v>37995</v>
      </c>
      <c r="I375" s="601">
        <v>32816</v>
      </c>
      <c r="J375" s="602"/>
      <c r="K375" s="601">
        <v>13856</v>
      </c>
      <c r="L375" s="602"/>
      <c r="M375" s="602"/>
      <c r="N375" s="602"/>
      <c r="O375" s="602"/>
      <c r="P375" s="602"/>
      <c r="Q375" s="603">
        <v>84667</v>
      </c>
      <c r="R375" s="602"/>
      <c r="S375" s="602"/>
      <c r="T375" s="602"/>
      <c r="U375" s="604">
        <v>59</v>
      </c>
      <c r="V375" s="604">
        <v>63</v>
      </c>
      <c r="W375" s="602"/>
      <c r="X375" s="604">
        <v>33</v>
      </c>
      <c r="Y375" s="602"/>
      <c r="Z375" s="602"/>
      <c r="AA375" s="602"/>
      <c r="AB375" s="602"/>
      <c r="AC375" s="602"/>
      <c r="AD375" s="605">
        <v>84</v>
      </c>
    </row>
    <row r="376" spans="1:30" ht="15.75" thickBot="1" x14ac:dyDescent="0.3">
      <c r="A376" s="593" t="s">
        <v>406</v>
      </c>
      <c r="B376" s="690">
        <v>45349</v>
      </c>
      <c r="C376" s="692" t="s">
        <v>396</v>
      </c>
      <c r="D376" s="606" t="s">
        <v>403</v>
      </c>
      <c r="E376" s="670"/>
      <c r="F376" s="670"/>
      <c r="G376" s="670"/>
      <c r="H376" s="607">
        <v>9658</v>
      </c>
      <c r="I376" s="607">
        <v>7401</v>
      </c>
      <c r="J376" s="670"/>
      <c r="K376" s="607">
        <v>2140</v>
      </c>
      <c r="L376" s="670"/>
      <c r="M376" s="670"/>
      <c r="N376" s="670"/>
      <c r="O376" s="670"/>
      <c r="P376" s="670"/>
      <c r="Q376" s="603">
        <v>19199</v>
      </c>
      <c r="R376" s="670"/>
      <c r="S376" s="670"/>
      <c r="T376" s="670"/>
      <c r="U376" s="608">
        <v>22</v>
      </c>
      <c r="V376" s="608">
        <v>21</v>
      </c>
      <c r="W376" s="670"/>
      <c r="X376" s="608">
        <v>8</v>
      </c>
      <c r="Y376" s="670"/>
      <c r="Z376" s="670"/>
      <c r="AA376" s="670"/>
      <c r="AB376" s="670"/>
      <c r="AC376" s="670"/>
      <c r="AD376" s="605">
        <v>29</v>
      </c>
    </row>
    <row r="377" spans="1:30" ht="15.75" thickBot="1" x14ac:dyDescent="0.3">
      <c r="A377" s="593" t="s">
        <v>406</v>
      </c>
      <c r="B377" s="691">
        <v>45350</v>
      </c>
      <c r="C377" s="692" t="s">
        <v>396</v>
      </c>
      <c r="D377" s="600" t="s">
        <v>399</v>
      </c>
      <c r="E377" s="602"/>
      <c r="F377" s="602"/>
      <c r="G377" s="601">
        <v>4717</v>
      </c>
      <c r="H377" s="601">
        <v>89010</v>
      </c>
      <c r="I377" s="601">
        <v>53106</v>
      </c>
      <c r="J377" s="601">
        <v>17646</v>
      </c>
      <c r="K377" s="601">
        <v>1926</v>
      </c>
      <c r="L377" s="602"/>
      <c r="M377" s="602"/>
      <c r="N377" s="602"/>
      <c r="O377" s="602"/>
      <c r="P377" s="602"/>
      <c r="Q377" s="603">
        <v>166405</v>
      </c>
      <c r="R377" s="602"/>
      <c r="S377" s="602"/>
      <c r="T377" s="604">
        <v>7</v>
      </c>
      <c r="U377" s="604">
        <v>133</v>
      </c>
      <c r="V377" s="604">
        <v>112</v>
      </c>
      <c r="W377" s="604">
        <v>57</v>
      </c>
      <c r="X377" s="604">
        <v>4</v>
      </c>
      <c r="Y377" s="602"/>
      <c r="Z377" s="602"/>
      <c r="AA377" s="602"/>
      <c r="AB377" s="602"/>
      <c r="AC377" s="602"/>
      <c r="AD377" s="605">
        <v>170</v>
      </c>
    </row>
    <row r="378" spans="1:30" ht="15.75" thickBot="1" x14ac:dyDescent="0.3">
      <c r="A378" s="593" t="s">
        <v>406</v>
      </c>
      <c r="B378" s="690">
        <v>45350</v>
      </c>
      <c r="C378" s="692" t="s">
        <v>396</v>
      </c>
      <c r="D378" s="606" t="s">
        <v>403</v>
      </c>
      <c r="E378" s="670"/>
      <c r="F378" s="670"/>
      <c r="G378" s="607">
        <v>848</v>
      </c>
      <c r="H378" s="607">
        <v>16327</v>
      </c>
      <c r="I378" s="607">
        <v>9748</v>
      </c>
      <c r="J378" s="607">
        <v>3766</v>
      </c>
      <c r="K378" s="607">
        <v>976</v>
      </c>
      <c r="L378" s="670"/>
      <c r="M378" s="670"/>
      <c r="N378" s="670"/>
      <c r="O378" s="670"/>
      <c r="P378" s="670"/>
      <c r="Q378" s="603">
        <v>31665</v>
      </c>
      <c r="R378" s="670"/>
      <c r="S378" s="670"/>
      <c r="T378" s="608">
        <v>2</v>
      </c>
      <c r="U378" s="608">
        <v>41</v>
      </c>
      <c r="V378" s="608">
        <v>34</v>
      </c>
      <c r="W378" s="608">
        <v>16</v>
      </c>
      <c r="X378" s="608">
        <v>4</v>
      </c>
      <c r="Y378" s="670"/>
      <c r="Z378" s="670"/>
      <c r="AA378" s="670"/>
      <c r="AB378" s="670"/>
      <c r="AC378" s="670"/>
      <c r="AD378" s="605">
        <v>52</v>
      </c>
    </row>
    <row r="379" spans="1:30" ht="15.75" thickBot="1" x14ac:dyDescent="0.3">
      <c r="A379" s="593" t="s">
        <v>406</v>
      </c>
      <c r="B379" s="691">
        <v>45351</v>
      </c>
      <c r="C379" s="692" t="s">
        <v>396</v>
      </c>
      <c r="D379" s="600" t="s">
        <v>402</v>
      </c>
      <c r="E379" s="602"/>
      <c r="F379" s="602"/>
      <c r="G379" s="601">
        <v>1213</v>
      </c>
      <c r="H379" s="601">
        <v>3025</v>
      </c>
      <c r="I379" s="601">
        <v>26577</v>
      </c>
      <c r="J379" s="601">
        <v>47317</v>
      </c>
      <c r="K379" s="601">
        <v>8447</v>
      </c>
      <c r="L379" s="602"/>
      <c r="M379" s="602"/>
      <c r="N379" s="602"/>
      <c r="O379" s="602"/>
      <c r="P379" s="602"/>
      <c r="Q379" s="603">
        <v>86579</v>
      </c>
      <c r="R379" s="602"/>
      <c r="S379" s="602"/>
      <c r="T379" s="604">
        <v>2</v>
      </c>
      <c r="U379" s="604">
        <v>6</v>
      </c>
      <c r="V379" s="604">
        <v>56</v>
      </c>
      <c r="W379" s="604">
        <v>104</v>
      </c>
      <c r="X379" s="604">
        <v>18</v>
      </c>
      <c r="Y379" s="602"/>
      <c r="Z379" s="602"/>
      <c r="AA379" s="602"/>
      <c r="AB379" s="602"/>
      <c r="AC379" s="602"/>
      <c r="AD379" s="605">
        <v>186</v>
      </c>
    </row>
    <row r="380" spans="1:30" ht="15.75" thickBot="1" x14ac:dyDescent="0.3">
      <c r="A380" s="593" t="s">
        <v>406</v>
      </c>
      <c r="B380" s="690">
        <v>45351</v>
      </c>
      <c r="C380" s="692" t="s">
        <v>396</v>
      </c>
      <c r="D380" s="606" t="s">
        <v>399</v>
      </c>
      <c r="E380" s="670"/>
      <c r="F380" s="670"/>
      <c r="G380" s="607">
        <v>11073</v>
      </c>
      <c r="H380" s="607">
        <v>125745</v>
      </c>
      <c r="I380" s="607">
        <v>71460</v>
      </c>
      <c r="J380" s="607">
        <v>43738</v>
      </c>
      <c r="K380" s="607">
        <v>5758</v>
      </c>
      <c r="L380" s="670"/>
      <c r="M380" s="670"/>
      <c r="N380" s="670"/>
      <c r="O380" s="670"/>
      <c r="P380" s="670"/>
      <c r="Q380" s="603">
        <v>257774</v>
      </c>
      <c r="R380" s="670"/>
      <c r="S380" s="670"/>
      <c r="T380" s="608">
        <v>17</v>
      </c>
      <c r="U380" s="608">
        <v>183</v>
      </c>
      <c r="V380" s="608">
        <v>166</v>
      </c>
      <c r="W380" s="608">
        <v>124</v>
      </c>
      <c r="X380" s="608">
        <v>12</v>
      </c>
      <c r="Y380" s="670"/>
      <c r="Z380" s="670"/>
      <c r="AA380" s="670"/>
      <c r="AB380" s="670"/>
      <c r="AC380" s="670"/>
      <c r="AD380" s="605">
        <v>285</v>
      </c>
    </row>
    <row r="381" spans="1:30" ht="15.75" thickBot="1" x14ac:dyDescent="0.3">
      <c r="A381" s="593" t="s">
        <v>406</v>
      </c>
      <c r="B381" s="691">
        <v>45351</v>
      </c>
      <c r="C381" s="692" t="s">
        <v>396</v>
      </c>
      <c r="D381" s="600" t="s">
        <v>403</v>
      </c>
      <c r="E381" s="602"/>
      <c r="F381" s="602"/>
      <c r="G381" s="601">
        <v>1310</v>
      </c>
      <c r="H381" s="601">
        <v>16498</v>
      </c>
      <c r="I381" s="601">
        <v>16179</v>
      </c>
      <c r="J381" s="601">
        <v>8630</v>
      </c>
      <c r="K381" s="601">
        <v>3797</v>
      </c>
      <c r="L381" s="602"/>
      <c r="M381" s="602"/>
      <c r="N381" s="602"/>
      <c r="O381" s="602"/>
      <c r="P381" s="602"/>
      <c r="Q381" s="603">
        <v>46414</v>
      </c>
      <c r="R381" s="602"/>
      <c r="S381" s="602"/>
      <c r="T381" s="604">
        <v>3</v>
      </c>
      <c r="U381" s="604">
        <v>47</v>
      </c>
      <c r="V381" s="604">
        <v>57</v>
      </c>
      <c r="W381" s="604">
        <v>35</v>
      </c>
      <c r="X381" s="604">
        <v>10</v>
      </c>
      <c r="Y381" s="602"/>
      <c r="Z381" s="602"/>
      <c r="AA381" s="602"/>
      <c r="AB381" s="602"/>
      <c r="AC381" s="602"/>
      <c r="AD381" s="605">
        <v>92</v>
      </c>
    </row>
    <row r="382" spans="1:30" ht="15.75" thickBot="1" x14ac:dyDescent="0.3">
      <c r="A382" s="593" t="s">
        <v>406</v>
      </c>
      <c r="B382" s="690">
        <v>45352</v>
      </c>
      <c r="C382" s="692" t="s">
        <v>396</v>
      </c>
      <c r="D382" s="606" t="s">
        <v>399</v>
      </c>
      <c r="E382" s="670"/>
      <c r="F382" s="670"/>
      <c r="G382" s="670"/>
      <c r="H382" s="607">
        <v>10328</v>
      </c>
      <c r="I382" s="607">
        <v>175560</v>
      </c>
      <c r="J382" s="607">
        <v>154066</v>
      </c>
      <c r="K382" s="670"/>
      <c r="L382" s="607">
        <v>5454</v>
      </c>
      <c r="M382" s="670"/>
      <c r="N382" s="670"/>
      <c r="O382" s="670"/>
      <c r="P382" s="670"/>
      <c r="Q382" s="603">
        <v>345408</v>
      </c>
      <c r="R382" s="670"/>
      <c r="S382" s="670"/>
      <c r="T382" s="670"/>
      <c r="U382" s="608">
        <v>20</v>
      </c>
      <c r="V382" s="608">
        <v>318</v>
      </c>
      <c r="W382" s="608">
        <v>263</v>
      </c>
      <c r="X382" s="670"/>
      <c r="Y382" s="608">
        <v>8</v>
      </c>
      <c r="Z382" s="670"/>
      <c r="AA382" s="670"/>
      <c r="AB382" s="670"/>
      <c r="AC382" s="670"/>
      <c r="AD382" s="605">
        <v>553</v>
      </c>
    </row>
    <row r="383" spans="1:30" ht="15.75" thickBot="1" x14ac:dyDescent="0.3">
      <c r="A383" s="593" t="s">
        <v>406</v>
      </c>
      <c r="B383" s="691">
        <v>45352</v>
      </c>
      <c r="C383" s="692" t="s">
        <v>396</v>
      </c>
      <c r="D383" s="600" t="s">
        <v>403</v>
      </c>
      <c r="E383" s="602"/>
      <c r="F383" s="602"/>
      <c r="G383" s="602"/>
      <c r="H383" s="601">
        <v>2780</v>
      </c>
      <c r="I383" s="601">
        <v>45495</v>
      </c>
      <c r="J383" s="601">
        <v>31227</v>
      </c>
      <c r="K383" s="602"/>
      <c r="L383" s="601">
        <v>1240</v>
      </c>
      <c r="M383" s="602"/>
      <c r="N383" s="602"/>
      <c r="O383" s="602"/>
      <c r="P383" s="602"/>
      <c r="Q383" s="603">
        <v>80742</v>
      </c>
      <c r="R383" s="602"/>
      <c r="S383" s="602"/>
      <c r="T383" s="602"/>
      <c r="U383" s="604">
        <v>7</v>
      </c>
      <c r="V383" s="604">
        <v>117</v>
      </c>
      <c r="W383" s="604">
        <v>79</v>
      </c>
      <c r="X383" s="602"/>
      <c r="Y383" s="604">
        <v>3</v>
      </c>
      <c r="Z383" s="602"/>
      <c r="AA383" s="602"/>
      <c r="AB383" s="602"/>
      <c r="AC383" s="602"/>
      <c r="AD383" s="605">
        <v>191</v>
      </c>
    </row>
    <row r="384" spans="1:30" ht="15.75" thickBot="1" x14ac:dyDescent="0.3">
      <c r="A384" s="593" t="s">
        <v>406</v>
      </c>
      <c r="B384" s="690">
        <v>45355</v>
      </c>
      <c r="C384" s="692" t="s">
        <v>396</v>
      </c>
      <c r="D384" s="606" t="s">
        <v>399</v>
      </c>
      <c r="E384" s="670"/>
      <c r="F384" s="670"/>
      <c r="G384" s="670"/>
      <c r="H384" s="607">
        <v>12077</v>
      </c>
      <c r="I384" s="607">
        <v>90580</v>
      </c>
      <c r="J384" s="607">
        <v>209960</v>
      </c>
      <c r="K384" s="607">
        <v>11113</v>
      </c>
      <c r="L384" s="607">
        <v>7526</v>
      </c>
      <c r="M384" s="670"/>
      <c r="N384" s="670"/>
      <c r="O384" s="670"/>
      <c r="P384" s="670"/>
      <c r="Q384" s="603">
        <v>331256</v>
      </c>
      <c r="R384" s="670"/>
      <c r="S384" s="670"/>
      <c r="T384" s="670"/>
      <c r="U384" s="608">
        <v>22</v>
      </c>
      <c r="V384" s="608">
        <v>150</v>
      </c>
      <c r="W384" s="608">
        <v>369</v>
      </c>
      <c r="X384" s="608">
        <v>16</v>
      </c>
      <c r="Y384" s="608">
        <v>16</v>
      </c>
      <c r="Z384" s="670"/>
      <c r="AA384" s="670"/>
      <c r="AB384" s="670"/>
      <c r="AC384" s="670"/>
      <c r="AD384" s="605">
        <v>530</v>
      </c>
    </row>
    <row r="385" spans="1:30" ht="15.75" thickBot="1" x14ac:dyDescent="0.3">
      <c r="A385" s="593" t="s">
        <v>406</v>
      </c>
      <c r="B385" s="691">
        <v>45355</v>
      </c>
      <c r="C385" s="692" t="s">
        <v>396</v>
      </c>
      <c r="D385" s="600" t="s">
        <v>403</v>
      </c>
      <c r="E385" s="602"/>
      <c r="F385" s="602"/>
      <c r="G385" s="602"/>
      <c r="H385" s="601">
        <v>3121</v>
      </c>
      <c r="I385" s="601">
        <v>19851</v>
      </c>
      <c r="J385" s="601">
        <v>54378</v>
      </c>
      <c r="K385" s="601">
        <v>2417</v>
      </c>
      <c r="L385" s="601">
        <v>3965</v>
      </c>
      <c r="M385" s="602"/>
      <c r="N385" s="602"/>
      <c r="O385" s="602"/>
      <c r="P385" s="602"/>
      <c r="Q385" s="603">
        <v>83732</v>
      </c>
      <c r="R385" s="602"/>
      <c r="S385" s="602"/>
      <c r="T385" s="602"/>
      <c r="U385" s="604">
        <v>10</v>
      </c>
      <c r="V385" s="604">
        <v>51</v>
      </c>
      <c r="W385" s="604">
        <v>130</v>
      </c>
      <c r="X385" s="604">
        <v>6</v>
      </c>
      <c r="Y385" s="604">
        <v>10</v>
      </c>
      <c r="Z385" s="602"/>
      <c r="AA385" s="602"/>
      <c r="AB385" s="602"/>
      <c r="AC385" s="602"/>
      <c r="AD385" s="605">
        <v>196</v>
      </c>
    </row>
    <row r="386" spans="1:30" ht="15.75" thickBot="1" x14ac:dyDescent="0.3">
      <c r="A386" s="593" t="s">
        <v>406</v>
      </c>
      <c r="B386" s="690">
        <v>45356</v>
      </c>
      <c r="C386" s="692" t="s">
        <v>396</v>
      </c>
      <c r="D386" s="606" t="s">
        <v>399</v>
      </c>
      <c r="E386" s="670"/>
      <c r="F386" s="670"/>
      <c r="G386" s="670"/>
      <c r="H386" s="670"/>
      <c r="I386" s="607">
        <v>1000</v>
      </c>
      <c r="J386" s="607">
        <v>77770</v>
      </c>
      <c r="K386" s="607">
        <v>84244</v>
      </c>
      <c r="L386" s="607">
        <v>7178</v>
      </c>
      <c r="M386" s="670"/>
      <c r="N386" s="670"/>
      <c r="O386" s="670"/>
      <c r="P386" s="670"/>
      <c r="Q386" s="603">
        <v>170192</v>
      </c>
      <c r="R386" s="670"/>
      <c r="S386" s="670"/>
      <c r="T386" s="670"/>
      <c r="U386" s="670"/>
      <c r="V386" s="608">
        <v>1</v>
      </c>
      <c r="W386" s="608">
        <v>136</v>
      </c>
      <c r="X386" s="608">
        <v>152</v>
      </c>
      <c r="Y386" s="608">
        <v>15</v>
      </c>
      <c r="Z386" s="670"/>
      <c r="AA386" s="670"/>
      <c r="AB386" s="670"/>
      <c r="AC386" s="670"/>
      <c r="AD386" s="605">
        <v>273</v>
      </c>
    </row>
    <row r="387" spans="1:30" ht="15.75" thickBot="1" x14ac:dyDescent="0.3">
      <c r="A387" s="593" t="s">
        <v>406</v>
      </c>
      <c r="B387" s="691">
        <v>45356</v>
      </c>
      <c r="C387" s="692" t="s">
        <v>396</v>
      </c>
      <c r="D387" s="600" t="s">
        <v>403</v>
      </c>
      <c r="E387" s="602"/>
      <c r="F387" s="602"/>
      <c r="G387" s="602"/>
      <c r="H387" s="602"/>
      <c r="I387" s="602"/>
      <c r="J387" s="601">
        <v>17296</v>
      </c>
      <c r="K387" s="601">
        <v>21630</v>
      </c>
      <c r="L387" s="601">
        <v>2477</v>
      </c>
      <c r="M387" s="602"/>
      <c r="N387" s="602"/>
      <c r="O387" s="602"/>
      <c r="P387" s="602"/>
      <c r="Q387" s="603">
        <v>41403</v>
      </c>
      <c r="R387" s="602"/>
      <c r="S387" s="602"/>
      <c r="T387" s="602"/>
      <c r="U387" s="602"/>
      <c r="V387" s="602"/>
      <c r="W387" s="604">
        <v>45</v>
      </c>
      <c r="X387" s="604">
        <v>53</v>
      </c>
      <c r="Y387" s="604">
        <v>8</v>
      </c>
      <c r="Z387" s="602"/>
      <c r="AA387" s="602"/>
      <c r="AB387" s="602"/>
      <c r="AC387" s="602"/>
      <c r="AD387" s="605">
        <v>96</v>
      </c>
    </row>
    <row r="388" spans="1:30" ht="15.75" thickBot="1" x14ac:dyDescent="0.3">
      <c r="A388" s="593" t="s">
        <v>406</v>
      </c>
      <c r="B388" s="690">
        <v>45357</v>
      </c>
      <c r="C388" s="692" t="s">
        <v>396</v>
      </c>
      <c r="D388" s="606" t="s">
        <v>402</v>
      </c>
      <c r="E388" s="670"/>
      <c r="F388" s="670"/>
      <c r="G388" s="670"/>
      <c r="H388" s="607">
        <v>1000</v>
      </c>
      <c r="I388" s="607">
        <v>82442</v>
      </c>
      <c r="J388" s="607">
        <v>150681</v>
      </c>
      <c r="K388" s="607">
        <v>34739</v>
      </c>
      <c r="L388" s="607">
        <v>9473</v>
      </c>
      <c r="M388" s="670"/>
      <c r="N388" s="670"/>
      <c r="O388" s="670"/>
      <c r="P388" s="670"/>
      <c r="Q388" s="603">
        <v>278335</v>
      </c>
      <c r="R388" s="670"/>
      <c r="S388" s="670"/>
      <c r="T388" s="670"/>
      <c r="U388" s="608">
        <v>1</v>
      </c>
      <c r="V388" s="608">
        <v>180</v>
      </c>
      <c r="W388" s="608">
        <v>319</v>
      </c>
      <c r="X388" s="608">
        <v>83</v>
      </c>
      <c r="Y388" s="608">
        <v>23</v>
      </c>
      <c r="Z388" s="670"/>
      <c r="AA388" s="670"/>
      <c r="AB388" s="670"/>
      <c r="AC388" s="670"/>
      <c r="AD388" s="605">
        <v>606</v>
      </c>
    </row>
    <row r="389" spans="1:30" ht="15.75" thickBot="1" x14ac:dyDescent="0.3">
      <c r="A389" s="593" t="s">
        <v>406</v>
      </c>
      <c r="B389" s="691">
        <v>45357</v>
      </c>
      <c r="C389" s="692" t="s">
        <v>396</v>
      </c>
      <c r="D389" s="600" t="s">
        <v>399</v>
      </c>
      <c r="E389" s="602"/>
      <c r="F389" s="602"/>
      <c r="G389" s="602"/>
      <c r="H389" s="601">
        <v>549</v>
      </c>
      <c r="I389" s="601">
        <v>1604</v>
      </c>
      <c r="J389" s="601">
        <v>32444</v>
      </c>
      <c r="K389" s="601">
        <v>54467</v>
      </c>
      <c r="L389" s="601">
        <v>1327</v>
      </c>
      <c r="M389" s="602"/>
      <c r="N389" s="602"/>
      <c r="O389" s="602"/>
      <c r="P389" s="602"/>
      <c r="Q389" s="603">
        <v>90391</v>
      </c>
      <c r="R389" s="602"/>
      <c r="S389" s="602"/>
      <c r="T389" s="602"/>
      <c r="U389" s="604">
        <v>1</v>
      </c>
      <c r="V389" s="604">
        <v>2</v>
      </c>
      <c r="W389" s="604">
        <v>59</v>
      </c>
      <c r="X389" s="604">
        <v>87</v>
      </c>
      <c r="Y389" s="604">
        <v>2</v>
      </c>
      <c r="Z389" s="602"/>
      <c r="AA389" s="602"/>
      <c r="AB389" s="602"/>
      <c r="AC389" s="602"/>
      <c r="AD389" s="605">
        <v>127</v>
      </c>
    </row>
    <row r="390" spans="1:30" ht="15.75" thickBot="1" x14ac:dyDescent="0.3">
      <c r="A390" s="593" t="s">
        <v>406</v>
      </c>
      <c r="B390" s="690">
        <v>45357</v>
      </c>
      <c r="C390" s="692" t="s">
        <v>396</v>
      </c>
      <c r="D390" s="606" t="s">
        <v>403</v>
      </c>
      <c r="E390" s="670"/>
      <c r="F390" s="670"/>
      <c r="G390" s="670"/>
      <c r="H390" s="670"/>
      <c r="I390" s="607">
        <v>129</v>
      </c>
      <c r="J390" s="607">
        <v>6064</v>
      </c>
      <c r="K390" s="607">
        <v>11978</v>
      </c>
      <c r="L390" s="607">
        <v>889</v>
      </c>
      <c r="M390" s="670"/>
      <c r="N390" s="670"/>
      <c r="O390" s="670"/>
      <c r="P390" s="670"/>
      <c r="Q390" s="603">
        <v>19060</v>
      </c>
      <c r="R390" s="670"/>
      <c r="S390" s="670"/>
      <c r="T390" s="670"/>
      <c r="U390" s="670"/>
      <c r="V390" s="608">
        <v>1</v>
      </c>
      <c r="W390" s="608">
        <v>14</v>
      </c>
      <c r="X390" s="608">
        <v>28</v>
      </c>
      <c r="Y390" s="608">
        <v>2</v>
      </c>
      <c r="Z390" s="670"/>
      <c r="AA390" s="670"/>
      <c r="AB390" s="670"/>
      <c r="AC390" s="670"/>
      <c r="AD390" s="605">
        <v>41</v>
      </c>
    </row>
    <row r="391" spans="1:30" ht="15.75" thickBot="1" x14ac:dyDescent="0.3">
      <c r="A391" s="593" t="s">
        <v>406</v>
      </c>
      <c r="B391" s="691">
        <v>45358</v>
      </c>
      <c r="C391" s="692" t="s">
        <v>396</v>
      </c>
      <c r="D391" s="600" t="s">
        <v>402</v>
      </c>
      <c r="E391" s="602"/>
      <c r="F391" s="602"/>
      <c r="G391" s="601">
        <v>222</v>
      </c>
      <c r="H391" s="601">
        <v>297</v>
      </c>
      <c r="I391" s="601">
        <v>12096</v>
      </c>
      <c r="J391" s="601">
        <v>19809</v>
      </c>
      <c r="K391" s="601">
        <v>5272</v>
      </c>
      <c r="L391" s="601">
        <v>4426</v>
      </c>
      <c r="M391" s="602"/>
      <c r="N391" s="602"/>
      <c r="O391" s="602"/>
      <c r="P391" s="602"/>
      <c r="Q391" s="603">
        <v>42122</v>
      </c>
      <c r="R391" s="602"/>
      <c r="S391" s="602"/>
      <c r="T391" s="604">
        <v>1</v>
      </c>
      <c r="U391" s="604">
        <v>1</v>
      </c>
      <c r="V391" s="604">
        <v>45</v>
      </c>
      <c r="W391" s="604">
        <v>67</v>
      </c>
      <c r="X391" s="604">
        <v>17</v>
      </c>
      <c r="Y391" s="604">
        <v>13</v>
      </c>
      <c r="Z391" s="602"/>
      <c r="AA391" s="602"/>
      <c r="AB391" s="602"/>
      <c r="AC391" s="602"/>
      <c r="AD391" s="605">
        <v>144</v>
      </c>
    </row>
    <row r="392" spans="1:30" ht="15.75" thickBot="1" x14ac:dyDescent="0.3">
      <c r="A392" s="593" t="s">
        <v>406</v>
      </c>
      <c r="B392" s="690">
        <v>45358</v>
      </c>
      <c r="C392" s="692" t="s">
        <v>396</v>
      </c>
      <c r="D392" s="606" t="s">
        <v>399</v>
      </c>
      <c r="E392" s="670"/>
      <c r="F392" s="670"/>
      <c r="G392" s="670"/>
      <c r="H392" s="670"/>
      <c r="I392" s="670"/>
      <c r="J392" s="607">
        <v>59265</v>
      </c>
      <c r="K392" s="607">
        <v>24982</v>
      </c>
      <c r="L392" s="670"/>
      <c r="M392" s="670"/>
      <c r="N392" s="670"/>
      <c r="O392" s="670"/>
      <c r="P392" s="670"/>
      <c r="Q392" s="603">
        <v>84247</v>
      </c>
      <c r="R392" s="670"/>
      <c r="S392" s="670"/>
      <c r="T392" s="670"/>
      <c r="U392" s="670"/>
      <c r="V392" s="670"/>
      <c r="W392" s="608">
        <v>102</v>
      </c>
      <c r="X392" s="608">
        <v>45</v>
      </c>
      <c r="Y392" s="670"/>
      <c r="Z392" s="670"/>
      <c r="AA392" s="670"/>
      <c r="AB392" s="670"/>
      <c r="AC392" s="670"/>
      <c r="AD392" s="605">
        <v>136</v>
      </c>
    </row>
    <row r="393" spans="1:30" ht="15.75" thickBot="1" x14ac:dyDescent="0.3">
      <c r="A393" s="593" t="s">
        <v>406</v>
      </c>
      <c r="B393" s="691">
        <v>45358</v>
      </c>
      <c r="C393" s="692" t="s">
        <v>396</v>
      </c>
      <c r="D393" s="600" t="s">
        <v>403</v>
      </c>
      <c r="E393" s="602"/>
      <c r="F393" s="602"/>
      <c r="G393" s="602"/>
      <c r="H393" s="602"/>
      <c r="I393" s="602"/>
      <c r="J393" s="601">
        <v>15668</v>
      </c>
      <c r="K393" s="601">
        <v>6148</v>
      </c>
      <c r="L393" s="602"/>
      <c r="M393" s="602"/>
      <c r="N393" s="602"/>
      <c r="O393" s="602"/>
      <c r="P393" s="602"/>
      <c r="Q393" s="603">
        <v>21816</v>
      </c>
      <c r="R393" s="602"/>
      <c r="S393" s="602"/>
      <c r="T393" s="602"/>
      <c r="U393" s="602"/>
      <c r="V393" s="602"/>
      <c r="W393" s="604">
        <v>40</v>
      </c>
      <c r="X393" s="604">
        <v>15</v>
      </c>
      <c r="Y393" s="602"/>
      <c r="Z393" s="602"/>
      <c r="AA393" s="602"/>
      <c r="AB393" s="602"/>
      <c r="AC393" s="602"/>
      <c r="AD393" s="605">
        <v>52</v>
      </c>
    </row>
    <row r="394" spans="1:30" ht="15.75" thickBot="1" x14ac:dyDescent="0.3">
      <c r="A394" s="593" t="s">
        <v>406</v>
      </c>
      <c r="B394" s="672">
        <v>45359</v>
      </c>
      <c r="C394" s="671" t="s">
        <v>396</v>
      </c>
      <c r="D394" s="606" t="s">
        <v>399</v>
      </c>
      <c r="E394" s="670"/>
      <c r="F394" s="670"/>
      <c r="G394" s="670"/>
      <c r="H394" s="607">
        <v>363</v>
      </c>
      <c r="I394" s="670"/>
      <c r="J394" s="670"/>
      <c r="K394" s="670"/>
      <c r="L394" s="670"/>
      <c r="M394" s="670"/>
      <c r="N394" s="670"/>
      <c r="O394" s="670"/>
      <c r="P394" s="670"/>
      <c r="Q394" s="603">
        <v>363</v>
      </c>
      <c r="R394" s="670"/>
      <c r="S394" s="670"/>
      <c r="T394" s="670"/>
      <c r="U394" s="608">
        <v>1</v>
      </c>
      <c r="V394" s="670"/>
      <c r="W394" s="670"/>
      <c r="X394" s="670"/>
      <c r="Y394" s="670"/>
      <c r="Z394" s="670"/>
      <c r="AA394" s="670"/>
      <c r="AB394" s="670"/>
      <c r="AC394" s="670"/>
      <c r="AD394" s="605">
        <v>1</v>
      </c>
    </row>
    <row r="395" spans="1:30" ht="15.75" thickBot="1" x14ac:dyDescent="0.3">
      <c r="A395" s="593" t="s">
        <v>406</v>
      </c>
      <c r="B395" s="673">
        <v>45362</v>
      </c>
      <c r="C395" s="671" t="s">
        <v>396</v>
      </c>
      <c r="D395" s="600" t="s">
        <v>399</v>
      </c>
      <c r="E395" s="602"/>
      <c r="F395" s="602"/>
      <c r="G395" s="602"/>
      <c r="H395" s="602"/>
      <c r="I395" s="602"/>
      <c r="J395" s="602"/>
      <c r="K395" s="602"/>
      <c r="L395" s="601">
        <v>1000</v>
      </c>
      <c r="M395" s="602"/>
      <c r="N395" s="602"/>
      <c r="O395" s="602"/>
      <c r="P395" s="602"/>
      <c r="Q395" s="603">
        <v>1000</v>
      </c>
      <c r="R395" s="602"/>
      <c r="S395" s="602"/>
      <c r="T395" s="602"/>
      <c r="U395" s="602"/>
      <c r="V395" s="602"/>
      <c r="W395" s="602"/>
      <c r="X395" s="602"/>
      <c r="Y395" s="604">
        <v>1</v>
      </c>
      <c r="Z395" s="602"/>
      <c r="AA395" s="602"/>
      <c r="AB395" s="602"/>
      <c r="AC395" s="602"/>
      <c r="AD395" s="605">
        <v>1</v>
      </c>
    </row>
    <row r="396" spans="1:30" ht="15.75" thickBot="1" x14ac:dyDescent="0.3">
      <c r="A396" s="593" t="s">
        <v>406</v>
      </c>
      <c r="B396" s="690">
        <v>45363</v>
      </c>
      <c r="C396" s="692" t="s">
        <v>396</v>
      </c>
      <c r="D396" s="606" t="s">
        <v>399</v>
      </c>
      <c r="E396" s="670"/>
      <c r="F396" s="670"/>
      <c r="G396" s="670"/>
      <c r="H396" s="670"/>
      <c r="I396" s="607">
        <v>1289</v>
      </c>
      <c r="J396" s="607">
        <v>30439</v>
      </c>
      <c r="K396" s="607">
        <v>50498</v>
      </c>
      <c r="L396" s="670"/>
      <c r="M396" s="670"/>
      <c r="N396" s="670"/>
      <c r="O396" s="670"/>
      <c r="P396" s="670"/>
      <c r="Q396" s="603">
        <v>82226</v>
      </c>
      <c r="R396" s="670"/>
      <c r="S396" s="670"/>
      <c r="T396" s="670"/>
      <c r="U396" s="670"/>
      <c r="V396" s="608">
        <v>2</v>
      </c>
      <c r="W396" s="608">
        <v>52</v>
      </c>
      <c r="X396" s="608">
        <v>77</v>
      </c>
      <c r="Y396" s="670"/>
      <c r="Z396" s="670"/>
      <c r="AA396" s="670"/>
      <c r="AB396" s="670"/>
      <c r="AC396" s="670"/>
      <c r="AD396" s="605">
        <v>125</v>
      </c>
    </row>
    <row r="397" spans="1:30" ht="15.75" thickBot="1" x14ac:dyDescent="0.3">
      <c r="A397" s="593" t="s">
        <v>406</v>
      </c>
      <c r="B397" s="691">
        <v>45363</v>
      </c>
      <c r="C397" s="692" t="s">
        <v>396</v>
      </c>
      <c r="D397" s="600" t="s">
        <v>403</v>
      </c>
      <c r="E397" s="602"/>
      <c r="F397" s="602"/>
      <c r="G397" s="602"/>
      <c r="H397" s="602"/>
      <c r="I397" s="602"/>
      <c r="J397" s="601">
        <v>10610</v>
      </c>
      <c r="K397" s="601">
        <v>13338</v>
      </c>
      <c r="L397" s="602"/>
      <c r="M397" s="602"/>
      <c r="N397" s="602"/>
      <c r="O397" s="602"/>
      <c r="P397" s="602"/>
      <c r="Q397" s="603">
        <v>23948</v>
      </c>
      <c r="R397" s="602"/>
      <c r="S397" s="602"/>
      <c r="T397" s="602"/>
      <c r="U397" s="602"/>
      <c r="V397" s="602"/>
      <c r="W397" s="604">
        <v>26</v>
      </c>
      <c r="X397" s="604">
        <v>30</v>
      </c>
      <c r="Y397" s="602"/>
      <c r="Z397" s="602"/>
      <c r="AA397" s="602"/>
      <c r="AB397" s="602"/>
      <c r="AC397" s="602"/>
      <c r="AD397" s="605">
        <v>56</v>
      </c>
    </row>
    <row r="398" spans="1:30" ht="15.75" thickBot="1" x14ac:dyDescent="0.3">
      <c r="A398" s="593" t="s">
        <v>406</v>
      </c>
      <c r="B398" s="690">
        <v>45364</v>
      </c>
      <c r="C398" s="692" t="s">
        <v>396</v>
      </c>
      <c r="D398" s="606" t="s">
        <v>399</v>
      </c>
      <c r="E398" s="670"/>
      <c r="F398" s="670"/>
      <c r="G398" s="670"/>
      <c r="H398" s="670"/>
      <c r="I398" s="607">
        <v>1000</v>
      </c>
      <c r="J398" s="607">
        <v>20220</v>
      </c>
      <c r="K398" s="607">
        <v>69400</v>
      </c>
      <c r="L398" s="607">
        <v>0</v>
      </c>
      <c r="M398" s="670"/>
      <c r="N398" s="670"/>
      <c r="O398" s="670"/>
      <c r="P398" s="670"/>
      <c r="Q398" s="603">
        <v>90620</v>
      </c>
      <c r="R398" s="670"/>
      <c r="S398" s="670"/>
      <c r="T398" s="670"/>
      <c r="U398" s="670"/>
      <c r="V398" s="608">
        <v>1</v>
      </c>
      <c r="W398" s="608">
        <v>33</v>
      </c>
      <c r="X398" s="608">
        <v>108</v>
      </c>
      <c r="Y398" s="608">
        <v>1</v>
      </c>
      <c r="Z398" s="670"/>
      <c r="AA398" s="670"/>
      <c r="AB398" s="670"/>
      <c r="AC398" s="670"/>
      <c r="AD398" s="605">
        <v>140</v>
      </c>
    </row>
    <row r="399" spans="1:30" ht="15.75" thickBot="1" x14ac:dyDescent="0.3">
      <c r="A399" s="593" t="s">
        <v>406</v>
      </c>
      <c r="B399" s="691">
        <v>45364</v>
      </c>
      <c r="C399" s="692" t="s">
        <v>396</v>
      </c>
      <c r="D399" s="600" t="s">
        <v>403</v>
      </c>
      <c r="E399" s="602"/>
      <c r="F399" s="602"/>
      <c r="G399" s="602"/>
      <c r="H399" s="602"/>
      <c r="I399" s="602"/>
      <c r="J399" s="601">
        <v>2887</v>
      </c>
      <c r="K399" s="601">
        <v>14261</v>
      </c>
      <c r="L399" s="602"/>
      <c r="M399" s="602"/>
      <c r="N399" s="602"/>
      <c r="O399" s="602"/>
      <c r="P399" s="602"/>
      <c r="Q399" s="603">
        <v>17148</v>
      </c>
      <c r="R399" s="602"/>
      <c r="S399" s="602"/>
      <c r="T399" s="602"/>
      <c r="U399" s="602"/>
      <c r="V399" s="602"/>
      <c r="W399" s="604">
        <v>8</v>
      </c>
      <c r="X399" s="604">
        <v>37</v>
      </c>
      <c r="Y399" s="602"/>
      <c r="Z399" s="602"/>
      <c r="AA399" s="602"/>
      <c r="AB399" s="602"/>
      <c r="AC399" s="602"/>
      <c r="AD399" s="605">
        <v>45</v>
      </c>
    </row>
    <row r="400" spans="1:30" ht="15.75" thickBot="1" x14ac:dyDescent="0.3">
      <c r="A400" s="593" t="s">
        <v>406</v>
      </c>
      <c r="B400" s="690">
        <v>45365</v>
      </c>
      <c r="C400" s="692" t="s">
        <v>396</v>
      </c>
      <c r="D400" s="606" t="s">
        <v>399</v>
      </c>
      <c r="E400" s="670"/>
      <c r="F400" s="670"/>
      <c r="G400" s="670"/>
      <c r="H400" s="670"/>
      <c r="I400" s="670"/>
      <c r="J400" s="607">
        <v>34196</v>
      </c>
      <c r="K400" s="607">
        <v>135936</v>
      </c>
      <c r="L400" s="607">
        <v>1123</v>
      </c>
      <c r="M400" s="670"/>
      <c r="N400" s="670"/>
      <c r="O400" s="670"/>
      <c r="P400" s="670"/>
      <c r="Q400" s="603">
        <v>171255</v>
      </c>
      <c r="R400" s="670"/>
      <c r="S400" s="670"/>
      <c r="T400" s="670"/>
      <c r="U400" s="670"/>
      <c r="V400" s="670"/>
      <c r="W400" s="608">
        <v>63</v>
      </c>
      <c r="X400" s="608">
        <v>207</v>
      </c>
      <c r="Y400" s="608">
        <v>3</v>
      </c>
      <c r="Z400" s="670"/>
      <c r="AA400" s="670"/>
      <c r="AB400" s="670"/>
      <c r="AC400" s="670"/>
      <c r="AD400" s="605">
        <v>262</v>
      </c>
    </row>
    <row r="401" spans="1:30" ht="15.75" thickBot="1" x14ac:dyDescent="0.3">
      <c r="A401" s="593" t="s">
        <v>406</v>
      </c>
      <c r="B401" s="691">
        <v>45365</v>
      </c>
      <c r="C401" s="692" t="s">
        <v>396</v>
      </c>
      <c r="D401" s="600" t="s">
        <v>403</v>
      </c>
      <c r="E401" s="602"/>
      <c r="F401" s="602"/>
      <c r="G401" s="602"/>
      <c r="H401" s="602"/>
      <c r="I401" s="602"/>
      <c r="J401" s="601">
        <v>9347</v>
      </c>
      <c r="K401" s="601">
        <v>33143</v>
      </c>
      <c r="L401" s="601">
        <v>615</v>
      </c>
      <c r="M401" s="602"/>
      <c r="N401" s="602"/>
      <c r="O401" s="602"/>
      <c r="P401" s="602"/>
      <c r="Q401" s="603">
        <v>43105</v>
      </c>
      <c r="R401" s="602"/>
      <c r="S401" s="602"/>
      <c r="T401" s="602"/>
      <c r="U401" s="602"/>
      <c r="V401" s="602"/>
      <c r="W401" s="604">
        <v>26</v>
      </c>
      <c r="X401" s="604">
        <v>76</v>
      </c>
      <c r="Y401" s="604">
        <v>2</v>
      </c>
      <c r="Z401" s="602"/>
      <c r="AA401" s="602"/>
      <c r="AB401" s="602"/>
      <c r="AC401" s="602"/>
      <c r="AD401" s="605">
        <v>102</v>
      </c>
    </row>
    <row r="402" spans="1:30" ht="15.75" thickBot="1" x14ac:dyDescent="0.3">
      <c r="A402" s="593" t="s">
        <v>406</v>
      </c>
      <c r="B402" s="690">
        <v>45366</v>
      </c>
      <c r="C402" s="692" t="s">
        <v>396</v>
      </c>
      <c r="D402" s="606" t="s">
        <v>399</v>
      </c>
      <c r="E402" s="670"/>
      <c r="F402" s="670"/>
      <c r="G402" s="607">
        <v>1496</v>
      </c>
      <c r="H402" s="607">
        <v>11487</v>
      </c>
      <c r="I402" s="607">
        <v>36355</v>
      </c>
      <c r="J402" s="607">
        <v>78365</v>
      </c>
      <c r="K402" s="607">
        <v>32147</v>
      </c>
      <c r="L402" s="607">
        <v>25069</v>
      </c>
      <c r="M402" s="670"/>
      <c r="N402" s="670"/>
      <c r="O402" s="670"/>
      <c r="P402" s="670"/>
      <c r="Q402" s="603">
        <v>184919</v>
      </c>
      <c r="R402" s="670"/>
      <c r="S402" s="670"/>
      <c r="T402" s="608">
        <v>3</v>
      </c>
      <c r="U402" s="608">
        <v>19</v>
      </c>
      <c r="V402" s="608">
        <v>59</v>
      </c>
      <c r="W402" s="608">
        <v>132</v>
      </c>
      <c r="X402" s="608">
        <v>53</v>
      </c>
      <c r="Y402" s="608">
        <v>41</v>
      </c>
      <c r="Z402" s="670"/>
      <c r="AA402" s="670"/>
      <c r="AB402" s="670"/>
      <c r="AC402" s="670"/>
      <c r="AD402" s="605">
        <v>277</v>
      </c>
    </row>
    <row r="403" spans="1:30" ht="15.75" thickBot="1" x14ac:dyDescent="0.3">
      <c r="A403" s="593" t="s">
        <v>406</v>
      </c>
      <c r="B403" s="691">
        <v>45366</v>
      </c>
      <c r="C403" s="692" t="s">
        <v>396</v>
      </c>
      <c r="D403" s="600" t="s">
        <v>403</v>
      </c>
      <c r="E403" s="602"/>
      <c r="F403" s="602"/>
      <c r="G403" s="601">
        <v>1008</v>
      </c>
      <c r="H403" s="601">
        <v>2652</v>
      </c>
      <c r="I403" s="601">
        <v>6638</v>
      </c>
      <c r="J403" s="601">
        <v>21341</v>
      </c>
      <c r="K403" s="601">
        <v>6324</v>
      </c>
      <c r="L403" s="601">
        <v>5187</v>
      </c>
      <c r="M403" s="602"/>
      <c r="N403" s="602"/>
      <c r="O403" s="602"/>
      <c r="P403" s="602"/>
      <c r="Q403" s="603">
        <v>43150</v>
      </c>
      <c r="R403" s="602"/>
      <c r="S403" s="602"/>
      <c r="T403" s="604">
        <v>2</v>
      </c>
      <c r="U403" s="604">
        <v>7</v>
      </c>
      <c r="V403" s="604">
        <v>15</v>
      </c>
      <c r="W403" s="604">
        <v>52</v>
      </c>
      <c r="X403" s="604">
        <v>17</v>
      </c>
      <c r="Y403" s="604">
        <v>11</v>
      </c>
      <c r="Z403" s="602"/>
      <c r="AA403" s="602"/>
      <c r="AB403" s="602"/>
      <c r="AC403" s="602"/>
      <c r="AD403" s="605">
        <v>96</v>
      </c>
    </row>
    <row r="404" spans="1:30" ht="15.75" thickBot="1" x14ac:dyDescent="0.3">
      <c r="A404" s="593" t="s">
        <v>406</v>
      </c>
      <c r="B404" s="690">
        <v>45369</v>
      </c>
      <c r="C404" s="692" t="s">
        <v>396</v>
      </c>
      <c r="D404" s="606" t="s">
        <v>399</v>
      </c>
      <c r="E404" s="670"/>
      <c r="F404" s="670"/>
      <c r="G404" s="670"/>
      <c r="H404" s="607">
        <v>13791</v>
      </c>
      <c r="I404" s="607">
        <v>65735</v>
      </c>
      <c r="J404" s="607">
        <v>129259</v>
      </c>
      <c r="K404" s="607">
        <v>4738</v>
      </c>
      <c r="L404" s="607">
        <v>6841</v>
      </c>
      <c r="M404" s="670"/>
      <c r="N404" s="670"/>
      <c r="O404" s="670"/>
      <c r="P404" s="670"/>
      <c r="Q404" s="603">
        <v>220364</v>
      </c>
      <c r="R404" s="670"/>
      <c r="S404" s="670"/>
      <c r="T404" s="670"/>
      <c r="U404" s="608">
        <v>23</v>
      </c>
      <c r="V404" s="608">
        <v>98</v>
      </c>
      <c r="W404" s="608">
        <v>198</v>
      </c>
      <c r="X404" s="608">
        <v>12</v>
      </c>
      <c r="Y404" s="608">
        <v>11</v>
      </c>
      <c r="Z404" s="670"/>
      <c r="AA404" s="670"/>
      <c r="AB404" s="670"/>
      <c r="AC404" s="670"/>
      <c r="AD404" s="605">
        <v>312</v>
      </c>
    </row>
    <row r="405" spans="1:30" ht="15.75" thickBot="1" x14ac:dyDescent="0.3">
      <c r="A405" s="593" t="s">
        <v>406</v>
      </c>
      <c r="B405" s="691">
        <v>45369</v>
      </c>
      <c r="C405" s="692" t="s">
        <v>396</v>
      </c>
      <c r="D405" s="600" t="s">
        <v>403</v>
      </c>
      <c r="E405" s="602"/>
      <c r="F405" s="602"/>
      <c r="G405" s="602"/>
      <c r="H405" s="601">
        <v>2472</v>
      </c>
      <c r="I405" s="601">
        <v>9867</v>
      </c>
      <c r="J405" s="601">
        <v>10745</v>
      </c>
      <c r="K405" s="601">
        <v>470</v>
      </c>
      <c r="L405" s="601">
        <v>497</v>
      </c>
      <c r="M405" s="602"/>
      <c r="N405" s="602"/>
      <c r="O405" s="602"/>
      <c r="P405" s="602"/>
      <c r="Q405" s="603">
        <v>24051</v>
      </c>
      <c r="R405" s="602"/>
      <c r="S405" s="602"/>
      <c r="T405" s="602"/>
      <c r="U405" s="604">
        <v>6</v>
      </c>
      <c r="V405" s="604">
        <v>24</v>
      </c>
      <c r="W405" s="604">
        <v>30</v>
      </c>
      <c r="X405" s="604">
        <v>2</v>
      </c>
      <c r="Y405" s="604">
        <v>1</v>
      </c>
      <c r="Z405" s="602"/>
      <c r="AA405" s="602"/>
      <c r="AB405" s="602"/>
      <c r="AC405" s="602"/>
      <c r="AD405" s="605">
        <v>58</v>
      </c>
    </row>
    <row r="406" spans="1:30" ht="15.75" thickBot="1" x14ac:dyDescent="0.3">
      <c r="A406" s="593" t="s">
        <v>406</v>
      </c>
      <c r="B406" s="690">
        <v>45370</v>
      </c>
      <c r="C406" s="692" t="s">
        <v>396</v>
      </c>
      <c r="D406" s="606" t="s">
        <v>399</v>
      </c>
      <c r="E406" s="670"/>
      <c r="F406" s="670"/>
      <c r="G406" s="670"/>
      <c r="H406" s="607">
        <v>7083</v>
      </c>
      <c r="I406" s="607">
        <v>66677</v>
      </c>
      <c r="J406" s="607">
        <v>26614</v>
      </c>
      <c r="K406" s="607">
        <v>588</v>
      </c>
      <c r="L406" s="607">
        <v>2722</v>
      </c>
      <c r="M406" s="670"/>
      <c r="N406" s="670"/>
      <c r="O406" s="670"/>
      <c r="P406" s="670"/>
      <c r="Q406" s="603">
        <v>103684</v>
      </c>
      <c r="R406" s="670"/>
      <c r="S406" s="670"/>
      <c r="T406" s="670"/>
      <c r="U406" s="608">
        <v>12</v>
      </c>
      <c r="V406" s="608">
        <v>107</v>
      </c>
      <c r="W406" s="608">
        <v>47</v>
      </c>
      <c r="X406" s="608">
        <v>1</v>
      </c>
      <c r="Y406" s="608">
        <v>5</v>
      </c>
      <c r="Z406" s="670"/>
      <c r="AA406" s="670"/>
      <c r="AB406" s="670"/>
      <c r="AC406" s="670"/>
      <c r="AD406" s="605">
        <v>154</v>
      </c>
    </row>
    <row r="407" spans="1:30" ht="15.75" thickBot="1" x14ac:dyDescent="0.3">
      <c r="A407" s="593" t="s">
        <v>406</v>
      </c>
      <c r="B407" s="691">
        <v>45370</v>
      </c>
      <c r="C407" s="692" t="s">
        <v>396</v>
      </c>
      <c r="D407" s="600" t="s">
        <v>403</v>
      </c>
      <c r="E407" s="602"/>
      <c r="F407" s="602"/>
      <c r="G407" s="602"/>
      <c r="H407" s="601">
        <v>1834</v>
      </c>
      <c r="I407" s="601">
        <v>10253</v>
      </c>
      <c r="J407" s="601">
        <v>2305</v>
      </c>
      <c r="K407" s="602"/>
      <c r="L407" s="601">
        <v>1777</v>
      </c>
      <c r="M407" s="602"/>
      <c r="N407" s="602"/>
      <c r="O407" s="602"/>
      <c r="P407" s="602"/>
      <c r="Q407" s="603">
        <v>16169</v>
      </c>
      <c r="R407" s="602"/>
      <c r="S407" s="602"/>
      <c r="T407" s="602"/>
      <c r="U407" s="604">
        <v>4</v>
      </c>
      <c r="V407" s="604">
        <v>26</v>
      </c>
      <c r="W407" s="604">
        <v>8</v>
      </c>
      <c r="X407" s="602"/>
      <c r="Y407" s="604">
        <v>3</v>
      </c>
      <c r="Z407" s="602"/>
      <c r="AA407" s="602"/>
      <c r="AB407" s="602"/>
      <c r="AC407" s="602"/>
      <c r="AD407" s="605">
        <v>38</v>
      </c>
    </row>
    <row r="408" spans="1:30" ht="15.75" thickBot="1" x14ac:dyDescent="0.3">
      <c r="A408" s="593" t="s">
        <v>406</v>
      </c>
      <c r="B408" s="690">
        <v>45371</v>
      </c>
      <c r="C408" s="692" t="s">
        <v>396</v>
      </c>
      <c r="D408" s="606" t="s">
        <v>399</v>
      </c>
      <c r="E408" s="670"/>
      <c r="F408" s="670"/>
      <c r="G408" s="670"/>
      <c r="H408" s="607">
        <v>542</v>
      </c>
      <c r="I408" s="607">
        <v>36632</v>
      </c>
      <c r="J408" s="607">
        <v>107092</v>
      </c>
      <c r="K408" s="607">
        <v>47553</v>
      </c>
      <c r="L408" s="607">
        <v>11457</v>
      </c>
      <c r="M408" s="670"/>
      <c r="N408" s="670"/>
      <c r="O408" s="670"/>
      <c r="P408" s="670"/>
      <c r="Q408" s="603">
        <v>203276</v>
      </c>
      <c r="R408" s="670"/>
      <c r="S408" s="670"/>
      <c r="T408" s="670"/>
      <c r="U408" s="608">
        <v>1</v>
      </c>
      <c r="V408" s="608">
        <v>57</v>
      </c>
      <c r="W408" s="608">
        <v>168</v>
      </c>
      <c r="X408" s="608">
        <v>84</v>
      </c>
      <c r="Y408" s="608">
        <v>21</v>
      </c>
      <c r="Z408" s="670"/>
      <c r="AA408" s="670"/>
      <c r="AB408" s="670"/>
      <c r="AC408" s="670"/>
      <c r="AD408" s="605">
        <v>293</v>
      </c>
    </row>
    <row r="409" spans="1:30" ht="15.75" thickBot="1" x14ac:dyDescent="0.3">
      <c r="A409" s="593" t="s">
        <v>406</v>
      </c>
      <c r="B409" s="691">
        <v>45371</v>
      </c>
      <c r="C409" s="692" t="s">
        <v>396</v>
      </c>
      <c r="D409" s="600" t="s">
        <v>403</v>
      </c>
      <c r="E409" s="602"/>
      <c r="F409" s="602"/>
      <c r="G409" s="602"/>
      <c r="H409" s="601">
        <v>416</v>
      </c>
      <c r="I409" s="601">
        <v>6974</v>
      </c>
      <c r="J409" s="601">
        <v>15704</v>
      </c>
      <c r="K409" s="601">
        <v>5750</v>
      </c>
      <c r="L409" s="601">
        <v>3471</v>
      </c>
      <c r="M409" s="602"/>
      <c r="N409" s="602"/>
      <c r="O409" s="602"/>
      <c r="P409" s="602"/>
      <c r="Q409" s="603">
        <v>32315</v>
      </c>
      <c r="R409" s="602"/>
      <c r="S409" s="602"/>
      <c r="T409" s="602"/>
      <c r="U409" s="604">
        <v>1</v>
      </c>
      <c r="V409" s="604">
        <v>16</v>
      </c>
      <c r="W409" s="604">
        <v>39</v>
      </c>
      <c r="X409" s="604">
        <v>14</v>
      </c>
      <c r="Y409" s="604">
        <v>8</v>
      </c>
      <c r="Z409" s="602"/>
      <c r="AA409" s="602"/>
      <c r="AB409" s="602"/>
      <c r="AC409" s="602"/>
      <c r="AD409" s="605">
        <v>68</v>
      </c>
    </row>
    <row r="410" spans="1:30" ht="15.75" thickBot="1" x14ac:dyDescent="0.3">
      <c r="A410" s="593" t="s">
        <v>406</v>
      </c>
      <c r="B410" s="690">
        <v>45372</v>
      </c>
      <c r="C410" s="692" t="s">
        <v>396</v>
      </c>
      <c r="D410" s="606" t="s">
        <v>399</v>
      </c>
      <c r="E410" s="670"/>
      <c r="F410" s="670"/>
      <c r="G410" s="670"/>
      <c r="H410" s="670"/>
      <c r="I410" s="670"/>
      <c r="J410" s="670"/>
      <c r="K410" s="607">
        <v>75339</v>
      </c>
      <c r="L410" s="607">
        <v>4365</v>
      </c>
      <c r="M410" s="670"/>
      <c r="N410" s="670"/>
      <c r="O410" s="670"/>
      <c r="P410" s="670"/>
      <c r="Q410" s="603">
        <v>79704</v>
      </c>
      <c r="R410" s="670"/>
      <c r="S410" s="670"/>
      <c r="T410" s="670"/>
      <c r="U410" s="670"/>
      <c r="V410" s="670"/>
      <c r="W410" s="670"/>
      <c r="X410" s="608">
        <v>115</v>
      </c>
      <c r="Y410" s="608">
        <v>8</v>
      </c>
      <c r="Z410" s="670"/>
      <c r="AA410" s="670"/>
      <c r="AB410" s="670"/>
      <c r="AC410" s="670"/>
      <c r="AD410" s="605">
        <v>118</v>
      </c>
    </row>
    <row r="411" spans="1:30" ht="15.75" thickBot="1" x14ac:dyDescent="0.3">
      <c r="A411" s="593" t="s">
        <v>406</v>
      </c>
      <c r="B411" s="691">
        <v>45372</v>
      </c>
      <c r="C411" s="692" t="s">
        <v>396</v>
      </c>
      <c r="D411" s="600" t="s">
        <v>403</v>
      </c>
      <c r="E411" s="602"/>
      <c r="F411" s="602"/>
      <c r="G411" s="602"/>
      <c r="H411" s="602"/>
      <c r="I411" s="602"/>
      <c r="J411" s="602"/>
      <c r="K411" s="601">
        <v>20001</v>
      </c>
      <c r="L411" s="601">
        <v>3513</v>
      </c>
      <c r="M411" s="602"/>
      <c r="N411" s="602"/>
      <c r="O411" s="602"/>
      <c r="P411" s="602"/>
      <c r="Q411" s="603">
        <v>23514</v>
      </c>
      <c r="R411" s="602"/>
      <c r="S411" s="602"/>
      <c r="T411" s="602"/>
      <c r="U411" s="602"/>
      <c r="V411" s="602"/>
      <c r="W411" s="602"/>
      <c r="X411" s="604">
        <v>49</v>
      </c>
      <c r="Y411" s="604">
        <v>7</v>
      </c>
      <c r="Z411" s="602"/>
      <c r="AA411" s="602"/>
      <c r="AB411" s="602"/>
      <c r="AC411" s="602"/>
      <c r="AD411" s="605">
        <v>52</v>
      </c>
    </row>
    <row r="412" spans="1:30" ht="15.75" thickBot="1" x14ac:dyDescent="0.3">
      <c r="A412" s="593" t="s">
        <v>406</v>
      </c>
      <c r="B412" s="690">
        <v>45373</v>
      </c>
      <c r="C412" s="692" t="s">
        <v>396</v>
      </c>
      <c r="D412" s="606" t="s">
        <v>399</v>
      </c>
      <c r="E412" s="670"/>
      <c r="F412" s="670"/>
      <c r="G412" s="670"/>
      <c r="H412" s="607">
        <v>1734</v>
      </c>
      <c r="I412" s="607">
        <v>23655</v>
      </c>
      <c r="J412" s="607">
        <v>56546</v>
      </c>
      <c r="K412" s="607">
        <v>128930</v>
      </c>
      <c r="L412" s="607">
        <v>39755</v>
      </c>
      <c r="M412" s="670"/>
      <c r="N412" s="670"/>
      <c r="O412" s="670"/>
      <c r="P412" s="670"/>
      <c r="Q412" s="603">
        <v>250620</v>
      </c>
      <c r="R412" s="670"/>
      <c r="S412" s="670"/>
      <c r="T412" s="670"/>
      <c r="U412" s="608">
        <v>3</v>
      </c>
      <c r="V412" s="608">
        <v>36</v>
      </c>
      <c r="W412" s="608">
        <v>92</v>
      </c>
      <c r="X412" s="608">
        <v>224</v>
      </c>
      <c r="Y412" s="608">
        <v>72</v>
      </c>
      <c r="Z412" s="670"/>
      <c r="AA412" s="670"/>
      <c r="AB412" s="670"/>
      <c r="AC412" s="670"/>
      <c r="AD412" s="605">
        <v>385</v>
      </c>
    </row>
    <row r="413" spans="1:30" ht="15.75" thickBot="1" x14ac:dyDescent="0.3">
      <c r="A413" s="593" t="s">
        <v>406</v>
      </c>
      <c r="B413" s="691">
        <v>45373</v>
      </c>
      <c r="C413" s="692" t="s">
        <v>396</v>
      </c>
      <c r="D413" s="600" t="s">
        <v>403</v>
      </c>
      <c r="E413" s="602"/>
      <c r="F413" s="602"/>
      <c r="G413" s="602"/>
      <c r="H413" s="602"/>
      <c r="I413" s="601">
        <v>3030</v>
      </c>
      <c r="J413" s="601">
        <v>10514</v>
      </c>
      <c r="K413" s="601">
        <v>31019</v>
      </c>
      <c r="L413" s="601">
        <v>10512</v>
      </c>
      <c r="M413" s="602"/>
      <c r="N413" s="602"/>
      <c r="O413" s="602"/>
      <c r="P413" s="602"/>
      <c r="Q413" s="603">
        <v>55075</v>
      </c>
      <c r="R413" s="602"/>
      <c r="S413" s="602"/>
      <c r="T413" s="602"/>
      <c r="U413" s="602"/>
      <c r="V413" s="604">
        <v>7</v>
      </c>
      <c r="W413" s="604">
        <v>28</v>
      </c>
      <c r="X413" s="604">
        <v>79</v>
      </c>
      <c r="Y413" s="604">
        <v>27</v>
      </c>
      <c r="Z413" s="602"/>
      <c r="AA413" s="602"/>
      <c r="AB413" s="602"/>
      <c r="AC413" s="602"/>
      <c r="AD413" s="605">
        <v>133</v>
      </c>
    </row>
    <row r="414" spans="1:30" ht="15.75" thickBot="1" x14ac:dyDescent="0.3">
      <c r="A414" s="593" t="s">
        <v>406</v>
      </c>
      <c r="B414" s="690">
        <v>45376</v>
      </c>
      <c r="C414" s="692" t="s">
        <v>396</v>
      </c>
      <c r="D414" s="606" t="s">
        <v>399</v>
      </c>
      <c r="E414" s="670"/>
      <c r="F414" s="670"/>
      <c r="G414" s="670"/>
      <c r="H414" s="607">
        <v>3684</v>
      </c>
      <c r="I414" s="607">
        <v>3080</v>
      </c>
      <c r="J414" s="607">
        <v>102752</v>
      </c>
      <c r="K414" s="607">
        <v>109536</v>
      </c>
      <c r="L414" s="607">
        <v>26928</v>
      </c>
      <c r="M414" s="670"/>
      <c r="N414" s="670"/>
      <c r="O414" s="670"/>
      <c r="P414" s="670"/>
      <c r="Q414" s="603">
        <v>245980</v>
      </c>
      <c r="R414" s="670"/>
      <c r="S414" s="670"/>
      <c r="T414" s="670"/>
      <c r="U414" s="608">
        <v>5</v>
      </c>
      <c r="V414" s="608">
        <v>4</v>
      </c>
      <c r="W414" s="608">
        <v>172</v>
      </c>
      <c r="X414" s="608">
        <v>189</v>
      </c>
      <c r="Y414" s="608">
        <v>47</v>
      </c>
      <c r="Z414" s="670"/>
      <c r="AA414" s="670"/>
      <c r="AB414" s="670"/>
      <c r="AC414" s="670"/>
      <c r="AD414" s="605">
        <v>368</v>
      </c>
    </row>
    <row r="415" spans="1:30" ht="15.75" thickBot="1" x14ac:dyDescent="0.3">
      <c r="A415" s="593" t="s">
        <v>406</v>
      </c>
      <c r="B415" s="691">
        <v>45376</v>
      </c>
      <c r="C415" s="692" t="s">
        <v>396</v>
      </c>
      <c r="D415" s="600" t="s">
        <v>403</v>
      </c>
      <c r="E415" s="602"/>
      <c r="F415" s="602"/>
      <c r="G415" s="602"/>
      <c r="H415" s="602"/>
      <c r="I415" s="601">
        <v>1254</v>
      </c>
      <c r="J415" s="601">
        <v>22601</v>
      </c>
      <c r="K415" s="601">
        <v>16988</v>
      </c>
      <c r="L415" s="601">
        <v>5896</v>
      </c>
      <c r="M415" s="602"/>
      <c r="N415" s="602"/>
      <c r="O415" s="602"/>
      <c r="P415" s="602"/>
      <c r="Q415" s="603">
        <v>46739</v>
      </c>
      <c r="R415" s="602"/>
      <c r="S415" s="602"/>
      <c r="T415" s="602"/>
      <c r="U415" s="602"/>
      <c r="V415" s="604">
        <v>2</v>
      </c>
      <c r="W415" s="604">
        <v>52</v>
      </c>
      <c r="X415" s="604">
        <v>50</v>
      </c>
      <c r="Y415" s="604">
        <v>13</v>
      </c>
      <c r="Z415" s="602"/>
      <c r="AA415" s="602"/>
      <c r="AB415" s="602"/>
      <c r="AC415" s="602"/>
      <c r="AD415" s="605">
        <v>105</v>
      </c>
    </row>
    <row r="416" spans="1:30" ht="15.75" thickBot="1" x14ac:dyDescent="0.3">
      <c r="A416" s="593" t="s">
        <v>406</v>
      </c>
      <c r="B416" s="690">
        <v>45377</v>
      </c>
      <c r="C416" s="692" t="s">
        <v>396</v>
      </c>
      <c r="D416" s="606" t="s">
        <v>399</v>
      </c>
      <c r="E416" s="670"/>
      <c r="F416" s="670"/>
      <c r="G416" s="670"/>
      <c r="H416" s="670"/>
      <c r="I416" s="670"/>
      <c r="J416" s="607">
        <v>31837</v>
      </c>
      <c r="K416" s="607">
        <v>382041</v>
      </c>
      <c r="L416" s="607">
        <v>19542</v>
      </c>
      <c r="M416" s="670"/>
      <c r="N416" s="670"/>
      <c r="O416" s="670"/>
      <c r="P416" s="670"/>
      <c r="Q416" s="603">
        <v>433420</v>
      </c>
      <c r="R416" s="670"/>
      <c r="S416" s="670"/>
      <c r="T416" s="670"/>
      <c r="U416" s="670"/>
      <c r="V416" s="670"/>
      <c r="W416" s="608">
        <v>51</v>
      </c>
      <c r="X416" s="608">
        <v>573</v>
      </c>
      <c r="Y416" s="608">
        <v>33</v>
      </c>
      <c r="Z416" s="670"/>
      <c r="AA416" s="670"/>
      <c r="AB416" s="670"/>
      <c r="AC416" s="670"/>
      <c r="AD416" s="605">
        <v>627</v>
      </c>
    </row>
    <row r="417" spans="1:30" ht="15.75" thickBot="1" x14ac:dyDescent="0.3">
      <c r="A417" s="593" t="s">
        <v>406</v>
      </c>
      <c r="B417" s="691">
        <v>45377</v>
      </c>
      <c r="C417" s="692" t="s">
        <v>396</v>
      </c>
      <c r="D417" s="600" t="s">
        <v>403</v>
      </c>
      <c r="E417" s="602"/>
      <c r="F417" s="602"/>
      <c r="G417" s="602"/>
      <c r="H417" s="602"/>
      <c r="I417" s="602"/>
      <c r="J417" s="601">
        <v>9646</v>
      </c>
      <c r="K417" s="601">
        <v>96267</v>
      </c>
      <c r="L417" s="601">
        <v>4661</v>
      </c>
      <c r="M417" s="602"/>
      <c r="N417" s="602"/>
      <c r="O417" s="602"/>
      <c r="P417" s="602"/>
      <c r="Q417" s="603">
        <v>110574</v>
      </c>
      <c r="R417" s="602"/>
      <c r="S417" s="602"/>
      <c r="T417" s="602"/>
      <c r="U417" s="602"/>
      <c r="V417" s="602"/>
      <c r="W417" s="604">
        <v>20</v>
      </c>
      <c r="X417" s="604">
        <v>222</v>
      </c>
      <c r="Y417" s="604">
        <v>12</v>
      </c>
      <c r="Z417" s="602"/>
      <c r="AA417" s="602"/>
      <c r="AB417" s="602"/>
      <c r="AC417" s="602"/>
      <c r="AD417" s="605">
        <v>245</v>
      </c>
    </row>
    <row r="418" spans="1:30" ht="15.75" thickBot="1" x14ac:dyDescent="0.3">
      <c r="A418" s="593" t="s">
        <v>406</v>
      </c>
      <c r="B418" s="690">
        <v>45378</v>
      </c>
      <c r="C418" s="692" t="s">
        <v>396</v>
      </c>
      <c r="D418" s="606" t="s">
        <v>399</v>
      </c>
      <c r="E418" s="670"/>
      <c r="F418" s="670"/>
      <c r="G418" s="670"/>
      <c r="H418" s="607">
        <v>2128</v>
      </c>
      <c r="I418" s="607">
        <v>5766</v>
      </c>
      <c r="J418" s="607">
        <v>30751</v>
      </c>
      <c r="K418" s="607">
        <v>161752</v>
      </c>
      <c r="L418" s="607">
        <v>117118</v>
      </c>
      <c r="M418" s="670"/>
      <c r="N418" s="670"/>
      <c r="O418" s="670"/>
      <c r="P418" s="670"/>
      <c r="Q418" s="603">
        <v>317515</v>
      </c>
      <c r="R418" s="670"/>
      <c r="S418" s="670"/>
      <c r="T418" s="670"/>
      <c r="U418" s="608">
        <v>4</v>
      </c>
      <c r="V418" s="608">
        <v>8</v>
      </c>
      <c r="W418" s="608">
        <v>48</v>
      </c>
      <c r="X418" s="608">
        <v>258</v>
      </c>
      <c r="Y418" s="608">
        <v>199</v>
      </c>
      <c r="Z418" s="670"/>
      <c r="AA418" s="670"/>
      <c r="AB418" s="670"/>
      <c r="AC418" s="670"/>
      <c r="AD418" s="605">
        <v>460</v>
      </c>
    </row>
    <row r="419" spans="1:30" ht="15.75" thickBot="1" x14ac:dyDescent="0.3">
      <c r="A419" s="593" t="s">
        <v>406</v>
      </c>
      <c r="B419" s="691">
        <v>45378</v>
      </c>
      <c r="C419" s="692" t="s">
        <v>396</v>
      </c>
      <c r="D419" s="600" t="s">
        <v>403</v>
      </c>
      <c r="E419" s="602"/>
      <c r="F419" s="602"/>
      <c r="G419" s="602"/>
      <c r="H419" s="601">
        <v>690</v>
      </c>
      <c r="I419" s="601">
        <v>693</v>
      </c>
      <c r="J419" s="601">
        <v>8140</v>
      </c>
      <c r="K419" s="601">
        <v>27512</v>
      </c>
      <c r="L419" s="601">
        <v>33622</v>
      </c>
      <c r="M419" s="602"/>
      <c r="N419" s="602"/>
      <c r="O419" s="602"/>
      <c r="P419" s="602"/>
      <c r="Q419" s="603">
        <v>70657</v>
      </c>
      <c r="R419" s="602"/>
      <c r="S419" s="602"/>
      <c r="T419" s="602"/>
      <c r="U419" s="604">
        <v>2</v>
      </c>
      <c r="V419" s="604">
        <v>2</v>
      </c>
      <c r="W419" s="604">
        <v>17</v>
      </c>
      <c r="X419" s="604">
        <v>65</v>
      </c>
      <c r="Y419" s="604">
        <v>81</v>
      </c>
      <c r="Z419" s="602"/>
      <c r="AA419" s="602"/>
      <c r="AB419" s="602"/>
      <c r="AC419" s="602"/>
      <c r="AD419" s="605">
        <v>144</v>
      </c>
    </row>
    <row r="420" spans="1:30" ht="15.75" thickBot="1" x14ac:dyDescent="0.3">
      <c r="A420" s="593" t="s">
        <v>406</v>
      </c>
      <c r="B420" s="690">
        <v>45379</v>
      </c>
      <c r="C420" s="692" t="s">
        <v>396</v>
      </c>
      <c r="D420" s="606" t="s">
        <v>399</v>
      </c>
      <c r="E420" s="670"/>
      <c r="F420" s="670"/>
      <c r="G420" s="670"/>
      <c r="H420" s="670"/>
      <c r="I420" s="670"/>
      <c r="J420" s="670"/>
      <c r="K420" s="607">
        <v>122325</v>
      </c>
      <c r="L420" s="607">
        <v>351046</v>
      </c>
      <c r="M420" s="670"/>
      <c r="N420" s="670"/>
      <c r="O420" s="670"/>
      <c r="P420" s="670"/>
      <c r="Q420" s="603">
        <v>473371</v>
      </c>
      <c r="R420" s="670"/>
      <c r="S420" s="670"/>
      <c r="T420" s="670"/>
      <c r="U420" s="670"/>
      <c r="V420" s="670"/>
      <c r="W420" s="670"/>
      <c r="X420" s="608">
        <v>214</v>
      </c>
      <c r="Y420" s="608">
        <v>549</v>
      </c>
      <c r="Z420" s="670"/>
      <c r="AA420" s="670"/>
      <c r="AB420" s="670"/>
      <c r="AC420" s="670"/>
      <c r="AD420" s="605">
        <v>726</v>
      </c>
    </row>
    <row r="421" spans="1:30" ht="15.75" thickBot="1" x14ac:dyDescent="0.3">
      <c r="A421" s="593" t="s">
        <v>406</v>
      </c>
      <c r="B421" s="691">
        <v>45379</v>
      </c>
      <c r="C421" s="692" t="s">
        <v>396</v>
      </c>
      <c r="D421" s="600" t="s">
        <v>403</v>
      </c>
      <c r="E421" s="602"/>
      <c r="F421" s="602"/>
      <c r="G421" s="602"/>
      <c r="H421" s="602"/>
      <c r="I421" s="602"/>
      <c r="J421" s="602"/>
      <c r="K421" s="601">
        <v>36941</v>
      </c>
      <c r="L421" s="601">
        <v>99855</v>
      </c>
      <c r="M421" s="602"/>
      <c r="N421" s="602"/>
      <c r="O421" s="602"/>
      <c r="P421" s="602"/>
      <c r="Q421" s="603">
        <v>136796</v>
      </c>
      <c r="R421" s="602"/>
      <c r="S421" s="602"/>
      <c r="T421" s="602"/>
      <c r="U421" s="602"/>
      <c r="V421" s="602"/>
      <c r="W421" s="602"/>
      <c r="X421" s="604">
        <v>106</v>
      </c>
      <c r="Y421" s="604">
        <v>253</v>
      </c>
      <c r="Z421" s="602"/>
      <c r="AA421" s="602"/>
      <c r="AB421" s="602"/>
      <c r="AC421" s="602"/>
      <c r="AD421" s="605">
        <v>344</v>
      </c>
    </row>
    <row r="422" spans="1:30" ht="15.75" thickBot="1" x14ac:dyDescent="0.3">
      <c r="A422" s="593" t="s">
        <v>406</v>
      </c>
      <c r="B422" s="690">
        <v>45380</v>
      </c>
      <c r="C422" s="692" t="s">
        <v>396</v>
      </c>
      <c r="D422" s="606" t="s">
        <v>402</v>
      </c>
      <c r="E422" s="670"/>
      <c r="F422" s="670"/>
      <c r="G422" s="670"/>
      <c r="H422" s="670"/>
      <c r="I422" s="607">
        <v>3112</v>
      </c>
      <c r="J422" s="607">
        <v>72124</v>
      </c>
      <c r="K422" s="607">
        <v>84146</v>
      </c>
      <c r="L422" s="607">
        <v>29211</v>
      </c>
      <c r="M422" s="670"/>
      <c r="N422" s="670"/>
      <c r="O422" s="670"/>
      <c r="P422" s="670"/>
      <c r="Q422" s="603">
        <v>188593</v>
      </c>
      <c r="R422" s="670"/>
      <c r="S422" s="670"/>
      <c r="T422" s="670"/>
      <c r="U422" s="670"/>
      <c r="V422" s="608">
        <v>6</v>
      </c>
      <c r="W422" s="608">
        <v>153</v>
      </c>
      <c r="X422" s="608">
        <v>169</v>
      </c>
      <c r="Y422" s="608">
        <v>67</v>
      </c>
      <c r="Z422" s="670"/>
      <c r="AA422" s="670"/>
      <c r="AB422" s="670"/>
      <c r="AC422" s="670"/>
      <c r="AD422" s="605">
        <v>395</v>
      </c>
    </row>
    <row r="423" spans="1:30" ht="15.75" thickBot="1" x14ac:dyDescent="0.3">
      <c r="A423" s="593" t="s">
        <v>406</v>
      </c>
      <c r="B423" s="691">
        <v>45380</v>
      </c>
      <c r="C423" s="692" t="s">
        <v>396</v>
      </c>
      <c r="D423" s="600" t="s">
        <v>399</v>
      </c>
      <c r="E423" s="602"/>
      <c r="F423" s="602"/>
      <c r="G423" s="602"/>
      <c r="H423" s="602"/>
      <c r="I423" s="602"/>
      <c r="J423" s="602"/>
      <c r="K423" s="601">
        <v>73289</v>
      </c>
      <c r="L423" s="601">
        <v>81654</v>
      </c>
      <c r="M423" s="602"/>
      <c r="N423" s="602"/>
      <c r="O423" s="602"/>
      <c r="P423" s="602"/>
      <c r="Q423" s="603">
        <v>154943</v>
      </c>
      <c r="R423" s="602"/>
      <c r="S423" s="602"/>
      <c r="T423" s="602"/>
      <c r="U423" s="602"/>
      <c r="V423" s="602"/>
      <c r="W423" s="602"/>
      <c r="X423" s="604">
        <v>121</v>
      </c>
      <c r="Y423" s="604">
        <v>132</v>
      </c>
      <c r="Z423" s="602"/>
      <c r="AA423" s="602"/>
      <c r="AB423" s="602"/>
      <c r="AC423" s="602"/>
      <c r="AD423" s="605">
        <v>218</v>
      </c>
    </row>
    <row r="424" spans="1:30" ht="15.75" thickBot="1" x14ac:dyDescent="0.3">
      <c r="A424" s="593" t="s">
        <v>406</v>
      </c>
      <c r="B424" s="690">
        <v>45380</v>
      </c>
      <c r="C424" s="692" t="s">
        <v>396</v>
      </c>
      <c r="D424" s="606" t="s">
        <v>403</v>
      </c>
      <c r="E424" s="670"/>
      <c r="F424" s="670"/>
      <c r="G424" s="670"/>
      <c r="H424" s="670"/>
      <c r="I424" s="670"/>
      <c r="J424" s="670"/>
      <c r="K424" s="607">
        <v>18062</v>
      </c>
      <c r="L424" s="607">
        <v>23213</v>
      </c>
      <c r="M424" s="670"/>
      <c r="N424" s="670"/>
      <c r="O424" s="670"/>
      <c r="P424" s="670"/>
      <c r="Q424" s="603">
        <v>41275</v>
      </c>
      <c r="R424" s="670"/>
      <c r="S424" s="670"/>
      <c r="T424" s="670"/>
      <c r="U424" s="670"/>
      <c r="V424" s="670"/>
      <c r="W424" s="670"/>
      <c r="X424" s="608">
        <v>47</v>
      </c>
      <c r="Y424" s="608">
        <v>56</v>
      </c>
      <c r="Z424" s="670"/>
      <c r="AA424" s="670"/>
      <c r="AB424" s="670"/>
      <c r="AC424" s="670"/>
      <c r="AD424" s="605">
        <v>91</v>
      </c>
    </row>
    <row r="425" spans="1:30" ht="15.75" thickBot="1" x14ac:dyDescent="0.3">
      <c r="A425" s="593" t="s">
        <v>406</v>
      </c>
      <c r="B425" s="691">
        <v>45383</v>
      </c>
      <c r="C425" s="692" t="s">
        <v>396</v>
      </c>
      <c r="D425" s="600" t="s">
        <v>402</v>
      </c>
      <c r="E425" s="602"/>
      <c r="F425" s="602"/>
      <c r="G425" s="602"/>
      <c r="H425" s="602"/>
      <c r="I425" s="601">
        <v>3547</v>
      </c>
      <c r="J425" s="601">
        <v>8528</v>
      </c>
      <c r="K425" s="601">
        <v>86677</v>
      </c>
      <c r="L425" s="601">
        <v>21276</v>
      </c>
      <c r="M425" s="601">
        <v>8212</v>
      </c>
      <c r="N425" s="602"/>
      <c r="O425" s="602"/>
      <c r="P425" s="602"/>
      <c r="Q425" s="603">
        <v>128240</v>
      </c>
      <c r="R425" s="602"/>
      <c r="S425" s="602"/>
      <c r="T425" s="602"/>
      <c r="U425" s="602"/>
      <c r="V425" s="604">
        <v>7</v>
      </c>
      <c r="W425" s="604">
        <v>19</v>
      </c>
      <c r="X425" s="604">
        <v>189</v>
      </c>
      <c r="Y425" s="604">
        <v>46</v>
      </c>
      <c r="Z425" s="604">
        <v>16</v>
      </c>
      <c r="AA425" s="602"/>
      <c r="AB425" s="602"/>
      <c r="AC425" s="602"/>
      <c r="AD425" s="605">
        <v>277</v>
      </c>
    </row>
    <row r="426" spans="1:30" ht="15.75" thickBot="1" x14ac:dyDescent="0.3">
      <c r="A426" s="593" t="s">
        <v>406</v>
      </c>
      <c r="B426" s="690">
        <v>45383</v>
      </c>
      <c r="C426" s="692" t="s">
        <v>396</v>
      </c>
      <c r="D426" s="606" t="s">
        <v>399</v>
      </c>
      <c r="E426" s="670"/>
      <c r="F426" s="670"/>
      <c r="G426" s="607">
        <v>340</v>
      </c>
      <c r="H426" s="670"/>
      <c r="I426" s="670"/>
      <c r="J426" s="670"/>
      <c r="K426" s="607">
        <v>43399</v>
      </c>
      <c r="L426" s="607">
        <v>73971</v>
      </c>
      <c r="M426" s="607">
        <v>28413</v>
      </c>
      <c r="N426" s="670"/>
      <c r="O426" s="670"/>
      <c r="P426" s="670"/>
      <c r="Q426" s="603">
        <v>146123</v>
      </c>
      <c r="R426" s="670"/>
      <c r="S426" s="670"/>
      <c r="T426" s="608">
        <v>1</v>
      </c>
      <c r="U426" s="670"/>
      <c r="V426" s="670"/>
      <c r="W426" s="670"/>
      <c r="X426" s="608">
        <v>64</v>
      </c>
      <c r="Y426" s="608">
        <v>122</v>
      </c>
      <c r="Z426" s="608">
        <v>53</v>
      </c>
      <c r="AA426" s="670"/>
      <c r="AB426" s="670"/>
      <c r="AC426" s="670"/>
      <c r="AD426" s="605">
        <v>208</v>
      </c>
    </row>
    <row r="427" spans="1:30" ht="15.75" thickBot="1" x14ac:dyDescent="0.3">
      <c r="A427" s="593" t="s">
        <v>406</v>
      </c>
      <c r="B427" s="691">
        <v>45383</v>
      </c>
      <c r="C427" s="692" t="s">
        <v>396</v>
      </c>
      <c r="D427" s="600" t="s">
        <v>403</v>
      </c>
      <c r="E427" s="602"/>
      <c r="F427" s="602"/>
      <c r="G427" s="601">
        <v>660</v>
      </c>
      <c r="H427" s="602"/>
      <c r="I427" s="602"/>
      <c r="J427" s="602"/>
      <c r="K427" s="601">
        <v>4321</v>
      </c>
      <c r="L427" s="601">
        <v>19740</v>
      </c>
      <c r="M427" s="601">
        <v>14749</v>
      </c>
      <c r="N427" s="602"/>
      <c r="O427" s="602"/>
      <c r="P427" s="602"/>
      <c r="Q427" s="603">
        <v>39470</v>
      </c>
      <c r="R427" s="602"/>
      <c r="S427" s="602"/>
      <c r="T427" s="604">
        <v>1</v>
      </c>
      <c r="U427" s="602"/>
      <c r="V427" s="602"/>
      <c r="W427" s="602"/>
      <c r="X427" s="604">
        <v>11</v>
      </c>
      <c r="Y427" s="604">
        <v>50</v>
      </c>
      <c r="Z427" s="604">
        <v>37</v>
      </c>
      <c r="AA427" s="602"/>
      <c r="AB427" s="602"/>
      <c r="AC427" s="602"/>
      <c r="AD427" s="605">
        <v>85</v>
      </c>
    </row>
    <row r="428" spans="1:30" ht="15.75" thickBot="1" x14ac:dyDescent="0.3">
      <c r="A428" s="593" t="s">
        <v>406</v>
      </c>
      <c r="B428" s="690">
        <v>45384</v>
      </c>
      <c r="C428" s="692" t="s">
        <v>396</v>
      </c>
      <c r="D428" s="606" t="s">
        <v>402</v>
      </c>
      <c r="E428" s="670"/>
      <c r="F428" s="670"/>
      <c r="G428" s="670"/>
      <c r="H428" s="670"/>
      <c r="I428" s="670"/>
      <c r="J428" s="607">
        <v>44370</v>
      </c>
      <c r="K428" s="607">
        <v>206627</v>
      </c>
      <c r="L428" s="607">
        <v>23231</v>
      </c>
      <c r="M428" s="607">
        <v>9859</v>
      </c>
      <c r="N428" s="670"/>
      <c r="O428" s="670"/>
      <c r="P428" s="670"/>
      <c r="Q428" s="603">
        <v>284087</v>
      </c>
      <c r="R428" s="670"/>
      <c r="S428" s="670"/>
      <c r="T428" s="670"/>
      <c r="U428" s="670"/>
      <c r="V428" s="670"/>
      <c r="W428" s="608">
        <v>102</v>
      </c>
      <c r="X428" s="608">
        <v>471</v>
      </c>
      <c r="Y428" s="608">
        <v>47</v>
      </c>
      <c r="Z428" s="608">
        <v>20</v>
      </c>
      <c r="AA428" s="670"/>
      <c r="AB428" s="670"/>
      <c r="AC428" s="670"/>
      <c r="AD428" s="605">
        <v>640</v>
      </c>
    </row>
    <row r="429" spans="1:30" ht="15.75" thickBot="1" x14ac:dyDescent="0.3">
      <c r="A429" s="593" t="s">
        <v>406</v>
      </c>
      <c r="B429" s="691">
        <v>45384</v>
      </c>
      <c r="C429" s="692" t="s">
        <v>396</v>
      </c>
      <c r="D429" s="600" t="s">
        <v>399</v>
      </c>
      <c r="E429" s="602"/>
      <c r="F429" s="602"/>
      <c r="G429" s="602"/>
      <c r="H429" s="602"/>
      <c r="I429" s="602"/>
      <c r="J429" s="602"/>
      <c r="K429" s="602"/>
      <c r="L429" s="601">
        <v>123307</v>
      </c>
      <c r="M429" s="601">
        <v>32507</v>
      </c>
      <c r="N429" s="602"/>
      <c r="O429" s="602"/>
      <c r="P429" s="602"/>
      <c r="Q429" s="603">
        <v>155814</v>
      </c>
      <c r="R429" s="602"/>
      <c r="S429" s="602"/>
      <c r="T429" s="602"/>
      <c r="U429" s="602"/>
      <c r="V429" s="602"/>
      <c r="W429" s="602"/>
      <c r="X429" s="602"/>
      <c r="Y429" s="604">
        <v>202</v>
      </c>
      <c r="Z429" s="604">
        <v>53</v>
      </c>
      <c r="AA429" s="602"/>
      <c r="AB429" s="602"/>
      <c r="AC429" s="602"/>
      <c r="AD429" s="605">
        <v>238</v>
      </c>
    </row>
    <row r="430" spans="1:30" ht="15.75" thickBot="1" x14ac:dyDescent="0.3">
      <c r="A430" s="593" t="s">
        <v>406</v>
      </c>
      <c r="B430" s="690">
        <v>45384</v>
      </c>
      <c r="C430" s="692" t="s">
        <v>396</v>
      </c>
      <c r="D430" s="606" t="s">
        <v>403</v>
      </c>
      <c r="E430" s="670"/>
      <c r="F430" s="670"/>
      <c r="G430" s="670"/>
      <c r="H430" s="670"/>
      <c r="I430" s="670"/>
      <c r="J430" s="670"/>
      <c r="K430" s="670"/>
      <c r="L430" s="607">
        <v>32892</v>
      </c>
      <c r="M430" s="607">
        <v>10008</v>
      </c>
      <c r="N430" s="670"/>
      <c r="O430" s="670"/>
      <c r="P430" s="670"/>
      <c r="Q430" s="603">
        <v>42900</v>
      </c>
      <c r="R430" s="670"/>
      <c r="S430" s="670"/>
      <c r="T430" s="670"/>
      <c r="U430" s="670"/>
      <c r="V430" s="670"/>
      <c r="W430" s="670"/>
      <c r="X430" s="670"/>
      <c r="Y430" s="608">
        <v>88</v>
      </c>
      <c r="Z430" s="608">
        <v>23</v>
      </c>
      <c r="AA430" s="670"/>
      <c r="AB430" s="670"/>
      <c r="AC430" s="670"/>
      <c r="AD430" s="605">
        <v>108</v>
      </c>
    </row>
    <row r="431" spans="1:30" ht="15.75" thickBot="1" x14ac:dyDescent="0.3">
      <c r="A431" s="593" t="s">
        <v>406</v>
      </c>
      <c r="B431" s="691">
        <v>45385</v>
      </c>
      <c r="C431" s="692" t="s">
        <v>396</v>
      </c>
      <c r="D431" s="600" t="s">
        <v>402</v>
      </c>
      <c r="E431" s="602"/>
      <c r="F431" s="602"/>
      <c r="G431" s="602"/>
      <c r="H431" s="602"/>
      <c r="I431" s="601">
        <v>1358</v>
      </c>
      <c r="J431" s="601">
        <v>12726</v>
      </c>
      <c r="K431" s="601">
        <v>154982</v>
      </c>
      <c r="L431" s="601">
        <v>32427</v>
      </c>
      <c r="M431" s="601">
        <v>9343</v>
      </c>
      <c r="N431" s="602"/>
      <c r="O431" s="602"/>
      <c r="P431" s="602"/>
      <c r="Q431" s="603">
        <v>210836</v>
      </c>
      <c r="R431" s="602"/>
      <c r="S431" s="602"/>
      <c r="T431" s="602"/>
      <c r="U431" s="602"/>
      <c r="V431" s="604">
        <v>4</v>
      </c>
      <c r="W431" s="604">
        <v>40</v>
      </c>
      <c r="X431" s="604">
        <v>343</v>
      </c>
      <c r="Y431" s="604">
        <v>80</v>
      </c>
      <c r="Z431" s="604">
        <v>22</v>
      </c>
      <c r="AA431" s="602"/>
      <c r="AB431" s="602"/>
      <c r="AC431" s="602"/>
      <c r="AD431" s="605">
        <v>489</v>
      </c>
    </row>
    <row r="432" spans="1:30" ht="15.75" thickBot="1" x14ac:dyDescent="0.3">
      <c r="A432" s="593" t="s">
        <v>406</v>
      </c>
      <c r="B432" s="690">
        <v>45385</v>
      </c>
      <c r="C432" s="692" t="s">
        <v>396</v>
      </c>
      <c r="D432" s="606" t="s">
        <v>399</v>
      </c>
      <c r="E432" s="670"/>
      <c r="F432" s="670"/>
      <c r="G432" s="670"/>
      <c r="H432" s="670"/>
      <c r="I432" s="670"/>
      <c r="J432" s="670"/>
      <c r="K432" s="607">
        <v>1458</v>
      </c>
      <c r="L432" s="607">
        <v>123767</v>
      </c>
      <c r="M432" s="607">
        <v>31049</v>
      </c>
      <c r="N432" s="670"/>
      <c r="O432" s="670"/>
      <c r="P432" s="670"/>
      <c r="Q432" s="603">
        <v>156274</v>
      </c>
      <c r="R432" s="670"/>
      <c r="S432" s="670"/>
      <c r="T432" s="670"/>
      <c r="U432" s="670"/>
      <c r="V432" s="670"/>
      <c r="W432" s="670"/>
      <c r="X432" s="608">
        <v>2</v>
      </c>
      <c r="Y432" s="608">
        <v>188</v>
      </c>
      <c r="Z432" s="608">
        <v>54</v>
      </c>
      <c r="AA432" s="670"/>
      <c r="AB432" s="670"/>
      <c r="AC432" s="670"/>
      <c r="AD432" s="605">
        <v>231</v>
      </c>
    </row>
    <row r="433" spans="1:30" ht="15.75" thickBot="1" x14ac:dyDescent="0.3">
      <c r="A433" s="593" t="s">
        <v>406</v>
      </c>
      <c r="B433" s="691">
        <v>45385</v>
      </c>
      <c r="C433" s="692" t="s">
        <v>396</v>
      </c>
      <c r="D433" s="600" t="s">
        <v>403</v>
      </c>
      <c r="E433" s="602"/>
      <c r="F433" s="602"/>
      <c r="G433" s="602"/>
      <c r="H433" s="602"/>
      <c r="I433" s="602"/>
      <c r="J433" s="602"/>
      <c r="K433" s="602"/>
      <c r="L433" s="601">
        <v>34302</v>
      </c>
      <c r="M433" s="601">
        <v>11660</v>
      </c>
      <c r="N433" s="602"/>
      <c r="O433" s="602"/>
      <c r="P433" s="602"/>
      <c r="Q433" s="603">
        <v>45962</v>
      </c>
      <c r="R433" s="602"/>
      <c r="S433" s="602"/>
      <c r="T433" s="602"/>
      <c r="U433" s="602"/>
      <c r="V433" s="602"/>
      <c r="W433" s="602"/>
      <c r="X433" s="602"/>
      <c r="Y433" s="604">
        <v>87</v>
      </c>
      <c r="Z433" s="604">
        <v>33</v>
      </c>
      <c r="AA433" s="602"/>
      <c r="AB433" s="602"/>
      <c r="AC433" s="602"/>
      <c r="AD433" s="605">
        <v>112</v>
      </c>
    </row>
    <row r="434" spans="1:30" ht="15.75" thickBot="1" x14ac:dyDescent="0.3">
      <c r="A434" s="593" t="s">
        <v>406</v>
      </c>
      <c r="B434" s="672">
        <v>45386</v>
      </c>
      <c r="C434" s="671" t="s">
        <v>396</v>
      </c>
      <c r="D434" s="606" t="s">
        <v>402</v>
      </c>
      <c r="E434" s="670"/>
      <c r="F434" s="670"/>
      <c r="G434" s="670"/>
      <c r="H434" s="670"/>
      <c r="I434" s="670"/>
      <c r="J434" s="607">
        <v>6375</v>
      </c>
      <c r="K434" s="607">
        <v>38477</v>
      </c>
      <c r="L434" s="607">
        <v>2499</v>
      </c>
      <c r="M434" s="607">
        <v>1020</v>
      </c>
      <c r="N434" s="670"/>
      <c r="O434" s="670"/>
      <c r="P434" s="670"/>
      <c r="Q434" s="603">
        <v>48371</v>
      </c>
      <c r="R434" s="670"/>
      <c r="S434" s="670"/>
      <c r="T434" s="670"/>
      <c r="U434" s="670"/>
      <c r="V434" s="670"/>
      <c r="W434" s="608">
        <v>25</v>
      </c>
      <c r="X434" s="608">
        <v>150</v>
      </c>
      <c r="Y434" s="608">
        <v>9</v>
      </c>
      <c r="Z434" s="608">
        <v>4</v>
      </c>
      <c r="AA434" s="670"/>
      <c r="AB434" s="670"/>
      <c r="AC434" s="670"/>
      <c r="AD434" s="605">
        <v>188</v>
      </c>
    </row>
    <row r="435" spans="1:30" ht="15.75" thickBot="1" x14ac:dyDescent="0.3">
      <c r="A435" s="593" t="s">
        <v>406</v>
      </c>
      <c r="B435" s="691">
        <v>45387</v>
      </c>
      <c r="C435" s="692" t="s">
        <v>396</v>
      </c>
      <c r="D435" s="600" t="s">
        <v>402</v>
      </c>
      <c r="E435" s="602"/>
      <c r="F435" s="602"/>
      <c r="G435" s="602"/>
      <c r="H435" s="602"/>
      <c r="I435" s="602"/>
      <c r="J435" s="602"/>
      <c r="K435" s="602"/>
      <c r="L435" s="602"/>
      <c r="M435" s="601">
        <v>200</v>
      </c>
      <c r="N435" s="602"/>
      <c r="O435" s="602"/>
      <c r="P435" s="602"/>
      <c r="Q435" s="603">
        <v>200</v>
      </c>
      <c r="R435" s="602"/>
      <c r="S435" s="602"/>
      <c r="T435" s="602"/>
      <c r="U435" s="602"/>
      <c r="V435" s="602"/>
      <c r="W435" s="602"/>
      <c r="X435" s="602"/>
      <c r="Y435" s="602"/>
      <c r="Z435" s="604">
        <v>1</v>
      </c>
      <c r="AA435" s="602"/>
      <c r="AB435" s="602"/>
      <c r="AC435" s="602"/>
      <c r="AD435" s="605">
        <v>1</v>
      </c>
    </row>
    <row r="436" spans="1:30" ht="15.75" thickBot="1" x14ac:dyDescent="0.3">
      <c r="A436" s="593" t="s">
        <v>406</v>
      </c>
      <c r="B436" s="690">
        <v>45387</v>
      </c>
      <c r="C436" s="692" t="s">
        <v>396</v>
      </c>
      <c r="D436" s="606" t="s">
        <v>399</v>
      </c>
      <c r="E436" s="670"/>
      <c r="F436" s="670"/>
      <c r="G436" s="670"/>
      <c r="H436" s="670"/>
      <c r="I436" s="670"/>
      <c r="J436" s="670"/>
      <c r="K436" s="670"/>
      <c r="L436" s="670"/>
      <c r="M436" s="607">
        <v>250</v>
      </c>
      <c r="N436" s="670"/>
      <c r="O436" s="670"/>
      <c r="P436" s="670"/>
      <c r="Q436" s="603">
        <v>250</v>
      </c>
      <c r="R436" s="670"/>
      <c r="S436" s="670"/>
      <c r="T436" s="670"/>
      <c r="U436" s="670"/>
      <c r="V436" s="670"/>
      <c r="W436" s="670"/>
      <c r="X436" s="670"/>
      <c r="Y436" s="670"/>
      <c r="Z436" s="608">
        <v>1</v>
      </c>
      <c r="AA436" s="670"/>
      <c r="AB436" s="670"/>
      <c r="AC436" s="670"/>
      <c r="AD436" s="605">
        <v>1</v>
      </c>
    </row>
    <row r="437" spans="1:30" ht="15.75" thickBot="1" x14ac:dyDescent="0.3">
      <c r="A437" s="593" t="s">
        <v>406</v>
      </c>
      <c r="B437" s="691">
        <v>45390</v>
      </c>
      <c r="C437" s="692" t="s">
        <v>396</v>
      </c>
      <c r="D437" s="600" t="s">
        <v>399</v>
      </c>
      <c r="E437" s="602"/>
      <c r="F437" s="602"/>
      <c r="G437" s="602"/>
      <c r="H437" s="602"/>
      <c r="I437" s="602"/>
      <c r="J437" s="602"/>
      <c r="K437" s="602"/>
      <c r="L437" s="601">
        <v>103840</v>
      </c>
      <c r="M437" s="601">
        <v>60172</v>
      </c>
      <c r="N437" s="602"/>
      <c r="O437" s="602"/>
      <c r="P437" s="602"/>
      <c r="Q437" s="603">
        <v>164012</v>
      </c>
      <c r="R437" s="602"/>
      <c r="S437" s="602"/>
      <c r="T437" s="602"/>
      <c r="U437" s="602"/>
      <c r="V437" s="602"/>
      <c r="W437" s="602"/>
      <c r="X437" s="602"/>
      <c r="Y437" s="604">
        <v>170</v>
      </c>
      <c r="Z437" s="604">
        <v>106</v>
      </c>
      <c r="AA437" s="602"/>
      <c r="AB437" s="602"/>
      <c r="AC437" s="602"/>
      <c r="AD437" s="605">
        <v>250</v>
      </c>
    </row>
    <row r="438" spans="1:30" ht="15.75" thickBot="1" x14ac:dyDescent="0.3">
      <c r="A438" s="593" t="s">
        <v>406</v>
      </c>
      <c r="B438" s="690">
        <v>45390</v>
      </c>
      <c r="C438" s="692" t="s">
        <v>396</v>
      </c>
      <c r="D438" s="606" t="s">
        <v>403</v>
      </c>
      <c r="E438" s="670"/>
      <c r="F438" s="670"/>
      <c r="G438" s="670"/>
      <c r="H438" s="670"/>
      <c r="I438" s="670"/>
      <c r="J438" s="670"/>
      <c r="K438" s="670"/>
      <c r="L438" s="607">
        <v>28911</v>
      </c>
      <c r="M438" s="607">
        <v>15034</v>
      </c>
      <c r="N438" s="670"/>
      <c r="O438" s="670"/>
      <c r="P438" s="670"/>
      <c r="Q438" s="603">
        <v>43945</v>
      </c>
      <c r="R438" s="670"/>
      <c r="S438" s="670"/>
      <c r="T438" s="670"/>
      <c r="U438" s="670"/>
      <c r="V438" s="670"/>
      <c r="W438" s="670"/>
      <c r="X438" s="670"/>
      <c r="Y438" s="608">
        <v>72</v>
      </c>
      <c r="Z438" s="608">
        <v>42</v>
      </c>
      <c r="AA438" s="670"/>
      <c r="AB438" s="670"/>
      <c r="AC438" s="670"/>
      <c r="AD438" s="605">
        <v>109</v>
      </c>
    </row>
    <row r="439" spans="1:30" ht="15.75" thickBot="1" x14ac:dyDescent="0.3">
      <c r="A439" s="593" t="s">
        <v>406</v>
      </c>
      <c r="B439" s="691">
        <v>45397</v>
      </c>
      <c r="C439" s="692" t="s">
        <v>396</v>
      </c>
      <c r="D439" s="600" t="s">
        <v>402</v>
      </c>
      <c r="E439" s="602"/>
      <c r="F439" s="602"/>
      <c r="G439" s="602"/>
      <c r="H439" s="602"/>
      <c r="I439" s="602"/>
      <c r="J439" s="602"/>
      <c r="K439" s="601">
        <v>500</v>
      </c>
      <c r="L439" s="602"/>
      <c r="M439" s="602"/>
      <c r="N439" s="602"/>
      <c r="O439" s="602"/>
      <c r="P439" s="602"/>
      <c r="Q439" s="603">
        <v>500</v>
      </c>
      <c r="R439" s="602"/>
      <c r="S439" s="602"/>
      <c r="T439" s="602"/>
      <c r="U439" s="602"/>
      <c r="V439" s="602"/>
      <c r="W439" s="602"/>
      <c r="X439" s="604">
        <v>1</v>
      </c>
      <c r="Y439" s="602"/>
      <c r="Z439" s="602"/>
      <c r="AA439" s="602"/>
      <c r="AB439" s="602"/>
      <c r="AC439" s="602"/>
      <c r="AD439" s="605">
        <v>1</v>
      </c>
    </row>
    <row r="440" spans="1:30" ht="15.75" thickBot="1" x14ac:dyDescent="0.3">
      <c r="A440" s="593" t="s">
        <v>406</v>
      </c>
      <c r="B440" s="690">
        <v>45397</v>
      </c>
      <c r="C440" s="692" t="s">
        <v>396</v>
      </c>
      <c r="D440" s="606" t="s">
        <v>399</v>
      </c>
      <c r="E440" s="670"/>
      <c r="F440" s="670"/>
      <c r="G440" s="670"/>
      <c r="H440" s="670"/>
      <c r="I440" s="670"/>
      <c r="J440" s="607">
        <v>2772</v>
      </c>
      <c r="K440" s="607">
        <v>13081</v>
      </c>
      <c r="L440" s="607">
        <v>58717</v>
      </c>
      <c r="M440" s="607">
        <v>5699</v>
      </c>
      <c r="N440" s="670"/>
      <c r="O440" s="670"/>
      <c r="P440" s="670"/>
      <c r="Q440" s="603">
        <v>80269</v>
      </c>
      <c r="R440" s="670"/>
      <c r="S440" s="670"/>
      <c r="T440" s="670"/>
      <c r="U440" s="670"/>
      <c r="V440" s="670"/>
      <c r="W440" s="608">
        <v>4</v>
      </c>
      <c r="X440" s="608">
        <v>19</v>
      </c>
      <c r="Y440" s="608">
        <v>83</v>
      </c>
      <c r="Z440" s="608">
        <v>8</v>
      </c>
      <c r="AA440" s="670"/>
      <c r="AB440" s="670"/>
      <c r="AC440" s="670"/>
      <c r="AD440" s="605">
        <v>104</v>
      </c>
    </row>
    <row r="441" spans="1:30" ht="15.75" thickBot="1" x14ac:dyDescent="0.3">
      <c r="A441" s="593" t="s">
        <v>406</v>
      </c>
      <c r="B441" s="691">
        <v>45397</v>
      </c>
      <c r="C441" s="692" t="s">
        <v>396</v>
      </c>
      <c r="D441" s="600" t="s">
        <v>403</v>
      </c>
      <c r="E441" s="602"/>
      <c r="F441" s="602"/>
      <c r="G441" s="602"/>
      <c r="H441" s="602"/>
      <c r="I441" s="602"/>
      <c r="J441" s="602"/>
      <c r="K441" s="601">
        <v>634</v>
      </c>
      <c r="L441" s="601">
        <v>6661</v>
      </c>
      <c r="M441" s="601">
        <v>1560</v>
      </c>
      <c r="N441" s="602"/>
      <c r="O441" s="602"/>
      <c r="P441" s="602"/>
      <c r="Q441" s="603">
        <v>8855</v>
      </c>
      <c r="R441" s="602"/>
      <c r="S441" s="602"/>
      <c r="T441" s="602"/>
      <c r="U441" s="602"/>
      <c r="V441" s="602"/>
      <c r="W441" s="602"/>
      <c r="X441" s="604">
        <v>2</v>
      </c>
      <c r="Y441" s="604">
        <v>13</v>
      </c>
      <c r="Z441" s="604">
        <v>3</v>
      </c>
      <c r="AA441" s="602"/>
      <c r="AB441" s="602"/>
      <c r="AC441" s="602"/>
      <c r="AD441" s="605">
        <v>17</v>
      </c>
    </row>
    <row r="442" spans="1:30" ht="15.75" thickBot="1" x14ac:dyDescent="0.3">
      <c r="A442" s="593" t="s">
        <v>406</v>
      </c>
      <c r="B442" s="690">
        <v>45398</v>
      </c>
      <c r="C442" s="692" t="s">
        <v>396</v>
      </c>
      <c r="D442" s="606" t="s">
        <v>399</v>
      </c>
      <c r="E442" s="670"/>
      <c r="F442" s="670"/>
      <c r="G442" s="670"/>
      <c r="H442" s="670"/>
      <c r="I442" s="670"/>
      <c r="J442" s="670"/>
      <c r="K442" s="607">
        <v>2543</v>
      </c>
      <c r="L442" s="607">
        <v>53879</v>
      </c>
      <c r="M442" s="607">
        <v>7361</v>
      </c>
      <c r="N442" s="670"/>
      <c r="O442" s="670"/>
      <c r="P442" s="670"/>
      <c r="Q442" s="603">
        <v>63783</v>
      </c>
      <c r="R442" s="670"/>
      <c r="S442" s="670"/>
      <c r="T442" s="670"/>
      <c r="U442" s="670"/>
      <c r="V442" s="670"/>
      <c r="W442" s="670"/>
      <c r="X442" s="608">
        <v>5</v>
      </c>
      <c r="Y442" s="608">
        <v>70</v>
      </c>
      <c r="Z442" s="608">
        <v>11</v>
      </c>
      <c r="AA442" s="670"/>
      <c r="AB442" s="670"/>
      <c r="AC442" s="670"/>
      <c r="AD442" s="605">
        <v>80</v>
      </c>
    </row>
    <row r="443" spans="1:30" ht="15.75" thickBot="1" x14ac:dyDescent="0.3">
      <c r="A443" s="593" t="s">
        <v>406</v>
      </c>
      <c r="B443" s="691">
        <v>45398</v>
      </c>
      <c r="C443" s="692" t="s">
        <v>396</v>
      </c>
      <c r="D443" s="600" t="s">
        <v>403</v>
      </c>
      <c r="E443" s="602"/>
      <c r="F443" s="602"/>
      <c r="G443" s="602"/>
      <c r="H443" s="602"/>
      <c r="I443" s="602"/>
      <c r="J443" s="602"/>
      <c r="K443" s="602"/>
      <c r="L443" s="601">
        <v>4676</v>
      </c>
      <c r="M443" s="601">
        <v>211</v>
      </c>
      <c r="N443" s="602"/>
      <c r="O443" s="602"/>
      <c r="P443" s="602"/>
      <c r="Q443" s="603">
        <v>4887</v>
      </c>
      <c r="R443" s="602"/>
      <c r="S443" s="602"/>
      <c r="T443" s="602"/>
      <c r="U443" s="602"/>
      <c r="V443" s="602"/>
      <c r="W443" s="602"/>
      <c r="X443" s="602"/>
      <c r="Y443" s="604">
        <v>9</v>
      </c>
      <c r="Z443" s="604">
        <v>1</v>
      </c>
      <c r="AA443" s="602"/>
      <c r="AB443" s="602"/>
      <c r="AC443" s="602"/>
      <c r="AD443" s="605">
        <v>10</v>
      </c>
    </row>
    <row r="444" spans="1:30" ht="15.75" thickBot="1" x14ac:dyDescent="0.3">
      <c r="A444" s="593" t="s">
        <v>406</v>
      </c>
      <c r="B444" s="690">
        <v>45399</v>
      </c>
      <c r="C444" s="692" t="s">
        <v>396</v>
      </c>
      <c r="D444" s="606" t="s">
        <v>399</v>
      </c>
      <c r="E444" s="670"/>
      <c r="F444" s="670"/>
      <c r="G444" s="670"/>
      <c r="H444" s="670"/>
      <c r="I444" s="670"/>
      <c r="J444" s="670"/>
      <c r="K444" s="670"/>
      <c r="L444" s="607">
        <v>54590</v>
      </c>
      <c r="M444" s="607">
        <v>38760</v>
      </c>
      <c r="N444" s="670"/>
      <c r="O444" s="670"/>
      <c r="P444" s="670"/>
      <c r="Q444" s="603">
        <v>93350</v>
      </c>
      <c r="R444" s="670"/>
      <c r="S444" s="670"/>
      <c r="T444" s="670"/>
      <c r="U444" s="670"/>
      <c r="V444" s="670"/>
      <c r="W444" s="670"/>
      <c r="X444" s="670"/>
      <c r="Y444" s="608">
        <v>79</v>
      </c>
      <c r="Z444" s="608">
        <v>77</v>
      </c>
      <c r="AA444" s="670"/>
      <c r="AB444" s="670"/>
      <c r="AC444" s="670"/>
      <c r="AD444" s="605">
        <v>124</v>
      </c>
    </row>
    <row r="445" spans="1:30" ht="15.75" thickBot="1" x14ac:dyDescent="0.3">
      <c r="A445" s="593" t="s">
        <v>406</v>
      </c>
      <c r="B445" s="691">
        <v>45399</v>
      </c>
      <c r="C445" s="692" t="s">
        <v>396</v>
      </c>
      <c r="D445" s="600" t="s">
        <v>403</v>
      </c>
      <c r="E445" s="602"/>
      <c r="F445" s="602"/>
      <c r="G445" s="602"/>
      <c r="H445" s="602"/>
      <c r="I445" s="602"/>
      <c r="J445" s="602"/>
      <c r="K445" s="602"/>
      <c r="L445" s="601">
        <v>8692</v>
      </c>
      <c r="M445" s="601">
        <v>12067</v>
      </c>
      <c r="N445" s="602"/>
      <c r="O445" s="602"/>
      <c r="P445" s="602"/>
      <c r="Q445" s="603">
        <v>20759</v>
      </c>
      <c r="R445" s="602"/>
      <c r="S445" s="602"/>
      <c r="T445" s="602"/>
      <c r="U445" s="602"/>
      <c r="V445" s="602"/>
      <c r="W445" s="602"/>
      <c r="X445" s="602"/>
      <c r="Y445" s="604">
        <v>23</v>
      </c>
      <c r="Z445" s="604">
        <v>31</v>
      </c>
      <c r="AA445" s="602"/>
      <c r="AB445" s="602"/>
      <c r="AC445" s="602"/>
      <c r="AD445" s="605">
        <v>42</v>
      </c>
    </row>
    <row r="446" spans="1:30" ht="15.75" thickBot="1" x14ac:dyDescent="0.3">
      <c r="A446" s="593" t="s">
        <v>406</v>
      </c>
      <c r="B446" s="690">
        <v>45400</v>
      </c>
      <c r="C446" s="692" t="s">
        <v>396</v>
      </c>
      <c r="D446" s="606" t="s">
        <v>399</v>
      </c>
      <c r="E446" s="670"/>
      <c r="F446" s="670"/>
      <c r="G446" s="670"/>
      <c r="H446" s="670"/>
      <c r="I446" s="670"/>
      <c r="J446" s="670"/>
      <c r="K446" s="670"/>
      <c r="L446" s="607">
        <v>48947</v>
      </c>
      <c r="M446" s="607">
        <v>26374</v>
      </c>
      <c r="N446" s="670"/>
      <c r="O446" s="670"/>
      <c r="P446" s="670"/>
      <c r="Q446" s="603">
        <v>75321</v>
      </c>
      <c r="R446" s="670"/>
      <c r="S446" s="670"/>
      <c r="T446" s="670"/>
      <c r="U446" s="670"/>
      <c r="V446" s="670"/>
      <c r="W446" s="670"/>
      <c r="X446" s="670"/>
      <c r="Y446" s="608">
        <v>71</v>
      </c>
      <c r="Z446" s="608">
        <v>37</v>
      </c>
      <c r="AA446" s="670"/>
      <c r="AB446" s="670"/>
      <c r="AC446" s="670"/>
      <c r="AD446" s="605">
        <v>97</v>
      </c>
    </row>
    <row r="447" spans="1:30" ht="15.75" thickBot="1" x14ac:dyDescent="0.3">
      <c r="A447" s="593" t="s">
        <v>406</v>
      </c>
      <c r="B447" s="691">
        <v>45400</v>
      </c>
      <c r="C447" s="692" t="s">
        <v>396</v>
      </c>
      <c r="D447" s="600" t="s">
        <v>403</v>
      </c>
      <c r="E447" s="602"/>
      <c r="F447" s="602"/>
      <c r="G447" s="602"/>
      <c r="H447" s="602"/>
      <c r="I447" s="602"/>
      <c r="J447" s="602"/>
      <c r="K447" s="602"/>
      <c r="L447" s="601">
        <v>8786</v>
      </c>
      <c r="M447" s="601">
        <v>4116</v>
      </c>
      <c r="N447" s="602"/>
      <c r="O447" s="602"/>
      <c r="P447" s="602"/>
      <c r="Q447" s="603">
        <v>12902</v>
      </c>
      <c r="R447" s="602"/>
      <c r="S447" s="602"/>
      <c r="T447" s="602"/>
      <c r="U447" s="602"/>
      <c r="V447" s="602"/>
      <c r="W447" s="602"/>
      <c r="X447" s="602"/>
      <c r="Y447" s="604">
        <v>24</v>
      </c>
      <c r="Z447" s="604">
        <v>12</v>
      </c>
      <c r="AA447" s="602"/>
      <c r="AB447" s="602"/>
      <c r="AC447" s="602"/>
      <c r="AD447" s="605">
        <v>34</v>
      </c>
    </row>
    <row r="448" spans="1:30" ht="15.75" thickBot="1" x14ac:dyDescent="0.3">
      <c r="A448" s="593" t="s">
        <v>406</v>
      </c>
      <c r="B448" s="690">
        <v>45401</v>
      </c>
      <c r="C448" s="692" t="s">
        <v>396</v>
      </c>
      <c r="D448" s="606" t="s">
        <v>399</v>
      </c>
      <c r="E448" s="670"/>
      <c r="F448" s="670"/>
      <c r="G448" s="670"/>
      <c r="H448" s="670"/>
      <c r="I448" s="670"/>
      <c r="J448" s="670"/>
      <c r="K448" s="607">
        <v>11957</v>
      </c>
      <c r="L448" s="607">
        <v>58817</v>
      </c>
      <c r="M448" s="607">
        <v>109281</v>
      </c>
      <c r="N448" s="670"/>
      <c r="O448" s="670"/>
      <c r="P448" s="670"/>
      <c r="Q448" s="603">
        <v>180055</v>
      </c>
      <c r="R448" s="670"/>
      <c r="S448" s="670"/>
      <c r="T448" s="670"/>
      <c r="U448" s="670"/>
      <c r="V448" s="670"/>
      <c r="W448" s="670"/>
      <c r="X448" s="608">
        <v>15</v>
      </c>
      <c r="Y448" s="608">
        <v>90</v>
      </c>
      <c r="Z448" s="608">
        <v>170</v>
      </c>
      <c r="AA448" s="670"/>
      <c r="AB448" s="670"/>
      <c r="AC448" s="670"/>
      <c r="AD448" s="605">
        <v>244</v>
      </c>
    </row>
    <row r="449" spans="1:30" ht="15.75" thickBot="1" x14ac:dyDescent="0.3">
      <c r="A449" s="593" t="s">
        <v>406</v>
      </c>
      <c r="B449" s="691">
        <v>45401</v>
      </c>
      <c r="C449" s="692" t="s">
        <v>396</v>
      </c>
      <c r="D449" s="600" t="s">
        <v>403</v>
      </c>
      <c r="E449" s="602"/>
      <c r="F449" s="602"/>
      <c r="G449" s="602"/>
      <c r="H449" s="602"/>
      <c r="I449" s="602"/>
      <c r="J449" s="602"/>
      <c r="K449" s="601">
        <v>2162</v>
      </c>
      <c r="L449" s="601">
        <v>9772</v>
      </c>
      <c r="M449" s="601">
        <v>22395</v>
      </c>
      <c r="N449" s="602"/>
      <c r="O449" s="602"/>
      <c r="P449" s="602"/>
      <c r="Q449" s="603">
        <v>34329</v>
      </c>
      <c r="R449" s="602"/>
      <c r="S449" s="602"/>
      <c r="T449" s="602"/>
      <c r="U449" s="602"/>
      <c r="V449" s="602"/>
      <c r="W449" s="602"/>
      <c r="X449" s="604">
        <v>5</v>
      </c>
      <c r="Y449" s="604">
        <v>21</v>
      </c>
      <c r="Z449" s="604">
        <v>62</v>
      </c>
      <c r="AA449" s="602"/>
      <c r="AB449" s="602"/>
      <c r="AC449" s="602"/>
      <c r="AD449" s="605">
        <v>77</v>
      </c>
    </row>
    <row r="450" spans="1:30" ht="15.75" thickBot="1" x14ac:dyDescent="0.3">
      <c r="A450" s="593" t="s">
        <v>406</v>
      </c>
      <c r="B450" s="690">
        <v>45404</v>
      </c>
      <c r="C450" s="692" t="s">
        <v>396</v>
      </c>
      <c r="D450" s="606" t="s">
        <v>399</v>
      </c>
      <c r="E450" s="670"/>
      <c r="F450" s="670"/>
      <c r="G450" s="670"/>
      <c r="H450" s="670"/>
      <c r="I450" s="670"/>
      <c r="J450" s="670"/>
      <c r="K450" s="607">
        <v>2121</v>
      </c>
      <c r="L450" s="607">
        <v>1691</v>
      </c>
      <c r="M450" s="607">
        <v>167427</v>
      </c>
      <c r="N450" s="670"/>
      <c r="O450" s="670"/>
      <c r="P450" s="670"/>
      <c r="Q450" s="603">
        <v>171239</v>
      </c>
      <c r="R450" s="670"/>
      <c r="S450" s="670"/>
      <c r="T450" s="670"/>
      <c r="U450" s="670"/>
      <c r="V450" s="670"/>
      <c r="W450" s="670"/>
      <c r="X450" s="608">
        <v>3</v>
      </c>
      <c r="Y450" s="608">
        <v>2</v>
      </c>
      <c r="Z450" s="608">
        <v>246</v>
      </c>
      <c r="AA450" s="670"/>
      <c r="AB450" s="670"/>
      <c r="AC450" s="670"/>
      <c r="AD450" s="605">
        <v>247</v>
      </c>
    </row>
    <row r="451" spans="1:30" ht="15.75" thickBot="1" x14ac:dyDescent="0.3">
      <c r="A451" s="593" t="s">
        <v>406</v>
      </c>
      <c r="B451" s="691">
        <v>45404</v>
      </c>
      <c r="C451" s="692" t="s">
        <v>396</v>
      </c>
      <c r="D451" s="600" t="s">
        <v>403</v>
      </c>
      <c r="E451" s="602"/>
      <c r="F451" s="602"/>
      <c r="G451" s="602"/>
      <c r="H451" s="602"/>
      <c r="I451" s="602"/>
      <c r="J451" s="602"/>
      <c r="K451" s="601">
        <v>450</v>
      </c>
      <c r="L451" s="602"/>
      <c r="M451" s="601">
        <v>39105</v>
      </c>
      <c r="N451" s="602"/>
      <c r="O451" s="602"/>
      <c r="P451" s="602"/>
      <c r="Q451" s="603">
        <v>39555</v>
      </c>
      <c r="R451" s="602"/>
      <c r="S451" s="602"/>
      <c r="T451" s="602"/>
      <c r="U451" s="602"/>
      <c r="V451" s="602"/>
      <c r="W451" s="602"/>
      <c r="X451" s="604">
        <v>1</v>
      </c>
      <c r="Y451" s="602"/>
      <c r="Z451" s="604">
        <v>96</v>
      </c>
      <c r="AA451" s="602"/>
      <c r="AB451" s="602"/>
      <c r="AC451" s="602"/>
      <c r="AD451" s="605">
        <v>96</v>
      </c>
    </row>
    <row r="452" spans="1:30" ht="15.75" thickBot="1" x14ac:dyDescent="0.3">
      <c r="A452" s="593" t="s">
        <v>406</v>
      </c>
      <c r="B452" s="690">
        <v>45405</v>
      </c>
      <c r="C452" s="692" t="s">
        <v>396</v>
      </c>
      <c r="D452" s="606" t="s">
        <v>399</v>
      </c>
      <c r="E452" s="670"/>
      <c r="F452" s="670"/>
      <c r="G452" s="670"/>
      <c r="H452" s="670"/>
      <c r="I452" s="670"/>
      <c r="J452" s="670"/>
      <c r="K452" s="670"/>
      <c r="L452" s="670"/>
      <c r="M452" s="607">
        <v>177056</v>
      </c>
      <c r="N452" s="670"/>
      <c r="O452" s="670"/>
      <c r="P452" s="670"/>
      <c r="Q452" s="603">
        <v>177056</v>
      </c>
      <c r="R452" s="670"/>
      <c r="S452" s="670"/>
      <c r="T452" s="670"/>
      <c r="U452" s="670"/>
      <c r="V452" s="670"/>
      <c r="W452" s="670"/>
      <c r="X452" s="670"/>
      <c r="Y452" s="670"/>
      <c r="Z452" s="608">
        <v>252</v>
      </c>
      <c r="AA452" s="670"/>
      <c r="AB452" s="670"/>
      <c r="AC452" s="670"/>
      <c r="AD452" s="605">
        <v>252</v>
      </c>
    </row>
    <row r="453" spans="1:30" ht="15.75" thickBot="1" x14ac:dyDescent="0.3">
      <c r="A453" s="593" t="s">
        <v>406</v>
      </c>
      <c r="B453" s="691">
        <v>45405</v>
      </c>
      <c r="C453" s="692" t="s">
        <v>396</v>
      </c>
      <c r="D453" s="600" t="s">
        <v>403</v>
      </c>
      <c r="E453" s="602"/>
      <c r="F453" s="602"/>
      <c r="G453" s="602"/>
      <c r="H453" s="602"/>
      <c r="I453" s="602"/>
      <c r="J453" s="602"/>
      <c r="K453" s="602"/>
      <c r="L453" s="602"/>
      <c r="M453" s="601">
        <v>39664</v>
      </c>
      <c r="N453" s="602"/>
      <c r="O453" s="602"/>
      <c r="P453" s="602"/>
      <c r="Q453" s="603">
        <v>39664</v>
      </c>
      <c r="R453" s="602"/>
      <c r="S453" s="602"/>
      <c r="T453" s="602"/>
      <c r="U453" s="602"/>
      <c r="V453" s="602"/>
      <c r="W453" s="602"/>
      <c r="X453" s="602"/>
      <c r="Y453" s="602"/>
      <c r="Z453" s="604">
        <v>97</v>
      </c>
      <c r="AA453" s="602"/>
      <c r="AB453" s="602"/>
      <c r="AC453" s="602"/>
      <c r="AD453" s="605">
        <v>97</v>
      </c>
    </row>
    <row r="454" spans="1:30" ht="15.75" thickBot="1" x14ac:dyDescent="0.3">
      <c r="A454" s="593" t="s">
        <v>406</v>
      </c>
      <c r="B454" s="690">
        <v>45406</v>
      </c>
      <c r="C454" s="692" t="s">
        <v>396</v>
      </c>
      <c r="D454" s="606" t="s">
        <v>399</v>
      </c>
      <c r="E454" s="670"/>
      <c r="F454" s="670"/>
      <c r="G454" s="670"/>
      <c r="H454" s="670"/>
      <c r="I454" s="670"/>
      <c r="J454" s="670"/>
      <c r="K454" s="670"/>
      <c r="L454" s="670"/>
      <c r="M454" s="607">
        <v>87621</v>
      </c>
      <c r="N454" s="670"/>
      <c r="O454" s="670"/>
      <c r="P454" s="670"/>
      <c r="Q454" s="603">
        <v>87621</v>
      </c>
      <c r="R454" s="670"/>
      <c r="S454" s="670"/>
      <c r="T454" s="670"/>
      <c r="U454" s="670"/>
      <c r="V454" s="670"/>
      <c r="W454" s="670"/>
      <c r="X454" s="670"/>
      <c r="Y454" s="670"/>
      <c r="Z454" s="608">
        <v>127</v>
      </c>
      <c r="AA454" s="670"/>
      <c r="AB454" s="670"/>
      <c r="AC454" s="670"/>
      <c r="AD454" s="605">
        <v>127</v>
      </c>
    </row>
    <row r="455" spans="1:30" ht="15.75" thickBot="1" x14ac:dyDescent="0.3">
      <c r="A455" s="593" t="s">
        <v>406</v>
      </c>
      <c r="B455" s="691">
        <v>45406</v>
      </c>
      <c r="C455" s="692" t="s">
        <v>396</v>
      </c>
      <c r="D455" s="600" t="s">
        <v>403</v>
      </c>
      <c r="E455" s="602"/>
      <c r="F455" s="602"/>
      <c r="G455" s="602"/>
      <c r="H455" s="602"/>
      <c r="I455" s="602"/>
      <c r="J455" s="602"/>
      <c r="K455" s="602"/>
      <c r="L455" s="602"/>
      <c r="M455" s="601">
        <v>19981</v>
      </c>
      <c r="N455" s="602"/>
      <c r="O455" s="602"/>
      <c r="P455" s="602"/>
      <c r="Q455" s="603">
        <v>19981</v>
      </c>
      <c r="R455" s="602"/>
      <c r="S455" s="602"/>
      <c r="T455" s="602"/>
      <c r="U455" s="602"/>
      <c r="V455" s="602"/>
      <c r="W455" s="602"/>
      <c r="X455" s="602"/>
      <c r="Y455" s="602"/>
      <c r="Z455" s="604">
        <v>48</v>
      </c>
      <c r="AA455" s="602"/>
      <c r="AB455" s="602"/>
      <c r="AC455" s="602"/>
      <c r="AD455" s="605">
        <v>48</v>
      </c>
    </row>
    <row r="456" spans="1:30" ht="15.75" thickBot="1" x14ac:dyDescent="0.3">
      <c r="A456" s="593" t="s">
        <v>406</v>
      </c>
      <c r="B456" s="690">
        <v>45407</v>
      </c>
      <c r="C456" s="692" t="s">
        <v>396</v>
      </c>
      <c r="D456" s="606" t="s">
        <v>399</v>
      </c>
      <c r="E456" s="670"/>
      <c r="F456" s="670"/>
      <c r="G456" s="670"/>
      <c r="H456" s="670"/>
      <c r="I456" s="670"/>
      <c r="J456" s="670"/>
      <c r="K456" s="607">
        <v>597</v>
      </c>
      <c r="L456" s="607">
        <v>50427</v>
      </c>
      <c r="M456" s="607">
        <v>104855</v>
      </c>
      <c r="N456" s="670"/>
      <c r="O456" s="670"/>
      <c r="P456" s="670"/>
      <c r="Q456" s="603">
        <v>155879</v>
      </c>
      <c r="R456" s="670"/>
      <c r="S456" s="670"/>
      <c r="T456" s="670"/>
      <c r="U456" s="670"/>
      <c r="V456" s="670"/>
      <c r="W456" s="670"/>
      <c r="X456" s="608">
        <v>1</v>
      </c>
      <c r="Y456" s="608">
        <v>72</v>
      </c>
      <c r="Z456" s="608">
        <v>161</v>
      </c>
      <c r="AA456" s="670"/>
      <c r="AB456" s="670"/>
      <c r="AC456" s="670"/>
      <c r="AD456" s="605">
        <v>213</v>
      </c>
    </row>
    <row r="457" spans="1:30" ht="15.75" thickBot="1" x14ac:dyDescent="0.3">
      <c r="A457" s="593" t="s">
        <v>406</v>
      </c>
      <c r="B457" s="691">
        <v>45407</v>
      </c>
      <c r="C457" s="692" t="s">
        <v>396</v>
      </c>
      <c r="D457" s="600" t="s">
        <v>403</v>
      </c>
      <c r="E457" s="602"/>
      <c r="F457" s="602"/>
      <c r="G457" s="602"/>
      <c r="H457" s="602"/>
      <c r="I457" s="602"/>
      <c r="J457" s="602"/>
      <c r="K457" s="602"/>
      <c r="L457" s="601">
        <v>4468</v>
      </c>
      <c r="M457" s="601">
        <v>13619</v>
      </c>
      <c r="N457" s="602"/>
      <c r="O457" s="602"/>
      <c r="P457" s="602"/>
      <c r="Q457" s="603">
        <v>18087</v>
      </c>
      <c r="R457" s="602"/>
      <c r="S457" s="602"/>
      <c r="T457" s="602"/>
      <c r="U457" s="602"/>
      <c r="V457" s="602"/>
      <c r="W457" s="602"/>
      <c r="X457" s="602"/>
      <c r="Y457" s="604">
        <v>10</v>
      </c>
      <c r="Z457" s="604">
        <v>31</v>
      </c>
      <c r="AA457" s="602"/>
      <c r="AB457" s="602"/>
      <c r="AC457" s="602"/>
      <c r="AD457" s="605">
        <v>38</v>
      </c>
    </row>
    <row r="458" spans="1:30" ht="15.75" thickBot="1" x14ac:dyDescent="0.3">
      <c r="A458" s="593" t="s">
        <v>406</v>
      </c>
      <c r="B458" s="690">
        <v>45408</v>
      </c>
      <c r="C458" s="692" t="s">
        <v>396</v>
      </c>
      <c r="D458" s="606" t="s">
        <v>399</v>
      </c>
      <c r="E458" s="670"/>
      <c r="F458" s="670"/>
      <c r="G458" s="670"/>
      <c r="H458" s="670"/>
      <c r="I458" s="670"/>
      <c r="J458" s="670"/>
      <c r="K458" s="670"/>
      <c r="L458" s="607">
        <v>4555</v>
      </c>
      <c r="M458" s="607">
        <v>32553</v>
      </c>
      <c r="N458" s="670"/>
      <c r="O458" s="670"/>
      <c r="P458" s="670"/>
      <c r="Q458" s="603">
        <v>37108</v>
      </c>
      <c r="R458" s="670"/>
      <c r="S458" s="670"/>
      <c r="T458" s="670"/>
      <c r="U458" s="670"/>
      <c r="V458" s="670"/>
      <c r="W458" s="670"/>
      <c r="X458" s="670"/>
      <c r="Y458" s="608">
        <v>8</v>
      </c>
      <c r="Z458" s="608">
        <v>50</v>
      </c>
      <c r="AA458" s="670"/>
      <c r="AB458" s="670"/>
      <c r="AC458" s="670"/>
      <c r="AD458" s="605">
        <v>54</v>
      </c>
    </row>
    <row r="459" spans="1:30" ht="15.75" thickBot="1" x14ac:dyDescent="0.3">
      <c r="A459" s="593" t="s">
        <v>406</v>
      </c>
      <c r="B459" s="691">
        <v>45408</v>
      </c>
      <c r="C459" s="692" t="s">
        <v>396</v>
      </c>
      <c r="D459" s="600" t="s">
        <v>403</v>
      </c>
      <c r="E459" s="602"/>
      <c r="F459" s="602"/>
      <c r="G459" s="602"/>
      <c r="H459" s="602"/>
      <c r="I459" s="602"/>
      <c r="J459" s="602"/>
      <c r="K459" s="602"/>
      <c r="L459" s="601">
        <v>1365</v>
      </c>
      <c r="M459" s="601">
        <v>6471</v>
      </c>
      <c r="N459" s="602"/>
      <c r="O459" s="602"/>
      <c r="P459" s="602"/>
      <c r="Q459" s="603">
        <v>7836</v>
      </c>
      <c r="R459" s="602"/>
      <c r="S459" s="602"/>
      <c r="T459" s="602"/>
      <c r="U459" s="602"/>
      <c r="V459" s="602"/>
      <c r="W459" s="602"/>
      <c r="X459" s="602"/>
      <c r="Y459" s="604">
        <v>4</v>
      </c>
      <c r="Z459" s="604">
        <v>14</v>
      </c>
      <c r="AA459" s="602"/>
      <c r="AB459" s="602"/>
      <c r="AC459" s="602"/>
      <c r="AD459" s="605">
        <v>16</v>
      </c>
    </row>
    <row r="460" spans="1:30" ht="15.75" thickBot="1" x14ac:dyDescent="0.3">
      <c r="A460" s="593" t="s">
        <v>406</v>
      </c>
      <c r="B460" s="672">
        <v>45412</v>
      </c>
      <c r="C460" s="671" t="s">
        <v>396</v>
      </c>
      <c r="D460" s="606" t="s">
        <v>397</v>
      </c>
      <c r="E460" s="670"/>
      <c r="F460" s="670"/>
      <c r="G460" s="670"/>
      <c r="H460" s="670"/>
      <c r="I460" s="670"/>
      <c r="J460" s="670"/>
      <c r="K460" s="670"/>
      <c r="L460" s="670"/>
      <c r="M460" s="607">
        <v>1143.96</v>
      </c>
      <c r="N460" s="670"/>
      <c r="O460" s="670"/>
      <c r="P460" s="670"/>
      <c r="Q460" s="603">
        <v>1143.96</v>
      </c>
      <c r="R460" s="670"/>
      <c r="S460" s="670"/>
      <c r="T460" s="670"/>
      <c r="U460" s="670"/>
      <c r="V460" s="670"/>
      <c r="W460" s="670"/>
      <c r="X460" s="670"/>
      <c r="Y460" s="670"/>
      <c r="Z460" s="608">
        <v>1</v>
      </c>
      <c r="AA460" s="670"/>
      <c r="AB460" s="670"/>
      <c r="AC460" s="670"/>
      <c r="AD460" s="605">
        <v>1</v>
      </c>
    </row>
    <row r="461" spans="1:30" ht="15.75" thickBot="1" x14ac:dyDescent="0.3">
      <c r="A461" s="593" t="s">
        <v>406</v>
      </c>
      <c r="B461" s="673">
        <v>45414</v>
      </c>
      <c r="C461" s="671" t="s">
        <v>396</v>
      </c>
      <c r="D461" s="600" t="s">
        <v>402</v>
      </c>
      <c r="E461" s="602"/>
      <c r="F461" s="602"/>
      <c r="G461" s="602"/>
      <c r="H461" s="602"/>
      <c r="I461" s="602"/>
      <c r="J461" s="602"/>
      <c r="K461" s="602"/>
      <c r="L461" s="601">
        <v>3986</v>
      </c>
      <c r="M461" s="601">
        <v>1337</v>
      </c>
      <c r="N461" s="601">
        <v>1224</v>
      </c>
      <c r="O461" s="602"/>
      <c r="P461" s="602"/>
      <c r="Q461" s="603">
        <v>6547</v>
      </c>
      <c r="R461" s="602"/>
      <c r="S461" s="602"/>
      <c r="T461" s="602"/>
      <c r="U461" s="602"/>
      <c r="V461" s="602"/>
      <c r="W461" s="602"/>
      <c r="X461" s="602"/>
      <c r="Y461" s="604">
        <v>14</v>
      </c>
      <c r="Z461" s="604">
        <v>5</v>
      </c>
      <c r="AA461" s="604">
        <v>6</v>
      </c>
      <c r="AB461" s="602"/>
      <c r="AC461" s="602"/>
      <c r="AD461" s="605">
        <v>25</v>
      </c>
    </row>
    <row r="462" spans="1:30" ht="15.75" thickBot="1" x14ac:dyDescent="0.3">
      <c r="A462" s="593" t="s">
        <v>406</v>
      </c>
      <c r="B462" s="672">
        <v>45415</v>
      </c>
      <c r="C462" s="671" t="s">
        <v>396</v>
      </c>
      <c r="D462" s="606" t="s">
        <v>402</v>
      </c>
      <c r="E462" s="670"/>
      <c r="F462" s="670"/>
      <c r="G462" s="670"/>
      <c r="H462" s="670"/>
      <c r="I462" s="670"/>
      <c r="J462" s="670"/>
      <c r="K462" s="607">
        <v>5434</v>
      </c>
      <c r="L462" s="607">
        <v>16550</v>
      </c>
      <c r="M462" s="607">
        <v>9974</v>
      </c>
      <c r="N462" s="607">
        <v>2202</v>
      </c>
      <c r="O462" s="670"/>
      <c r="P462" s="670"/>
      <c r="Q462" s="603">
        <v>34160</v>
      </c>
      <c r="R462" s="670"/>
      <c r="S462" s="670"/>
      <c r="T462" s="670"/>
      <c r="U462" s="670"/>
      <c r="V462" s="670"/>
      <c r="W462" s="670"/>
      <c r="X462" s="608">
        <v>20</v>
      </c>
      <c r="Y462" s="608">
        <v>66</v>
      </c>
      <c r="Z462" s="608">
        <v>41</v>
      </c>
      <c r="AA462" s="608">
        <v>10</v>
      </c>
      <c r="AB462" s="670"/>
      <c r="AC462" s="670"/>
      <c r="AD462" s="605">
        <v>137</v>
      </c>
    </row>
    <row r="463" spans="1:30" ht="15.75" thickBot="1" x14ac:dyDescent="0.3">
      <c r="A463" s="593" t="s">
        <v>406</v>
      </c>
      <c r="B463" s="673">
        <v>45419</v>
      </c>
      <c r="C463" s="671" t="s">
        <v>396</v>
      </c>
      <c r="D463" s="600" t="s">
        <v>402</v>
      </c>
      <c r="E463" s="602"/>
      <c r="F463" s="602"/>
      <c r="G463" s="602"/>
      <c r="H463" s="602"/>
      <c r="I463" s="602"/>
      <c r="J463" s="602"/>
      <c r="K463" s="602"/>
      <c r="L463" s="602"/>
      <c r="M463" s="601">
        <v>11271</v>
      </c>
      <c r="N463" s="601">
        <v>255</v>
      </c>
      <c r="O463" s="602"/>
      <c r="P463" s="602"/>
      <c r="Q463" s="603">
        <v>11526</v>
      </c>
      <c r="R463" s="602"/>
      <c r="S463" s="602"/>
      <c r="T463" s="602"/>
      <c r="U463" s="602"/>
      <c r="V463" s="602"/>
      <c r="W463" s="602"/>
      <c r="X463" s="602"/>
      <c r="Y463" s="602"/>
      <c r="Z463" s="604">
        <v>43</v>
      </c>
      <c r="AA463" s="604">
        <v>1</v>
      </c>
      <c r="AB463" s="602"/>
      <c r="AC463" s="602"/>
      <c r="AD463" s="605">
        <v>44</v>
      </c>
    </row>
    <row r="464" spans="1:30" ht="15.75" thickBot="1" x14ac:dyDescent="0.3">
      <c r="A464" s="593" t="s">
        <v>406</v>
      </c>
      <c r="B464" s="672">
        <v>45421</v>
      </c>
      <c r="C464" s="671" t="s">
        <v>396</v>
      </c>
      <c r="D464" s="606" t="s">
        <v>402</v>
      </c>
      <c r="E464" s="670"/>
      <c r="F464" s="670"/>
      <c r="G464" s="670"/>
      <c r="H464" s="670"/>
      <c r="I464" s="670"/>
      <c r="J464" s="670"/>
      <c r="K464" s="670"/>
      <c r="L464" s="607">
        <v>28800</v>
      </c>
      <c r="M464" s="607">
        <v>24214</v>
      </c>
      <c r="N464" s="607">
        <v>7389</v>
      </c>
      <c r="O464" s="670"/>
      <c r="P464" s="670"/>
      <c r="Q464" s="603">
        <v>60403</v>
      </c>
      <c r="R464" s="670"/>
      <c r="S464" s="670"/>
      <c r="T464" s="670"/>
      <c r="U464" s="670"/>
      <c r="V464" s="670"/>
      <c r="W464" s="670"/>
      <c r="X464" s="670"/>
      <c r="Y464" s="608">
        <v>68</v>
      </c>
      <c r="Z464" s="608">
        <v>51</v>
      </c>
      <c r="AA464" s="608">
        <v>19</v>
      </c>
      <c r="AB464" s="670"/>
      <c r="AC464" s="670"/>
      <c r="AD464" s="605">
        <v>138</v>
      </c>
    </row>
    <row r="465" spans="1:30" ht="15.75" thickBot="1" x14ac:dyDescent="0.3">
      <c r="A465" s="593" t="s">
        <v>406</v>
      </c>
      <c r="B465" s="673">
        <v>45422</v>
      </c>
      <c r="C465" s="671" t="s">
        <v>396</v>
      </c>
      <c r="D465" s="600" t="s">
        <v>402</v>
      </c>
      <c r="E465" s="602"/>
      <c r="F465" s="602"/>
      <c r="G465" s="602"/>
      <c r="H465" s="602"/>
      <c r="I465" s="602"/>
      <c r="J465" s="601">
        <v>1913</v>
      </c>
      <c r="K465" s="601">
        <v>7941</v>
      </c>
      <c r="L465" s="601">
        <v>47647</v>
      </c>
      <c r="M465" s="601">
        <v>69617</v>
      </c>
      <c r="N465" s="601">
        <v>4272</v>
      </c>
      <c r="O465" s="602"/>
      <c r="P465" s="602"/>
      <c r="Q465" s="603">
        <v>131390</v>
      </c>
      <c r="R465" s="602"/>
      <c r="S465" s="602"/>
      <c r="T465" s="602"/>
      <c r="U465" s="602"/>
      <c r="V465" s="602"/>
      <c r="W465" s="604">
        <v>3</v>
      </c>
      <c r="X465" s="604">
        <v>15</v>
      </c>
      <c r="Y465" s="604">
        <v>100</v>
      </c>
      <c r="Z465" s="604">
        <v>154</v>
      </c>
      <c r="AA465" s="604">
        <v>11</v>
      </c>
      <c r="AB465" s="602"/>
      <c r="AC465" s="602"/>
      <c r="AD465" s="605">
        <v>283</v>
      </c>
    </row>
    <row r="466" spans="1:30" ht="15.75" thickBot="1" x14ac:dyDescent="0.3">
      <c r="A466" s="593" t="s">
        <v>406</v>
      </c>
      <c r="B466" s="690">
        <v>45425</v>
      </c>
      <c r="C466" s="692" t="s">
        <v>396</v>
      </c>
      <c r="D466" s="606" t="s">
        <v>402</v>
      </c>
      <c r="E466" s="670"/>
      <c r="F466" s="670"/>
      <c r="G466" s="670"/>
      <c r="H466" s="670"/>
      <c r="I466" s="670"/>
      <c r="J466" s="670"/>
      <c r="K466" s="607">
        <v>68137</v>
      </c>
      <c r="L466" s="607">
        <v>119455</v>
      </c>
      <c r="M466" s="607">
        <v>103987</v>
      </c>
      <c r="N466" s="607">
        <v>6838</v>
      </c>
      <c r="O466" s="670"/>
      <c r="P466" s="670"/>
      <c r="Q466" s="603">
        <v>298417</v>
      </c>
      <c r="R466" s="670"/>
      <c r="S466" s="670"/>
      <c r="T466" s="670"/>
      <c r="U466" s="670"/>
      <c r="V466" s="670"/>
      <c r="W466" s="670"/>
      <c r="X466" s="608">
        <v>141</v>
      </c>
      <c r="Y466" s="608">
        <v>240</v>
      </c>
      <c r="Z466" s="608">
        <v>231</v>
      </c>
      <c r="AA466" s="608">
        <v>17</v>
      </c>
      <c r="AB466" s="670"/>
      <c r="AC466" s="670"/>
      <c r="AD466" s="605">
        <v>629</v>
      </c>
    </row>
    <row r="467" spans="1:30" ht="15.75" thickBot="1" x14ac:dyDescent="0.3">
      <c r="A467" s="593" t="s">
        <v>406</v>
      </c>
      <c r="B467" s="691">
        <v>45425</v>
      </c>
      <c r="C467" s="692" t="s">
        <v>396</v>
      </c>
      <c r="D467" s="600" t="s">
        <v>399</v>
      </c>
      <c r="E467" s="602"/>
      <c r="F467" s="602"/>
      <c r="G467" s="602"/>
      <c r="H467" s="602"/>
      <c r="I467" s="602"/>
      <c r="J467" s="602"/>
      <c r="K467" s="602"/>
      <c r="L467" s="602"/>
      <c r="M467" s="601">
        <v>83004</v>
      </c>
      <c r="N467" s="601">
        <v>6098</v>
      </c>
      <c r="O467" s="602"/>
      <c r="P467" s="602"/>
      <c r="Q467" s="603">
        <v>89102</v>
      </c>
      <c r="R467" s="602"/>
      <c r="S467" s="602"/>
      <c r="T467" s="602"/>
      <c r="U467" s="602"/>
      <c r="V467" s="602"/>
      <c r="W467" s="602"/>
      <c r="X467" s="602"/>
      <c r="Y467" s="602"/>
      <c r="Z467" s="604">
        <v>117</v>
      </c>
      <c r="AA467" s="604">
        <v>11</v>
      </c>
      <c r="AB467" s="602"/>
      <c r="AC467" s="602"/>
      <c r="AD467" s="605">
        <v>126</v>
      </c>
    </row>
    <row r="468" spans="1:30" ht="15.75" thickBot="1" x14ac:dyDescent="0.3">
      <c r="A468" s="593" t="s">
        <v>406</v>
      </c>
      <c r="B468" s="690">
        <v>45425</v>
      </c>
      <c r="C468" s="692" t="s">
        <v>396</v>
      </c>
      <c r="D468" s="606" t="s">
        <v>403</v>
      </c>
      <c r="E468" s="670"/>
      <c r="F468" s="670"/>
      <c r="G468" s="670"/>
      <c r="H468" s="670"/>
      <c r="I468" s="670"/>
      <c r="J468" s="670"/>
      <c r="K468" s="670"/>
      <c r="L468" s="670"/>
      <c r="M468" s="607">
        <v>17045</v>
      </c>
      <c r="N468" s="607">
        <v>2117</v>
      </c>
      <c r="O468" s="670"/>
      <c r="P468" s="670"/>
      <c r="Q468" s="603">
        <v>19162</v>
      </c>
      <c r="R468" s="670"/>
      <c r="S468" s="670"/>
      <c r="T468" s="670"/>
      <c r="U468" s="670"/>
      <c r="V468" s="670"/>
      <c r="W468" s="670"/>
      <c r="X468" s="670"/>
      <c r="Y468" s="670"/>
      <c r="Z468" s="608">
        <v>43</v>
      </c>
      <c r="AA468" s="608">
        <v>4</v>
      </c>
      <c r="AB468" s="670"/>
      <c r="AC468" s="670"/>
      <c r="AD468" s="605">
        <v>47</v>
      </c>
    </row>
    <row r="469" spans="1:30" ht="15.75" thickBot="1" x14ac:dyDescent="0.3">
      <c r="A469" s="593" t="s">
        <v>406</v>
      </c>
      <c r="B469" s="691">
        <v>45426</v>
      </c>
      <c r="C469" s="692" t="s">
        <v>396</v>
      </c>
      <c r="D469" s="600" t="s">
        <v>399</v>
      </c>
      <c r="E469" s="602"/>
      <c r="F469" s="602"/>
      <c r="G469" s="602"/>
      <c r="H469" s="602"/>
      <c r="I469" s="602"/>
      <c r="J469" s="602"/>
      <c r="K469" s="602"/>
      <c r="L469" s="602"/>
      <c r="M469" s="601">
        <v>110664</v>
      </c>
      <c r="N469" s="601">
        <v>58398</v>
      </c>
      <c r="O469" s="602"/>
      <c r="P469" s="602"/>
      <c r="Q469" s="603">
        <v>169062</v>
      </c>
      <c r="R469" s="602"/>
      <c r="S469" s="602"/>
      <c r="T469" s="602"/>
      <c r="U469" s="602"/>
      <c r="V469" s="602"/>
      <c r="W469" s="602"/>
      <c r="X469" s="602"/>
      <c r="Y469" s="602"/>
      <c r="Z469" s="604">
        <v>171</v>
      </c>
      <c r="AA469" s="604">
        <v>98</v>
      </c>
      <c r="AB469" s="602"/>
      <c r="AC469" s="602"/>
      <c r="AD469" s="605">
        <v>243</v>
      </c>
    </row>
    <row r="470" spans="1:30" ht="15.75" thickBot="1" x14ac:dyDescent="0.3">
      <c r="A470" s="593" t="s">
        <v>406</v>
      </c>
      <c r="B470" s="690">
        <v>45426</v>
      </c>
      <c r="C470" s="692" t="s">
        <v>396</v>
      </c>
      <c r="D470" s="606" t="s">
        <v>403</v>
      </c>
      <c r="E470" s="670"/>
      <c r="F470" s="670"/>
      <c r="G470" s="670"/>
      <c r="H470" s="670"/>
      <c r="I470" s="670"/>
      <c r="J470" s="670"/>
      <c r="K470" s="670"/>
      <c r="L470" s="670"/>
      <c r="M470" s="607">
        <v>30510</v>
      </c>
      <c r="N470" s="607">
        <v>12042</v>
      </c>
      <c r="O470" s="670"/>
      <c r="P470" s="670"/>
      <c r="Q470" s="603">
        <v>42552</v>
      </c>
      <c r="R470" s="670"/>
      <c r="S470" s="670"/>
      <c r="T470" s="670"/>
      <c r="U470" s="670"/>
      <c r="V470" s="670"/>
      <c r="W470" s="670"/>
      <c r="X470" s="670"/>
      <c r="Y470" s="670"/>
      <c r="Z470" s="608">
        <v>69</v>
      </c>
      <c r="AA470" s="608">
        <v>33</v>
      </c>
      <c r="AB470" s="670"/>
      <c r="AC470" s="670"/>
      <c r="AD470" s="605">
        <v>94</v>
      </c>
    </row>
    <row r="471" spans="1:30" ht="15.75" thickBot="1" x14ac:dyDescent="0.3">
      <c r="A471" s="593" t="s">
        <v>406</v>
      </c>
      <c r="B471" s="691">
        <v>45427</v>
      </c>
      <c r="C471" s="692" t="s">
        <v>396</v>
      </c>
      <c r="D471" s="600" t="s">
        <v>399</v>
      </c>
      <c r="E471" s="602"/>
      <c r="F471" s="602"/>
      <c r="G471" s="602"/>
      <c r="H471" s="602"/>
      <c r="I471" s="602"/>
      <c r="J471" s="602"/>
      <c r="K471" s="602"/>
      <c r="L471" s="602"/>
      <c r="M471" s="601">
        <v>33952</v>
      </c>
      <c r="N471" s="601">
        <v>56378</v>
      </c>
      <c r="O471" s="602"/>
      <c r="P471" s="602"/>
      <c r="Q471" s="603">
        <v>90330</v>
      </c>
      <c r="R471" s="602"/>
      <c r="S471" s="602"/>
      <c r="T471" s="602"/>
      <c r="U471" s="602"/>
      <c r="V471" s="602"/>
      <c r="W471" s="602"/>
      <c r="X471" s="602"/>
      <c r="Y471" s="602"/>
      <c r="Z471" s="604">
        <v>61</v>
      </c>
      <c r="AA471" s="604">
        <v>97</v>
      </c>
      <c r="AB471" s="602"/>
      <c r="AC471" s="602"/>
      <c r="AD471" s="605">
        <v>133</v>
      </c>
    </row>
    <row r="472" spans="1:30" ht="15.75" thickBot="1" x14ac:dyDescent="0.3">
      <c r="A472" s="593" t="s">
        <v>406</v>
      </c>
      <c r="B472" s="690">
        <v>45427</v>
      </c>
      <c r="C472" s="692" t="s">
        <v>396</v>
      </c>
      <c r="D472" s="606" t="s">
        <v>403</v>
      </c>
      <c r="E472" s="670"/>
      <c r="F472" s="670"/>
      <c r="G472" s="670"/>
      <c r="H472" s="670"/>
      <c r="I472" s="670"/>
      <c r="J472" s="670"/>
      <c r="K472" s="670"/>
      <c r="L472" s="670"/>
      <c r="M472" s="607">
        <v>5117</v>
      </c>
      <c r="N472" s="607">
        <v>11868</v>
      </c>
      <c r="O472" s="670"/>
      <c r="P472" s="670"/>
      <c r="Q472" s="603">
        <v>16985</v>
      </c>
      <c r="R472" s="670"/>
      <c r="S472" s="670"/>
      <c r="T472" s="670"/>
      <c r="U472" s="670"/>
      <c r="V472" s="670"/>
      <c r="W472" s="670"/>
      <c r="X472" s="670"/>
      <c r="Y472" s="670"/>
      <c r="Z472" s="608">
        <v>16</v>
      </c>
      <c r="AA472" s="608">
        <v>34</v>
      </c>
      <c r="AB472" s="670"/>
      <c r="AC472" s="670"/>
      <c r="AD472" s="605">
        <v>43</v>
      </c>
    </row>
    <row r="473" spans="1:30" ht="15.75" thickBot="1" x14ac:dyDescent="0.3">
      <c r="A473" s="593" t="s">
        <v>406</v>
      </c>
      <c r="B473" s="691">
        <v>45428</v>
      </c>
      <c r="C473" s="692" t="s">
        <v>396</v>
      </c>
      <c r="D473" s="600" t="s">
        <v>399</v>
      </c>
      <c r="E473" s="602"/>
      <c r="F473" s="602"/>
      <c r="G473" s="602"/>
      <c r="H473" s="601">
        <v>224</v>
      </c>
      <c r="I473" s="602"/>
      <c r="J473" s="601">
        <v>464</v>
      </c>
      <c r="K473" s="601">
        <v>1447</v>
      </c>
      <c r="L473" s="601">
        <v>21450</v>
      </c>
      <c r="M473" s="601">
        <v>138018</v>
      </c>
      <c r="N473" s="601">
        <v>14620</v>
      </c>
      <c r="O473" s="602"/>
      <c r="P473" s="602"/>
      <c r="Q473" s="603">
        <v>176223</v>
      </c>
      <c r="R473" s="602"/>
      <c r="S473" s="602"/>
      <c r="T473" s="602"/>
      <c r="U473" s="604">
        <v>1</v>
      </c>
      <c r="V473" s="602"/>
      <c r="W473" s="604">
        <v>1</v>
      </c>
      <c r="X473" s="604">
        <v>2</v>
      </c>
      <c r="Y473" s="604">
        <v>32</v>
      </c>
      <c r="Z473" s="604">
        <v>197</v>
      </c>
      <c r="AA473" s="604">
        <v>38</v>
      </c>
      <c r="AB473" s="602"/>
      <c r="AC473" s="602"/>
      <c r="AD473" s="605">
        <v>235</v>
      </c>
    </row>
    <row r="474" spans="1:30" ht="15.75" thickBot="1" x14ac:dyDescent="0.3">
      <c r="A474" s="593" t="s">
        <v>406</v>
      </c>
      <c r="B474" s="690">
        <v>45428</v>
      </c>
      <c r="C474" s="692" t="s">
        <v>396</v>
      </c>
      <c r="D474" s="606" t="s">
        <v>403</v>
      </c>
      <c r="E474" s="670"/>
      <c r="F474" s="670"/>
      <c r="G474" s="670"/>
      <c r="H474" s="607">
        <v>514</v>
      </c>
      <c r="I474" s="670"/>
      <c r="J474" s="607">
        <v>536</v>
      </c>
      <c r="K474" s="670"/>
      <c r="L474" s="607">
        <v>1509</v>
      </c>
      <c r="M474" s="607">
        <v>17440</v>
      </c>
      <c r="N474" s="607">
        <v>4421</v>
      </c>
      <c r="O474" s="670"/>
      <c r="P474" s="670"/>
      <c r="Q474" s="603">
        <v>24420</v>
      </c>
      <c r="R474" s="670"/>
      <c r="S474" s="670"/>
      <c r="T474" s="670"/>
      <c r="U474" s="608">
        <v>1</v>
      </c>
      <c r="V474" s="670"/>
      <c r="W474" s="608">
        <v>1</v>
      </c>
      <c r="X474" s="670"/>
      <c r="Y474" s="608">
        <v>4</v>
      </c>
      <c r="Z474" s="608">
        <v>40</v>
      </c>
      <c r="AA474" s="608">
        <v>13</v>
      </c>
      <c r="AB474" s="670"/>
      <c r="AC474" s="670"/>
      <c r="AD474" s="605">
        <v>47</v>
      </c>
    </row>
    <row r="475" spans="1:30" ht="15.75" thickBot="1" x14ac:dyDescent="0.3">
      <c r="A475" s="593" t="s">
        <v>406</v>
      </c>
      <c r="B475" s="691">
        <v>45429</v>
      </c>
      <c r="C475" s="692" t="s">
        <v>396</v>
      </c>
      <c r="D475" s="600" t="s">
        <v>399</v>
      </c>
      <c r="E475" s="602"/>
      <c r="F475" s="602"/>
      <c r="G475" s="602"/>
      <c r="H475" s="602"/>
      <c r="I475" s="602"/>
      <c r="J475" s="602"/>
      <c r="K475" s="602"/>
      <c r="L475" s="602"/>
      <c r="M475" s="601">
        <v>43865</v>
      </c>
      <c r="N475" s="601">
        <v>141451</v>
      </c>
      <c r="O475" s="602"/>
      <c r="P475" s="602"/>
      <c r="Q475" s="603">
        <v>185316</v>
      </c>
      <c r="R475" s="602"/>
      <c r="S475" s="602"/>
      <c r="T475" s="602"/>
      <c r="U475" s="602"/>
      <c r="V475" s="602"/>
      <c r="W475" s="602"/>
      <c r="X475" s="602"/>
      <c r="Y475" s="602"/>
      <c r="Z475" s="604">
        <v>71</v>
      </c>
      <c r="AA475" s="604">
        <v>205</v>
      </c>
      <c r="AB475" s="602"/>
      <c r="AC475" s="602"/>
      <c r="AD475" s="605">
        <v>245</v>
      </c>
    </row>
    <row r="476" spans="1:30" ht="15.75" thickBot="1" x14ac:dyDescent="0.3">
      <c r="A476" s="593" t="s">
        <v>406</v>
      </c>
      <c r="B476" s="690">
        <v>45429</v>
      </c>
      <c r="C476" s="692" t="s">
        <v>396</v>
      </c>
      <c r="D476" s="606" t="s">
        <v>403</v>
      </c>
      <c r="E476" s="670"/>
      <c r="F476" s="670"/>
      <c r="G476" s="670"/>
      <c r="H476" s="670"/>
      <c r="I476" s="670"/>
      <c r="J476" s="670"/>
      <c r="K476" s="670"/>
      <c r="L476" s="670"/>
      <c r="M476" s="607">
        <v>6327</v>
      </c>
      <c r="N476" s="607">
        <v>23831</v>
      </c>
      <c r="O476" s="670"/>
      <c r="P476" s="670"/>
      <c r="Q476" s="603">
        <v>30158</v>
      </c>
      <c r="R476" s="670"/>
      <c r="S476" s="670"/>
      <c r="T476" s="670"/>
      <c r="U476" s="670"/>
      <c r="V476" s="670"/>
      <c r="W476" s="670"/>
      <c r="X476" s="670"/>
      <c r="Y476" s="670"/>
      <c r="Z476" s="608">
        <v>21</v>
      </c>
      <c r="AA476" s="608">
        <v>56</v>
      </c>
      <c r="AB476" s="670"/>
      <c r="AC476" s="670"/>
      <c r="AD476" s="605">
        <v>72</v>
      </c>
    </row>
    <row r="477" spans="1:30" ht="15.75" thickBot="1" x14ac:dyDescent="0.3">
      <c r="A477" s="593" t="s">
        <v>406</v>
      </c>
      <c r="B477" s="673">
        <v>45440</v>
      </c>
      <c r="C477" s="671" t="s">
        <v>396</v>
      </c>
      <c r="D477" s="600" t="s">
        <v>402</v>
      </c>
      <c r="E477" s="602"/>
      <c r="F477" s="602"/>
      <c r="G477" s="602"/>
      <c r="H477" s="602"/>
      <c r="I477" s="602"/>
      <c r="J477" s="602"/>
      <c r="K477" s="601">
        <v>500</v>
      </c>
      <c r="L477" s="602"/>
      <c r="M477" s="601">
        <v>70820</v>
      </c>
      <c r="N477" s="601">
        <v>2745</v>
      </c>
      <c r="O477" s="602"/>
      <c r="P477" s="602"/>
      <c r="Q477" s="603">
        <v>74065</v>
      </c>
      <c r="R477" s="602"/>
      <c r="S477" s="602"/>
      <c r="T477" s="602"/>
      <c r="U477" s="602"/>
      <c r="V477" s="602"/>
      <c r="W477" s="602"/>
      <c r="X477" s="604">
        <v>1</v>
      </c>
      <c r="Y477" s="602"/>
      <c r="Z477" s="604">
        <v>160</v>
      </c>
      <c r="AA477" s="604">
        <v>6</v>
      </c>
      <c r="AB477" s="602"/>
      <c r="AC477" s="602"/>
      <c r="AD477" s="605">
        <v>167</v>
      </c>
    </row>
    <row r="478" spans="1:30" ht="15.75" thickBot="1" x14ac:dyDescent="0.3">
      <c r="A478" s="593" t="s">
        <v>406</v>
      </c>
      <c r="B478" s="690">
        <v>45441</v>
      </c>
      <c r="C478" s="692" t="s">
        <v>396</v>
      </c>
      <c r="D478" s="606" t="s">
        <v>402</v>
      </c>
      <c r="E478" s="670"/>
      <c r="F478" s="670"/>
      <c r="G478" s="670"/>
      <c r="H478" s="607">
        <v>255</v>
      </c>
      <c r="I478" s="670"/>
      <c r="J478" s="607">
        <v>462</v>
      </c>
      <c r="K478" s="670"/>
      <c r="L478" s="607">
        <v>19144</v>
      </c>
      <c r="M478" s="607">
        <v>111924</v>
      </c>
      <c r="N478" s="607">
        <v>8003</v>
      </c>
      <c r="O478" s="670"/>
      <c r="P478" s="670"/>
      <c r="Q478" s="603">
        <v>139788</v>
      </c>
      <c r="R478" s="670"/>
      <c r="S478" s="670"/>
      <c r="T478" s="670"/>
      <c r="U478" s="608">
        <v>1</v>
      </c>
      <c r="V478" s="670"/>
      <c r="W478" s="608">
        <v>1</v>
      </c>
      <c r="X478" s="670"/>
      <c r="Y478" s="608">
        <v>37</v>
      </c>
      <c r="Z478" s="608">
        <v>223</v>
      </c>
      <c r="AA478" s="608">
        <v>19</v>
      </c>
      <c r="AB478" s="670"/>
      <c r="AC478" s="670"/>
      <c r="AD478" s="605">
        <v>281</v>
      </c>
    </row>
    <row r="479" spans="1:30" ht="15.75" thickBot="1" x14ac:dyDescent="0.3">
      <c r="A479" s="593" t="s">
        <v>406</v>
      </c>
      <c r="B479" s="691">
        <v>45441</v>
      </c>
      <c r="C479" s="692" t="s">
        <v>396</v>
      </c>
      <c r="D479" s="600" t="s">
        <v>399</v>
      </c>
      <c r="E479" s="602"/>
      <c r="F479" s="602"/>
      <c r="G479" s="602"/>
      <c r="H479" s="602"/>
      <c r="I479" s="602"/>
      <c r="J479" s="602"/>
      <c r="K479" s="602"/>
      <c r="L479" s="602"/>
      <c r="M479" s="602"/>
      <c r="N479" s="601">
        <v>98169</v>
      </c>
      <c r="O479" s="602"/>
      <c r="P479" s="602"/>
      <c r="Q479" s="603">
        <v>98169</v>
      </c>
      <c r="R479" s="602"/>
      <c r="S479" s="602"/>
      <c r="T479" s="602"/>
      <c r="U479" s="602"/>
      <c r="V479" s="602"/>
      <c r="W479" s="602"/>
      <c r="X479" s="602"/>
      <c r="Y479" s="602"/>
      <c r="Z479" s="602"/>
      <c r="AA479" s="604">
        <v>133</v>
      </c>
      <c r="AB479" s="602"/>
      <c r="AC479" s="602"/>
      <c r="AD479" s="605">
        <v>133</v>
      </c>
    </row>
    <row r="480" spans="1:30" ht="15.75" thickBot="1" x14ac:dyDescent="0.3">
      <c r="A480" s="593" t="s">
        <v>406</v>
      </c>
      <c r="B480" s="690">
        <v>45441</v>
      </c>
      <c r="C480" s="692" t="s">
        <v>396</v>
      </c>
      <c r="D480" s="606" t="s">
        <v>403</v>
      </c>
      <c r="E480" s="670"/>
      <c r="F480" s="670"/>
      <c r="G480" s="670"/>
      <c r="H480" s="670"/>
      <c r="I480" s="670"/>
      <c r="J480" s="670"/>
      <c r="K480" s="670"/>
      <c r="L480" s="670"/>
      <c r="M480" s="670"/>
      <c r="N480" s="607">
        <v>16406</v>
      </c>
      <c r="O480" s="670"/>
      <c r="P480" s="670"/>
      <c r="Q480" s="603">
        <v>16406</v>
      </c>
      <c r="R480" s="670"/>
      <c r="S480" s="670"/>
      <c r="T480" s="670"/>
      <c r="U480" s="670"/>
      <c r="V480" s="670"/>
      <c r="W480" s="670"/>
      <c r="X480" s="670"/>
      <c r="Y480" s="670"/>
      <c r="Z480" s="670"/>
      <c r="AA480" s="608">
        <v>37</v>
      </c>
      <c r="AB480" s="670"/>
      <c r="AC480" s="670"/>
      <c r="AD480" s="605">
        <v>37</v>
      </c>
    </row>
    <row r="481" spans="1:30" ht="15.75" thickBot="1" x14ac:dyDescent="0.3">
      <c r="A481" s="593" t="s">
        <v>406</v>
      </c>
      <c r="B481" s="691">
        <v>45442</v>
      </c>
      <c r="C481" s="692" t="s">
        <v>396</v>
      </c>
      <c r="D481" s="600" t="s">
        <v>402</v>
      </c>
      <c r="E481" s="602"/>
      <c r="F481" s="602"/>
      <c r="G481" s="602"/>
      <c r="H481" s="602"/>
      <c r="I481" s="602"/>
      <c r="J481" s="602"/>
      <c r="K481" s="601">
        <v>630</v>
      </c>
      <c r="L481" s="601">
        <v>977</v>
      </c>
      <c r="M481" s="601">
        <v>123701</v>
      </c>
      <c r="N481" s="601">
        <v>73871</v>
      </c>
      <c r="O481" s="602"/>
      <c r="P481" s="602"/>
      <c r="Q481" s="603">
        <v>199179</v>
      </c>
      <c r="R481" s="602"/>
      <c r="S481" s="602"/>
      <c r="T481" s="602"/>
      <c r="U481" s="602"/>
      <c r="V481" s="602"/>
      <c r="W481" s="602"/>
      <c r="X481" s="604">
        <v>1</v>
      </c>
      <c r="Y481" s="604">
        <v>2</v>
      </c>
      <c r="Z481" s="604">
        <v>245</v>
      </c>
      <c r="AA481" s="604">
        <v>164</v>
      </c>
      <c r="AB481" s="602"/>
      <c r="AC481" s="602"/>
      <c r="AD481" s="605">
        <v>412</v>
      </c>
    </row>
    <row r="482" spans="1:30" ht="15.75" thickBot="1" x14ac:dyDescent="0.3">
      <c r="A482" s="593" t="s">
        <v>406</v>
      </c>
      <c r="B482" s="690">
        <v>45442</v>
      </c>
      <c r="C482" s="692" t="s">
        <v>396</v>
      </c>
      <c r="D482" s="606" t="s">
        <v>399</v>
      </c>
      <c r="E482" s="670"/>
      <c r="F482" s="670"/>
      <c r="G482" s="670"/>
      <c r="H482" s="670"/>
      <c r="I482" s="670"/>
      <c r="J482" s="670"/>
      <c r="K482" s="670"/>
      <c r="L482" s="670"/>
      <c r="M482" s="670"/>
      <c r="N482" s="607">
        <v>129</v>
      </c>
      <c r="O482" s="670"/>
      <c r="P482" s="670"/>
      <c r="Q482" s="603">
        <v>129</v>
      </c>
      <c r="R482" s="670"/>
      <c r="S482" s="670"/>
      <c r="T482" s="670"/>
      <c r="U482" s="670"/>
      <c r="V482" s="670"/>
      <c r="W482" s="670"/>
      <c r="X482" s="670"/>
      <c r="Y482" s="670"/>
      <c r="Z482" s="670"/>
      <c r="AA482" s="608">
        <v>1</v>
      </c>
      <c r="AB482" s="670"/>
      <c r="AC482" s="670"/>
      <c r="AD482" s="605">
        <v>1</v>
      </c>
    </row>
    <row r="483" spans="1:30" ht="15.75" thickBot="1" x14ac:dyDescent="0.3">
      <c r="A483" s="593" t="s">
        <v>406</v>
      </c>
      <c r="B483" s="691">
        <v>45443</v>
      </c>
      <c r="C483" s="692" t="s">
        <v>396</v>
      </c>
      <c r="D483" s="600" t="s">
        <v>402</v>
      </c>
      <c r="E483" s="602"/>
      <c r="F483" s="602"/>
      <c r="G483" s="602"/>
      <c r="H483" s="602"/>
      <c r="I483" s="602"/>
      <c r="J483" s="602"/>
      <c r="K483" s="602"/>
      <c r="L483" s="602"/>
      <c r="M483" s="601">
        <v>104771</v>
      </c>
      <c r="N483" s="601">
        <v>30205</v>
      </c>
      <c r="O483" s="602"/>
      <c r="P483" s="602"/>
      <c r="Q483" s="603">
        <v>134976</v>
      </c>
      <c r="R483" s="602"/>
      <c r="S483" s="602"/>
      <c r="T483" s="602"/>
      <c r="U483" s="602"/>
      <c r="V483" s="602"/>
      <c r="W483" s="602"/>
      <c r="X483" s="602"/>
      <c r="Y483" s="602"/>
      <c r="Z483" s="604">
        <v>248</v>
      </c>
      <c r="AA483" s="604">
        <v>67</v>
      </c>
      <c r="AB483" s="602"/>
      <c r="AC483" s="602"/>
      <c r="AD483" s="605">
        <v>315</v>
      </c>
    </row>
    <row r="484" spans="1:30" ht="15.75" thickBot="1" x14ac:dyDescent="0.3">
      <c r="A484" s="593" t="s">
        <v>406</v>
      </c>
      <c r="B484" s="690">
        <v>45443</v>
      </c>
      <c r="C484" s="692" t="s">
        <v>396</v>
      </c>
      <c r="D484" s="606" t="s">
        <v>399</v>
      </c>
      <c r="E484" s="670"/>
      <c r="F484" s="670"/>
      <c r="G484" s="670"/>
      <c r="H484" s="670"/>
      <c r="I484" s="670"/>
      <c r="J484" s="670"/>
      <c r="K484" s="670"/>
      <c r="L484" s="670"/>
      <c r="M484" s="607">
        <v>20663</v>
      </c>
      <c r="N484" s="607">
        <v>121884</v>
      </c>
      <c r="O484" s="670"/>
      <c r="P484" s="670"/>
      <c r="Q484" s="603">
        <v>142547</v>
      </c>
      <c r="R484" s="670"/>
      <c r="S484" s="670"/>
      <c r="T484" s="670"/>
      <c r="U484" s="670"/>
      <c r="V484" s="670"/>
      <c r="W484" s="670"/>
      <c r="X484" s="670"/>
      <c r="Y484" s="670"/>
      <c r="Z484" s="608">
        <v>31</v>
      </c>
      <c r="AA484" s="608">
        <v>185</v>
      </c>
      <c r="AB484" s="670"/>
      <c r="AC484" s="670"/>
      <c r="AD484" s="605">
        <v>203</v>
      </c>
    </row>
    <row r="485" spans="1:30" ht="15.75" thickBot="1" x14ac:dyDescent="0.3">
      <c r="A485" s="593" t="s">
        <v>406</v>
      </c>
      <c r="B485" s="691">
        <v>45443</v>
      </c>
      <c r="C485" s="692" t="s">
        <v>396</v>
      </c>
      <c r="D485" s="600" t="s">
        <v>403</v>
      </c>
      <c r="E485" s="602"/>
      <c r="F485" s="602"/>
      <c r="G485" s="602"/>
      <c r="H485" s="602"/>
      <c r="I485" s="602"/>
      <c r="J485" s="602"/>
      <c r="K485" s="602"/>
      <c r="L485" s="602"/>
      <c r="M485" s="601">
        <v>3194</v>
      </c>
      <c r="N485" s="601">
        <v>29347</v>
      </c>
      <c r="O485" s="602"/>
      <c r="P485" s="602"/>
      <c r="Q485" s="603">
        <v>32541</v>
      </c>
      <c r="R485" s="602"/>
      <c r="S485" s="602"/>
      <c r="T485" s="602"/>
      <c r="U485" s="602"/>
      <c r="V485" s="602"/>
      <c r="W485" s="602"/>
      <c r="X485" s="602"/>
      <c r="Y485" s="602"/>
      <c r="Z485" s="604">
        <v>9</v>
      </c>
      <c r="AA485" s="604">
        <v>69</v>
      </c>
      <c r="AB485" s="602"/>
      <c r="AC485" s="602"/>
      <c r="AD485" s="605">
        <v>77</v>
      </c>
    </row>
    <row r="486" spans="1:30" ht="15.75" thickBot="1" x14ac:dyDescent="0.3">
      <c r="A486" s="593" t="s">
        <v>406</v>
      </c>
      <c r="B486" s="690">
        <v>45446</v>
      </c>
      <c r="C486" s="692" t="s">
        <v>396</v>
      </c>
      <c r="D486" s="606" t="s">
        <v>402</v>
      </c>
      <c r="E486" s="670"/>
      <c r="F486" s="670"/>
      <c r="G486" s="670"/>
      <c r="H486" s="607">
        <v>267</v>
      </c>
      <c r="I486" s="670"/>
      <c r="J486" s="670"/>
      <c r="K486" s="670"/>
      <c r="L486" s="607">
        <v>1521</v>
      </c>
      <c r="M486" s="607">
        <v>31788</v>
      </c>
      <c r="N486" s="607">
        <v>9511</v>
      </c>
      <c r="O486" s="607">
        <v>2530</v>
      </c>
      <c r="P486" s="670"/>
      <c r="Q486" s="603">
        <v>45617</v>
      </c>
      <c r="R486" s="670"/>
      <c r="S486" s="670"/>
      <c r="T486" s="670"/>
      <c r="U486" s="608">
        <v>1</v>
      </c>
      <c r="V486" s="670"/>
      <c r="W486" s="670"/>
      <c r="X486" s="670"/>
      <c r="Y486" s="608">
        <v>5</v>
      </c>
      <c r="Z486" s="608">
        <v>121</v>
      </c>
      <c r="AA486" s="608">
        <v>42</v>
      </c>
      <c r="AB486" s="608">
        <v>10</v>
      </c>
      <c r="AC486" s="670"/>
      <c r="AD486" s="605">
        <v>179</v>
      </c>
    </row>
    <row r="487" spans="1:30" ht="15.75" thickBot="1" x14ac:dyDescent="0.3">
      <c r="A487" s="593" t="s">
        <v>406</v>
      </c>
      <c r="B487" s="691">
        <v>45446</v>
      </c>
      <c r="C487" s="692" t="s">
        <v>396</v>
      </c>
      <c r="D487" s="600" t="s">
        <v>399</v>
      </c>
      <c r="E487" s="602"/>
      <c r="F487" s="602"/>
      <c r="G487" s="602"/>
      <c r="H487" s="602"/>
      <c r="I487" s="602"/>
      <c r="J487" s="602"/>
      <c r="K487" s="601">
        <v>905</v>
      </c>
      <c r="L487" s="601">
        <v>3001</v>
      </c>
      <c r="M487" s="601">
        <v>114330</v>
      </c>
      <c r="N487" s="601">
        <v>75921</v>
      </c>
      <c r="O487" s="601">
        <v>3565</v>
      </c>
      <c r="P487" s="602"/>
      <c r="Q487" s="603">
        <v>197722</v>
      </c>
      <c r="R487" s="602"/>
      <c r="S487" s="602"/>
      <c r="T487" s="602"/>
      <c r="U487" s="602"/>
      <c r="V487" s="602"/>
      <c r="W487" s="602"/>
      <c r="X487" s="604">
        <v>1</v>
      </c>
      <c r="Y487" s="604">
        <v>5</v>
      </c>
      <c r="Z487" s="604">
        <v>167</v>
      </c>
      <c r="AA487" s="604">
        <v>124</v>
      </c>
      <c r="AB487" s="604">
        <v>10</v>
      </c>
      <c r="AC487" s="602"/>
      <c r="AD487" s="605">
        <v>255</v>
      </c>
    </row>
    <row r="488" spans="1:30" ht="15.75" thickBot="1" x14ac:dyDescent="0.3">
      <c r="A488" s="593" t="s">
        <v>406</v>
      </c>
      <c r="B488" s="690">
        <v>45446</v>
      </c>
      <c r="C488" s="692" t="s">
        <v>396</v>
      </c>
      <c r="D488" s="606" t="s">
        <v>403</v>
      </c>
      <c r="E488" s="670"/>
      <c r="F488" s="670"/>
      <c r="G488" s="670"/>
      <c r="H488" s="670"/>
      <c r="I488" s="670"/>
      <c r="J488" s="670"/>
      <c r="K488" s="670"/>
      <c r="L488" s="670"/>
      <c r="M488" s="607">
        <v>13302</v>
      </c>
      <c r="N488" s="607">
        <v>7691</v>
      </c>
      <c r="O488" s="607">
        <v>1080</v>
      </c>
      <c r="P488" s="670"/>
      <c r="Q488" s="603">
        <v>22073</v>
      </c>
      <c r="R488" s="670"/>
      <c r="S488" s="670"/>
      <c r="T488" s="670"/>
      <c r="U488" s="670"/>
      <c r="V488" s="670"/>
      <c r="W488" s="670"/>
      <c r="X488" s="670"/>
      <c r="Y488" s="670"/>
      <c r="Z488" s="608">
        <v>28</v>
      </c>
      <c r="AA488" s="608">
        <v>24</v>
      </c>
      <c r="AB488" s="608">
        <v>5</v>
      </c>
      <c r="AC488" s="670"/>
      <c r="AD488" s="605">
        <v>42</v>
      </c>
    </row>
    <row r="489" spans="1:30" ht="15.75" thickBot="1" x14ac:dyDescent="0.3">
      <c r="A489" s="593" t="s">
        <v>406</v>
      </c>
      <c r="B489" s="691">
        <v>45449</v>
      </c>
      <c r="C489" s="692" t="s">
        <v>396</v>
      </c>
      <c r="D489" s="600" t="s">
        <v>399</v>
      </c>
      <c r="E489" s="602"/>
      <c r="F489" s="602"/>
      <c r="G489" s="602"/>
      <c r="H489" s="602"/>
      <c r="I489" s="602"/>
      <c r="J489" s="602"/>
      <c r="K489" s="602"/>
      <c r="L489" s="601">
        <v>1000</v>
      </c>
      <c r="M489" s="601">
        <v>44018</v>
      </c>
      <c r="N489" s="601">
        <v>41799</v>
      </c>
      <c r="O489" s="601">
        <v>2835</v>
      </c>
      <c r="P489" s="602"/>
      <c r="Q489" s="603">
        <v>89652</v>
      </c>
      <c r="R489" s="602"/>
      <c r="S489" s="602"/>
      <c r="T489" s="602"/>
      <c r="U489" s="602"/>
      <c r="V489" s="602"/>
      <c r="W489" s="602"/>
      <c r="X489" s="602"/>
      <c r="Y489" s="604">
        <v>1</v>
      </c>
      <c r="Z489" s="604">
        <v>65</v>
      </c>
      <c r="AA489" s="604">
        <v>79</v>
      </c>
      <c r="AB489" s="604">
        <v>6</v>
      </c>
      <c r="AC489" s="602"/>
      <c r="AD489" s="605">
        <v>114</v>
      </c>
    </row>
    <row r="490" spans="1:30" ht="15.75" thickBot="1" x14ac:dyDescent="0.3">
      <c r="A490" s="593" t="s">
        <v>406</v>
      </c>
      <c r="B490" s="690">
        <v>45449</v>
      </c>
      <c r="C490" s="692" t="s">
        <v>396</v>
      </c>
      <c r="D490" s="606" t="s">
        <v>403</v>
      </c>
      <c r="E490" s="670"/>
      <c r="F490" s="670"/>
      <c r="G490" s="670"/>
      <c r="H490" s="670"/>
      <c r="I490" s="670"/>
      <c r="J490" s="670"/>
      <c r="K490" s="670"/>
      <c r="L490" s="670"/>
      <c r="M490" s="607">
        <v>4154</v>
      </c>
      <c r="N490" s="607">
        <v>6102</v>
      </c>
      <c r="O490" s="607">
        <v>379</v>
      </c>
      <c r="P490" s="670"/>
      <c r="Q490" s="603">
        <v>10635</v>
      </c>
      <c r="R490" s="670"/>
      <c r="S490" s="670"/>
      <c r="T490" s="670"/>
      <c r="U490" s="670"/>
      <c r="V490" s="670"/>
      <c r="W490" s="670"/>
      <c r="X490" s="670"/>
      <c r="Y490" s="670"/>
      <c r="Z490" s="608">
        <v>12</v>
      </c>
      <c r="AA490" s="608">
        <v>15</v>
      </c>
      <c r="AB490" s="608">
        <v>2</v>
      </c>
      <c r="AC490" s="670"/>
      <c r="AD490" s="605">
        <v>20</v>
      </c>
    </row>
    <row r="491" spans="1:30" ht="15.75" thickBot="1" x14ac:dyDescent="0.3">
      <c r="A491" s="593" t="s">
        <v>406</v>
      </c>
      <c r="B491" s="691">
        <v>45456</v>
      </c>
      <c r="C491" s="692" t="s">
        <v>396</v>
      </c>
      <c r="D491" s="600" t="s">
        <v>399</v>
      </c>
      <c r="E491" s="602"/>
      <c r="F491" s="602"/>
      <c r="G491" s="602"/>
      <c r="H491" s="602"/>
      <c r="I491" s="602"/>
      <c r="J491" s="602"/>
      <c r="K491" s="601">
        <v>436</v>
      </c>
      <c r="L491" s="602"/>
      <c r="M491" s="601">
        <v>2670</v>
      </c>
      <c r="N491" s="601">
        <v>169350</v>
      </c>
      <c r="O491" s="601">
        <v>17146</v>
      </c>
      <c r="P491" s="602"/>
      <c r="Q491" s="603">
        <v>189602</v>
      </c>
      <c r="R491" s="602"/>
      <c r="S491" s="602"/>
      <c r="T491" s="602"/>
      <c r="U491" s="602"/>
      <c r="V491" s="602"/>
      <c r="W491" s="602"/>
      <c r="X491" s="604">
        <v>1</v>
      </c>
      <c r="Y491" s="602"/>
      <c r="Z491" s="604">
        <v>4</v>
      </c>
      <c r="AA491" s="604">
        <v>236</v>
      </c>
      <c r="AB491" s="604">
        <v>27</v>
      </c>
      <c r="AC491" s="602"/>
      <c r="AD491" s="605">
        <v>252</v>
      </c>
    </row>
    <row r="492" spans="1:30" ht="15.75" thickBot="1" x14ac:dyDescent="0.3">
      <c r="A492" s="593" t="s">
        <v>406</v>
      </c>
      <c r="B492" s="690">
        <v>45456</v>
      </c>
      <c r="C492" s="692" t="s">
        <v>396</v>
      </c>
      <c r="D492" s="606" t="s">
        <v>403</v>
      </c>
      <c r="E492" s="670"/>
      <c r="F492" s="670"/>
      <c r="G492" s="670"/>
      <c r="H492" s="670"/>
      <c r="I492" s="670"/>
      <c r="J492" s="670"/>
      <c r="K492" s="607">
        <v>564</v>
      </c>
      <c r="L492" s="670"/>
      <c r="M492" s="607">
        <v>580</v>
      </c>
      <c r="N492" s="607">
        <v>24299</v>
      </c>
      <c r="O492" s="607">
        <v>3737</v>
      </c>
      <c r="P492" s="670"/>
      <c r="Q492" s="603">
        <v>29180</v>
      </c>
      <c r="R492" s="670"/>
      <c r="S492" s="670"/>
      <c r="T492" s="670"/>
      <c r="U492" s="670"/>
      <c r="V492" s="670"/>
      <c r="W492" s="670"/>
      <c r="X492" s="608">
        <v>1</v>
      </c>
      <c r="Y492" s="670"/>
      <c r="Z492" s="608">
        <v>2</v>
      </c>
      <c r="AA492" s="608">
        <v>62</v>
      </c>
      <c r="AB492" s="608">
        <v>10</v>
      </c>
      <c r="AC492" s="670"/>
      <c r="AD492" s="605">
        <v>70</v>
      </c>
    </row>
    <row r="493" spans="1:30" ht="15.75" thickBot="1" x14ac:dyDescent="0.3">
      <c r="A493" s="593" t="s">
        <v>406</v>
      </c>
      <c r="B493" s="691">
        <v>45461</v>
      </c>
      <c r="C493" s="692" t="s">
        <v>396</v>
      </c>
      <c r="D493" s="600" t="s">
        <v>399</v>
      </c>
      <c r="E493" s="602"/>
      <c r="F493" s="602"/>
      <c r="G493" s="602"/>
      <c r="H493" s="602"/>
      <c r="I493" s="602"/>
      <c r="J493" s="602"/>
      <c r="K493" s="602"/>
      <c r="L493" s="602"/>
      <c r="M493" s="601">
        <v>2157</v>
      </c>
      <c r="N493" s="601">
        <v>94486</v>
      </c>
      <c r="O493" s="601">
        <v>4753</v>
      </c>
      <c r="P493" s="602"/>
      <c r="Q493" s="603">
        <v>101396</v>
      </c>
      <c r="R493" s="602"/>
      <c r="S493" s="602"/>
      <c r="T493" s="602"/>
      <c r="U493" s="602"/>
      <c r="V493" s="602"/>
      <c r="W493" s="602"/>
      <c r="X493" s="602"/>
      <c r="Y493" s="602"/>
      <c r="Z493" s="604">
        <v>4</v>
      </c>
      <c r="AA493" s="604">
        <v>124</v>
      </c>
      <c r="AB493" s="604">
        <v>6</v>
      </c>
      <c r="AC493" s="602"/>
      <c r="AD493" s="605">
        <v>131</v>
      </c>
    </row>
    <row r="494" spans="1:30" ht="15.75" thickBot="1" x14ac:dyDescent="0.3">
      <c r="A494" s="593" t="s">
        <v>406</v>
      </c>
      <c r="B494" s="690">
        <v>45461</v>
      </c>
      <c r="C494" s="692" t="s">
        <v>396</v>
      </c>
      <c r="D494" s="606" t="s">
        <v>403</v>
      </c>
      <c r="E494" s="670"/>
      <c r="F494" s="670"/>
      <c r="G494" s="670"/>
      <c r="H494" s="670"/>
      <c r="I494" s="670"/>
      <c r="J494" s="670"/>
      <c r="K494" s="670"/>
      <c r="L494" s="670"/>
      <c r="M494" s="607">
        <v>234</v>
      </c>
      <c r="N494" s="607">
        <v>12918</v>
      </c>
      <c r="O494" s="607">
        <v>390</v>
      </c>
      <c r="P494" s="670"/>
      <c r="Q494" s="603">
        <v>13542</v>
      </c>
      <c r="R494" s="670"/>
      <c r="S494" s="670"/>
      <c r="T494" s="670"/>
      <c r="U494" s="670"/>
      <c r="V494" s="670"/>
      <c r="W494" s="670"/>
      <c r="X494" s="670"/>
      <c r="Y494" s="670"/>
      <c r="Z494" s="608">
        <v>1</v>
      </c>
      <c r="AA494" s="608">
        <v>32</v>
      </c>
      <c r="AB494" s="608">
        <v>2</v>
      </c>
      <c r="AC494" s="670"/>
      <c r="AD494" s="605">
        <v>34</v>
      </c>
    </row>
    <row r="495" spans="1:30" ht="15.75" thickBot="1" x14ac:dyDescent="0.3">
      <c r="A495" s="593" t="s">
        <v>406</v>
      </c>
      <c r="B495" s="691">
        <v>45463</v>
      </c>
      <c r="C495" s="692" t="s">
        <v>396</v>
      </c>
      <c r="D495" s="600" t="s">
        <v>399</v>
      </c>
      <c r="E495" s="602"/>
      <c r="F495" s="602"/>
      <c r="G495" s="602"/>
      <c r="H495" s="602"/>
      <c r="I495" s="602"/>
      <c r="J495" s="602"/>
      <c r="K495" s="602"/>
      <c r="L495" s="602"/>
      <c r="M495" s="601">
        <v>1625</v>
      </c>
      <c r="N495" s="601">
        <v>83631</v>
      </c>
      <c r="O495" s="601">
        <v>3387</v>
      </c>
      <c r="P495" s="602"/>
      <c r="Q495" s="603">
        <v>88643</v>
      </c>
      <c r="R495" s="602"/>
      <c r="S495" s="602"/>
      <c r="T495" s="602"/>
      <c r="U495" s="602"/>
      <c r="V495" s="602"/>
      <c r="W495" s="602"/>
      <c r="X495" s="602"/>
      <c r="Y495" s="602"/>
      <c r="Z495" s="604">
        <v>2</v>
      </c>
      <c r="AA495" s="604">
        <v>115</v>
      </c>
      <c r="AB495" s="604">
        <v>8</v>
      </c>
      <c r="AC495" s="602"/>
      <c r="AD495" s="605">
        <v>120</v>
      </c>
    </row>
    <row r="496" spans="1:30" ht="15.75" thickBot="1" x14ac:dyDescent="0.3">
      <c r="A496" s="593" t="s">
        <v>406</v>
      </c>
      <c r="B496" s="690">
        <v>45463</v>
      </c>
      <c r="C496" s="692" t="s">
        <v>396</v>
      </c>
      <c r="D496" s="606" t="s">
        <v>403</v>
      </c>
      <c r="E496" s="670"/>
      <c r="F496" s="670"/>
      <c r="G496" s="670"/>
      <c r="H496" s="670"/>
      <c r="I496" s="670"/>
      <c r="J496" s="670"/>
      <c r="K496" s="670"/>
      <c r="L496" s="670"/>
      <c r="M496" s="607">
        <v>375</v>
      </c>
      <c r="N496" s="607">
        <v>17649</v>
      </c>
      <c r="O496" s="607">
        <v>548</v>
      </c>
      <c r="P496" s="670"/>
      <c r="Q496" s="603">
        <v>18572</v>
      </c>
      <c r="R496" s="670"/>
      <c r="S496" s="670"/>
      <c r="T496" s="670"/>
      <c r="U496" s="670"/>
      <c r="V496" s="670"/>
      <c r="W496" s="670"/>
      <c r="X496" s="670"/>
      <c r="Y496" s="670"/>
      <c r="Z496" s="608">
        <v>2</v>
      </c>
      <c r="AA496" s="608">
        <v>41</v>
      </c>
      <c r="AB496" s="608">
        <v>2</v>
      </c>
      <c r="AC496" s="670"/>
      <c r="AD496" s="605">
        <v>44</v>
      </c>
    </row>
    <row r="497" spans="1:30" ht="15.75" thickBot="1" x14ac:dyDescent="0.3">
      <c r="A497" s="593" t="s">
        <v>406</v>
      </c>
      <c r="B497" s="691">
        <v>45467</v>
      </c>
      <c r="C497" s="692" t="s">
        <v>396</v>
      </c>
      <c r="D497" s="600" t="s">
        <v>399</v>
      </c>
      <c r="E497" s="602"/>
      <c r="F497" s="602"/>
      <c r="G497" s="602"/>
      <c r="H497" s="602"/>
      <c r="I497" s="602"/>
      <c r="J497" s="602"/>
      <c r="K497" s="602"/>
      <c r="L497" s="602"/>
      <c r="M497" s="602"/>
      <c r="N497" s="601">
        <v>92154</v>
      </c>
      <c r="O497" s="601">
        <v>747</v>
      </c>
      <c r="P497" s="602"/>
      <c r="Q497" s="603">
        <v>92901</v>
      </c>
      <c r="R497" s="602"/>
      <c r="S497" s="602"/>
      <c r="T497" s="602"/>
      <c r="U497" s="602"/>
      <c r="V497" s="602"/>
      <c r="W497" s="602"/>
      <c r="X497" s="602"/>
      <c r="Y497" s="602"/>
      <c r="Z497" s="602"/>
      <c r="AA497" s="604">
        <v>123</v>
      </c>
      <c r="AB497" s="604">
        <v>1</v>
      </c>
      <c r="AC497" s="602"/>
      <c r="AD497" s="605">
        <v>124</v>
      </c>
    </row>
    <row r="498" spans="1:30" ht="15.75" thickBot="1" x14ac:dyDescent="0.3">
      <c r="A498" s="593" t="s">
        <v>406</v>
      </c>
      <c r="B498" s="690">
        <v>45467</v>
      </c>
      <c r="C498" s="692" t="s">
        <v>396</v>
      </c>
      <c r="D498" s="606" t="s">
        <v>403</v>
      </c>
      <c r="E498" s="670"/>
      <c r="F498" s="670"/>
      <c r="G498" s="670"/>
      <c r="H498" s="670"/>
      <c r="I498" s="670"/>
      <c r="J498" s="670"/>
      <c r="K498" s="670"/>
      <c r="L498" s="670"/>
      <c r="M498" s="670"/>
      <c r="N498" s="607">
        <v>15332</v>
      </c>
      <c r="O498" s="670"/>
      <c r="P498" s="670"/>
      <c r="Q498" s="603">
        <v>15332</v>
      </c>
      <c r="R498" s="670"/>
      <c r="S498" s="670"/>
      <c r="T498" s="670"/>
      <c r="U498" s="670"/>
      <c r="V498" s="670"/>
      <c r="W498" s="670"/>
      <c r="X498" s="670"/>
      <c r="Y498" s="670"/>
      <c r="Z498" s="670"/>
      <c r="AA498" s="608">
        <v>38</v>
      </c>
      <c r="AB498" s="670"/>
      <c r="AC498" s="670"/>
      <c r="AD498" s="605">
        <v>38</v>
      </c>
    </row>
    <row r="499" spans="1:30" ht="15.75" thickBot="1" x14ac:dyDescent="0.3">
      <c r="A499" s="593" t="s">
        <v>406</v>
      </c>
      <c r="B499" s="691">
        <v>45470</v>
      </c>
      <c r="C499" s="692" t="s">
        <v>396</v>
      </c>
      <c r="D499" s="600" t="s">
        <v>399</v>
      </c>
      <c r="E499" s="602"/>
      <c r="F499" s="602"/>
      <c r="G499" s="602"/>
      <c r="H499" s="602"/>
      <c r="I499" s="602"/>
      <c r="J499" s="602"/>
      <c r="K499" s="602"/>
      <c r="L499" s="602"/>
      <c r="M499" s="602"/>
      <c r="N499" s="601">
        <v>90344</v>
      </c>
      <c r="O499" s="601">
        <v>2402</v>
      </c>
      <c r="P499" s="602"/>
      <c r="Q499" s="603">
        <v>92746</v>
      </c>
      <c r="R499" s="602"/>
      <c r="S499" s="602"/>
      <c r="T499" s="602"/>
      <c r="U499" s="602"/>
      <c r="V499" s="602"/>
      <c r="W499" s="602"/>
      <c r="X499" s="602"/>
      <c r="Y499" s="602"/>
      <c r="Z499" s="602"/>
      <c r="AA499" s="604">
        <v>126</v>
      </c>
      <c r="AB499" s="604">
        <v>7</v>
      </c>
      <c r="AC499" s="602"/>
      <c r="AD499" s="605">
        <v>127</v>
      </c>
    </row>
    <row r="500" spans="1:30" ht="15.75" thickBot="1" x14ac:dyDescent="0.3">
      <c r="A500" s="593" t="s">
        <v>406</v>
      </c>
      <c r="B500" s="690">
        <v>45470</v>
      </c>
      <c r="C500" s="692" t="s">
        <v>396</v>
      </c>
      <c r="D500" s="606" t="s">
        <v>403</v>
      </c>
      <c r="E500" s="670"/>
      <c r="F500" s="670"/>
      <c r="G500" s="670"/>
      <c r="H500" s="670"/>
      <c r="I500" s="670"/>
      <c r="J500" s="670"/>
      <c r="K500" s="670"/>
      <c r="L500" s="670"/>
      <c r="M500" s="670"/>
      <c r="N500" s="607">
        <v>15733</v>
      </c>
      <c r="O500" s="607">
        <v>1207</v>
      </c>
      <c r="P500" s="670"/>
      <c r="Q500" s="603">
        <v>16940</v>
      </c>
      <c r="R500" s="670"/>
      <c r="S500" s="670"/>
      <c r="T500" s="670"/>
      <c r="U500" s="670"/>
      <c r="V500" s="670"/>
      <c r="W500" s="670"/>
      <c r="X500" s="670"/>
      <c r="Y500" s="670"/>
      <c r="Z500" s="670"/>
      <c r="AA500" s="608">
        <v>39</v>
      </c>
      <c r="AB500" s="608">
        <v>2</v>
      </c>
      <c r="AC500" s="670"/>
      <c r="AD500" s="605">
        <v>40</v>
      </c>
    </row>
    <row r="501" spans="1:30" ht="15.75" thickBot="1" x14ac:dyDescent="0.3">
      <c r="A501" s="593" t="s">
        <v>406</v>
      </c>
      <c r="B501" s="691">
        <v>45471</v>
      </c>
      <c r="C501" s="692" t="s">
        <v>396</v>
      </c>
      <c r="D501" s="600" t="s">
        <v>399</v>
      </c>
      <c r="E501" s="602"/>
      <c r="F501" s="602"/>
      <c r="G501" s="602"/>
      <c r="H501" s="602"/>
      <c r="I501" s="602"/>
      <c r="J501" s="602"/>
      <c r="K501" s="602"/>
      <c r="L501" s="602"/>
      <c r="M501" s="602"/>
      <c r="N501" s="601">
        <v>76755</v>
      </c>
      <c r="O501" s="601">
        <v>23503</v>
      </c>
      <c r="P501" s="602"/>
      <c r="Q501" s="603">
        <v>100258</v>
      </c>
      <c r="R501" s="602"/>
      <c r="S501" s="602"/>
      <c r="T501" s="602"/>
      <c r="U501" s="602"/>
      <c r="V501" s="602"/>
      <c r="W501" s="602"/>
      <c r="X501" s="602"/>
      <c r="Y501" s="602"/>
      <c r="Z501" s="602"/>
      <c r="AA501" s="604">
        <v>106</v>
      </c>
      <c r="AB501" s="604">
        <v>43</v>
      </c>
      <c r="AC501" s="602"/>
      <c r="AD501" s="605">
        <v>127</v>
      </c>
    </row>
    <row r="502" spans="1:30" ht="15.75" thickBot="1" x14ac:dyDescent="0.3">
      <c r="A502" s="593" t="s">
        <v>406</v>
      </c>
      <c r="B502" s="690">
        <v>45471</v>
      </c>
      <c r="C502" s="692" t="s">
        <v>396</v>
      </c>
      <c r="D502" s="606" t="s">
        <v>403</v>
      </c>
      <c r="E502" s="670"/>
      <c r="F502" s="670"/>
      <c r="G502" s="670"/>
      <c r="H502" s="670"/>
      <c r="I502" s="670"/>
      <c r="J502" s="670"/>
      <c r="K502" s="670"/>
      <c r="L502" s="670"/>
      <c r="M502" s="670"/>
      <c r="N502" s="607">
        <v>11047</v>
      </c>
      <c r="O502" s="607">
        <v>3430</v>
      </c>
      <c r="P502" s="670"/>
      <c r="Q502" s="603">
        <v>14477</v>
      </c>
      <c r="R502" s="670"/>
      <c r="S502" s="670"/>
      <c r="T502" s="670"/>
      <c r="U502" s="670"/>
      <c r="V502" s="670"/>
      <c r="W502" s="670"/>
      <c r="X502" s="670"/>
      <c r="Y502" s="670"/>
      <c r="Z502" s="670"/>
      <c r="AA502" s="608">
        <v>29</v>
      </c>
      <c r="AB502" s="608">
        <v>11</v>
      </c>
      <c r="AC502" s="670"/>
      <c r="AD502" s="605">
        <v>35</v>
      </c>
    </row>
    <row r="503" spans="1:30" ht="15.75" thickBot="1" x14ac:dyDescent="0.3">
      <c r="A503" s="593" t="s">
        <v>406</v>
      </c>
      <c r="B503" s="691">
        <v>45474</v>
      </c>
      <c r="C503" s="692" t="s">
        <v>396</v>
      </c>
      <c r="D503" s="600" t="s">
        <v>399</v>
      </c>
      <c r="E503" s="602"/>
      <c r="F503" s="602"/>
      <c r="G503" s="602"/>
      <c r="H503" s="602"/>
      <c r="I503" s="602"/>
      <c r="J503" s="602"/>
      <c r="K503" s="602"/>
      <c r="L503" s="602"/>
      <c r="M503" s="602"/>
      <c r="N503" s="601">
        <v>69413</v>
      </c>
      <c r="O503" s="602"/>
      <c r="P503" s="601">
        <v>8641</v>
      </c>
      <c r="Q503" s="603">
        <v>78054</v>
      </c>
      <c r="R503" s="602"/>
      <c r="S503" s="602"/>
      <c r="T503" s="602"/>
      <c r="U503" s="602"/>
      <c r="V503" s="602"/>
      <c r="W503" s="602"/>
      <c r="X503" s="602"/>
      <c r="Y503" s="602"/>
      <c r="Z503" s="602"/>
      <c r="AA503" s="604">
        <v>105</v>
      </c>
      <c r="AB503" s="602"/>
      <c r="AC503" s="604">
        <v>18</v>
      </c>
      <c r="AD503" s="605">
        <v>108</v>
      </c>
    </row>
    <row r="504" spans="1:30" ht="15.75" thickBot="1" x14ac:dyDescent="0.3">
      <c r="A504" s="593" t="s">
        <v>406</v>
      </c>
      <c r="B504" s="690">
        <v>45474</v>
      </c>
      <c r="C504" s="692" t="s">
        <v>396</v>
      </c>
      <c r="D504" s="606" t="s">
        <v>403</v>
      </c>
      <c r="E504" s="670"/>
      <c r="F504" s="670"/>
      <c r="G504" s="670"/>
      <c r="H504" s="670"/>
      <c r="I504" s="670"/>
      <c r="J504" s="670"/>
      <c r="K504" s="670"/>
      <c r="L504" s="670"/>
      <c r="M504" s="670"/>
      <c r="N504" s="607">
        <v>15326</v>
      </c>
      <c r="O504" s="670"/>
      <c r="P504" s="607">
        <v>4480</v>
      </c>
      <c r="Q504" s="603">
        <v>19806</v>
      </c>
      <c r="R504" s="670"/>
      <c r="S504" s="670"/>
      <c r="T504" s="670"/>
      <c r="U504" s="670"/>
      <c r="V504" s="670"/>
      <c r="W504" s="670"/>
      <c r="X504" s="670"/>
      <c r="Y504" s="670"/>
      <c r="Z504" s="670"/>
      <c r="AA504" s="608">
        <v>45</v>
      </c>
      <c r="AB504" s="670"/>
      <c r="AC504" s="608">
        <v>12</v>
      </c>
      <c r="AD504" s="605">
        <v>48</v>
      </c>
    </row>
    <row r="505" spans="1:30" ht="15.75" thickBot="1" x14ac:dyDescent="0.3">
      <c r="A505" s="593" t="s">
        <v>406</v>
      </c>
      <c r="B505" s="691">
        <v>45475</v>
      </c>
      <c r="C505" s="692" t="s">
        <v>396</v>
      </c>
      <c r="D505" s="600" t="s">
        <v>402</v>
      </c>
      <c r="E505" s="602"/>
      <c r="F505" s="602"/>
      <c r="G505" s="602"/>
      <c r="H505" s="602"/>
      <c r="I505" s="602"/>
      <c r="J505" s="602"/>
      <c r="K505" s="602"/>
      <c r="L505" s="602"/>
      <c r="M505" s="601">
        <v>9335</v>
      </c>
      <c r="N505" s="601">
        <v>52131</v>
      </c>
      <c r="O505" s="601">
        <v>500</v>
      </c>
      <c r="P505" s="601">
        <v>6899</v>
      </c>
      <c r="Q505" s="603">
        <v>68865</v>
      </c>
      <c r="R505" s="602"/>
      <c r="S505" s="602"/>
      <c r="T505" s="602"/>
      <c r="U505" s="602"/>
      <c r="V505" s="602"/>
      <c r="W505" s="602"/>
      <c r="X505" s="602"/>
      <c r="Y505" s="602"/>
      <c r="Z505" s="604">
        <v>16</v>
      </c>
      <c r="AA505" s="604">
        <v>110</v>
      </c>
      <c r="AB505" s="604">
        <v>1</v>
      </c>
      <c r="AC505" s="604">
        <v>11</v>
      </c>
      <c r="AD505" s="605">
        <v>138</v>
      </c>
    </row>
    <row r="506" spans="1:30" ht="15.75" thickBot="1" x14ac:dyDescent="0.3">
      <c r="A506" s="593" t="s">
        <v>406</v>
      </c>
      <c r="B506" s="690">
        <v>45475</v>
      </c>
      <c r="C506" s="692" t="s">
        <v>396</v>
      </c>
      <c r="D506" s="606" t="s">
        <v>399</v>
      </c>
      <c r="E506" s="670"/>
      <c r="F506" s="670"/>
      <c r="G506" s="670"/>
      <c r="H506" s="670"/>
      <c r="I506" s="670"/>
      <c r="J506" s="670"/>
      <c r="K506" s="670"/>
      <c r="L506" s="670"/>
      <c r="M506" s="670"/>
      <c r="N506" s="607">
        <v>78098</v>
      </c>
      <c r="O506" s="670"/>
      <c r="P506" s="607">
        <v>10992</v>
      </c>
      <c r="Q506" s="603">
        <v>89090</v>
      </c>
      <c r="R506" s="670"/>
      <c r="S506" s="670"/>
      <c r="T506" s="670"/>
      <c r="U506" s="670"/>
      <c r="V506" s="670"/>
      <c r="W506" s="670"/>
      <c r="X506" s="670"/>
      <c r="Y506" s="670"/>
      <c r="Z506" s="670"/>
      <c r="AA506" s="608">
        <v>112</v>
      </c>
      <c r="AB506" s="670"/>
      <c r="AC506" s="608">
        <v>29</v>
      </c>
      <c r="AD506" s="605">
        <v>116</v>
      </c>
    </row>
    <row r="507" spans="1:30" ht="15.75" thickBot="1" x14ac:dyDescent="0.3">
      <c r="A507" s="593" t="s">
        <v>406</v>
      </c>
      <c r="B507" s="691">
        <v>45475</v>
      </c>
      <c r="C507" s="692" t="s">
        <v>396</v>
      </c>
      <c r="D507" s="600" t="s">
        <v>403</v>
      </c>
      <c r="E507" s="602"/>
      <c r="F507" s="602"/>
      <c r="G507" s="602"/>
      <c r="H507" s="602"/>
      <c r="I507" s="602"/>
      <c r="J507" s="602"/>
      <c r="K507" s="602"/>
      <c r="L507" s="602"/>
      <c r="M507" s="602"/>
      <c r="N507" s="601">
        <v>12606</v>
      </c>
      <c r="O507" s="602"/>
      <c r="P507" s="601">
        <v>1939</v>
      </c>
      <c r="Q507" s="603">
        <v>14545</v>
      </c>
      <c r="R507" s="602"/>
      <c r="S507" s="602"/>
      <c r="T507" s="602"/>
      <c r="U507" s="602"/>
      <c r="V507" s="602"/>
      <c r="W507" s="602"/>
      <c r="X507" s="602"/>
      <c r="Y507" s="602"/>
      <c r="Z507" s="602"/>
      <c r="AA507" s="604">
        <v>36</v>
      </c>
      <c r="AB507" s="602"/>
      <c r="AC507" s="604">
        <v>8</v>
      </c>
      <c r="AD507" s="605">
        <v>39</v>
      </c>
    </row>
    <row r="508" spans="1:30" ht="15.75" thickBot="1" x14ac:dyDescent="0.3">
      <c r="A508" s="593" t="s">
        <v>406</v>
      </c>
      <c r="B508" s="690">
        <v>45476</v>
      </c>
      <c r="C508" s="692" t="s">
        <v>396</v>
      </c>
      <c r="D508" s="606" t="s">
        <v>402</v>
      </c>
      <c r="E508" s="670"/>
      <c r="F508" s="670"/>
      <c r="G508" s="670"/>
      <c r="H508" s="670"/>
      <c r="I508" s="670"/>
      <c r="J508" s="670"/>
      <c r="K508" s="670"/>
      <c r="L508" s="607">
        <v>1000</v>
      </c>
      <c r="M508" s="607">
        <v>8727</v>
      </c>
      <c r="N508" s="607">
        <v>220781</v>
      </c>
      <c r="O508" s="607">
        <v>8768</v>
      </c>
      <c r="P508" s="607">
        <v>14139</v>
      </c>
      <c r="Q508" s="603">
        <v>253415</v>
      </c>
      <c r="R508" s="670"/>
      <c r="S508" s="670"/>
      <c r="T508" s="670"/>
      <c r="U508" s="670"/>
      <c r="V508" s="670"/>
      <c r="W508" s="670"/>
      <c r="X508" s="670"/>
      <c r="Y508" s="608">
        <v>1</v>
      </c>
      <c r="Z508" s="608">
        <v>18</v>
      </c>
      <c r="AA508" s="608">
        <v>450</v>
      </c>
      <c r="AB508" s="608">
        <v>20</v>
      </c>
      <c r="AC508" s="608">
        <v>36</v>
      </c>
      <c r="AD508" s="605">
        <v>525</v>
      </c>
    </row>
    <row r="509" spans="1:30" ht="15.75" thickBot="1" x14ac:dyDescent="0.3">
      <c r="A509" s="593" t="s">
        <v>406</v>
      </c>
      <c r="B509" s="691">
        <v>45476</v>
      </c>
      <c r="C509" s="692" t="s">
        <v>396</v>
      </c>
      <c r="D509" s="600" t="s">
        <v>399</v>
      </c>
      <c r="E509" s="602"/>
      <c r="F509" s="602"/>
      <c r="G509" s="602"/>
      <c r="H509" s="602"/>
      <c r="I509" s="602"/>
      <c r="J509" s="602"/>
      <c r="K509" s="602"/>
      <c r="L509" s="602"/>
      <c r="M509" s="602"/>
      <c r="N509" s="601">
        <v>81136</v>
      </c>
      <c r="O509" s="602"/>
      <c r="P509" s="601">
        <v>6287</v>
      </c>
      <c r="Q509" s="603">
        <v>87423</v>
      </c>
      <c r="R509" s="602"/>
      <c r="S509" s="602"/>
      <c r="T509" s="602"/>
      <c r="U509" s="602"/>
      <c r="V509" s="602"/>
      <c r="W509" s="602"/>
      <c r="X509" s="602"/>
      <c r="Y509" s="602"/>
      <c r="Z509" s="602"/>
      <c r="AA509" s="604">
        <v>118</v>
      </c>
      <c r="AB509" s="602"/>
      <c r="AC509" s="604">
        <v>10</v>
      </c>
      <c r="AD509" s="605">
        <v>124</v>
      </c>
    </row>
    <row r="510" spans="1:30" ht="15.75" thickBot="1" x14ac:dyDescent="0.3">
      <c r="A510" s="593" t="s">
        <v>406</v>
      </c>
      <c r="B510" s="690">
        <v>45476</v>
      </c>
      <c r="C510" s="692" t="s">
        <v>396</v>
      </c>
      <c r="D510" s="606" t="s">
        <v>403</v>
      </c>
      <c r="E510" s="670"/>
      <c r="F510" s="670"/>
      <c r="G510" s="670"/>
      <c r="H510" s="670"/>
      <c r="I510" s="670"/>
      <c r="J510" s="670"/>
      <c r="K510" s="670"/>
      <c r="L510" s="670"/>
      <c r="M510" s="670"/>
      <c r="N510" s="607">
        <v>16943</v>
      </c>
      <c r="O510" s="670"/>
      <c r="P510" s="607">
        <v>898</v>
      </c>
      <c r="Q510" s="603">
        <v>17841</v>
      </c>
      <c r="R510" s="670"/>
      <c r="S510" s="670"/>
      <c r="T510" s="670"/>
      <c r="U510" s="670"/>
      <c r="V510" s="670"/>
      <c r="W510" s="670"/>
      <c r="X510" s="670"/>
      <c r="Y510" s="670"/>
      <c r="Z510" s="670"/>
      <c r="AA510" s="608">
        <v>42</v>
      </c>
      <c r="AB510" s="670"/>
      <c r="AC510" s="608">
        <v>3</v>
      </c>
      <c r="AD510" s="605">
        <v>44</v>
      </c>
    </row>
    <row r="511" spans="1:30" ht="15.75" thickBot="1" x14ac:dyDescent="0.3">
      <c r="A511" s="593" t="s">
        <v>406</v>
      </c>
      <c r="B511" s="691">
        <v>45478</v>
      </c>
      <c r="C511" s="692" t="s">
        <v>396</v>
      </c>
      <c r="D511" s="600" t="s">
        <v>399</v>
      </c>
      <c r="E511" s="602"/>
      <c r="F511" s="602"/>
      <c r="G511" s="602"/>
      <c r="H511" s="602"/>
      <c r="I511" s="602"/>
      <c r="J511" s="602"/>
      <c r="K511" s="602"/>
      <c r="L511" s="602"/>
      <c r="M511" s="601">
        <v>10222</v>
      </c>
      <c r="N511" s="601">
        <v>84471</v>
      </c>
      <c r="O511" s="602"/>
      <c r="P511" s="601">
        <v>10442</v>
      </c>
      <c r="Q511" s="603">
        <v>105135</v>
      </c>
      <c r="R511" s="602"/>
      <c r="S511" s="602"/>
      <c r="T511" s="602"/>
      <c r="U511" s="602"/>
      <c r="V511" s="602"/>
      <c r="W511" s="602"/>
      <c r="X511" s="602"/>
      <c r="Y511" s="602"/>
      <c r="Z511" s="604">
        <v>15</v>
      </c>
      <c r="AA511" s="604">
        <v>115</v>
      </c>
      <c r="AB511" s="602"/>
      <c r="AC511" s="604">
        <v>25</v>
      </c>
      <c r="AD511" s="605">
        <v>131</v>
      </c>
    </row>
    <row r="512" spans="1:30" ht="15.75" thickBot="1" x14ac:dyDescent="0.3">
      <c r="A512" s="593" t="s">
        <v>406</v>
      </c>
      <c r="B512" s="690">
        <v>45478</v>
      </c>
      <c r="C512" s="692" t="s">
        <v>396</v>
      </c>
      <c r="D512" s="606" t="s">
        <v>403</v>
      </c>
      <c r="E512" s="670"/>
      <c r="F512" s="670"/>
      <c r="G512" s="670"/>
      <c r="H512" s="670"/>
      <c r="I512" s="670"/>
      <c r="J512" s="670"/>
      <c r="K512" s="670"/>
      <c r="L512" s="670"/>
      <c r="M512" s="607">
        <v>724</v>
      </c>
      <c r="N512" s="607">
        <v>8193</v>
      </c>
      <c r="O512" s="670"/>
      <c r="P512" s="607">
        <v>1410</v>
      </c>
      <c r="Q512" s="603">
        <v>10327</v>
      </c>
      <c r="R512" s="670"/>
      <c r="S512" s="670"/>
      <c r="T512" s="670"/>
      <c r="U512" s="670"/>
      <c r="V512" s="670"/>
      <c r="W512" s="670"/>
      <c r="X512" s="670"/>
      <c r="Y512" s="670"/>
      <c r="Z512" s="608">
        <v>3</v>
      </c>
      <c r="AA512" s="608">
        <v>20</v>
      </c>
      <c r="AB512" s="670"/>
      <c r="AC512" s="608">
        <v>5</v>
      </c>
      <c r="AD512" s="605">
        <v>24</v>
      </c>
    </row>
    <row r="513" spans="1:30" ht="15.75" thickBot="1" x14ac:dyDescent="0.3">
      <c r="A513" s="593" t="s">
        <v>406</v>
      </c>
      <c r="B513" s="691">
        <v>45481</v>
      </c>
      <c r="C513" s="692" t="s">
        <v>396</v>
      </c>
      <c r="D513" s="600" t="s">
        <v>402</v>
      </c>
      <c r="E513" s="602"/>
      <c r="F513" s="602"/>
      <c r="G513" s="602"/>
      <c r="H513" s="602"/>
      <c r="I513" s="602"/>
      <c r="J513" s="602"/>
      <c r="K513" s="602"/>
      <c r="L513" s="602"/>
      <c r="M513" s="602"/>
      <c r="N513" s="601">
        <v>83987</v>
      </c>
      <c r="O513" s="601">
        <v>28460</v>
      </c>
      <c r="P513" s="601">
        <v>4977</v>
      </c>
      <c r="Q513" s="603">
        <v>117424</v>
      </c>
      <c r="R513" s="602"/>
      <c r="S513" s="602"/>
      <c r="T513" s="602"/>
      <c r="U513" s="602"/>
      <c r="V513" s="602"/>
      <c r="W513" s="602"/>
      <c r="X513" s="602"/>
      <c r="Y513" s="602"/>
      <c r="Z513" s="602"/>
      <c r="AA513" s="604">
        <v>185</v>
      </c>
      <c r="AB513" s="604">
        <v>61</v>
      </c>
      <c r="AC513" s="604">
        <v>12</v>
      </c>
      <c r="AD513" s="605">
        <v>258</v>
      </c>
    </row>
    <row r="514" spans="1:30" ht="15.75" thickBot="1" x14ac:dyDescent="0.3">
      <c r="A514" s="593" t="s">
        <v>406</v>
      </c>
      <c r="B514" s="690">
        <v>45481</v>
      </c>
      <c r="C514" s="692" t="s">
        <v>396</v>
      </c>
      <c r="D514" s="606" t="s">
        <v>399</v>
      </c>
      <c r="E514" s="670"/>
      <c r="F514" s="670"/>
      <c r="G514" s="670"/>
      <c r="H514" s="670"/>
      <c r="I514" s="607">
        <v>407</v>
      </c>
      <c r="J514" s="670"/>
      <c r="K514" s="670"/>
      <c r="L514" s="670"/>
      <c r="M514" s="607">
        <v>8599</v>
      </c>
      <c r="N514" s="607">
        <v>70213</v>
      </c>
      <c r="O514" s="607">
        <v>500</v>
      </c>
      <c r="P514" s="607">
        <v>5304</v>
      </c>
      <c r="Q514" s="603">
        <v>85023</v>
      </c>
      <c r="R514" s="670"/>
      <c r="S514" s="670"/>
      <c r="T514" s="670"/>
      <c r="U514" s="670"/>
      <c r="V514" s="608">
        <v>1</v>
      </c>
      <c r="W514" s="670"/>
      <c r="X514" s="670"/>
      <c r="Y514" s="670"/>
      <c r="Z514" s="608">
        <v>13</v>
      </c>
      <c r="AA514" s="608">
        <v>90</v>
      </c>
      <c r="AB514" s="608">
        <v>1</v>
      </c>
      <c r="AC514" s="608">
        <v>14</v>
      </c>
      <c r="AD514" s="605">
        <v>100</v>
      </c>
    </row>
    <row r="515" spans="1:30" ht="15.75" thickBot="1" x14ac:dyDescent="0.3">
      <c r="A515" s="593" t="s">
        <v>406</v>
      </c>
      <c r="B515" s="691">
        <v>45481</v>
      </c>
      <c r="C515" s="692" t="s">
        <v>396</v>
      </c>
      <c r="D515" s="600" t="s">
        <v>403</v>
      </c>
      <c r="E515" s="602"/>
      <c r="F515" s="602"/>
      <c r="G515" s="602"/>
      <c r="H515" s="602"/>
      <c r="I515" s="601">
        <v>593</v>
      </c>
      <c r="J515" s="602"/>
      <c r="K515" s="602"/>
      <c r="L515" s="602"/>
      <c r="M515" s="601">
        <v>2679</v>
      </c>
      <c r="N515" s="601">
        <v>4399</v>
      </c>
      <c r="O515" s="602"/>
      <c r="P515" s="601">
        <v>690</v>
      </c>
      <c r="Q515" s="603">
        <v>8361</v>
      </c>
      <c r="R515" s="602"/>
      <c r="S515" s="602"/>
      <c r="T515" s="602"/>
      <c r="U515" s="602"/>
      <c r="V515" s="604">
        <v>1</v>
      </c>
      <c r="W515" s="602"/>
      <c r="X515" s="602"/>
      <c r="Y515" s="602"/>
      <c r="Z515" s="604">
        <v>5</v>
      </c>
      <c r="AA515" s="604">
        <v>11</v>
      </c>
      <c r="AB515" s="602"/>
      <c r="AC515" s="604">
        <v>2</v>
      </c>
      <c r="AD515" s="605">
        <v>18</v>
      </c>
    </row>
    <row r="516" spans="1:30" ht="15.75" thickBot="1" x14ac:dyDescent="0.3">
      <c r="A516" s="593" t="s">
        <v>406</v>
      </c>
      <c r="B516" s="672">
        <v>45482</v>
      </c>
      <c r="C516" s="671" t="s">
        <v>396</v>
      </c>
      <c r="D516" s="606" t="s">
        <v>402</v>
      </c>
      <c r="E516" s="670"/>
      <c r="F516" s="670"/>
      <c r="G516" s="670"/>
      <c r="H516" s="670"/>
      <c r="I516" s="670"/>
      <c r="J516" s="670"/>
      <c r="K516" s="670"/>
      <c r="L516" s="670"/>
      <c r="M516" s="607">
        <v>1809</v>
      </c>
      <c r="N516" s="607">
        <v>168554</v>
      </c>
      <c r="O516" s="607">
        <v>26719</v>
      </c>
      <c r="P516" s="607">
        <v>5289</v>
      </c>
      <c r="Q516" s="603">
        <v>202371</v>
      </c>
      <c r="R516" s="670"/>
      <c r="S516" s="670"/>
      <c r="T516" s="670"/>
      <c r="U516" s="670"/>
      <c r="V516" s="670"/>
      <c r="W516" s="670"/>
      <c r="X516" s="670"/>
      <c r="Y516" s="670"/>
      <c r="Z516" s="608">
        <v>8</v>
      </c>
      <c r="AA516" s="608">
        <v>419</v>
      </c>
      <c r="AB516" s="608">
        <v>63</v>
      </c>
      <c r="AC516" s="608">
        <v>16</v>
      </c>
      <c r="AD516" s="605">
        <v>506</v>
      </c>
    </row>
    <row r="517" spans="1:30" ht="15.75" thickBot="1" x14ac:dyDescent="0.3">
      <c r="A517" s="593" t="s">
        <v>406</v>
      </c>
      <c r="B517" s="673">
        <v>45483</v>
      </c>
      <c r="C517" s="671" t="s">
        <v>396</v>
      </c>
      <c r="D517" s="600" t="s">
        <v>402</v>
      </c>
      <c r="E517" s="602"/>
      <c r="F517" s="602"/>
      <c r="G517" s="602"/>
      <c r="H517" s="602"/>
      <c r="I517" s="602"/>
      <c r="J517" s="602"/>
      <c r="K517" s="602"/>
      <c r="L517" s="602"/>
      <c r="M517" s="602"/>
      <c r="N517" s="601">
        <v>26755</v>
      </c>
      <c r="O517" s="601">
        <v>2550</v>
      </c>
      <c r="P517" s="601">
        <v>765</v>
      </c>
      <c r="Q517" s="603">
        <v>30070</v>
      </c>
      <c r="R517" s="602"/>
      <c r="S517" s="602"/>
      <c r="T517" s="602"/>
      <c r="U517" s="602"/>
      <c r="V517" s="602"/>
      <c r="W517" s="602"/>
      <c r="X517" s="602"/>
      <c r="Y517" s="602"/>
      <c r="Z517" s="602"/>
      <c r="AA517" s="604">
        <v>103</v>
      </c>
      <c r="AB517" s="604">
        <v>10</v>
      </c>
      <c r="AC517" s="604">
        <v>3</v>
      </c>
      <c r="AD517" s="605">
        <v>116</v>
      </c>
    </row>
    <row r="518" spans="1:30" ht="15.75" thickBot="1" x14ac:dyDescent="0.3">
      <c r="A518" s="593" t="s">
        <v>406</v>
      </c>
      <c r="B518" s="690">
        <v>45484</v>
      </c>
      <c r="C518" s="692" t="s">
        <v>396</v>
      </c>
      <c r="D518" s="606" t="s">
        <v>399</v>
      </c>
      <c r="E518" s="670"/>
      <c r="F518" s="670"/>
      <c r="G518" s="670"/>
      <c r="H518" s="670"/>
      <c r="I518" s="670"/>
      <c r="J518" s="670"/>
      <c r="K518" s="670"/>
      <c r="L518" s="670"/>
      <c r="M518" s="607">
        <v>5053</v>
      </c>
      <c r="N518" s="607">
        <v>83636</v>
      </c>
      <c r="O518" s="670"/>
      <c r="P518" s="607">
        <v>7474</v>
      </c>
      <c r="Q518" s="603">
        <v>96163</v>
      </c>
      <c r="R518" s="670"/>
      <c r="S518" s="670"/>
      <c r="T518" s="670"/>
      <c r="U518" s="670"/>
      <c r="V518" s="670"/>
      <c r="W518" s="670"/>
      <c r="X518" s="670"/>
      <c r="Y518" s="670"/>
      <c r="Z518" s="608">
        <v>8</v>
      </c>
      <c r="AA518" s="608">
        <v>104</v>
      </c>
      <c r="AB518" s="670"/>
      <c r="AC518" s="608">
        <v>14</v>
      </c>
      <c r="AD518" s="605">
        <v>117</v>
      </c>
    </row>
    <row r="519" spans="1:30" ht="15.75" thickBot="1" x14ac:dyDescent="0.3">
      <c r="A519" s="593" t="s">
        <v>406</v>
      </c>
      <c r="B519" s="691">
        <v>45484</v>
      </c>
      <c r="C519" s="692" t="s">
        <v>396</v>
      </c>
      <c r="D519" s="600" t="s">
        <v>403</v>
      </c>
      <c r="E519" s="602"/>
      <c r="F519" s="602"/>
      <c r="G519" s="602"/>
      <c r="H519" s="602"/>
      <c r="I519" s="602"/>
      <c r="J519" s="602"/>
      <c r="K519" s="602"/>
      <c r="L519" s="602"/>
      <c r="M519" s="601">
        <v>333</v>
      </c>
      <c r="N519" s="601">
        <v>7363</v>
      </c>
      <c r="O519" s="602"/>
      <c r="P519" s="601">
        <v>1480</v>
      </c>
      <c r="Q519" s="603">
        <v>9176</v>
      </c>
      <c r="R519" s="602"/>
      <c r="S519" s="602"/>
      <c r="T519" s="602"/>
      <c r="U519" s="602"/>
      <c r="V519" s="602"/>
      <c r="W519" s="602"/>
      <c r="X519" s="602"/>
      <c r="Y519" s="602"/>
      <c r="Z519" s="604">
        <v>2</v>
      </c>
      <c r="AA519" s="604">
        <v>14</v>
      </c>
      <c r="AB519" s="602"/>
      <c r="AC519" s="604">
        <v>5</v>
      </c>
      <c r="AD519" s="605">
        <v>18</v>
      </c>
    </row>
    <row r="520" spans="1:30" ht="15.75" thickBot="1" x14ac:dyDescent="0.3">
      <c r="A520" s="593" t="s">
        <v>406</v>
      </c>
      <c r="B520" s="690">
        <v>45485</v>
      </c>
      <c r="C520" s="692" t="s">
        <v>396</v>
      </c>
      <c r="D520" s="606" t="s">
        <v>399</v>
      </c>
      <c r="E520" s="670"/>
      <c r="F520" s="670"/>
      <c r="G520" s="670"/>
      <c r="H520" s="670"/>
      <c r="I520" s="670"/>
      <c r="J520" s="670"/>
      <c r="K520" s="670"/>
      <c r="L520" s="670"/>
      <c r="M520" s="670"/>
      <c r="N520" s="607">
        <v>76327</v>
      </c>
      <c r="O520" s="607">
        <v>848</v>
      </c>
      <c r="P520" s="607">
        <v>802</v>
      </c>
      <c r="Q520" s="603">
        <v>77977</v>
      </c>
      <c r="R520" s="670"/>
      <c r="S520" s="670"/>
      <c r="T520" s="670"/>
      <c r="U520" s="670"/>
      <c r="V520" s="670"/>
      <c r="W520" s="670"/>
      <c r="X520" s="670"/>
      <c r="Y520" s="670"/>
      <c r="Z520" s="670"/>
      <c r="AA520" s="608">
        <v>107</v>
      </c>
      <c r="AB520" s="608">
        <v>1</v>
      </c>
      <c r="AC520" s="608">
        <v>2</v>
      </c>
      <c r="AD520" s="605">
        <v>110</v>
      </c>
    </row>
    <row r="521" spans="1:30" ht="15.75" thickBot="1" x14ac:dyDescent="0.3">
      <c r="A521" s="593" t="s">
        <v>406</v>
      </c>
      <c r="B521" s="691">
        <v>45485</v>
      </c>
      <c r="C521" s="692" t="s">
        <v>396</v>
      </c>
      <c r="D521" s="600" t="s">
        <v>403</v>
      </c>
      <c r="E521" s="602"/>
      <c r="F521" s="602"/>
      <c r="G521" s="602"/>
      <c r="H521" s="602"/>
      <c r="I521" s="602"/>
      <c r="J521" s="602"/>
      <c r="K521" s="602"/>
      <c r="L521" s="602"/>
      <c r="M521" s="602"/>
      <c r="N521" s="601">
        <v>20114</v>
      </c>
      <c r="O521" s="602"/>
      <c r="P521" s="601">
        <v>713</v>
      </c>
      <c r="Q521" s="603">
        <v>20827</v>
      </c>
      <c r="R521" s="602"/>
      <c r="S521" s="602"/>
      <c r="T521" s="602"/>
      <c r="U521" s="602"/>
      <c r="V521" s="602"/>
      <c r="W521" s="602"/>
      <c r="X521" s="602"/>
      <c r="Y521" s="602"/>
      <c r="Z521" s="602"/>
      <c r="AA521" s="604">
        <v>50</v>
      </c>
      <c r="AB521" s="602"/>
      <c r="AC521" s="604">
        <v>2</v>
      </c>
      <c r="AD521" s="605">
        <v>52</v>
      </c>
    </row>
    <row r="522" spans="1:30" ht="15.75" thickBot="1" x14ac:dyDescent="0.3">
      <c r="A522" s="593" t="s">
        <v>406</v>
      </c>
      <c r="B522" s="690">
        <v>45488</v>
      </c>
      <c r="C522" s="692" t="s">
        <v>396</v>
      </c>
      <c r="D522" s="606" t="s">
        <v>399</v>
      </c>
      <c r="E522" s="670"/>
      <c r="F522" s="670"/>
      <c r="G522" s="670"/>
      <c r="H522" s="670"/>
      <c r="I522" s="670"/>
      <c r="J522" s="670"/>
      <c r="K522" s="670"/>
      <c r="L522" s="670"/>
      <c r="M522" s="670"/>
      <c r="N522" s="607">
        <v>147314</v>
      </c>
      <c r="O522" s="670"/>
      <c r="P522" s="607">
        <v>3945</v>
      </c>
      <c r="Q522" s="603">
        <v>151259</v>
      </c>
      <c r="R522" s="670"/>
      <c r="S522" s="670"/>
      <c r="T522" s="670"/>
      <c r="U522" s="670"/>
      <c r="V522" s="670"/>
      <c r="W522" s="670"/>
      <c r="X522" s="670"/>
      <c r="Y522" s="670"/>
      <c r="Z522" s="670"/>
      <c r="AA522" s="608">
        <v>218</v>
      </c>
      <c r="AB522" s="670"/>
      <c r="AC522" s="608">
        <v>7</v>
      </c>
      <c r="AD522" s="605">
        <v>223</v>
      </c>
    </row>
    <row r="523" spans="1:30" ht="15.75" thickBot="1" x14ac:dyDescent="0.3">
      <c r="A523" s="593" t="s">
        <v>406</v>
      </c>
      <c r="B523" s="691">
        <v>45488</v>
      </c>
      <c r="C523" s="692" t="s">
        <v>396</v>
      </c>
      <c r="D523" s="600" t="s">
        <v>403</v>
      </c>
      <c r="E523" s="602"/>
      <c r="F523" s="602"/>
      <c r="G523" s="602"/>
      <c r="H523" s="602"/>
      <c r="I523" s="602"/>
      <c r="J523" s="602"/>
      <c r="K523" s="602"/>
      <c r="L523" s="602"/>
      <c r="M523" s="602"/>
      <c r="N523" s="601">
        <v>42299</v>
      </c>
      <c r="O523" s="602"/>
      <c r="P523" s="601">
        <v>1395</v>
      </c>
      <c r="Q523" s="603">
        <v>43694</v>
      </c>
      <c r="R523" s="602"/>
      <c r="S523" s="602"/>
      <c r="T523" s="602"/>
      <c r="U523" s="602"/>
      <c r="V523" s="602"/>
      <c r="W523" s="602"/>
      <c r="X523" s="602"/>
      <c r="Y523" s="602"/>
      <c r="Z523" s="602"/>
      <c r="AA523" s="604">
        <v>117</v>
      </c>
      <c r="AB523" s="602"/>
      <c r="AC523" s="604">
        <v>4</v>
      </c>
      <c r="AD523" s="605">
        <v>120</v>
      </c>
    </row>
    <row r="524" spans="1:30" ht="15.75" thickBot="1" x14ac:dyDescent="0.3">
      <c r="A524" s="593" t="s">
        <v>406</v>
      </c>
      <c r="B524" s="690">
        <v>45489</v>
      </c>
      <c r="C524" s="692" t="s">
        <v>396</v>
      </c>
      <c r="D524" s="606" t="s">
        <v>399</v>
      </c>
      <c r="E524" s="670"/>
      <c r="F524" s="670"/>
      <c r="G524" s="670"/>
      <c r="H524" s="670"/>
      <c r="I524" s="670"/>
      <c r="J524" s="670"/>
      <c r="K524" s="670"/>
      <c r="L524" s="670"/>
      <c r="M524" s="670"/>
      <c r="N524" s="607">
        <v>132536</v>
      </c>
      <c r="O524" s="607">
        <v>27448</v>
      </c>
      <c r="P524" s="607">
        <v>5674</v>
      </c>
      <c r="Q524" s="603">
        <v>165658</v>
      </c>
      <c r="R524" s="670"/>
      <c r="S524" s="670"/>
      <c r="T524" s="670"/>
      <c r="U524" s="670"/>
      <c r="V524" s="670"/>
      <c r="W524" s="670"/>
      <c r="X524" s="670"/>
      <c r="Y524" s="670"/>
      <c r="Z524" s="670"/>
      <c r="AA524" s="608">
        <v>219</v>
      </c>
      <c r="AB524" s="608">
        <v>73</v>
      </c>
      <c r="AC524" s="608">
        <v>11</v>
      </c>
      <c r="AD524" s="605">
        <v>230</v>
      </c>
    </row>
    <row r="525" spans="1:30" ht="15.75" thickBot="1" x14ac:dyDescent="0.3">
      <c r="A525" s="593" t="s">
        <v>406</v>
      </c>
      <c r="B525" s="691">
        <v>45489</v>
      </c>
      <c r="C525" s="692" t="s">
        <v>396</v>
      </c>
      <c r="D525" s="600" t="s">
        <v>403</v>
      </c>
      <c r="E525" s="602"/>
      <c r="F525" s="602"/>
      <c r="G525" s="602"/>
      <c r="H525" s="602"/>
      <c r="I525" s="602"/>
      <c r="J525" s="602"/>
      <c r="K525" s="602"/>
      <c r="L525" s="602"/>
      <c r="M525" s="602"/>
      <c r="N525" s="601">
        <v>34966</v>
      </c>
      <c r="O525" s="601">
        <v>2796</v>
      </c>
      <c r="P525" s="601">
        <v>2419</v>
      </c>
      <c r="Q525" s="603">
        <v>40181</v>
      </c>
      <c r="R525" s="602"/>
      <c r="S525" s="602"/>
      <c r="T525" s="602"/>
      <c r="U525" s="602"/>
      <c r="V525" s="602"/>
      <c r="W525" s="602"/>
      <c r="X525" s="602"/>
      <c r="Y525" s="602"/>
      <c r="Z525" s="602"/>
      <c r="AA525" s="604">
        <v>98</v>
      </c>
      <c r="AB525" s="604">
        <v>15</v>
      </c>
      <c r="AC525" s="604">
        <v>7</v>
      </c>
      <c r="AD525" s="605">
        <v>105</v>
      </c>
    </row>
    <row r="526" spans="1:30" ht="15.75" thickBot="1" x14ac:dyDescent="0.3">
      <c r="A526" s="593" t="s">
        <v>406</v>
      </c>
      <c r="B526" s="690">
        <v>45490</v>
      </c>
      <c r="C526" s="692" t="s">
        <v>396</v>
      </c>
      <c r="D526" s="606" t="s">
        <v>399</v>
      </c>
      <c r="E526" s="670"/>
      <c r="F526" s="670"/>
      <c r="G526" s="670"/>
      <c r="H526" s="670"/>
      <c r="I526" s="670"/>
      <c r="J526" s="670"/>
      <c r="K526" s="670"/>
      <c r="L526" s="670"/>
      <c r="M526" s="670"/>
      <c r="N526" s="607">
        <v>73880</v>
      </c>
      <c r="O526" s="607">
        <v>5790</v>
      </c>
      <c r="P526" s="607">
        <v>7494</v>
      </c>
      <c r="Q526" s="603">
        <v>87164</v>
      </c>
      <c r="R526" s="670"/>
      <c r="S526" s="670"/>
      <c r="T526" s="670"/>
      <c r="U526" s="670"/>
      <c r="V526" s="670"/>
      <c r="W526" s="670"/>
      <c r="X526" s="670"/>
      <c r="Y526" s="670"/>
      <c r="Z526" s="670"/>
      <c r="AA526" s="608">
        <v>90</v>
      </c>
      <c r="AB526" s="608">
        <v>7</v>
      </c>
      <c r="AC526" s="608">
        <v>12</v>
      </c>
      <c r="AD526" s="605">
        <v>104</v>
      </c>
    </row>
    <row r="527" spans="1:30" ht="15.75" thickBot="1" x14ac:dyDescent="0.3">
      <c r="A527" s="593" t="s">
        <v>406</v>
      </c>
      <c r="B527" s="691">
        <v>45490</v>
      </c>
      <c r="C527" s="692" t="s">
        <v>396</v>
      </c>
      <c r="D527" s="600" t="s">
        <v>403</v>
      </c>
      <c r="E527" s="602"/>
      <c r="F527" s="602"/>
      <c r="G527" s="602"/>
      <c r="H527" s="602"/>
      <c r="I527" s="602"/>
      <c r="J527" s="602"/>
      <c r="K527" s="602"/>
      <c r="L527" s="602"/>
      <c r="M527" s="602"/>
      <c r="N527" s="601">
        <v>3736</v>
      </c>
      <c r="O527" s="601">
        <v>235</v>
      </c>
      <c r="P527" s="601">
        <v>488</v>
      </c>
      <c r="Q527" s="603">
        <v>4459</v>
      </c>
      <c r="R527" s="602"/>
      <c r="S527" s="602"/>
      <c r="T527" s="602"/>
      <c r="U527" s="602"/>
      <c r="V527" s="602"/>
      <c r="W527" s="602"/>
      <c r="X527" s="602"/>
      <c r="Y527" s="602"/>
      <c r="Z527" s="602"/>
      <c r="AA527" s="604">
        <v>8</v>
      </c>
      <c r="AB527" s="604">
        <v>1</v>
      </c>
      <c r="AC527" s="604">
        <v>1</v>
      </c>
      <c r="AD527" s="605">
        <v>9</v>
      </c>
    </row>
    <row r="528" spans="1:30" ht="15.75" thickBot="1" x14ac:dyDescent="0.3">
      <c r="A528" s="593" t="s">
        <v>406</v>
      </c>
      <c r="B528" s="690">
        <v>45495</v>
      </c>
      <c r="C528" s="692" t="s">
        <v>396</v>
      </c>
      <c r="D528" s="606" t="s">
        <v>399</v>
      </c>
      <c r="E528" s="670"/>
      <c r="F528" s="670"/>
      <c r="G528" s="670"/>
      <c r="H528" s="670"/>
      <c r="I528" s="670"/>
      <c r="J528" s="670"/>
      <c r="K528" s="670"/>
      <c r="L528" s="670"/>
      <c r="M528" s="670"/>
      <c r="N528" s="607">
        <v>60647</v>
      </c>
      <c r="O528" s="607">
        <v>10510</v>
      </c>
      <c r="P528" s="607">
        <v>7076</v>
      </c>
      <c r="Q528" s="603">
        <v>78233</v>
      </c>
      <c r="R528" s="670"/>
      <c r="S528" s="670"/>
      <c r="T528" s="670"/>
      <c r="U528" s="670"/>
      <c r="V528" s="670"/>
      <c r="W528" s="670"/>
      <c r="X528" s="670"/>
      <c r="Y528" s="670"/>
      <c r="Z528" s="670"/>
      <c r="AA528" s="608">
        <v>105</v>
      </c>
      <c r="AB528" s="608">
        <v>33</v>
      </c>
      <c r="AC528" s="608">
        <v>11</v>
      </c>
      <c r="AD528" s="605">
        <v>117</v>
      </c>
    </row>
    <row r="529" spans="1:30" ht="15.75" thickBot="1" x14ac:dyDescent="0.3">
      <c r="A529" s="593" t="s">
        <v>406</v>
      </c>
      <c r="B529" s="691">
        <v>45495</v>
      </c>
      <c r="C529" s="692" t="s">
        <v>396</v>
      </c>
      <c r="D529" s="600" t="s">
        <v>403</v>
      </c>
      <c r="E529" s="602"/>
      <c r="F529" s="602"/>
      <c r="G529" s="602"/>
      <c r="H529" s="602"/>
      <c r="I529" s="602"/>
      <c r="J529" s="602"/>
      <c r="K529" s="602"/>
      <c r="L529" s="602"/>
      <c r="M529" s="602"/>
      <c r="N529" s="601">
        <v>17352</v>
      </c>
      <c r="O529" s="601">
        <v>2949</v>
      </c>
      <c r="P529" s="601">
        <v>1641</v>
      </c>
      <c r="Q529" s="603">
        <v>21942</v>
      </c>
      <c r="R529" s="602"/>
      <c r="S529" s="602"/>
      <c r="T529" s="602"/>
      <c r="U529" s="602"/>
      <c r="V529" s="602"/>
      <c r="W529" s="602"/>
      <c r="X529" s="602"/>
      <c r="Y529" s="602"/>
      <c r="Z529" s="602"/>
      <c r="AA529" s="604">
        <v>51</v>
      </c>
      <c r="AB529" s="604">
        <v>12</v>
      </c>
      <c r="AC529" s="604">
        <v>6</v>
      </c>
      <c r="AD529" s="605">
        <v>56</v>
      </c>
    </row>
    <row r="530" spans="1:30" ht="15.75" thickBot="1" x14ac:dyDescent="0.3">
      <c r="A530" s="593" t="s">
        <v>406</v>
      </c>
      <c r="B530" s="690">
        <v>45496</v>
      </c>
      <c r="C530" s="692" t="s">
        <v>396</v>
      </c>
      <c r="D530" s="606" t="s">
        <v>399</v>
      </c>
      <c r="E530" s="670"/>
      <c r="F530" s="670"/>
      <c r="G530" s="670"/>
      <c r="H530" s="670"/>
      <c r="I530" s="670"/>
      <c r="J530" s="670"/>
      <c r="K530" s="670"/>
      <c r="L530" s="670"/>
      <c r="M530" s="670"/>
      <c r="N530" s="607">
        <v>72146</v>
      </c>
      <c r="O530" s="607">
        <v>18511</v>
      </c>
      <c r="P530" s="607">
        <v>3445</v>
      </c>
      <c r="Q530" s="603">
        <v>94102</v>
      </c>
      <c r="R530" s="670"/>
      <c r="S530" s="670"/>
      <c r="T530" s="670"/>
      <c r="U530" s="670"/>
      <c r="V530" s="670"/>
      <c r="W530" s="670"/>
      <c r="X530" s="670"/>
      <c r="Y530" s="670"/>
      <c r="Z530" s="670"/>
      <c r="AA530" s="608">
        <v>101</v>
      </c>
      <c r="AB530" s="608">
        <v>42</v>
      </c>
      <c r="AC530" s="608">
        <v>8</v>
      </c>
      <c r="AD530" s="605">
        <v>116</v>
      </c>
    </row>
    <row r="531" spans="1:30" ht="15.75" thickBot="1" x14ac:dyDescent="0.3">
      <c r="A531" s="593" t="s">
        <v>406</v>
      </c>
      <c r="B531" s="691">
        <v>45496</v>
      </c>
      <c r="C531" s="692" t="s">
        <v>396</v>
      </c>
      <c r="D531" s="600" t="s">
        <v>403</v>
      </c>
      <c r="E531" s="602"/>
      <c r="F531" s="602"/>
      <c r="G531" s="602"/>
      <c r="H531" s="602"/>
      <c r="I531" s="602"/>
      <c r="J531" s="602"/>
      <c r="K531" s="602"/>
      <c r="L531" s="602"/>
      <c r="M531" s="602"/>
      <c r="N531" s="601">
        <v>6351</v>
      </c>
      <c r="O531" s="601">
        <v>2484</v>
      </c>
      <c r="P531" s="601">
        <v>2322</v>
      </c>
      <c r="Q531" s="603">
        <v>11157</v>
      </c>
      <c r="R531" s="602"/>
      <c r="S531" s="602"/>
      <c r="T531" s="602"/>
      <c r="U531" s="602"/>
      <c r="V531" s="602"/>
      <c r="W531" s="602"/>
      <c r="X531" s="602"/>
      <c r="Y531" s="602"/>
      <c r="Z531" s="602"/>
      <c r="AA531" s="604">
        <v>16</v>
      </c>
      <c r="AB531" s="604">
        <v>11</v>
      </c>
      <c r="AC531" s="604">
        <v>5</v>
      </c>
      <c r="AD531" s="605">
        <v>22</v>
      </c>
    </row>
    <row r="532" spans="1:30" ht="15.75" thickBot="1" x14ac:dyDescent="0.3">
      <c r="A532" s="593" t="s">
        <v>406</v>
      </c>
      <c r="B532" s="690">
        <v>45497</v>
      </c>
      <c r="C532" s="692" t="s">
        <v>396</v>
      </c>
      <c r="D532" s="606" t="s">
        <v>399</v>
      </c>
      <c r="E532" s="670"/>
      <c r="F532" s="670"/>
      <c r="G532" s="670"/>
      <c r="H532" s="670"/>
      <c r="I532" s="670"/>
      <c r="J532" s="670"/>
      <c r="K532" s="670"/>
      <c r="L532" s="670"/>
      <c r="M532" s="607">
        <v>1500</v>
      </c>
      <c r="N532" s="607">
        <v>30164</v>
      </c>
      <c r="O532" s="607">
        <v>35224</v>
      </c>
      <c r="P532" s="607">
        <v>1747</v>
      </c>
      <c r="Q532" s="603">
        <v>68635</v>
      </c>
      <c r="R532" s="670"/>
      <c r="S532" s="670"/>
      <c r="T532" s="670"/>
      <c r="U532" s="670"/>
      <c r="V532" s="670"/>
      <c r="W532" s="670"/>
      <c r="X532" s="670"/>
      <c r="Y532" s="670"/>
      <c r="Z532" s="608">
        <v>1</v>
      </c>
      <c r="AA532" s="608">
        <v>49</v>
      </c>
      <c r="AB532" s="608">
        <v>57</v>
      </c>
      <c r="AC532" s="608">
        <v>4</v>
      </c>
      <c r="AD532" s="605">
        <v>93</v>
      </c>
    </row>
    <row r="533" spans="1:30" ht="15.75" thickBot="1" x14ac:dyDescent="0.3">
      <c r="A533" s="593" t="s">
        <v>406</v>
      </c>
      <c r="B533" s="691">
        <v>45497</v>
      </c>
      <c r="C533" s="692" t="s">
        <v>396</v>
      </c>
      <c r="D533" s="600" t="s">
        <v>403</v>
      </c>
      <c r="E533" s="602"/>
      <c r="F533" s="602"/>
      <c r="G533" s="602"/>
      <c r="H533" s="602"/>
      <c r="I533" s="602"/>
      <c r="J533" s="602"/>
      <c r="K533" s="602"/>
      <c r="L533" s="602"/>
      <c r="M533" s="602"/>
      <c r="N533" s="601">
        <v>6434</v>
      </c>
      <c r="O533" s="601">
        <v>3855</v>
      </c>
      <c r="P533" s="602"/>
      <c r="Q533" s="603">
        <v>10289</v>
      </c>
      <c r="R533" s="602"/>
      <c r="S533" s="602"/>
      <c r="T533" s="602"/>
      <c r="U533" s="602"/>
      <c r="V533" s="602"/>
      <c r="W533" s="602"/>
      <c r="X533" s="602"/>
      <c r="Y533" s="602"/>
      <c r="Z533" s="602"/>
      <c r="AA533" s="604">
        <v>13</v>
      </c>
      <c r="AB533" s="604">
        <v>10</v>
      </c>
      <c r="AC533" s="602"/>
      <c r="AD533" s="605">
        <v>18</v>
      </c>
    </row>
    <row r="534" spans="1:30" ht="15.75" thickBot="1" x14ac:dyDescent="0.3">
      <c r="A534" s="593" t="s">
        <v>406</v>
      </c>
      <c r="B534" s="690">
        <v>45502</v>
      </c>
      <c r="C534" s="692" t="s">
        <v>396</v>
      </c>
      <c r="D534" s="606" t="s">
        <v>399</v>
      </c>
      <c r="E534" s="670"/>
      <c r="F534" s="670"/>
      <c r="G534" s="670"/>
      <c r="H534" s="670"/>
      <c r="I534" s="670"/>
      <c r="J534" s="670"/>
      <c r="K534" s="670"/>
      <c r="L534" s="670"/>
      <c r="M534" s="607">
        <v>924</v>
      </c>
      <c r="N534" s="607">
        <v>30188</v>
      </c>
      <c r="O534" s="607">
        <v>60534</v>
      </c>
      <c r="P534" s="607">
        <v>1378</v>
      </c>
      <c r="Q534" s="603">
        <v>93024</v>
      </c>
      <c r="R534" s="670"/>
      <c r="S534" s="670"/>
      <c r="T534" s="670"/>
      <c r="U534" s="670"/>
      <c r="V534" s="670"/>
      <c r="W534" s="670"/>
      <c r="X534" s="670"/>
      <c r="Y534" s="670"/>
      <c r="Z534" s="608">
        <v>1</v>
      </c>
      <c r="AA534" s="608">
        <v>49</v>
      </c>
      <c r="AB534" s="608">
        <v>90</v>
      </c>
      <c r="AC534" s="608">
        <v>4</v>
      </c>
      <c r="AD534" s="605">
        <v>124</v>
      </c>
    </row>
    <row r="535" spans="1:30" ht="15.75" thickBot="1" x14ac:dyDescent="0.3">
      <c r="A535" s="593" t="s">
        <v>406</v>
      </c>
      <c r="B535" s="691">
        <v>45502</v>
      </c>
      <c r="C535" s="692" t="s">
        <v>396</v>
      </c>
      <c r="D535" s="600" t="s">
        <v>403</v>
      </c>
      <c r="E535" s="602"/>
      <c r="F535" s="602"/>
      <c r="G535" s="602"/>
      <c r="H535" s="602"/>
      <c r="I535" s="602"/>
      <c r="J535" s="602"/>
      <c r="K535" s="602"/>
      <c r="L535" s="602"/>
      <c r="M535" s="602"/>
      <c r="N535" s="601">
        <v>6549</v>
      </c>
      <c r="O535" s="601">
        <v>10154</v>
      </c>
      <c r="P535" s="601">
        <v>787</v>
      </c>
      <c r="Q535" s="603">
        <v>17490</v>
      </c>
      <c r="R535" s="602"/>
      <c r="S535" s="602"/>
      <c r="T535" s="602"/>
      <c r="U535" s="602"/>
      <c r="V535" s="602"/>
      <c r="W535" s="602"/>
      <c r="X535" s="602"/>
      <c r="Y535" s="602"/>
      <c r="Z535" s="602"/>
      <c r="AA535" s="604">
        <v>19</v>
      </c>
      <c r="AB535" s="604">
        <v>30</v>
      </c>
      <c r="AC535" s="604">
        <v>3</v>
      </c>
      <c r="AD535" s="605">
        <v>45</v>
      </c>
    </row>
    <row r="536" spans="1:30" ht="15.75" thickBot="1" x14ac:dyDescent="0.3">
      <c r="A536" s="593" t="s">
        <v>406</v>
      </c>
      <c r="B536" s="690">
        <v>45503</v>
      </c>
      <c r="C536" s="692" t="s">
        <v>396</v>
      </c>
      <c r="D536" s="606" t="s">
        <v>399</v>
      </c>
      <c r="E536" s="670"/>
      <c r="F536" s="670"/>
      <c r="G536" s="670"/>
      <c r="H536" s="670"/>
      <c r="I536" s="670"/>
      <c r="J536" s="670"/>
      <c r="K536" s="670"/>
      <c r="L536" s="670"/>
      <c r="M536" s="670"/>
      <c r="N536" s="607">
        <v>1549</v>
      </c>
      <c r="O536" s="607">
        <v>78327</v>
      </c>
      <c r="P536" s="607">
        <v>3067</v>
      </c>
      <c r="Q536" s="603">
        <v>82943</v>
      </c>
      <c r="R536" s="670"/>
      <c r="S536" s="670"/>
      <c r="T536" s="670"/>
      <c r="U536" s="670"/>
      <c r="V536" s="670"/>
      <c r="W536" s="670"/>
      <c r="X536" s="670"/>
      <c r="Y536" s="670"/>
      <c r="Z536" s="670"/>
      <c r="AA536" s="608">
        <v>3</v>
      </c>
      <c r="AB536" s="608">
        <v>122</v>
      </c>
      <c r="AC536" s="608">
        <v>4</v>
      </c>
      <c r="AD536" s="605">
        <v>127</v>
      </c>
    </row>
    <row r="537" spans="1:30" ht="15.75" thickBot="1" x14ac:dyDescent="0.3">
      <c r="A537" s="593" t="s">
        <v>406</v>
      </c>
      <c r="B537" s="691">
        <v>45503</v>
      </c>
      <c r="C537" s="692" t="s">
        <v>396</v>
      </c>
      <c r="D537" s="600" t="s">
        <v>403</v>
      </c>
      <c r="E537" s="602"/>
      <c r="F537" s="602"/>
      <c r="G537" s="602"/>
      <c r="H537" s="602"/>
      <c r="I537" s="602"/>
      <c r="J537" s="602"/>
      <c r="K537" s="602"/>
      <c r="L537" s="602"/>
      <c r="M537" s="602"/>
      <c r="N537" s="601">
        <v>646</v>
      </c>
      <c r="O537" s="601">
        <v>16483</v>
      </c>
      <c r="P537" s="601">
        <v>1425</v>
      </c>
      <c r="Q537" s="603">
        <v>18554</v>
      </c>
      <c r="R537" s="602"/>
      <c r="S537" s="602"/>
      <c r="T537" s="602"/>
      <c r="U537" s="602"/>
      <c r="V537" s="602"/>
      <c r="W537" s="602"/>
      <c r="X537" s="602"/>
      <c r="Y537" s="602"/>
      <c r="Z537" s="602"/>
      <c r="AA537" s="604">
        <v>2</v>
      </c>
      <c r="AB537" s="604">
        <v>47</v>
      </c>
      <c r="AC537" s="604">
        <v>3</v>
      </c>
      <c r="AD537" s="605">
        <v>51</v>
      </c>
    </row>
    <row r="538" spans="1:30" ht="15.75" thickBot="1" x14ac:dyDescent="0.3">
      <c r="A538" s="593" t="s">
        <v>406</v>
      </c>
      <c r="B538" s="690">
        <v>45505</v>
      </c>
      <c r="C538" s="692" t="s">
        <v>396</v>
      </c>
      <c r="D538" s="606" t="s">
        <v>399</v>
      </c>
      <c r="E538" s="670"/>
      <c r="F538" s="670"/>
      <c r="G538" s="670"/>
      <c r="H538" s="670"/>
      <c r="I538" s="670"/>
      <c r="J538" s="670"/>
      <c r="K538" s="670"/>
      <c r="L538" s="670"/>
      <c r="M538" s="670"/>
      <c r="N538" s="607">
        <v>3632</v>
      </c>
      <c r="O538" s="607">
        <v>147205</v>
      </c>
      <c r="P538" s="607">
        <v>12718</v>
      </c>
      <c r="Q538" s="603">
        <v>163555</v>
      </c>
      <c r="R538" s="670"/>
      <c r="S538" s="670"/>
      <c r="T538" s="670"/>
      <c r="U538" s="670"/>
      <c r="V538" s="670"/>
      <c r="W538" s="670"/>
      <c r="X538" s="670"/>
      <c r="Y538" s="670"/>
      <c r="Z538" s="670"/>
      <c r="AA538" s="608">
        <v>6</v>
      </c>
      <c r="AB538" s="608">
        <v>226</v>
      </c>
      <c r="AC538" s="608">
        <v>36</v>
      </c>
      <c r="AD538" s="605">
        <v>231</v>
      </c>
    </row>
    <row r="539" spans="1:30" ht="15.75" thickBot="1" x14ac:dyDescent="0.3">
      <c r="A539" s="593" t="s">
        <v>406</v>
      </c>
      <c r="B539" s="691">
        <v>45505</v>
      </c>
      <c r="C539" s="692" t="s">
        <v>396</v>
      </c>
      <c r="D539" s="600" t="s">
        <v>403</v>
      </c>
      <c r="E539" s="602"/>
      <c r="F539" s="602"/>
      <c r="G539" s="602"/>
      <c r="H539" s="602"/>
      <c r="I539" s="602"/>
      <c r="J539" s="602"/>
      <c r="K539" s="602"/>
      <c r="L539" s="602"/>
      <c r="M539" s="602"/>
      <c r="N539" s="601">
        <v>872</v>
      </c>
      <c r="O539" s="601">
        <v>34505</v>
      </c>
      <c r="P539" s="601">
        <v>3088</v>
      </c>
      <c r="Q539" s="603">
        <v>38465</v>
      </c>
      <c r="R539" s="602"/>
      <c r="S539" s="602"/>
      <c r="T539" s="602"/>
      <c r="U539" s="602"/>
      <c r="V539" s="602"/>
      <c r="W539" s="602"/>
      <c r="X539" s="602"/>
      <c r="Y539" s="602"/>
      <c r="Z539" s="602"/>
      <c r="AA539" s="604">
        <v>3</v>
      </c>
      <c r="AB539" s="604">
        <v>90</v>
      </c>
      <c r="AC539" s="604">
        <v>11</v>
      </c>
      <c r="AD539" s="605">
        <v>94</v>
      </c>
    </row>
    <row r="540" spans="1:30" ht="15.75" thickBot="1" x14ac:dyDescent="0.3">
      <c r="A540" s="593" t="s">
        <v>406</v>
      </c>
      <c r="B540" s="690">
        <v>45509</v>
      </c>
      <c r="C540" s="692" t="s">
        <v>396</v>
      </c>
      <c r="D540" s="606" t="s">
        <v>399</v>
      </c>
      <c r="E540" s="670"/>
      <c r="F540" s="670"/>
      <c r="G540" s="670"/>
      <c r="H540" s="670"/>
      <c r="I540" s="670"/>
      <c r="J540" s="670"/>
      <c r="K540" s="670"/>
      <c r="L540" s="670"/>
      <c r="M540" s="607">
        <v>3399</v>
      </c>
      <c r="N540" s="607">
        <v>6805</v>
      </c>
      <c r="O540" s="607">
        <v>131933</v>
      </c>
      <c r="P540" s="607">
        <v>10033</v>
      </c>
      <c r="Q540" s="603">
        <v>152170</v>
      </c>
      <c r="R540" s="670"/>
      <c r="S540" s="670"/>
      <c r="T540" s="670"/>
      <c r="U540" s="670"/>
      <c r="V540" s="670"/>
      <c r="W540" s="670"/>
      <c r="X540" s="670"/>
      <c r="Y540" s="670"/>
      <c r="Z540" s="608">
        <v>4</v>
      </c>
      <c r="AA540" s="608">
        <v>9</v>
      </c>
      <c r="AB540" s="608">
        <v>190</v>
      </c>
      <c r="AC540" s="608">
        <v>29</v>
      </c>
      <c r="AD540" s="605">
        <v>198</v>
      </c>
    </row>
    <row r="541" spans="1:30" ht="15.75" thickBot="1" x14ac:dyDescent="0.3">
      <c r="A541" s="593" t="s">
        <v>406</v>
      </c>
      <c r="B541" s="691">
        <v>45509</v>
      </c>
      <c r="C541" s="692" t="s">
        <v>396</v>
      </c>
      <c r="D541" s="600" t="s">
        <v>403</v>
      </c>
      <c r="E541" s="602"/>
      <c r="F541" s="602"/>
      <c r="G541" s="602"/>
      <c r="H541" s="602"/>
      <c r="I541" s="602"/>
      <c r="J541" s="602"/>
      <c r="K541" s="602"/>
      <c r="L541" s="602"/>
      <c r="M541" s="602"/>
      <c r="N541" s="602"/>
      <c r="O541" s="601">
        <v>14242</v>
      </c>
      <c r="P541" s="601">
        <v>1490</v>
      </c>
      <c r="Q541" s="603">
        <v>15732</v>
      </c>
      <c r="R541" s="602"/>
      <c r="S541" s="602"/>
      <c r="T541" s="602"/>
      <c r="U541" s="602"/>
      <c r="V541" s="602"/>
      <c r="W541" s="602"/>
      <c r="X541" s="602"/>
      <c r="Y541" s="602"/>
      <c r="Z541" s="602"/>
      <c r="AA541" s="602"/>
      <c r="AB541" s="604">
        <v>39</v>
      </c>
      <c r="AC541" s="604">
        <v>8</v>
      </c>
      <c r="AD541" s="605">
        <v>39</v>
      </c>
    </row>
    <row r="542" spans="1:30" ht="15.75" thickBot="1" x14ac:dyDescent="0.3">
      <c r="A542" s="593" t="s">
        <v>406</v>
      </c>
      <c r="B542" s="690">
        <v>45510</v>
      </c>
      <c r="C542" s="692" t="s">
        <v>396</v>
      </c>
      <c r="D542" s="606" t="s">
        <v>402</v>
      </c>
      <c r="E542" s="670"/>
      <c r="F542" s="670"/>
      <c r="G542" s="670"/>
      <c r="H542" s="670"/>
      <c r="I542" s="670"/>
      <c r="J542" s="670"/>
      <c r="K542" s="670"/>
      <c r="L542" s="607">
        <v>447</v>
      </c>
      <c r="M542" s="607">
        <v>2813</v>
      </c>
      <c r="N542" s="607">
        <v>13503</v>
      </c>
      <c r="O542" s="607">
        <v>94453</v>
      </c>
      <c r="P542" s="607">
        <v>12582</v>
      </c>
      <c r="Q542" s="603">
        <v>123798</v>
      </c>
      <c r="R542" s="670"/>
      <c r="S542" s="670"/>
      <c r="T542" s="670"/>
      <c r="U542" s="670"/>
      <c r="V542" s="670"/>
      <c r="W542" s="670"/>
      <c r="X542" s="670"/>
      <c r="Y542" s="608">
        <v>1</v>
      </c>
      <c r="Z542" s="608">
        <v>4</v>
      </c>
      <c r="AA542" s="608">
        <v>28</v>
      </c>
      <c r="AB542" s="608">
        <v>186</v>
      </c>
      <c r="AC542" s="608">
        <v>24</v>
      </c>
      <c r="AD542" s="605">
        <v>243</v>
      </c>
    </row>
    <row r="543" spans="1:30" ht="15.75" thickBot="1" x14ac:dyDescent="0.3">
      <c r="A543" s="593" t="s">
        <v>406</v>
      </c>
      <c r="B543" s="691">
        <v>45510</v>
      </c>
      <c r="C543" s="692" t="s">
        <v>396</v>
      </c>
      <c r="D543" s="600" t="s">
        <v>399</v>
      </c>
      <c r="E543" s="602"/>
      <c r="F543" s="602"/>
      <c r="G543" s="602"/>
      <c r="H543" s="602"/>
      <c r="I543" s="602"/>
      <c r="J543" s="602"/>
      <c r="K543" s="602"/>
      <c r="L543" s="602"/>
      <c r="M543" s="601">
        <v>2741</v>
      </c>
      <c r="N543" s="601">
        <v>10473</v>
      </c>
      <c r="O543" s="601">
        <v>155454</v>
      </c>
      <c r="P543" s="601">
        <v>51158</v>
      </c>
      <c r="Q543" s="603">
        <v>219826</v>
      </c>
      <c r="R543" s="602"/>
      <c r="S543" s="602"/>
      <c r="T543" s="602"/>
      <c r="U543" s="602"/>
      <c r="V543" s="602"/>
      <c r="W543" s="602"/>
      <c r="X543" s="602"/>
      <c r="Y543" s="602"/>
      <c r="Z543" s="604">
        <v>2</v>
      </c>
      <c r="AA543" s="604">
        <v>15</v>
      </c>
      <c r="AB543" s="604">
        <v>196</v>
      </c>
      <c r="AC543" s="604">
        <v>75</v>
      </c>
      <c r="AD543" s="605">
        <v>264</v>
      </c>
    </row>
    <row r="544" spans="1:30" ht="15.75" thickBot="1" x14ac:dyDescent="0.3">
      <c r="A544" s="593" t="s">
        <v>406</v>
      </c>
      <c r="B544" s="690">
        <v>45510</v>
      </c>
      <c r="C544" s="692" t="s">
        <v>396</v>
      </c>
      <c r="D544" s="606" t="s">
        <v>403</v>
      </c>
      <c r="E544" s="670"/>
      <c r="F544" s="670"/>
      <c r="G544" s="670"/>
      <c r="H544" s="670"/>
      <c r="I544" s="670"/>
      <c r="J544" s="670"/>
      <c r="K544" s="670"/>
      <c r="L544" s="670"/>
      <c r="M544" s="607">
        <v>499</v>
      </c>
      <c r="N544" s="607">
        <v>1668</v>
      </c>
      <c r="O544" s="607">
        <v>18996</v>
      </c>
      <c r="P544" s="607">
        <v>4003</v>
      </c>
      <c r="Q544" s="603">
        <v>25166</v>
      </c>
      <c r="R544" s="670"/>
      <c r="S544" s="670"/>
      <c r="T544" s="670"/>
      <c r="U544" s="670"/>
      <c r="V544" s="670"/>
      <c r="W544" s="670"/>
      <c r="X544" s="670"/>
      <c r="Y544" s="670"/>
      <c r="Z544" s="608">
        <v>1</v>
      </c>
      <c r="AA544" s="608">
        <v>5</v>
      </c>
      <c r="AB544" s="608">
        <v>44</v>
      </c>
      <c r="AC544" s="608">
        <v>10</v>
      </c>
      <c r="AD544" s="605">
        <v>57</v>
      </c>
    </row>
    <row r="545" spans="1:30" ht="15.75" thickBot="1" x14ac:dyDescent="0.3">
      <c r="A545" s="593" t="s">
        <v>406</v>
      </c>
      <c r="B545" s="691">
        <v>45518</v>
      </c>
      <c r="C545" s="692" t="s">
        <v>396</v>
      </c>
      <c r="D545" s="600" t="s">
        <v>399</v>
      </c>
      <c r="E545" s="602"/>
      <c r="F545" s="602"/>
      <c r="G545" s="602"/>
      <c r="H545" s="602"/>
      <c r="I545" s="602"/>
      <c r="J545" s="602"/>
      <c r="K545" s="602"/>
      <c r="L545" s="602"/>
      <c r="M545" s="602"/>
      <c r="N545" s="602"/>
      <c r="O545" s="601">
        <v>16273</v>
      </c>
      <c r="P545" s="601">
        <v>62286</v>
      </c>
      <c r="Q545" s="603">
        <v>78559</v>
      </c>
      <c r="R545" s="602"/>
      <c r="S545" s="602"/>
      <c r="T545" s="602"/>
      <c r="U545" s="602"/>
      <c r="V545" s="602"/>
      <c r="W545" s="602"/>
      <c r="X545" s="602"/>
      <c r="Y545" s="602"/>
      <c r="Z545" s="602"/>
      <c r="AA545" s="602"/>
      <c r="AB545" s="604">
        <v>30</v>
      </c>
      <c r="AC545" s="604">
        <v>85</v>
      </c>
      <c r="AD545" s="605">
        <v>102</v>
      </c>
    </row>
    <row r="546" spans="1:30" ht="15.75" thickBot="1" x14ac:dyDescent="0.3">
      <c r="A546" s="593" t="s">
        <v>406</v>
      </c>
      <c r="B546" s="690">
        <v>45518</v>
      </c>
      <c r="C546" s="692" t="s">
        <v>396</v>
      </c>
      <c r="D546" s="606" t="s">
        <v>403</v>
      </c>
      <c r="E546" s="670"/>
      <c r="F546" s="670"/>
      <c r="G546" s="670"/>
      <c r="H546" s="670"/>
      <c r="I546" s="670"/>
      <c r="J546" s="670"/>
      <c r="K546" s="670"/>
      <c r="L546" s="670"/>
      <c r="M546" s="670"/>
      <c r="N546" s="670"/>
      <c r="O546" s="607">
        <v>5365</v>
      </c>
      <c r="P546" s="607">
        <v>12952</v>
      </c>
      <c r="Q546" s="603">
        <v>18317</v>
      </c>
      <c r="R546" s="670"/>
      <c r="S546" s="670"/>
      <c r="T546" s="670"/>
      <c r="U546" s="670"/>
      <c r="V546" s="670"/>
      <c r="W546" s="670"/>
      <c r="X546" s="670"/>
      <c r="Y546" s="670"/>
      <c r="Z546" s="670"/>
      <c r="AA546" s="670"/>
      <c r="AB546" s="608">
        <v>16</v>
      </c>
      <c r="AC546" s="608">
        <v>36</v>
      </c>
      <c r="AD546" s="605">
        <v>46</v>
      </c>
    </row>
    <row r="547" spans="1:30" ht="15.75" thickBot="1" x14ac:dyDescent="0.3">
      <c r="A547" s="593" t="s">
        <v>406</v>
      </c>
      <c r="B547" s="691">
        <v>45519</v>
      </c>
      <c r="C547" s="692" t="s">
        <v>396</v>
      </c>
      <c r="D547" s="600" t="s">
        <v>402</v>
      </c>
      <c r="E547" s="602"/>
      <c r="F547" s="602"/>
      <c r="G547" s="602"/>
      <c r="H547" s="602"/>
      <c r="I547" s="602"/>
      <c r="J547" s="602"/>
      <c r="K547" s="602"/>
      <c r="L547" s="602"/>
      <c r="M547" s="601">
        <v>291</v>
      </c>
      <c r="N547" s="601">
        <v>682</v>
      </c>
      <c r="O547" s="601">
        <v>2909</v>
      </c>
      <c r="P547" s="602"/>
      <c r="Q547" s="603">
        <v>3882</v>
      </c>
      <c r="R547" s="602"/>
      <c r="S547" s="602"/>
      <c r="T547" s="602"/>
      <c r="U547" s="602"/>
      <c r="V547" s="602"/>
      <c r="W547" s="602"/>
      <c r="X547" s="602"/>
      <c r="Y547" s="602"/>
      <c r="Z547" s="604">
        <v>1</v>
      </c>
      <c r="AA547" s="604">
        <v>3</v>
      </c>
      <c r="AB547" s="604">
        <v>10</v>
      </c>
      <c r="AC547" s="602"/>
      <c r="AD547" s="605">
        <v>14</v>
      </c>
    </row>
    <row r="548" spans="1:30" ht="15.75" thickBot="1" x14ac:dyDescent="0.3">
      <c r="A548" s="593" t="s">
        <v>406</v>
      </c>
      <c r="B548" s="690">
        <v>45519</v>
      </c>
      <c r="C548" s="692" t="s">
        <v>396</v>
      </c>
      <c r="D548" s="606" t="s">
        <v>399</v>
      </c>
      <c r="E548" s="670"/>
      <c r="F548" s="670"/>
      <c r="G548" s="670"/>
      <c r="H548" s="670"/>
      <c r="I548" s="670"/>
      <c r="J548" s="670"/>
      <c r="K548" s="670"/>
      <c r="L548" s="670"/>
      <c r="M548" s="607">
        <v>500</v>
      </c>
      <c r="N548" s="607">
        <v>250</v>
      </c>
      <c r="O548" s="607">
        <v>52403</v>
      </c>
      <c r="P548" s="607">
        <v>114067</v>
      </c>
      <c r="Q548" s="603">
        <v>167220</v>
      </c>
      <c r="R548" s="670"/>
      <c r="S548" s="670"/>
      <c r="T548" s="670"/>
      <c r="U548" s="670"/>
      <c r="V548" s="670"/>
      <c r="W548" s="670"/>
      <c r="X548" s="670"/>
      <c r="Y548" s="670"/>
      <c r="Z548" s="608">
        <v>1</v>
      </c>
      <c r="AA548" s="608">
        <v>1</v>
      </c>
      <c r="AB548" s="608">
        <v>87</v>
      </c>
      <c r="AC548" s="608">
        <v>167</v>
      </c>
      <c r="AD548" s="605">
        <v>218</v>
      </c>
    </row>
    <row r="549" spans="1:30" ht="15.75" thickBot="1" x14ac:dyDescent="0.3">
      <c r="A549" s="593" t="s">
        <v>406</v>
      </c>
      <c r="B549" s="691">
        <v>45519</v>
      </c>
      <c r="C549" s="692" t="s">
        <v>396</v>
      </c>
      <c r="D549" s="600" t="s">
        <v>403</v>
      </c>
      <c r="E549" s="602"/>
      <c r="F549" s="602"/>
      <c r="G549" s="602"/>
      <c r="H549" s="602"/>
      <c r="I549" s="602"/>
      <c r="J549" s="602"/>
      <c r="K549" s="602"/>
      <c r="L549" s="602"/>
      <c r="M549" s="602"/>
      <c r="N549" s="602"/>
      <c r="O549" s="601">
        <v>8875</v>
      </c>
      <c r="P549" s="601">
        <v>13451</v>
      </c>
      <c r="Q549" s="603">
        <v>22326</v>
      </c>
      <c r="R549" s="602"/>
      <c r="S549" s="602"/>
      <c r="T549" s="602"/>
      <c r="U549" s="602"/>
      <c r="V549" s="602"/>
      <c r="W549" s="602"/>
      <c r="X549" s="602"/>
      <c r="Y549" s="602"/>
      <c r="Z549" s="602"/>
      <c r="AA549" s="602"/>
      <c r="AB549" s="604">
        <v>26</v>
      </c>
      <c r="AC549" s="604">
        <v>39</v>
      </c>
      <c r="AD549" s="605">
        <v>53</v>
      </c>
    </row>
    <row r="550" spans="1:30" ht="15.75" thickBot="1" x14ac:dyDescent="0.3">
      <c r="A550" s="593" t="s">
        <v>406</v>
      </c>
      <c r="B550" s="690">
        <v>45520</v>
      </c>
      <c r="C550" s="692" t="s">
        <v>396</v>
      </c>
      <c r="D550" s="606" t="s">
        <v>402</v>
      </c>
      <c r="E550" s="670"/>
      <c r="F550" s="670"/>
      <c r="G550" s="670"/>
      <c r="H550" s="670"/>
      <c r="I550" s="670"/>
      <c r="J550" s="670"/>
      <c r="K550" s="670"/>
      <c r="L550" s="670"/>
      <c r="M550" s="670"/>
      <c r="N550" s="607">
        <v>34474</v>
      </c>
      <c r="O550" s="607">
        <v>72489</v>
      </c>
      <c r="P550" s="607">
        <v>1635</v>
      </c>
      <c r="Q550" s="603">
        <v>108598</v>
      </c>
      <c r="R550" s="670"/>
      <c r="S550" s="670"/>
      <c r="T550" s="670"/>
      <c r="U550" s="670"/>
      <c r="V550" s="670"/>
      <c r="W550" s="670"/>
      <c r="X550" s="670"/>
      <c r="Y550" s="670"/>
      <c r="Z550" s="670"/>
      <c r="AA550" s="608">
        <v>74</v>
      </c>
      <c r="AB550" s="608">
        <v>166</v>
      </c>
      <c r="AC550" s="608">
        <v>4</v>
      </c>
      <c r="AD550" s="605">
        <v>244</v>
      </c>
    </row>
    <row r="551" spans="1:30" ht="15.75" thickBot="1" x14ac:dyDescent="0.3">
      <c r="A551" s="593" t="s">
        <v>406</v>
      </c>
      <c r="B551" s="691">
        <v>45520</v>
      </c>
      <c r="C551" s="692" t="s">
        <v>396</v>
      </c>
      <c r="D551" s="600" t="s">
        <v>399</v>
      </c>
      <c r="E551" s="602"/>
      <c r="F551" s="602"/>
      <c r="G551" s="602"/>
      <c r="H551" s="602"/>
      <c r="I551" s="602"/>
      <c r="J551" s="602"/>
      <c r="K551" s="602"/>
      <c r="L551" s="602"/>
      <c r="M551" s="602"/>
      <c r="N551" s="601">
        <v>684</v>
      </c>
      <c r="O551" s="601">
        <v>126</v>
      </c>
      <c r="P551" s="601">
        <v>180046</v>
      </c>
      <c r="Q551" s="603">
        <v>180856</v>
      </c>
      <c r="R551" s="602"/>
      <c r="S551" s="602"/>
      <c r="T551" s="602"/>
      <c r="U551" s="602"/>
      <c r="V551" s="602"/>
      <c r="W551" s="602"/>
      <c r="X551" s="602"/>
      <c r="Y551" s="602"/>
      <c r="Z551" s="602"/>
      <c r="AA551" s="604">
        <v>2</v>
      </c>
      <c r="AB551" s="604">
        <v>1</v>
      </c>
      <c r="AC551" s="604">
        <v>225</v>
      </c>
      <c r="AD551" s="605">
        <v>228</v>
      </c>
    </row>
    <row r="552" spans="1:30" ht="15.75" thickBot="1" x14ac:dyDescent="0.3">
      <c r="A552" s="593" t="s">
        <v>406</v>
      </c>
      <c r="B552" s="690">
        <v>45520</v>
      </c>
      <c r="C552" s="692" t="s">
        <v>396</v>
      </c>
      <c r="D552" s="606" t="s">
        <v>403</v>
      </c>
      <c r="E552" s="670"/>
      <c r="F552" s="670"/>
      <c r="G552" s="670"/>
      <c r="H552" s="670"/>
      <c r="I552" s="670"/>
      <c r="J552" s="670"/>
      <c r="K552" s="670"/>
      <c r="L552" s="670"/>
      <c r="M552" s="670"/>
      <c r="N552" s="607">
        <v>122</v>
      </c>
      <c r="O552" s="607">
        <v>132</v>
      </c>
      <c r="P552" s="607">
        <v>26871</v>
      </c>
      <c r="Q552" s="603">
        <v>27125</v>
      </c>
      <c r="R552" s="670"/>
      <c r="S552" s="670"/>
      <c r="T552" s="670"/>
      <c r="U552" s="670"/>
      <c r="V552" s="670"/>
      <c r="W552" s="670"/>
      <c r="X552" s="670"/>
      <c r="Y552" s="670"/>
      <c r="Z552" s="670"/>
      <c r="AA552" s="608">
        <v>1</v>
      </c>
      <c r="AB552" s="608">
        <v>1</v>
      </c>
      <c r="AC552" s="608">
        <v>67</v>
      </c>
      <c r="AD552" s="605">
        <v>69</v>
      </c>
    </row>
    <row r="553" spans="1:30" ht="15.75" thickBot="1" x14ac:dyDescent="0.3">
      <c r="A553" s="593" t="s">
        <v>406</v>
      </c>
      <c r="B553" s="691">
        <v>45523</v>
      </c>
      <c r="C553" s="692" t="s">
        <v>396</v>
      </c>
      <c r="D553" s="600" t="s">
        <v>402</v>
      </c>
      <c r="E553" s="602"/>
      <c r="F553" s="602"/>
      <c r="G553" s="602"/>
      <c r="H553" s="602"/>
      <c r="I553" s="602"/>
      <c r="J553" s="602"/>
      <c r="K553" s="602"/>
      <c r="L553" s="602"/>
      <c r="M553" s="601">
        <v>255</v>
      </c>
      <c r="N553" s="601">
        <v>1020</v>
      </c>
      <c r="O553" s="601">
        <v>55630</v>
      </c>
      <c r="P553" s="601">
        <v>8000</v>
      </c>
      <c r="Q553" s="603">
        <v>64905</v>
      </c>
      <c r="R553" s="602"/>
      <c r="S553" s="602"/>
      <c r="T553" s="602"/>
      <c r="U553" s="602"/>
      <c r="V553" s="602"/>
      <c r="W553" s="602"/>
      <c r="X553" s="602"/>
      <c r="Y553" s="602"/>
      <c r="Z553" s="604">
        <v>1</v>
      </c>
      <c r="AA553" s="604">
        <v>4</v>
      </c>
      <c r="AB553" s="604">
        <v>124</v>
      </c>
      <c r="AC553" s="604">
        <v>16</v>
      </c>
      <c r="AD553" s="605">
        <v>145</v>
      </c>
    </row>
    <row r="554" spans="1:30" ht="15.75" thickBot="1" x14ac:dyDescent="0.3">
      <c r="A554" s="593" t="s">
        <v>406</v>
      </c>
      <c r="B554" s="690">
        <v>45523</v>
      </c>
      <c r="C554" s="692" t="s">
        <v>396</v>
      </c>
      <c r="D554" s="606" t="s">
        <v>399</v>
      </c>
      <c r="E554" s="670"/>
      <c r="F554" s="670"/>
      <c r="G554" s="670"/>
      <c r="H554" s="670"/>
      <c r="I554" s="670"/>
      <c r="J554" s="670"/>
      <c r="K554" s="670"/>
      <c r="L554" s="670"/>
      <c r="M554" s="670"/>
      <c r="N554" s="670"/>
      <c r="O554" s="670"/>
      <c r="P554" s="607">
        <v>83105</v>
      </c>
      <c r="Q554" s="603">
        <v>83105</v>
      </c>
      <c r="R554" s="670"/>
      <c r="S554" s="670"/>
      <c r="T554" s="670"/>
      <c r="U554" s="670"/>
      <c r="V554" s="670"/>
      <c r="W554" s="670"/>
      <c r="X554" s="670"/>
      <c r="Y554" s="670"/>
      <c r="Z554" s="670"/>
      <c r="AA554" s="670"/>
      <c r="AB554" s="670"/>
      <c r="AC554" s="608">
        <v>116</v>
      </c>
      <c r="AD554" s="605">
        <v>116</v>
      </c>
    </row>
    <row r="555" spans="1:30" ht="15.75" thickBot="1" x14ac:dyDescent="0.3">
      <c r="A555" s="593" t="s">
        <v>406</v>
      </c>
      <c r="B555" s="691">
        <v>45523</v>
      </c>
      <c r="C555" s="692" t="s">
        <v>396</v>
      </c>
      <c r="D555" s="600" t="s">
        <v>403</v>
      </c>
      <c r="E555" s="602"/>
      <c r="F555" s="602"/>
      <c r="G555" s="602"/>
      <c r="H555" s="602"/>
      <c r="I555" s="602"/>
      <c r="J555" s="602"/>
      <c r="K555" s="602"/>
      <c r="L555" s="602"/>
      <c r="M555" s="602"/>
      <c r="N555" s="602"/>
      <c r="O555" s="602"/>
      <c r="P555" s="601">
        <v>13186</v>
      </c>
      <c r="Q555" s="603">
        <v>13186</v>
      </c>
      <c r="R555" s="602"/>
      <c r="S555" s="602"/>
      <c r="T555" s="602"/>
      <c r="U555" s="602"/>
      <c r="V555" s="602"/>
      <c r="W555" s="602"/>
      <c r="X555" s="602"/>
      <c r="Y555" s="602"/>
      <c r="Z555" s="602"/>
      <c r="AA555" s="602"/>
      <c r="AB555" s="602"/>
      <c r="AC555" s="604">
        <v>34</v>
      </c>
      <c r="AD555" s="605">
        <v>34</v>
      </c>
    </row>
    <row r="556" spans="1:30" ht="15.75" thickBot="1" x14ac:dyDescent="0.3">
      <c r="A556" s="593" t="s">
        <v>406</v>
      </c>
      <c r="B556" s="690">
        <v>45524</v>
      </c>
      <c r="C556" s="692" t="s">
        <v>396</v>
      </c>
      <c r="D556" s="606" t="s">
        <v>399</v>
      </c>
      <c r="E556" s="670"/>
      <c r="F556" s="670"/>
      <c r="G556" s="670"/>
      <c r="H556" s="670"/>
      <c r="I556" s="670"/>
      <c r="J556" s="670"/>
      <c r="K556" s="670"/>
      <c r="L556" s="670"/>
      <c r="M556" s="670"/>
      <c r="N556" s="670"/>
      <c r="O556" s="670"/>
      <c r="P556" s="607">
        <v>85533</v>
      </c>
      <c r="Q556" s="603">
        <v>85533</v>
      </c>
      <c r="R556" s="670"/>
      <c r="S556" s="670"/>
      <c r="T556" s="670"/>
      <c r="U556" s="670"/>
      <c r="V556" s="670"/>
      <c r="W556" s="670"/>
      <c r="X556" s="670"/>
      <c r="Y556" s="670"/>
      <c r="Z556" s="670"/>
      <c r="AA556" s="670"/>
      <c r="AB556" s="670"/>
      <c r="AC556" s="608">
        <v>115</v>
      </c>
      <c r="AD556" s="605">
        <v>115</v>
      </c>
    </row>
    <row r="557" spans="1:30" ht="15.75" thickBot="1" x14ac:dyDescent="0.3">
      <c r="A557" s="593" t="s">
        <v>406</v>
      </c>
      <c r="B557" s="691">
        <v>45524</v>
      </c>
      <c r="C557" s="692" t="s">
        <v>396</v>
      </c>
      <c r="D557" s="600" t="s">
        <v>403</v>
      </c>
      <c r="E557" s="602"/>
      <c r="F557" s="602"/>
      <c r="G557" s="602"/>
      <c r="H557" s="602"/>
      <c r="I557" s="602"/>
      <c r="J557" s="602"/>
      <c r="K557" s="602"/>
      <c r="L557" s="602"/>
      <c r="M557" s="602"/>
      <c r="N557" s="602"/>
      <c r="O557" s="602"/>
      <c r="P557" s="601">
        <v>16883</v>
      </c>
      <c r="Q557" s="603">
        <v>16883</v>
      </c>
      <c r="R557" s="602"/>
      <c r="S557" s="602"/>
      <c r="T557" s="602"/>
      <c r="U557" s="602"/>
      <c r="V557" s="602"/>
      <c r="W557" s="602"/>
      <c r="X557" s="602"/>
      <c r="Y557" s="602"/>
      <c r="Z557" s="602"/>
      <c r="AA557" s="602"/>
      <c r="AB557" s="602"/>
      <c r="AC557" s="604">
        <v>43</v>
      </c>
      <c r="AD557" s="605">
        <v>43</v>
      </c>
    </row>
    <row r="558" spans="1:30" ht="15.75" thickBot="1" x14ac:dyDescent="0.3">
      <c r="A558" s="593" t="s">
        <v>406</v>
      </c>
      <c r="B558" s="690">
        <v>45525</v>
      </c>
      <c r="C558" s="692" t="s">
        <v>396</v>
      </c>
      <c r="D558" s="606" t="s">
        <v>399</v>
      </c>
      <c r="E558" s="670"/>
      <c r="F558" s="670"/>
      <c r="G558" s="670"/>
      <c r="H558" s="670"/>
      <c r="I558" s="670"/>
      <c r="J558" s="670"/>
      <c r="K558" s="670"/>
      <c r="L558" s="670"/>
      <c r="M558" s="670"/>
      <c r="N558" s="670"/>
      <c r="O558" s="670"/>
      <c r="P558" s="607">
        <v>159602</v>
      </c>
      <c r="Q558" s="603">
        <v>159602</v>
      </c>
      <c r="R558" s="670"/>
      <c r="S558" s="670"/>
      <c r="T558" s="670"/>
      <c r="U558" s="670"/>
      <c r="V558" s="670"/>
      <c r="W558" s="670"/>
      <c r="X558" s="670"/>
      <c r="Y558" s="670"/>
      <c r="Z558" s="670"/>
      <c r="AA558" s="670"/>
      <c r="AB558" s="670"/>
      <c r="AC558" s="608">
        <v>240</v>
      </c>
      <c r="AD558" s="605">
        <v>240</v>
      </c>
    </row>
    <row r="559" spans="1:30" ht="15.75" thickBot="1" x14ac:dyDescent="0.3">
      <c r="A559" s="593" t="s">
        <v>406</v>
      </c>
      <c r="B559" s="691">
        <v>45525</v>
      </c>
      <c r="C559" s="692" t="s">
        <v>396</v>
      </c>
      <c r="D559" s="600" t="s">
        <v>403</v>
      </c>
      <c r="E559" s="602"/>
      <c r="F559" s="602"/>
      <c r="G559" s="602"/>
      <c r="H559" s="602"/>
      <c r="I559" s="602"/>
      <c r="J559" s="602"/>
      <c r="K559" s="602"/>
      <c r="L559" s="602"/>
      <c r="M559" s="602"/>
      <c r="N559" s="602"/>
      <c r="O559" s="602"/>
      <c r="P559" s="601">
        <v>24259</v>
      </c>
      <c r="Q559" s="603">
        <v>24259</v>
      </c>
      <c r="R559" s="602"/>
      <c r="S559" s="602"/>
      <c r="T559" s="602"/>
      <c r="U559" s="602"/>
      <c r="V559" s="602"/>
      <c r="W559" s="602"/>
      <c r="X559" s="602"/>
      <c r="Y559" s="602"/>
      <c r="Z559" s="602"/>
      <c r="AA559" s="602"/>
      <c r="AB559" s="602"/>
      <c r="AC559" s="604">
        <v>75</v>
      </c>
      <c r="AD559" s="605">
        <v>75</v>
      </c>
    </row>
    <row r="560" spans="1:30" ht="15.75" thickBot="1" x14ac:dyDescent="0.3">
      <c r="A560" s="593" t="s">
        <v>406</v>
      </c>
      <c r="B560" s="692" t="s">
        <v>398</v>
      </c>
      <c r="C560" s="692" t="s">
        <v>396</v>
      </c>
      <c r="D560" s="606" t="s">
        <v>402</v>
      </c>
      <c r="E560" s="670"/>
      <c r="F560" s="670"/>
      <c r="G560" s="670"/>
      <c r="H560" s="670"/>
      <c r="I560" s="670"/>
      <c r="J560" s="670"/>
      <c r="K560" s="670"/>
      <c r="L560" s="670"/>
      <c r="M560" s="670"/>
      <c r="N560" s="670"/>
      <c r="O560" s="670"/>
      <c r="P560" s="670"/>
      <c r="Q560" s="591"/>
      <c r="R560" s="608">
        <v>21</v>
      </c>
      <c r="S560" s="608">
        <v>166</v>
      </c>
      <c r="T560" s="608">
        <v>1501</v>
      </c>
      <c r="U560" s="608">
        <v>636</v>
      </c>
      <c r="V560" s="608">
        <v>404</v>
      </c>
      <c r="W560" s="608">
        <v>805</v>
      </c>
      <c r="X560" s="608">
        <v>1371</v>
      </c>
      <c r="Y560" s="608">
        <v>691</v>
      </c>
      <c r="Z560" s="608">
        <v>1378</v>
      </c>
      <c r="AA560" s="608">
        <v>1414</v>
      </c>
      <c r="AB560" s="608">
        <v>699</v>
      </c>
      <c r="AC560" s="608">
        <v>995</v>
      </c>
      <c r="AD560" s="605">
        <v>6620</v>
      </c>
    </row>
    <row r="561" spans="1:30" ht="15.75" thickBot="1" x14ac:dyDescent="0.3">
      <c r="A561" s="593" t="s">
        <v>406</v>
      </c>
      <c r="B561" s="692" t="s">
        <v>398</v>
      </c>
      <c r="C561" s="692" t="s">
        <v>396</v>
      </c>
      <c r="D561" s="600" t="s">
        <v>397</v>
      </c>
      <c r="E561" s="602"/>
      <c r="F561" s="602"/>
      <c r="G561" s="602"/>
      <c r="H561" s="602"/>
      <c r="I561" s="602"/>
      <c r="J561" s="602"/>
      <c r="K561" s="602"/>
      <c r="L561" s="602"/>
      <c r="M561" s="602"/>
      <c r="N561" s="602"/>
      <c r="O561" s="602"/>
      <c r="P561" s="602"/>
      <c r="Q561" s="591"/>
      <c r="R561" s="602"/>
      <c r="S561" s="604">
        <v>1</v>
      </c>
      <c r="T561" s="604">
        <v>1</v>
      </c>
      <c r="U561" s="602"/>
      <c r="V561" s="602"/>
      <c r="W561" s="604">
        <v>2</v>
      </c>
      <c r="X561" s="602"/>
      <c r="Y561" s="604">
        <v>2</v>
      </c>
      <c r="Z561" s="602"/>
      <c r="AA561" s="604">
        <v>3</v>
      </c>
      <c r="AB561" s="604">
        <v>2</v>
      </c>
      <c r="AC561" s="604">
        <v>1</v>
      </c>
      <c r="AD561" s="605">
        <v>11</v>
      </c>
    </row>
    <row r="562" spans="1:30" ht="15.75" thickBot="1" x14ac:dyDescent="0.3">
      <c r="A562" s="593" t="s">
        <v>406</v>
      </c>
      <c r="B562" s="692" t="s">
        <v>398</v>
      </c>
      <c r="C562" s="692" t="s">
        <v>396</v>
      </c>
      <c r="D562" s="606" t="s">
        <v>399</v>
      </c>
      <c r="E562" s="670"/>
      <c r="F562" s="670"/>
      <c r="G562" s="670"/>
      <c r="H562" s="670"/>
      <c r="I562" s="670"/>
      <c r="J562" s="670"/>
      <c r="K562" s="670"/>
      <c r="L562" s="670"/>
      <c r="M562" s="670"/>
      <c r="N562" s="670"/>
      <c r="O562" s="670"/>
      <c r="P562" s="670"/>
      <c r="Q562" s="591"/>
      <c r="R562" s="608">
        <v>525</v>
      </c>
      <c r="S562" s="608">
        <v>193</v>
      </c>
      <c r="T562" s="608">
        <v>1802</v>
      </c>
      <c r="U562" s="608">
        <v>2866</v>
      </c>
      <c r="V562" s="608">
        <v>2050</v>
      </c>
      <c r="W562" s="608">
        <v>2323</v>
      </c>
      <c r="X562" s="608">
        <v>2728</v>
      </c>
      <c r="Y562" s="608">
        <v>2231</v>
      </c>
      <c r="Z562" s="608">
        <v>2259</v>
      </c>
      <c r="AA562" s="608">
        <v>3513</v>
      </c>
      <c r="AB562" s="608">
        <v>1224</v>
      </c>
      <c r="AC562" s="608">
        <v>1306</v>
      </c>
      <c r="AD562" s="605">
        <v>20409</v>
      </c>
    </row>
    <row r="563" spans="1:30" ht="15.75" thickBot="1" x14ac:dyDescent="0.3">
      <c r="A563" s="593" t="s">
        <v>406</v>
      </c>
      <c r="B563" s="692" t="s">
        <v>398</v>
      </c>
      <c r="C563" s="692" t="s">
        <v>396</v>
      </c>
      <c r="D563" s="600" t="s">
        <v>403</v>
      </c>
      <c r="E563" s="602"/>
      <c r="F563" s="602"/>
      <c r="G563" s="602"/>
      <c r="H563" s="602"/>
      <c r="I563" s="602"/>
      <c r="J563" s="602"/>
      <c r="K563" s="602"/>
      <c r="L563" s="602"/>
      <c r="M563" s="602"/>
      <c r="N563" s="602"/>
      <c r="O563" s="602"/>
      <c r="P563" s="602"/>
      <c r="Q563" s="591"/>
      <c r="R563" s="604">
        <v>140</v>
      </c>
      <c r="S563" s="604">
        <v>49</v>
      </c>
      <c r="T563" s="604">
        <v>385</v>
      </c>
      <c r="U563" s="604">
        <v>841</v>
      </c>
      <c r="V563" s="604">
        <v>672</v>
      </c>
      <c r="W563" s="604">
        <v>713</v>
      </c>
      <c r="X563" s="604">
        <v>929</v>
      </c>
      <c r="Y563" s="604">
        <v>831</v>
      </c>
      <c r="Z563" s="604">
        <v>699</v>
      </c>
      <c r="AA563" s="604">
        <v>1096</v>
      </c>
      <c r="AB563" s="604">
        <v>357</v>
      </c>
      <c r="AC563" s="604">
        <v>390</v>
      </c>
      <c r="AD563" s="605">
        <v>6405</v>
      </c>
    </row>
    <row r="564" spans="1:30" ht="15.75" thickBot="1" x14ac:dyDescent="0.3">
      <c r="A564" s="593" t="s">
        <v>406</v>
      </c>
      <c r="B564" s="692" t="s">
        <v>398</v>
      </c>
      <c r="C564" s="692" t="s">
        <v>396</v>
      </c>
      <c r="D564" s="606" t="s">
        <v>407</v>
      </c>
      <c r="E564" s="670"/>
      <c r="F564" s="670"/>
      <c r="G564" s="670"/>
      <c r="H564" s="670"/>
      <c r="I564" s="670"/>
      <c r="J564" s="670"/>
      <c r="K564" s="670"/>
      <c r="L564" s="670"/>
      <c r="M564" s="670"/>
      <c r="N564" s="670"/>
      <c r="O564" s="670"/>
      <c r="P564" s="670"/>
      <c r="Q564" s="591"/>
      <c r="R564" s="670"/>
      <c r="S564" s="670"/>
      <c r="T564" s="670"/>
      <c r="U564" s="670"/>
      <c r="V564" s="670"/>
      <c r="W564" s="608">
        <v>1</v>
      </c>
      <c r="X564" s="670"/>
      <c r="Y564" s="670"/>
      <c r="Z564" s="670"/>
      <c r="AA564" s="670"/>
      <c r="AB564" s="670"/>
      <c r="AC564" s="670"/>
      <c r="AD564" s="605">
        <v>1</v>
      </c>
    </row>
    <row r="565" spans="1:30" ht="15.75" thickBot="1" x14ac:dyDescent="0.3">
      <c r="A565" s="593" t="s">
        <v>406</v>
      </c>
      <c r="B565" s="671" t="s">
        <v>400</v>
      </c>
      <c r="C565" s="671" t="s">
        <v>400</v>
      </c>
      <c r="D565" s="609" t="s">
        <v>400</v>
      </c>
      <c r="E565" s="603">
        <v>476941.87</v>
      </c>
      <c r="F565" s="603">
        <v>695477</v>
      </c>
      <c r="G565" s="603">
        <v>1843887</v>
      </c>
      <c r="H565" s="603">
        <v>2251247</v>
      </c>
      <c r="I565" s="603">
        <v>1572492.37</v>
      </c>
      <c r="J565" s="603">
        <v>2032622.7</v>
      </c>
      <c r="K565" s="603">
        <v>2818611</v>
      </c>
      <c r="L565" s="603">
        <v>2217298</v>
      </c>
      <c r="M565" s="603">
        <v>2566846.96</v>
      </c>
      <c r="N565" s="603">
        <v>3500273</v>
      </c>
      <c r="O565" s="603">
        <v>1226274</v>
      </c>
      <c r="P565" s="603">
        <v>1034872</v>
      </c>
      <c r="Q565" s="603">
        <v>22236842.899999999</v>
      </c>
      <c r="R565" s="610">
        <v>716</v>
      </c>
      <c r="S565" s="610">
        <v>987</v>
      </c>
      <c r="T565" s="610">
        <v>1839</v>
      </c>
      <c r="U565" s="610">
        <v>2944</v>
      </c>
      <c r="V565" s="610">
        <v>2178</v>
      </c>
      <c r="W565" s="610">
        <v>2725</v>
      </c>
      <c r="X565" s="610">
        <v>3842</v>
      </c>
      <c r="Y565" s="610">
        <v>2763</v>
      </c>
      <c r="Z565" s="610">
        <v>3273</v>
      </c>
      <c r="AA565" s="610">
        <v>4426</v>
      </c>
      <c r="AB565" s="610">
        <v>1882</v>
      </c>
      <c r="AC565" s="610">
        <v>2495</v>
      </c>
      <c r="AD565" s="605">
        <v>21733</v>
      </c>
    </row>
    <row r="566" spans="1:30" ht="15.75" thickBot="1" x14ac:dyDescent="0.3">
      <c r="A566" s="593" t="s">
        <v>408</v>
      </c>
      <c r="B566" s="672">
        <v>45161</v>
      </c>
      <c r="C566" s="671" t="s">
        <v>396</v>
      </c>
      <c r="D566" s="606" t="s">
        <v>397</v>
      </c>
      <c r="E566" s="607">
        <v>214.66</v>
      </c>
      <c r="F566" s="670"/>
      <c r="G566" s="670"/>
      <c r="H566" s="670"/>
      <c r="I566" s="670"/>
      <c r="J566" s="670"/>
      <c r="K566" s="670"/>
      <c r="L566" s="670"/>
      <c r="M566" s="670"/>
      <c r="N566" s="670"/>
      <c r="O566" s="670"/>
      <c r="P566" s="670"/>
      <c r="Q566" s="603">
        <v>214.66</v>
      </c>
      <c r="R566" s="608">
        <v>1</v>
      </c>
      <c r="S566" s="670"/>
      <c r="T566" s="670"/>
      <c r="U566" s="670"/>
      <c r="V566" s="670"/>
      <c r="W566" s="670"/>
      <c r="X566" s="670"/>
      <c r="Y566" s="670"/>
      <c r="Z566" s="670"/>
      <c r="AA566" s="670"/>
      <c r="AB566" s="670"/>
      <c r="AC566" s="670"/>
      <c r="AD566" s="605">
        <v>1</v>
      </c>
    </row>
    <row r="567" spans="1:30" ht="15.75" thickBot="1" x14ac:dyDescent="0.3">
      <c r="A567" s="593" t="s">
        <v>408</v>
      </c>
      <c r="B567" s="673">
        <v>45189</v>
      </c>
      <c r="C567" s="671" t="s">
        <v>396</v>
      </c>
      <c r="D567" s="600" t="s">
        <v>397</v>
      </c>
      <c r="E567" s="602"/>
      <c r="F567" s="601">
        <v>1356.97</v>
      </c>
      <c r="G567" s="602"/>
      <c r="H567" s="602"/>
      <c r="I567" s="602"/>
      <c r="J567" s="602"/>
      <c r="K567" s="602"/>
      <c r="L567" s="602"/>
      <c r="M567" s="602"/>
      <c r="N567" s="602"/>
      <c r="O567" s="602"/>
      <c r="P567" s="602"/>
      <c r="Q567" s="603">
        <v>1356.97</v>
      </c>
      <c r="R567" s="602"/>
      <c r="S567" s="604">
        <v>2</v>
      </c>
      <c r="T567" s="602"/>
      <c r="U567" s="602"/>
      <c r="V567" s="602"/>
      <c r="W567" s="602"/>
      <c r="X567" s="602"/>
      <c r="Y567" s="602"/>
      <c r="Z567" s="602"/>
      <c r="AA567" s="602"/>
      <c r="AB567" s="602"/>
      <c r="AC567" s="602"/>
      <c r="AD567" s="605">
        <v>2</v>
      </c>
    </row>
    <row r="568" spans="1:30" ht="15.75" thickBot="1" x14ac:dyDescent="0.3">
      <c r="A568" s="593" t="s">
        <v>408</v>
      </c>
      <c r="B568" s="672">
        <v>45244</v>
      </c>
      <c r="C568" s="671" t="s">
        <v>396</v>
      </c>
      <c r="D568" s="606" t="s">
        <v>397</v>
      </c>
      <c r="E568" s="670"/>
      <c r="F568" s="670"/>
      <c r="G568" s="670"/>
      <c r="H568" s="607">
        <v>362.19</v>
      </c>
      <c r="I568" s="670"/>
      <c r="J568" s="670"/>
      <c r="K568" s="670"/>
      <c r="L568" s="670"/>
      <c r="M568" s="670"/>
      <c r="N568" s="670"/>
      <c r="O568" s="670"/>
      <c r="P568" s="670"/>
      <c r="Q568" s="603">
        <v>362.19</v>
      </c>
      <c r="R568" s="670"/>
      <c r="S568" s="670"/>
      <c r="T568" s="670"/>
      <c r="U568" s="608">
        <v>1</v>
      </c>
      <c r="V568" s="670"/>
      <c r="W568" s="670"/>
      <c r="X568" s="670"/>
      <c r="Y568" s="670"/>
      <c r="Z568" s="670"/>
      <c r="AA568" s="670"/>
      <c r="AB568" s="670"/>
      <c r="AC568" s="670"/>
      <c r="AD568" s="605">
        <v>1</v>
      </c>
    </row>
    <row r="569" spans="1:30" ht="15.75" thickBot="1" x14ac:dyDescent="0.3">
      <c r="A569" s="593" t="s">
        <v>408</v>
      </c>
      <c r="B569" s="673">
        <v>45260</v>
      </c>
      <c r="C569" s="671" t="s">
        <v>396</v>
      </c>
      <c r="D569" s="600" t="s">
        <v>397</v>
      </c>
      <c r="E569" s="602"/>
      <c r="F569" s="602"/>
      <c r="G569" s="602"/>
      <c r="H569" s="601">
        <v>135.19999999999999</v>
      </c>
      <c r="I569" s="602"/>
      <c r="J569" s="602"/>
      <c r="K569" s="602"/>
      <c r="L569" s="602"/>
      <c r="M569" s="602"/>
      <c r="N569" s="602"/>
      <c r="O569" s="602"/>
      <c r="P569" s="602"/>
      <c r="Q569" s="603">
        <v>135.19999999999999</v>
      </c>
      <c r="R569" s="602"/>
      <c r="S569" s="602"/>
      <c r="T569" s="602"/>
      <c r="U569" s="604">
        <v>1</v>
      </c>
      <c r="V569" s="602"/>
      <c r="W569" s="602"/>
      <c r="X569" s="602"/>
      <c r="Y569" s="602"/>
      <c r="Z569" s="602"/>
      <c r="AA569" s="602"/>
      <c r="AB569" s="602"/>
      <c r="AC569" s="602"/>
      <c r="AD569" s="605">
        <v>1</v>
      </c>
    </row>
    <row r="570" spans="1:30" ht="15.75" thickBot="1" x14ac:dyDescent="0.3">
      <c r="A570" s="593" t="s">
        <v>408</v>
      </c>
      <c r="B570" s="672">
        <v>45273</v>
      </c>
      <c r="C570" s="671" t="s">
        <v>396</v>
      </c>
      <c r="D570" s="606" t="s">
        <v>397</v>
      </c>
      <c r="E570" s="670"/>
      <c r="F570" s="670"/>
      <c r="G570" s="670"/>
      <c r="H570" s="607">
        <v>527.76</v>
      </c>
      <c r="I570" s="670"/>
      <c r="J570" s="670"/>
      <c r="K570" s="670"/>
      <c r="L570" s="670"/>
      <c r="M570" s="670"/>
      <c r="N570" s="670"/>
      <c r="O570" s="670"/>
      <c r="P570" s="670"/>
      <c r="Q570" s="603">
        <v>527.76</v>
      </c>
      <c r="R570" s="670"/>
      <c r="S570" s="670"/>
      <c r="T570" s="670"/>
      <c r="U570" s="608">
        <v>1</v>
      </c>
      <c r="V570" s="670"/>
      <c r="W570" s="670"/>
      <c r="X570" s="670"/>
      <c r="Y570" s="670"/>
      <c r="Z570" s="670"/>
      <c r="AA570" s="670"/>
      <c r="AB570" s="670"/>
      <c r="AC570" s="670"/>
      <c r="AD570" s="605">
        <v>1</v>
      </c>
    </row>
    <row r="571" spans="1:30" ht="15.75" thickBot="1" x14ac:dyDescent="0.3">
      <c r="A571" s="593" t="s">
        <v>408</v>
      </c>
      <c r="B571" s="673">
        <v>45328</v>
      </c>
      <c r="C571" s="671" t="s">
        <v>396</v>
      </c>
      <c r="D571" s="600" t="s">
        <v>397</v>
      </c>
      <c r="E571" s="602"/>
      <c r="F571" s="602"/>
      <c r="G571" s="602"/>
      <c r="H571" s="602"/>
      <c r="I571" s="602"/>
      <c r="J571" s="602"/>
      <c r="K571" s="601">
        <v>375.54</v>
      </c>
      <c r="L571" s="602"/>
      <c r="M571" s="602"/>
      <c r="N571" s="602"/>
      <c r="O571" s="602"/>
      <c r="P571" s="602"/>
      <c r="Q571" s="603">
        <v>375.54</v>
      </c>
      <c r="R571" s="602"/>
      <c r="S571" s="602"/>
      <c r="T571" s="602"/>
      <c r="U571" s="602"/>
      <c r="V571" s="602"/>
      <c r="W571" s="602"/>
      <c r="X571" s="604">
        <v>1</v>
      </c>
      <c r="Y571" s="602"/>
      <c r="Z571" s="602"/>
      <c r="AA571" s="602"/>
      <c r="AB571" s="602"/>
      <c r="AC571" s="602"/>
      <c r="AD571" s="605">
        <v>1</v>
      </c>
    </row>
    <row r="572" spans="1:30" ht="15.75" thickBot="1" x14ac:dyDescent="0.3">
      <c r="A572" s="593" t="s">
        <v>408</v>
      </c>
      <c r="B572" s="672">
        <v>45350</v>
      </c>
      <c r="C572" s="671" t="s">
        <v>396</v>
      </c>
      <c r="D572" s="606" t="s">
        <v>397</v>
      </c>
      <c r="E572" s="670"/>
      <c r="F572" s="670"/>
      <c r="G572" s="670"/>
      <c r="H572" s="670"/>
      <c r="I572" s="670"/>
      <c r="J572" s="670"/>
      <c r="K572" s="607">
        <v>193.41</v>
      </c>
      <c r="L572" s="670"/>
      <c r="M572" s="670"/>
      <c r="N572" s="670"/>
      <c r="O572" s="670"/>
      <c r="P572" s="670"/>
      <c r="Q572" s="603">
        <v>193.41</v>
      </c>
      <c r="R572" s="670"/>
      <c r="S572" s="670"/>
      <c r="T572" s="670"/>
      <c r="U572" s="670"/>
      <c r="V572" s="670"/>
      <c r="W572" s="670"/>
      <c r="X572" s="608">
        <v>1</v>
      </c>
      <c r="Y572" s="670"/>
      <c r="Z572" s="670"/>
      <c r="AA572" s="670"/>
      <c r="AB572" s="670"/>
      <c r="AC572" s="670"/>
      <c r="AD572" s="605">
        <v>1</v>
      </c>
    </row>
    <row r="573" spans="1:30" ht="15.75" thickBot="1" x14ac:dyDescent="0.3">
      <c r="A573" s="593" t="s">
        <v>408</v>
      </c>
      <c r="B573" s="673">
        <v>45421</v>
      </c>
      <c r="C573" s="671" t="s">
        <v>396</v>
      </c>
      <c r="D573" s="600" t="s">
        <v>397</v>
      </c>
      <c r="E573" s="602"/>
      <c r="F573" s="602"/>
      <c r="G573" s="602"/>
      <c r="H573" s="602"/>
      <c r="I573" s="602"/>
      <c r="J573" s="602"/>
      <c r="K573" s="602"/>
      <c r="L573" s="602"/>
      <c r="M573" s="602"/>
      <c r="N573" s="601">
        <v>701.7</v>
      </c>
      <c r="O573" s="602"/>
      <c r="P573" s="602"/>
      <c r="Q573" s="603">
        <v>701.7</v>
      </c>
      <c r="R573" s="602"/>
      <c r="S573" s="602"/>
      <c r="T573" s="602"/>
      <c r="U573" s="602"/>
      <c r="V573" s="602"/>
      <c r="W573" s="602"/>
      <c r="X573" s="602"/>
      <c r="Y573" s="602"/>
      <c r="Z573" s="602"/>
      <c r="AA573" s="604">
        <v>1</v>
      </c>
      <c r="AB573" s="602"/>
      <c r="AC573" s="602"/>
      <c r="AD573" s="605">
        <v>1</v>
      </c>
    </row>
    <row r="574" spans="1:30" ht="15.75" thickBot="1" x14ac:dyDescent="0.3">
      <c r="A574" s="593" t="s">
        <v>408</v>
      </c>
      <c r="B574" s="672">
        <v>45442</v>
      </c>
      <c r="C574" s="671" t="s">
        <v>396</v>
      </c>
      <c r="D574" s="606" t="s">
        <v>397</v>
      </c>
      <c r="E574" s="670"/>
      <c r="F574" s="670"/>
      <c r="G574" s="670"/>
      <c r="H574" s="670"/>
      <c r="I574" s="670"/>
      <c r="J574" s="670"/>
      <c r="K574" s="670"/>
      <c r="L574" s="670"/>
      <c r="M574" s="670"/>
      <c r="N574" s="607">
        <v>300</v>
      </c>
      <c r="O574" s="670"/>
      <c r="P574" s="670"/>
      <c r="Q574" s="603">
        <v>300</v>
      </c>
      <c r="R574" s="670"/>
      <c r="S574" s="670"/>
      <c r="T574" s="670"/>
      <c r="U574" s="670"/>
      <c r="V574" s="670"/>
      <c r="W574" s="670"/>
      <c r="X574" s="670"/>
      <c r="Y574" s="670"/>
      <c r="Z574" s="670"/>
      <c r="AA574" s="608">
        <v>1</v>
      </c>
      <c r="AB574" s="670"/>
      <c r="AC574" s="670"/>
      <c r="AD574" s="605">
        <v>1</v>
      </c>
    </row>
    <row r="575" spans="1:30" ht="15.75" thickBot="1" x14ac:dyDescent="0.3">
      <c r="A575" s="593" t="s">
        <v>408</v>
      </c>
      <c r="B575" s="673">
        <v>45490</v>
      </c>
      <c r="C575" s="671" t="s">
        <v>396</v>
      </c>
      <c r="D575" s="600" t="s">
        <v>397</v>
      </c>
      <c r="E575" s="602"/>
      <c r="F575" s="602"/>
      <c r="G575" s="602"/>
      <c r="H575" s="602"/>
      <c r="I575" s="602"/>
      <c r="J575" s="602"/>
      <c r="K575" s="602"/>
      <c r="L575" s="602"/>
      <c r="M575" s="602"/>
      <c r="N575" s="602"/>
      <c r="O575" s="601">
        <v>400</v>
      </c>
      <c r="P575" s="602"/>
      <c r="Q575" s="603">
        <v>400</v>
      </c>
      <c r="R575" s="602"/>
      <c r="S575" s="602"/>
      <c r="T575" s="602"/>
      <c r="U575" s="602"/>
      <c r="V575" s="602"/>
      <c r="W575" s="602"/>
      <c r="X575" s="602"/>
      <c r="Y575" s="602"/>
      <c r="Z575" s="602"/>
      <c r="AA575" s="602"/>
      <c r="AB575" s="604">
        <v>1</v>
      </c>
      <c r="AC575" s="602"/>
      <c r="AD575" s="605">
        <v>1</v>
      </c>
    </row>
    <row r="576" spans="1:30" ht="15.75" thickBot="1" x14ac:dyDescent="0.3">
      <c r="A576" s="593" t="s">
        <v>408</v>
      </c>
      <c r="B576" s="692" t="s">
        <v>398</v>
      </c>
      <c r="C576" s="692" t="s">
        <v>396</v>
      </c>
      <c r="D576" s="606" t="s">
        <v>397</v>
      </c>
      <c r="E576" s="670"/>
      <c r="F576" s="670"/>
      <c r="G576" s="670"/>
      <c r="H576" s="670"/>
      <c r="I576" s="670"/>
      <c r="J576" s="670"/>
      <c r="K576" s="670"/>
      <c r="L576" s="670"/>
      <c r="M576" s="670"/>
      <c r="N576" s="670"/>
      <c r="O576" s="670"/>
      <c r="P576" s="670"/>
      <c r="Q576" s="591"/>
      <c r="R576" s="608">
        <v>1</v>
      </c>
      <c r="S576" s="608">
        <v>3</v>
      </c>
      <c r="T576" s="670"/>
      <c r="U576" s="608">
        <v>2</v>
      </c>
      <c r="V576" s="670"/>
      <c r="W576" s="608">
        <v>1</v>
      </c>
      <c r="X576" s="608">
        <v>1</v>
      </c>
      <c r="Y576" s="670"/>
      <c r="Z576" s="670"/>
      <c r="AA576" s="608">
        <v>1</v>
      </c>
      <c r="AB576" s="608">
        <v>1</v>
      </c>
      <c r="AC576" s="670"/>
      <c r="AD576" s="605">
        <v>10</v>
      </c>
    </row>
    <row r="577" spans="1:30" ht="15.75" thickBot="1" x14ac:dyDescent="0.3">
      <c r="A577" s="593" t="s">
        <v>408</v>
      </c>
      <c r="B577" s="692" t="s">
        <v>398</v>
      </c>
      <c r="C577" s="692" t="s">
        <v>396</v>
      </c>
      <c r="D577" s="600" t="s">
        <v>407</v>
      </c>
      <c r="E577" s="602"/>
      <c r="F577" s="602"/>
      <c r="G577" s="602"/>
      <c r="H577" s="602"/>
      <c r="I577" s="602"/>
      <c r="J577" s="602"/>
      <c r="K577" s="602"/>
      <c r="L577" s="602"/>
      <c r="M577" s="602"/>
      <c r="N577" s="602"/>
      <c r="O577" s="602"/>
      <c r="P577" s="602"/>
      <c r="Q577" s="591"/>
      <c r="R577" s="602"/>
      <c r="S577" s="604">
        <v>1</v>
      </c>
      <c r="T577" s="602"/>
      <c r="U577" s="602"/>
      <c r="V577" s="602"/>
      <c r="W577" s="602"/>
      <c r="X577" s="602"/>
      <c r="Y577" s="602"/>
      <c r="Z577" s="602"/>
      <c r="AA577" s="602"/>
      <c r="AB577" s="602"/>
      <c r="AC577" s="602"/>
      <c r="AD577" s="605">
        <v>1</v>
      </c>
    </row>
    <row r="578" spans="1:30" ht="15.75" thickBot="1" x14ac:dyDescent="0.3">
      <c r="A578" s="593" t="s">
        <v>408</v>
      </c>
      <c r="B578" s="671" t="s">
        <v>400</v>
      </c>
      <c r="C578" s="671" t="s">
        <v>400</v>
      </c>
      <c r="D578" s="609" t="s">
        <v>400</v>
      </c>
      <c r="E578" s="603">
        <v>214.66</v>
      </c>
      <c r="F578" s="603">
        <v>1356.97</v>
      </c>
      <c r="G578" s="591"/>
      <c r="H578" s="603">
        <v>1025.1500000000001</v>
      </c>
      <c r="I578" s="591"/>
      <c r="J578" s="591"/>
      <c r="K578" s="603">
        <v>568.95000000000005</v>
      </c>
      <c r="L578" s="591"/>
      <c r="M578" s="591"/>
      <c r="N578" s="603">
        <v>1001.7</v>
      </c>
      <c r="O578" s="603">
        <v>400</v>
      </c>
      <c r="P578" s="591"/>
      <c r="Q578" s="603">
        <v>4567.43</v>
      </c>
      <c r="R578" s="610">
        <v>1</v>
      </c>
      <c r="S578" s="610">
        <v>4</v>
      </c>
      <c r="T578" s="591"/>
      <c r="U578" s="610">
        <v>4</v>
      </c>
      <c r="V578" s="591"/>
      <c r="W578" s="610">
        <v>1</v>
      </c>
      <c r="X578" s="610">
        <v>3</v>
      </c>
      <c r="Y578" s="591"/>
      <c r="Z578" s="591"/>
      <c r="AA578" s="610">
        <v>2</v>
      </c>
      <c r="AB578" s="610">
        <v>1</v>
      </c>
      <c r="AC578" s="591"/>
      <c r="AD578" s="605">
        <v>15</v>
      </c>
    </row>
    <row r="579" spans="1:30" ht="15.75" thickBot="1" x14ac:dyDescent="0.3">
      <c r="A579" s="593" t="s">
        <v>409</v>
      </c>
      <c r="B579" s="673">
        <v>45184</v>
      </c>
      <c r="C579" s="671" t="s">
        <v>396</v>
      </c>
      <c r="D579" s="600" t="s">
        <v>397</v>
      </c>
      <c r="E579" s="601">
        <v>64.86</v>
      </c>
      <c r="F579" s="602"/>
      <c r="G579" s="602"/>
      <c r="H579" s="602"/>
      <c r="I579" s="602"/>
      <c r="J579" s="602"/>
      <c r="K579" s="602"/>
      <c r="L579" s="602"/>
      <c r="M579" s="602"/>
      <c r="N579" s="602"/>
      <c r="O579" s="602"/>
      <c r="P579" s="602"/>
      <c r="Q579" s="603">
        <v>64.86</v>
      </c>
      <c r="R579" s="604">
        <v>1</v>
      </c>
      <c r="S579" s="602"/>
      <c r="T579" s="602"/>
      <c r="U579" s="602"/>
      <c r="V579" s="602"/>
      <c r="W579" s="602"/>
      <c r="X579" s="602"/>
      <c r="Y579" s="602"/>
      <c r="Z579" s="602"/>
      <c r="AA579" s="602"/>
      <c r="AB579" s="602"/>
      <c r="AC579" s="602"/>
      <c r="AD579" s="605">
        <v>1</v>
      </c>
    </row>
    <row r="580" spans="1:30" ht="15.75" thickBot="1" x14ac:dyDescent="0.3">
      <c r="A580" s="593" t="s">
        <v>409</v>
      </c>
      <c r="B580" s="672">
        <v>45202</v>
      </c>
      <c r="C580" s="671" t="s">
        <v>396</v>
      </c>
      <c r="D580" s="606" t="s">
        <v>397</v>
      </c>
      <c r="E580" s="670"/>
      <c r="F580" s="607">
        <v>213.27</v>
      </c>
      <c r="G580" s="670"/>
      <c r="H580" s="670"/>
      <c r="I580" s="670"/>
      <c r="J580" s="670"/>
      <c r="K580" s="670"/>
      <c r="L580" s="670"/>
      <c r="M580" s="670"/>
      <c r="N580" s="670"/>
      <c r="O580" s="670"/>
      <c r="P580" s="670"/>
      <c r="Q580" s="603">
        <v>213.27</v>
      </c>
      <c r="R580" s="670"/>
      <c r="S580" s="608">
        <v>1</v>
      </c>
      <c r="T580" s="670"/>
      <c r="U580" s="670"/>
      <c r="V580" s="670"/>
      <c r="W580" s="670"/>
      <c r="X580" s="670"/>
      <c r="Y580" s="670"/>
      <c r="Z580" s="670"/>
      <c r="AA580" s="670"/>
      <c r="AB580" s="670"/>
      <c r="AC580" s="670"/>
      <c r="AD580" s="605">
        <v>1</v>
      </c>
    </row>
    <row r="581" spans="1:30" ht="15.75" thickBot="1" x14ac:dyDescent="0.3">
      <c r="A581" s="593" t="s">
        <v>409</v>
      </c>
      <c r="B581" s="673">
        <v>45210</v>
      </c>
      <c r="C581" s="671" t="s">
        <v>396</v>
      </c>
      <c r="D581" s="600" t="s">
        <v>397</v>
      </c>
      <c r="E581" s="602"/>
      <c r="F581" s="601">
        <v>284.35000000000002</v>
      </c>
      <c r="G581" s="602"/>
      <c r="H581" s="602"/>
      <c r="I581" s="602"/>
      <c r="J581" s="602"/>
      <c r="K581" s="602"/>
      <c r="L581" s="602"/>
      <c r="M581" s="602"/>
      <c r="N581" s="602"/>
      <c r="O581" s="602"/>
      <c r="P581" s="602"/>
      <c r="Q581" s="603">
        <v>284.35000000000002</v>
      </c>
      <c r="R581" s="602"/>
      <c r="S581" s="604">
        <v>1</v>
      </c>
      <c r="T581" s="602"/>
      <c r="U581" s="602"/>
      <c r="V581" s="602"/>
      <c r="W581" s="602"/>
      <c r="X581" s="602"/>
      <c r="Y581" s="602"/>
      <c r="Z581" s="602"/>
      <c r="AA581" s="602"/>
      <c r="AB581" s="602"/>
      <c r="AC581" s="602"/>
      <c r="AD581" s="605">
        <v>1</v>
      </c>
    </row>
    <row r="582" spans="1:30" ht="15.75" thickBot="1" x14ac:dyDescent="0.3">
      <c r="A582" s="593" t="s">
        <v>409</v>
      </c>
      <c r="B582" s="672">
        <v>45250</v>
      </c>
      <c r="C582" s="671" t="s">
        <v>396</v>
      </c>
      <c r="D582" s="606" t="s">
        <v>397</v>
      </c>
      <c r="E582" s="670"/>
      <c r="F582" s="670"/>
      <c r="G582" s="670"/>
      <c r="H582" s="607">
        <v>161.75</v>
      </c>
      <c r="I582" s="670"/>
      <c r="J582" s="670"/>
      <c r="K582" s="670"/>
      <c r="L582" s="670"/>
      <c r="M582" s="670"/>
      <c r="N582" s="670"/>
      <c r="O582" s="670"/>
      <c r="P582" s="670"/>
      <c r="Q582" s="603">
        <v>161.75</v>
      </c>
      <c r="R582" s="670"/>
      <c r="S582" s="670"/>
      <c r="T582" s="670"/>
      <c r="U582" s="608">
        <v>1</v>
      </c>
      <c r="V582" s="670"/>
      <c r="W582" s="670"/>
      <c r="X582" s="670"/>
      <c r="Y582" s="670"/>
      <c r="Z582" s="670"/>
      <c r="AA582" s="670"/>
      <c r="AB582" s="670"/>
      <c r="AC582" s="670"/>
      <c r="AD582" s="605">
        <v>1</v>
      </c>
    </row>
    <row r="583" spans="1:30" ht="15.75" thickBot="1" x14ac:dyDescent="0.3">
      <c r="A583" s="593" t="s">
        <v>409</v>
      </c>
      <c r="B583" s="673">
        <v>45280</v>
      </c>
      <c r="C583" s="671" t="s">
        <v>396</v>
      </c>
      <c r="D583" s="600" t="s">
        <v>397</v>
      </c>
      <c r="E583" s="602"/>
      <c r="F583" s="602"/>
      <c r="G583" s="602"/>
      <c r="H583" s="602"/>
      <c r="I583" s="601">
        <v>250</v>
      </c>
      <c r="J583" s="602"/>
      <c r="K583" s="602"/>
      <c r="L583" s="602"/>
      <c r="M583" s="602"/>
      <c r="N583" s="602"/>
      <c r="O583" s="602"/>
      <c r="P583" s="602"/>
      <c r="Q583" s="603">
        <v>250</v>
      </c>
      <c r="R583" s="602"/>
      <c r="S583" s="602"/>
      <c r="T583" s="602"/>
      <c r="U583" s="602"/>
      <c r="V583" s="604">
        <v>1</v>
      </c>
      <c r="W583" s="602"/>
      <c r="X583" s="602"/>
      <c r="Y583" s="602"/>
      <c r="Z583" s="602"/>
      <c r="AA583" s="602"/>
      <c r="AB583" s="602"/>
      <c r="AC583" s="602"/>
      <c r="AD583" s="605">
        <v>1</v>
      </c>
    </row>
    <row r="584" spans="1:30" ht="15.75" thickBot="1" x14ac:dyDescent="0.3">
      <c r="A584" s="593" t="s">
        <v>409</v>
      </c>
      <c r="B584" s="672">
        <v>45328</v>
      </c>
      <c r="C584" s="671" t="s">
        <v>396</v>
      </c>
      <c r="D584" s="606" t="s">
        <v>397</v>
      </c>
      <c r="E584" s="670"/>
      <c r="F584" s="670"/>
      <c r="G584" s="670"/>
      <c r="H584" s="670"/>
      <c r="I584" s="670"/>
      <c r="J584" s="607">
        <v>250.41</v>
      </c>
      <c r="K584" s="670"/>
      <c r="L584" s="670"/>
      <c r="M584" s="670"/>
      <c r="N584" s="670"/>
      <c r="O584" s="670"/>
      <c r="P584" s="670"/>
      <c r="Q584" s="603">
        <v>250.41</v>
      </c>
      <c r="R584" s="670"/>
      <c r="S584" s="670"/>
      <c r="T584" s="670"/>
      <c r="U584" s="670"/>
      <c r="V584" s="670"/>
      <c r="W584" s="608">
        <v>1</v>
      </c>
      <c r="X584" s="670"/>
      <c r="Y584" s="670"/>
      <c r="Z584" s="670"/>
      <c r="AA584" s="670"/>
      <c r="AB584" s="670"/>
      <c r="AC584" s="670"/>
      <c r="AD584" s="605">
        <v>1</v>
      </c>
    </row>
    <row r="585" spans="1:30" ht="15.75" thickBot="1" x14ac:dyDescent="0.3">
      <c r="A585" s="593" t="s">
        <v>409</v>
      </c>
      <c r="B585" s="673">
        <v>45343</v>
      </c>
      <c r="C585" s="671" t="s">
        <v>396</v>
      </c>
      <c r="D585" s="600" t="s">
        <v>397</v>
      </c>
      <c r="E585" s="602"/>
      <c r="F585" s="602"/>
      <c r="G585" s="602"/>
      <c r="H585" s="602"/>
      <c r="I585" s="602"/>
      <c r="J585" s="602"/>
      <c r="K585" s="601">
        <v>536.66999999999996</v>
      </c>
      <c r="L585" s="602"/>
      <c r="M585" s="602"/>
      <c r="N585" s="602"/>
      <c r="O585" s="602"/>
      <c r="P585" s="602"/>
      <c r="Q585" s="603">
        <v>536.66999999999996</v>
      </c>
      <c r="R585" s="602"/>
      <c r="S585" s="602"/>
      <c r="T585" s="602"/>
      <c r="U585" s="602"/>
      <c r="V585" s="602"/>
      <c r="W585" s="602"/>
      <c r="X585" s="604">
        <v>3</v>
      </c>
      <c r="Y585" s="602"/>
      <c r="Z585" s="602"/>
      <c r="AA585" s="602"/>
      <c r="AB585" s="602"/>
      <c r="AC585" s="602"/>
      <c r="AD585" s="605">
        <v>3</v>
      </c>
    </row>
    <row r="586" spans="1:30" ht="15.75" thickBot="1" x14ac:dyDescent="0.3">
      <c r="A586" s="593" t="s">
        <v>409</v>
      </c>
      <c r="B586" s="672">
        <v>45370</v>
      </c>
      <c r="C586" s="671" t="s">
        <v>396</v>
      </c>
      <c r="D586" s="606" t="s">
        <v>397</v>
      </c>
      <c r="E586" s="670"/>
      <c r="F586" s="670"/>
      <c r="G586" s="670"/>
      <c r="H586" s="670"/>
      <c r="I586" s="670"/>
      <c r="J586" s="670"/>
      <c r="K586" s="670"/>
      <c r="L586" s="607">
        <v>249.42</v>
      </c>
      <c r="M586" s="670"/>
      <c r="N586" s="670"/>
      <c r="O586" s="670"/>
      <c r="P586" s="670"/>
      <c r="Q586" s="603">
        <v>249.42</v>
      </c>
      <c r="R586" s="670"/>
      <c r="S586" s="670"/>
      <c r="T586" s="670"/>
      <c r="U586" s="670"/>
      <c r="V586" s="670"/>
      <c r="W586" s="670"/>
      <c r="X586" s="670"/>
      <c r="Y586" s="608">
        <v>1</v>
      </c>
      <c r="Z586" s="670"/>
      <c r="AA586" s="670"/>
      <c r="AB586" s="670"/>
      <c r="AC586" s="670"/>
      <c r="AD586" s="605">
        <v>1</v>
      </c>
    </row>
    <row r="587" spans="1:30" ht="15.75" thickBot="1" x14ac:dyDescent="0.3">
      <c r="A587" s="593" t="s">
        <v>409</v>
      </c>
      <c r="B587" s="673">
        <v>45497</v>
      </c>
      <c r="C587" s="671" t="s">
        <v>396</v>
      </c>
      <c r="D587" s="600" t="s">
        <v>397</v>
      </c>
      <c r="E587" s="602"/>
      <c r="F587" s="602"/>
      <c r="G587" s="602"/>
      <c r="H587" s="602"/>
      <c r="I587" s="602"/>
      <c r="J587" s="602"/>
      <c r="K587" s="602"/>
      <c r="L587" s="602"/>
      <c r="M587" s="602"/>
      <c r="N587" s="602"/>
      <c r="O587" s="602"/>
      <c r="P587" s="601">
        <v>123.57</v>
      </c>
      <c r="Q587" s="603">
        <v>123.57</v>
      </c>
      <c r="R587" s="602"/>
      <c r="S587" s="602"/>
      <c r="T587" s="602"/>
      <c r="U587" s="602"/>
      <c r="V587" s="602"/>
      <c r="W587" s="602"/>
      <c r="X587" s="602"/>
      <c r="Y587" s="602"/>
      <c r="Z587" s="602"/>
      <c r="AA587" s="602"/>
      <c r="AB587" s="602"/>
      <c r="AC587" s="604">
        <v>1</v>
      </c>
      <c r="AD587" s="605">
        <v>1</v>
      </c>
    </row>
    <row r="588" spans="1:30" ht="15.75" thickBot="1" x14ac:dyDescent="0.3">
      <c r="A588" s="593" t="s">
        <v>409</v>
      </c>
      <c r="B588" s="672">
        <v>45523</v>
      </c>
      <c r="C588" s="671" t="s">
        <v>396</v>
      </c>
      <c r="D588" s="606" t="s">
        <v>397</v>
      </c>
      <c r="E588" s="670"/>
      <c r="F588" s="670"/>
      <c r="G588" s="670"/>
      <c r="H588" s="670"/>
      <c r="I588" s="670"/>
      <c r="J588" s="670"/>
      <c r="K588" s="670"/>
      <c r="L588" s="670"/>
      <c r="M588" s="670"/>
      <c r="N588" s="670"/>
      <c r="O588" s="670"/>
      <c r="P588" s="607">
        <v>750</v>
      </c>
      <c r="Q588" s="603">
        <v>750</v>
      </c>
      <c r="R588" s="670"/>
      <c r="S588" s="670"/>
      <c r="T588" s="670"/>
      <c r="U588" s="670"/>
      <c r="V588" s="670"/>
      <c r="W588" s="670"/>
      <c r="X588" s="670"/>
      <c r="Y588" s="670"/>
      <c r="Z588" s="670"/>
      <c r="AA588" s="670"/>
      <c r="AB588" s="670"/>
      <c r="AC588" s="608">
        <v>1</v>
      </c>
      <c r="AD588" s="605">
        <v>1</v>
      </c>
    </row>
    <row r="589" spans="1:30" ht="15.75" thickBot="1" x14ac:dyDescent="0.3">
      <c r="A589" s="593" t="s">
        <v>409</v>
      </c>
      <c r="B589" s="671" t="s">
        <v>398</v>
      </c>
      <c r="C589" s="671" t="s">
        <v>396</v>
      </c>
      <c r="D589" s="600" t="s">
        <v>397</v>
      </c>
      <c r="E589" s="602"/>
      <c r="F589" s="602"/>
      <c r="G589" s="602"/>
      <c r="H589" s="602"/>
      <c r="I589" s="602"/>
      <c r="J589" s="602"/>
      <c r="K589" s="602"/>
      <c r="L589" s="602"/>
      <c r="M589" s="602"/>
      <c r="N589" s="602"/>
      <c r="O589" s="602"/>
      <c r="P589" s="602"/>
      <c r="Q589" s="591"/>
      <c r="R589" s="604">
        <v>1</v>
      </c>
      <c r="S589" s="604">
        <v>2</v>
      </c>
      <c r="T589" s="602"/>
      <c r="U589" s="604">
        <v>1</v>
      </c>
      <c r="V589" s="604">
        <v>1</v>
      </c>
      <c r="W589" s="604">
        <v>1</v>
      </c>
      <c r="X589" s="604">
        <v>3</v>
      </c>
      <c r="Y589" s="604">
        <v>1</v>
      </c>
      <c r="Z589" s="602"/>
      <c r="AA589" s="602"/>
      <c r="AB589" s="602"/>
      <c r="AC589" s="604">
        <v>3</v>
      </c>
      <c r="AD589" s="605">
        <v>13</v>
      </c>
    </row>
    <row r="590" spans="1:30" ht="15.75" thickBot="1" x14ac:dyDescent="0.3">
      <c r="A590" s="593" t="s">
        <v>409</v>
      </c>
      <c r="B590" s="671" t="s">
        <v>400</v>
      </c>
      <c r="C590" s="671" t="s">
        <v>400</v>
      </c>
      <c r="D590" s="609" t="s">
        <v>400</v>
      </c>
      <c r="E590" s="603">
        <v>64.86</v>
      </c>
      <c r="F590" s="603">
        <v>497.62</v>
      </c>
      <c r="G590" s="591"/>
      <c r="H590" s="603">
        <v>161.75</v>
      </c>
      <c r="I590" s="603">
        <v>250</v>
      </c>
      <c r="J590" s="603">
        <v>250.41</v>
      </c>
      <c r="K590" s="603">
        <v>536.66999999999996</v>
      </c>
      <c r="L590" s="603">
        <v>249.42</v>
      </c>
      <c r="M590" s="591"/>
      <c r="N590" s="591"/>
      <c r="O590" s="591"/>
      <c r="P590" s="603">
        <v>873.57</v>
      </c>
      <c r="Q590" s="603">
        <v>2884.3</v>
      </c>
      <c r="R590" s="610">
        <v>1</v>
      </c>
      <c r="S590" s="610">
        <v>2</v>
      </c>
      <c r="T590" s="591"/>
      <c r="U590" s="610">
        <v>1</v>
      </c>
      <c r="V590" s="610">
        <v>1</v>
      </c>
      <c r="W590" s="610">
        <v>1</v>
      </c>
      <c r="X590" s="610">
        <v>3</v>
      </c>
      <c r="Y590" s="610">
        <v>1</v>
      </c>
      <c r="Z590" s="591"/>
      <c r="AA590" s="591"/>
      <c r="AB590" s="591"/>
      <c r="AC590" s="610">
        <v>3</v>
      </c>
      <c r="AD590" s="605">
        <v>13</v>
      </c>
    </row>
    <row r="591" spans="1:30" ht="15.75" thickBot="1" x14ac:dyDescent="0.3">
      <c r="A591" s="593" t="s">
        <v>410</v>
      </c>
      <c r="B591" s="673">
        <v>45183</v>
      </c>
      <c r="C591" s="671" t="s">
        <v>396</v>
      </c>
      <c r="D591" s="600" t="s">
        <v>397</v>
      </c>
      <c r="E591" s="602"/>
      <c r="F591" s="601">
        <v>2500</v>
      </c>
      <c r="G591" s="602"/>
      <c r="H591" s="602"/>
      <c r="I591" s="602"/>
      <c r="J591" s="602"/>
      <c r="K591" s="602"/>
      <c r="L591" s="602"/>
      <c r="M591" s="602"/>
      <c r="N591" s="602"/>
      <c r="O591" s="602"/>
      <c r="P591" s="602"/>
      <c r="Q591" s="603">
        <v>2500</v>
      </c>
      <c r="R591" s="602"/>
      <c r="S591" s="604">
        <v>25</v>
      </c>
      <c r="T591" s="602"/>
      <c r="U591" s="602"/>
      <c r="V591" s="602"/>
      <c r="W591" s="602"/>
      <c r="X591" s="602"/>
      <c r="Y591" s="602"/>
      <c r="Z591" s="602"/>
      <c r="AA591" s="602"/>
      <c r="AB591" s="602"/>
      <c r="AC591" s="602"/>
      <c r="AD591" s="605">
        <v>25</v>
      </c>
    </row>
    <row r="592" spans="1:30" ht="15.75" thickBot="1" x14ac:dyDescent="0.3">
      <c r="A592" s="593" t="s">
        <v>410</v>
      </c>
      <c r="B592" s="672">
        <v>45279</v>
      </c>
      <c r="C592" s="671" t="s">
        <v>396</v>
      </c>
      <c r="D592" s="606" t="s">
        <v>397</v>
      </c>
      <c r="E592" s="670"/>
      <c r="F592" s="670"/>
      <c r="G592" s="670"/>
      <c r="H592" s="670"/>
      <c r="I592" s="607">
        <v>532.9</v>
      </c>
      <c r="J592" s="670"/>
      <c r="K592" s="670"/>
      <c r="L592" s="670"/>
      <c r="M592" s="670"/>
      <c r="N592" s="670"/>
      <c r="O592" s="670"/>
      <c r="P592" s="670"/>
      <c r="Q592" s="603">
        <v>532.9</v>
      </c>
      <c r="R592" s="670"/>
      <c r="S592" s="670"/>
      <c r="T592" s="670"/>
      <c r="U592" s="670"/>
      <c r="V592" s="608">
        <v>1</v>
      </c>
      <c r="W592" s="670"/>
      <c r="X592" s="670"/>
      <c r="Y592" s="670"/>
      <c r="Z592" s="670"/>
      <c r="AA592" s="670"/>
      <c r="AB592" s="670"/>
      <c r="AC592" s="670"/>
      <c r="AD592" s="605">
        <v>1</v>
      </c>
    </row>
    <row r="593" spans="1:30" ht="15.75" thickBot="1" x14ac:dyDescent="0.3">
      <c r="A593" s="593" t="s">
        <v>410</v>
      </c>
      <c r="B593" s="673">
        <v>45328</v>
      </c>
      <c r="C593" s="671" t="s">
        <v>396</v>
      </c>
      <c r="D593" s="600" t="s">
        <v>397</v>
      </c>
      <c r="E593" s="602"/>
      <c r="F593" s="602"/>
      <c r="G593" s="602"/>
      <c r="H593" s="602"/>
      <c r="I593" s="602"/>
      <c r="J593" s="602"/>
      <c r="K593" s="601">
        <v>17755</v>
      </c>
      <c r="L593" s="602"/>
      <c r="M593" s="602"/>
      <c r="N593" s="602"/>
      <c r="O593" s="602"/>
      <c r="P593" s="602"/>
      <c r="Q593" s="603">
        <v>17755</v>
      </c>
      <c r="R593" s="602"/>
      <c r="S593" s="602"/>
      <c r="T593" s="602"/>
      <c r="U593" s="602"/>
      <c r="V593" s="602"/>
      <c r="W593" s="602"/>
      <c r="X593" s="604">
        <v>30</v>
      </c>
      <c r="Y593" s="602"/>
      <c r="Z593" s="602"/>
      <c r="AA593" s="602"/>
      <c r="AB593" s="602"/>
      <c r="AC593" s="602"/>
      <c r="AD593" s="605">
        <v>30</v>
      </c>
    </row>
    <row r="594" spans="1:30" ht="15.75" thickBot="1" x14ac:dyDescent="0.3">
      <c r="A594" s="593" t="s">
        <v>410</v>
      </c>
      <c r="B594" s="672">
        <v>45343</v>
      </c>
      <c r="C594" s="671" t="s">
        <v>396</v>
      </c>
      <c r="D594" s="606" t="s">
        <v>397</v>
      </c>
      <c r="E594" s="670"/>
      <c r="F594" s="670"/>
      <c r="G594" s="670"/>
      <c r="H594" s="670"/>
      <c r="I594" s="670"/>
      <c r="J594" s="670"/>
      <c r="K594" s="607">
        <v>2270</v>
      </c>
      <c r="L594" s="670"/>
      <c r="M594" s="670"/>
      <c r="N594" s="670"/>
      <c r="O594" s="670"/>
      <c r="P594" s="670"/>
      <c r="Q594" s="603">
        <v>2270</v>
      </c>
      <c r="R594" s="670"/>
      <c r="S594" s="670"/>
      <c r="T594" s="670"/>
      <c r="U594" s="670"/>
      <c r="V594" s="670"/>
      <c r="W594" s="670"/>
      <c r="X594" s="608">
        <v>4</v>
      </c>
      <c r="Y594" s="670"/>
      <c r="Z594" s="670"/>
      <c r="AA594" s="670"/>
      <c r="AB594" s="670"/>
      <c r="AC594" s="670"/>
      <c r="AD594" s="605">
        <v>4</v>
      </c>
    </row>
    <row r="595" spans="1:30" ht="15.75" thickBot="1" x14ac:dyDescent="0.3">
      <c r="A595" s="593" t="s">
        <v>410</v>
      </c>
      <c r="B595" s="673">
        <v>45345</v>
      </c>
      <c r="C595" s="671" t="s">
        <v>396</v>
      </c>
      <c r="D595" s="600" t="s">
        <v>397</v>
      </c>
      <c r="E595" s="602"/>
      <c r="F595" s="602"/>
      <c r="G595" s="602"/>
      <c r="H595" s="602"/>
      <c r="I595" s="602"/>
      <c r="J595" s="602"/>
      <c r="K595" s="601">
        <v>690</v>
      </c>
      <c r="L595" s="602"/>
      <c r="M595" s="602"/>
      <c r="N595" s="602"/>
      <c r="O595" s="602"/>
      <c r="P595" s="602"/>
      <c r="Q595" s="603">
        <v>690</v>
      </c>
      <c r="R595" s="602"/>
      <c r="S595" s="602"/>
      <c r="T595" s="602"/>
      <c r="U595" s="602"/>
      <c r="V595" s="602"/>
      <c r="W595" s="602"/>
      <c r="X595" s="604">
        <v>1</v>
      </c>
      <c r="Y595" s="602"/>
      <c r="Z595" s="602"/>
      <c r="AA595" s="602"/>
      <c r="AB595" s="602"/>
      <c r="AC595" s="602"/>
      <c r="AD595" s="605">
        <v>1</v>
      </c>
    </row>
    <row r="596" spans="1:30" ht="15.75" thickBot="1" x14ac:dyDescent="0.3">
      <c r="A596" s="593" t="s">
        <v>410</v>
      </c>
      <c r="B596" s="672">
        <v>45379</v>
      </c>
      <c r="C596" s="671" t="s">
        <v>396</v>
      </c>
      <c r="D596" s="606" t="s">
        <v>397</v>
      </c>
      <c r="E596" s="670"/>
      <c r="F596" s="670"/>
      <c r="G596" s="670"/>
      <c r="H596" s="670"/>
      <c r="I596" s="670"/>
      <c r="J596" s="670"/>
      <c r="K596" s="670"/>
      <c r="L596" s="607">
        <v>1290</v>
      </c>
      <c r="M596" s="670"/>
      <c r="N596" s="670"/>
      <c r="O596" s="670"/>
      <c r="P596" s="670"/>
      <c r="Q596" s="603">
        <v>1290</v>
      </c>
      <c r="R596" s="670"/>
      <c r="S596" s="670"/>
      <c r="T596" s="670"/>
      <c r="U596" s="670"/>
      <c r="V596" s="670"/>
      <c r="W596" s="670"/>
      <c r="X596" s="670"/>
      <c r="Y596" s="608">
        <v>2</v>
      </c>
      <c r="Z596" s="670"/>
      <c r="AA596" s="670"/>
      <c r="AB596" s="670"/>
      <c r="AC596" s="670"/>
      <c r="AD596" s="605">
        <v>2</v>
      </c>
    </row>
    <row r="597" spans="1:30" ht="15.75" thickBot="1" x14ac:dyDescent="0.3">
      <c r="A597" s="593" t="s">
        <v>410</v>
      </c>
      <c r="B597" s="673">
        <v>45407</v>
      </c>
      <c r="C597" s="671" t="s">
        <v>396</v>
      </c>
      <c r="D597" s="600" t="s">
        <v>397</v>
      </c>
      <c r="E597" s="602"/>
      <c r="F597" s="602"/>
      <c r="G597" s="602"/>
      <c r="H597" s="602"/>
      <c r="I597" s="602"/>
      <c r="J597" s="602"/>
      <c r="K597" s="602"/>
      <c r="L597" s="602"/>
      <c r="M597" s="601">
        <v>1061.51</v>
      </c>
      <c r="N597" s="602"/>
      <c r="O597" s="602"/>
      <c r="P597" s="602"/>
      <c r="Q597" s="603">
        <v>1061.51</v>
      </c>
      <c r="R597" s="602"/>
      <c r="S597" s="602"/>
      <c r="T597" s="602"/>
      <c r="U597" s="602"/>
      <c r="V597" s="602"/>
      <c r="W597" s="602"/>
      <c r="X597" s="602"/>
      <c r="Y597" s="602"/>
      <c r="Z597" s="604">
        <v>1</v>
      </c>
      <c r="AA597" s="602"/>
      <c r="AB597" s="602"/>
      <c r="AC597" s="602"/>
      <c r="AD597" s="605">
        <v>1</v>
      </c>
    </row>
    <row r="598" spans="1:30" ht="15.75" thickBot="1" x14ac:dyDescent="0.3">
      <c r="A598" s="593" t="s">
        <v>410</v>
      </c>
      <c r="B598" s="692" t="s">
        <v>398</v>
      </c>
      <c r="C598" s="692" t="s">
        <v>396</v>
      </c>
      <c r="D598" s="606" t="s">
        <v>402</v>
      </c>
      <c r="E598" s="670"/>
      <c r="F598" s="670"/>
      <c r="G598" s="670"/>
      <c r="H598" s="670"/>
      <c r="I598" s="670"/>
      <c r="J598" s="670"/>
      <c r="K598" s="670"/>
      <c r="L598" s="670"/>
      <c r="M598" s="670"/>
      <c r="N598" s="670"/>
      <c r="O598" s="670"/>
      <c r="P598" s="670"/>
      <c r="Q598" s="591"/>
      <c r="R598" s="670"/>
      <c r="S598" s="670"/>
      <c r="T598" s="670"/>
      <c r="U598" s="670"/>
      <c r="V598" s="670"/>
      <c r="W598" s="670"/>
      <c r="X598" s="670"/>
      <c r="Y598" s="608">
        <v>1</v>
      </c>
      <c r="Z598" s="670"/>
      <c r="AA598" s="670"/>
      <c r="AB598" s="670"/>
      <c r="AC598" s="670"/>
      <c r="AD598" s="605">
        <v>1</v>
      </c>
    </row>
    <row r="599" spans="1:30" ht="15.75" thickBot="1" x14ac:dyDescent="0.3">
      <c r="A599" s="593" t="s">
        <v>410</v>
      </c>
      <c r="B599" s="692" t="s">
        <v>398</v>
      </c>
      <c r="C599" s="692" t="s">
        <v>396</v>
      </c>
      <c r="D599" s="600" t="s">
        <v>397</v>
      </c>
      <c r="E599" s="602"/>
      <c r="F599" s="602"/>
      <c r="G599" s="602"/>
      <c r="H599" s="602"/>
      <c r="I599" s="602"/>
      <c r="J599" s="602"/>
      <c r="K599" s="602"/>
      <c r="L599" s="602"/>
      <c r="M599" s="602"/>
      <c r="N599" s="602"/>
      <c r="O599" s="602"/>
      <c r="P599" s="602"/>
      <c r="Q599" s="591"/>
      <c r="R599" s="602"/>
      <c r="S599" s="602"/>
      <c r="T599" s="602"/>
      <c r="U599" s="602"/>
      <c r="V599" s="602"/>
      <c r="W599" s="602"/>
      <c r="X599" s="604">
        <v>29</v>
      </c>
      <c r="Y599" s="604">
        <v>1</v>
      </c>
      <c r="Z599" s="602"/>
      <c r="AA599" s="602"/>
      <c r="AB599" s="602"/>
      <c r="AC599" s="602"/>
      <c r="AD599" s="605">
        <v>30</v>
      </c>
    </row>
    <row r="600" spans="1:30" ht="15.75" thickBot="1" x14ac:dyDescent="0.3">
      <c r="A600" s="593" t="s">
        <v>410</v>
      </c>
      <c r="B600" s="671" t="s">
        <v>400</v>
      </c>
      <c r="C600" s="671" t="s">
        <v>400</v>
      </c>
      <c r="D600" s="609" t="s">
        <v>400</v>
      </c>
      <c r="E600" s="591"/>
      <c r="F600" s="603">
        <v>2500</v>
      </c>
      <c r="G600" s="591"/>
      <c r="H600" s="591"/>
      <c r="I600" s="603">
        <v>532.9</v>
      </c>
      <c r="J600" s="591"/>
      <c r="K600" s="603">
        <v>20715</v>
      </c>
      <c r="L600" s="603">
        <v>1290</v>
      </c>
      <c r="M600" s="603">
        <v>1061.51</v>
      </c>
      <c r="N600" s="591"/>
      <c r="O600" s="591"/>
      <c r="P600" s="591"/>
      <c r="Q600" s="603">
        <v>26099.41</v>
      </c>
      <c r="R600" s="591"/>
      <c r="S600" s="610">
        <v>25</v>
      </c>
      <c r="T600" s="591"/>
      <c r="U600" s="591"/>
      <c r="V600" s="610">
        <v>1</v>
      </c>
      <c r="W600" s="591"/>
      <c r="X600" s="610">
        <v>35</v>
      </c>
      <c r="Y600" s="610">
        <v>4</v>
      </c>
      <c r="Z600" s="610">
        <v>1</v>
      </c>
      <c r="AA600" s="591"/>
      <c r="AB600" s="591"/>
      <c r="AC600" s="591"/>
      <c r="AD600" s="605">
        <v>49</v>
      </c>
    </row>
    <row r="601" spans="1:30" ht="15.75" thickBot="1" x14ac:dyDescent="0.3">
      <c r="A601" s="593" t="s">
        <v>411</v>
      </c>
      <c r="B601" s="673">
        <v>45153</v>
      </c>
      <c r="C601" s="671" t="s">
        <v>396</v>
      </c>
      <c r="D601" s="600" t="s">
        <v>397</v>
      </c>
      <c r="E601" s="601">
        <v>269.04000000000002</v>
      </c>
      <c r="F601" s="602"/>
      <c r="G601" s="602"/>
      <c r="H601" s="602"/>
      <c r="I601" s="602"/>
      <c r="J601" s="602"/>
      <c r="K601" s="602"/>
      <c r="L601" s="602"/>
      <c r="M601" s="602"/>
      <c r="N601" s="602"/>
      <c r="O601" s="602"/>
      <c r="P601" s="602"/>
      <c r="Q601" s="603">
        <v>269.04000000000002</v>
      </c>
      <c r="R601" s="604">
        <v>1</v>
      </c>
      <c r="S601" s="602"/>
      <c r="T601" s="602"/>
      <c r="U601" s="602"/>
      <c r="V601" s="602"/>
      <c r="W601" s="602"/>
      <c r="X601" s="602"/>
      <c r="Y601" s="602"/>
      <c r="Z601" s="602"/>
      <c r="AA601" s="602"/>
      <c r="AB601" s="602"/>
      <c r="AC601" s="602"/>
      <c r="AD601" s="605">
        <v>1</v>
      </c>
    </row>
    <row r="602" spans="1:30" ht="15.75" thickBot="1" x14ac:dyDescent="0.3">
      <c r="A602" s="593" t="s">
        <v>411</v>
      </c>
      <c r="B602" s="672">
        <v>45154</v>
      </c>
      <c r="C602" s="671" t="s">
        <v>396</v>
      </c>
      <c r="D602" s="606" t="s">
        <v>397</v>
      </c>
      <c r="E602" s="607">
        <v>550</v>
      </c>
      <c r="F602" s="670"/>
      <c r="G602" s="670"/>
      <c r="H602" s="670"/>
      <c r="I602" s="670"/>
      <c r="J602" s="670"/>
      <c r="K602" s="670"/>
      <c r="L602" s="670"/>
      <c r="M602" s="670"/>
      <c r="N602" s="670"/>
      <c r="O602" s="670"/>
      <c r="P602" s="670"/>
      <c r="Q602" s="603">
        <v>550</v>
      </c>
      <c r="R602" s="608">
        <v>2</v>
      </c>
      <c r="S602" s="670"/>
      <c r="T602" s="670"/>
      <c r="U602" s="670"/>
      <c r="V602" s="670"/>
      <c r="W602" s="670"/>
      <c r="X602" s="670"/>
      <c r="Y602" s="670"/>
      <c r="Z602" s="670"/>
      <c r="AA602" s="670"/>
      <c r="AB602" s="670"/>
      <c r="AC602" s="670"/>
      <c r="AD602" s="605">
        <v>2</v>
      </c>
    </row>
    <row r="603" spans="1:30" ht="15.75" thickBot="1" x14ac:dyDescent="0.3">
      <c r="A603" s="593" t="s">
        <v>411</v>
      </c>
      <c r="B603" s="673">
        <v>45160</v>
      </c>
      <c r="C603" s="671" t="s">
        <v>396</v>
      </c>
      <c r="D603" s="600" t="s">
        <v>397</v>
      </c>
      <c r="E603" s="601">
        <v>385.92</v>
      </c>
      <c r="F603" s="602"/>
      <c r="G603" s="602"/>
      <c r="H603" s="602"/>
      <c r="I603" s="602"/>
      <c r="J603" s="602"/>
      <c r="K603" s="602"/>
      <c r="L603" s="602"/>
      <c r="M603" s="602"/>
      <c r="N603" s="602"/>
      <c r="O603" s="602"/>
      <c r="P603" s="602"/>
      <c r="Q603" s="603">
        <v>385.92</v>
      </c>
      <c r="R603" s="604">
        <v>2</v>
      </c>
      <c r="S603" s="602"/>
      <c r="T603" s="602"/>
      <c r="U603" s="602"/>
      <c r="V603" s="602"/>
      <c r="W603" s="602"/>
      <c r="X603" s="602"/>
      <c r="Y603" s="602"/>
      <c r="Z603" s="602"/>
      <c r="AA603" s="602"/>
      <c r="AB603" s="602"/>
      <c r="AC603" s="602"/>
      <c r="AD603" s="605">
        <v>2</v>
      </c>
    </row>
    <row r="604" spans="1:30" ht="15.75" thickBot="1" x14ac:dyDescent="0.3">
      <c r="A604" s="593" t="s">
        <v>411</v>
      </c>
      <c r="B604" s="672">
        <v>45161</v>
      </c>
      <c r="C604" s="671" t="s">
        <v>396</v>
      </c>
      <c r="D604" s="606" t="s">
        <v>397</v>
      </c>
      <c r="E604" s="607">
        <v>771.48</v>
      </c>
      <c r="F604" s="670"/>
      <c r="G604" s="670"/>
      <c r="H604" s="670"/>
      <c r="I604" s="670"/>
      <c r="J604" s="670"/>
      <c r="K604" s="670"/>
      <c r="L604" s="670"/>
      <c r="M604" s="670"/>
      <c r="N604" s="670"/>
      <c r="O604" s="670"/>
      <c r="P604" s="670"/>
      <c r="Q604" s="603">
        <v>771.48</v>
      </c>
      <c r="R604" s="608">
        <v>4</v>
      </c>
      <c r="S604" s="670"/>
      <c r="T604" s="670"/>
      <c r="U604" s="670"/>
      <c r="V604" s="670"/>
      <c r="W604" s="670"/>
      <c r="X604" s="670"/>
      <c r="Y604" s="670"/>
      <c r="Z604" s="670"/>
      <c r="AA604" s="670"/>
      <c r="AB604" s="670"/>
      <c r="AC604" s="670"/>
      <c r="AD604" s="605">
        <v>4</v>
      </c>
    </row>
    <row r="605" spans="1:30" ht="15.75" thickBot="1" x14ac:dyDescent="0.3">
      <c r="A605" s="593" t="s">
        <v>411</v>
      </c>
      <c r="B605" s="673">
        <v>45162</v>
      </c>
      <c r="C605" s="671" t="s">
        <v>396</v>
      </c>
      <c r="D605" s="600" t="s">
        <v>397</v>
      </c>
      <c r="E605" s="601">
        <v>3172.09</v>
      </c>
      <c r="F605" s="602"/>
      <c r="G605" s="602"/>
      <c r="H605" s="602"/>
      <c r="I605" s="602"/>
      <c r="J605" s="602"/>
      <c r="K605" s="602"/>
      <c r="L605" s="602"/>
      <c r="M605" s="602"/>
      <c r="N605" s="602"/>
      <c r="O605" s="602"/>
      <c r="P605" s="602"/>
      <c r="Q605" s="603">
        <v>3172.09</v>
      </c>
      <c r="R605" s="604">
        <v>11</v>
      </c>
      <c r="S605" s="602"/>
      <c r="T605" s="602"/>
      <c r="U605" s="602"/>
      <c r="V605" s="602"/>
      <c r="W605" s="602"/>
      <c r="X605" s="602"/>
      <c r="Y605" s="602"/>
      <c r="Z605" s="602"/>
      <c r="AA605" s="602"/>
      <c r="AB605" s="602"/>
      <c r="AC605" s="602"/>
      <c r="AD605" s="605">
        <v>11</v>
      </c>
    </row>
    <row r="606" spans="1:30" ht="15.75" thickBot="1" x14ac:dyDescent="0.3">
      <c r="A606" s="593" t="s">
        <v>411</v>
      </c>
      <c r="B606" s="672">
        <v>45166</v>
      </c>
      <c r="C606" s="671" t="s">
        <v>396</v>
      </c>
      <c r="D606" s="606" t="s">
        <v>397</v>
      </c>
      <c r="E606" s="607">
        <v>700</v>
      </c>
      <c r="F606" s="670"/>
      <c r="G606" s="670"/>
      <c r="H606" s="670"/>
      <c r="I606" s="670"/>
      <c r="J606" s="670"/>
      <c r="K606" s="670"/>
      <c r="L606" s="670"/>
      <c r="M606" s="670"/>
      <c r="N606" s="670"/>
      <c r="O606" s="670"/>
      <c r="P606" s="670"/>
      <c r="Q606" s="603">
        <v>700</v>
      </c>
      <c r="R606" s="608">
        <v>2</v>
      </c>
      <c r="S606" s="670"/>
      <c r="T606" s="670"/>
      <c r="U606" s="670"/>
      <c r="V606" s="670"/>
      <c r="W606" s="670"/>
      <c r="X606" s="670"/>
      <c r="Y606" s="670"/>
      <c r="Z606" s="670"/>
      <c r="AA606" s="670"/>
      <c r="AB606" s="670"/>
      <c r="AC606" s="670"/>
      <c r="AD606" s="605">
        <v>2</v>
      </c>
    </row>
    <row r="607" spans="1:30" ht="15.75" thickBot="1" x14ac:dyDescent="0.3">
      <c r="A607" s="593" t="s">
        <v>411</v>
      </c>
      <c r="B607" s="673">
        <v>45167</v>
      </c>
      <c r="C607" s="671" t="s">
        <v>396</v>
      </c>
      <c r="D607" s="600" t="s">
        <v>397</v>
      </c>
      <c r="E607" s="601">
        <v>666.07</v>
      </c>
      <c r="F607" s="602"/>
      <c r="G607" s="602"/>
      <c r="H607" s="602"/>
      <c r="I607" s="602"/>
      <c r="J607" s="602"/>
      <c r="K607" s="602"/>
      <c r="L607" s="602"/>
      <c r="M607" s="602"/>
      <c r="N607" s="602"/>
      <c r="O607" s="602"/>
      <c r="P607" s="602"/>
      <c r="Q607" s="603">
        <v>666.07</v>
      </c>
      <c r="R607" s="604">
        <v>2</v>
      </c>
      <c r="S607" s="602"/>
      <c r="T607" s="602"/>
      <c r="U607" s="602"/>
      <c r="V607" s="602"/>
      <c r="W607" s="602"/>
      <c r="X607" s="602"/>
      <c r="Y607" s="602"/>
      <c r="Z607" s="602"/>
      <c r="AA607" s="602"/>
      <c r="AB607" s="602"/>
      <c r="AC607" s="602"/>
      <c r="AD607" s="605">
        <v>2</v>
      </c>
    </row>
    <row r="608" spans="1:30" ht="15.75" thickBot="1" x14ac:dyDescent="0.3">
      <c r="A608" s="593" t="s">
        <v>411</v>
      </c>
      <c r="B608" s="672">
        <v>45168</v>
      </c>
      <c r="C608" s="671" t="s">
        <v>396</v>
      </c>
      <c r="D608" s="606" t="s">
        <v>397</v>
      </c>
      <c r="E608" s="607">
        <v>1048.5899999999999</v>
      </c>
      <c r="F608" s="670"/>
      <c r="G608" s="670"/>
      <c r="H608" s="670"/>
      <c r="I608" s="670"/>
      <c r="J608" s="670"/>
      <c r="K608" s="670"/>
      <c r="L608" s="670"/>
      <c r="M608" s="670"/>
      <c r="N608" s="670"/>
      <c r="O608" s="670"/>
      <c r="P608" s="670"/>
      <c r="Q608" s="603">
        <v>1048.5899999999999</v>
      </c>
      <c r="R608" s="608">
        <v>8</v>
      </c>
      <c r="S608" s="670"/>
      <c r="T608" s="670"/>
      <c r="U608" s="670"/>
      <c r="V608" s="670"/>
      <c r="W608" s="670"/>
      <c r="X608" s="670"/>
      <c r="Y608" s="670"/>
      <c r="Z608" s="670"/>
      <c r="AA608" s="670"/>
      <c r="AB608" s="670"/>
      <c r="AC608" s="670"/>
      <c r="AD608" s="605">
        <v>8</v>
      </c>
    </row>
    <row r="609" spans="1:30" ht="15.75" thickBot="1" x14ac:dyDescent="0.3">
      <c r="A609" s="593" t="s">
        <v>411</v>
      </c>
      <c r="B609" s="673">
        <v>45169</v>
      </c>
      <c r="C609" s="671" t="s">
        <v>396</v>
      </c>
      <c r="D609" s="600" t="s">
        <v>397</v>
      </c>
      <c r="E609" s="601">
        <v>300</v>
      </c>
      <c r="F609" s="602"/>
      <c r="G609" s="602"/>
      <c r="H609" s="602"/>
      <c r="I609" s="602"/>
      <c r="J609" s="602"/>
      <c r="K609" s="602"/>
      <c r="L609" s="602"/>
      <c r="M609" s="602"/>
      <c r="N609" s="602"/>
      <c r="O609" s="602"/>
      <c r="P609" s="602"/>
      <c r="Q609" s="603">
        <v>300</v>
      </c>
      <c r="R609" s="604">
        <v>1</v>
      </c>
      <c r="S609" s="602"/>
      <c r="T609" s="602"/>
      <c r="U609" s="602"/>
      <c r="V609" s="602"/>
      <c r="W609" s="602"/>
      <c r="X609" s="602"/>
      <c r="Y609" s="602"/>
      <c r="Z609" s="602"/>
      <c r="AA609" s="602"/>
      <c r="AB609" s="602"/>
      <c r="AC609" s="602"/>
      <c r="AD609" s="605">
        <v>1</v>
      </c>
    </row>
    <row r="610" spans="1:30" ht="15.75" thickBot="1" x14ac:dyDescent="0.3">
      <c r="A610" s="593" t="s">
        <v>411</v>
      </c>
      <c r="B610" s="672">
        <v>45170</v>
      </c>
      <c r="C610" s="671" t="s">
        <v>396</v>
      </c>
      <c r="D610" s="606" t="s">
        <v>397</v>
      </c>
      <c r="E610" s="607">
        <v>2965.18</v>
      </c>
      <c r="F610" s="607">
        <v>136.46</v>
      </c>
      <c r="G610" s="670"/>
      <c r="H610" s="670"/>
      <c r="I610" s="670"/>
      <c r="J610" s="670"/>
      <c r="K610" s="670"/>
      <c r="L610" s="670"/>
      <c r="M610" s="670"/>
      <c r="N610" s="670"/>
      <c r="O610" s="670"/>
      <c r="P610" s="670"/>
      <c r="Q610" s="603">
        <v>3101.64</v>
      </c>
      <c r="R610" s="608">
        <v>14</v>
      </c>
      <c r="S610" s="608">
        <v>1</v>
      </c>
      <c r="T610" s="670"/>
      <c r="U610" s="670"/>
      <c r="V610" s="670"/>
      <c r="W610" s="670"/>
      <c r="X610" s="670"/>
      <c r="Y610" s="670"/>
      <c r="Z610" s="670"/>
      <c r="AA610" s="670"/>
      <c r="AB610" s="670"/>
      <c r="AC610" s="670"/>
      <c r="AD610" s="605">
        <v>15</v>
      </c>
    </row>
    <row r="611" spans="1:30" ht="15.75" thickBot="1" x14ac:dyDescent="0.3">
      <c r="A611" s="593" t="s">
        <v>411</v>
      </c>
      <c r="B611" s="673">
        <v>45174</v>
      </c>
      <c r="C611" s="671" t="s">
        <v>396</v>
      </c>
      <c r="D611" s="600" t="s">
        <v>397</v>
      </c>
      <c r="E611" s="601">
        <v>1028.78</v>
      </c>
      <c r="F611" s="602"/>
      <c r="G611" s="602"/>
      <c r="H611" s="602"/>
      <c r="I611" s="602"/>
      <c r="J611" s="602"/>
      <c r="K611" s="602"/>
      <c r="L611" s="602"/>
      <c r="M611" s="602"/>
      <c r="N611" s="602"/>
      <c r="O611" s="602"/>
      <c r="P611" s="602"/>
      <c r="Q611" s="603">
        <v>1028.78</v>
      </c>
      <c r="R611" s="604">
        <v>4</v>
      </c>
      <c r="S611" s="602"/>
      <c r="T611" s="602"/>
      <c r="U611" s="602"/>
      <c r="V611" s="602"/>
      <c r="W611" s="602"/>
      <c r="X611" s="602"/>
      <c r="Y611" s="602"/>
      <c r="Z611" s="602"/>
      <c r="AA611" s="602"/>
      <c r="AB611" s="602"/>
      <c r="AC611" s="602"/>
      <c r="AD611" s="605">
        <v>4</v>
      </c>
    </row>
    <row r="612" spans="1:30" ht="15.75" thickBot="1" x14ac:dyDescent="0.3">
      <c r="A612" s="593" t="s">
        <v>411</v>
      </c>
      <c r="B612" s="672">
        <v>45182</v>
      </c>
      <c r="C612" s="671" t="s">
        <v>396</v>
      </c>
      <c r="D612" s="606" t="s">
        <v>397</v>
      </c>
      <c r="E612" s="607">
        <v>3002.35</v>
      </c>
      <c r="F612" s="607">
        <v>963.76</v>
      </c>
      <c r="G612" s="670"/>
      <c r="H612" s="670"/>
      <c r="I612" s="670"/>
      <c r="J612" s="670"/>
      <c r="K612" s="670"/>
      <c r="L612" s="670"/>
      <c r="M612" s="670"/>
      <c r="N612" s="670"/>
      <c r="O612" s="670"/>
      <c r="P612" s="670"/>
      <c r="Q612" s="603">
        <v>3966.11</v>
      </c>
      <c r="R612" s="608">
        <v>19</v>
      </c>
      <c r="S612" s="608">
        <v>5</v>
      </c>
      <c r="T612" s="670"/>
      <c r="U612" s="670"/>
      <c r="V612" s="670"/>
      <c r="W612" s="670"/>
      <c r="X612" s="670"/>
      <c r="Y612" s="670"/>
      <c r="Z612" s="670"/>
      <c r="AA612" s="670"/>
      <c r="AB612" s="670"/>
      <c r="AC612" s="670"/>
      <c r="AD612" s="605">
        <v>24</v>
      </c>
    </row>
    <row r="613" spans="1:30" ht="15.75" thickBot="1" x14ac:dyDescent="0.3">
      <c r="A613" s="593" t="s">
        <v>411</v>
      </c>
      <c r="B613" s="673">
        <v>45184</v>
      </c>
      <c r="C613" s="671" t="s">
        <v>396</v>
      </c>
      <c r="D613" s="600" t="s">
        <v>397</v>
      </c>
      <c r="E613" s="602"/>
      <c r="F613" s="601">
        <v>225.35</v>
      </c>
      <c r="G613" s="602"/>
      <c r="H613" s="602"/>
      <c r="I613" s="602"/>
      <c r="J613" s="602"/>
      <c r="K613" s="602"/>
      <c r="L613" s="602"/>
      <c r="M613" s="602"/>
      <c r="N613" s="602"/>
      <c r="O613" s="602"/>
      <c r="P613" s="602"/>
      <c r="Q613" s="603">
        <v>225.35</v>
      </c>
      <c r="R613" s="602"/>
      <c r="S613" s="604">
        <v>1</v>
      </c>
      <c r="T613" s="602"/>
      <c r="U613" s="602"/>
      <c r="V613" s="602"/>
      <c r="W613" s="602"/>
      <c r="X613" s="602"/>
      <c r="Y613" s="602"/>
      <c r="Z613" s="602"/>
      <c r="AA613" s="602"/>
      <c r="AB613" s="602"/>
      <c r="AC613" s="602"/>
      <c r="AD613" s="605">
        <v>1</v>
      </c>
    </row>
    <row r="614" spans="1:30" ht="15.75" thickBot="1" x14ac:dyDescent="0.3">
      <c r="A614" s="593" t="s">
        <v>411</v>
      </c>
      <c r="B614" s="672">
        <v>45189</v>
      </c>
      <c r="C614" s="671" t="s">
        <v>396</v>
      </c>
      <c r="D614" s="606" t="s">
        <v>397</v>
      </c>
      <c r="E614" s="670"/>
      <c r="F614" s="607">
        <v>300</v>
      </c>
      <c r="G614" s="670"/>
      <c r="H614" s="670"/>
      <c r="I614" s="670"/>
      <c r="J614" s="670"/>
      <c r="K614" s="670"/>
      <c r="L614" s="670"/>
      <c r="M614" s="670"/>
      <c r="N614" s="670"/>
      <c r="O614" s="670"/>
      <c r="P614" s="670"/>
      <c r="Q614" s="603">
        <v>300</v>
      </c>
      <c r="R614" s="670"/>
      <c r="S614" s="608">
        <v>1</v>
      </c>
      <c r="T614" s="670"/>
      <c r="U614" s="670"/>
      <c r="V614" s="670"/>
      <c r="W614" s="670"/>
      <c r="X614" s="670"/>
      <c r="Y614" s="670"/>
      <c r="Z614" s="670"/>
      <c r="AA614" s="670"/>
      <c r="AB614" s="670"/>
      <c r="AC614" s="670"/>
      <c r="AD614" s="605">
        <v>1</v>
      </c>
    </row>
    <row r="615" spans="1:30" ht="15.75" thickBot="1" x14ac:dyDescent="0.3">
      <c r="A615" s="593" t="s">
        <v>411</v>
      </c>
      <c r="B615" s="673">
        <v>45191</v>
      </c>
      <c r="C615" s="671" t="s">
        <v>396</v>
      </c>
      <c r="D615" s="600" t="s">
        <v>397</v>
      </c>
      <c r="E615" s="602"/>
      <c r="F615" s="601">
        <v>1464.2</v>
      </c>
      <c r="G615" s="602"/>
      <c r="H615" s="602"/>
      <c r="I615" s="602"/>
      <c r="J615" s="602"/>
      <c r="K615" s="602"/>
      <c r="L615" s="602"/>
      <c r="M615" s="602"/>
      <c r="N615" s="602"/>
      <c r="O615" s="602"/>
      <c r="P615" s="602"/>
      <c r="Q615" s="603">
        <v>1464.2</v>
      </c>
      <c r="R615" s="602"/>
      <c r="S615" s="604">
        <v>8</v>
      </c>
      <c r="T615" s="602"/>
      <c r="U615" s="602"/>
      <c r="V615" s="602"/>
      <c r="W615" s="602"/>
      <c r="X615" s="602"/>
      <c r="Y615" s="602"/>
      <c r="Z615" s="602"/>
      <c r="AA615" s="602"/>
      <c r="AB615" s="602"/>
      <c r="AC615" s="602"/>
      <c r="AD615" s="605">
        <v>8</v>
      </c>
    </row>
    <row r="616" spans="1:30" ht="15.75" thickBot="1" x14ac:dyDescent="0.3">
      <c r="A616" s="593" t="s">
        <v>411</v>
      </c>
      <c r="B616" s="672">
        <v>45194</v>
      </c>
      <c r="C616" s="671" t="s">
        <v>396</v>
      </c>
      <c r="D616" s="606" t="s">
        <v>397</v>
      </c>
      <c r="E616" s="670"/>
      <c r="F616" s="607">
        <v>700</v>
      </c>
      <c r="G616" s="670"/>
      <c r="H616" s="670"/>
      <c r="I616" s="670"/>
      <c r="J616" s="670"/>
      <c r="K616" s="670"/>
      <c r="L616" s="670"/>
      <c r="M616" s="670"/>
      <c r="N616" s="670"/>
      <c r="O616" s="670"/>
      <c r="P616" s="670"/>
      <c r="Q616" s="603">
        <v>700</v>
      </c>
      <c r="R616" s="670"/>
      <c r="S616" s="608">
        <v>3</v>
      </c>
      <c r="T616" s="670"/>
      <c r="U616" s="670"/>
      <c r="V616" s="670"/>
      <c r="W616" s="670"/>
      <c r="X616" s="670"/>
      <c r="Y616" s="670"/>
      <c r="Z616" s="670"/>
      <c r="AA616" s="670"/>
      <c r="AB616" s="670"/>
      <c r="AC616" s="670"/>
      <c r="AD616" s="605">
        <v>3</v>
      </c>
    </row>
    <row r="617" spans="1:30" ht="15.75" thickBot="1" x14ac:dyDescent="0.3">
      <c r="A617" s="593" t="s">
        <v>411</v>
      </c>
      <c r="B617" s="673">
        <v>45195</v>
      </c>
      <c r="C617" s="671" t="s">
        <v>396</v>
      </c>
      <c r="D617" s="600" t="s">
        <v>397</v>
      </c>
      <c r="E617" s="601">
        <v>300</v>
      </c>
      <c r="F617" s="602"/>
      <c r="G617" s="602"/>
      <c r="H617" s="602"/>
      <c r="I617" s="602"/>
      <c r="J617" s="602"/>
      <c r="K617" s="602"/>
      <c r="L617" s="602"/>
      <c r="M617" s="602"/>
      <c r="N617" s="602"/>
      <c r="O617" s="602"/>
      <c r="P617" s="602"/>
      <c r="Q617" s="603">
        <v>300</v>
      </c>
      <c r="R617" s="604">
        <v>1</v>
      </c>
      <c r="S617" s="602"/>
      <c r="T617" s="602"/>
      <c r="U617" s="602"/>
      <c r="V617" s="602"/>
      <c r="W617" s="602"/>
      <c r="X617" s="602"/>
      <c r="Y617" s="602"/>
      <c r="Z617" s="602"/>
      <c r="AA617" s="602"/>
      <c r="AB617" s="602"/>
      <c r="AC617" s="602"/>
      <c r="AD617" s="605">
        <v>1</v>
      </c>
    </row>
    <row r="618" spans="1:30" ht="15.75" thickBot="1" x14ac:dyDescent="0.3">
      <c r="A618" s="593" t="s">
        <v>411</v>
      </c>
      <c r="B618" s="672">
        <v>45196</v>
      </c>
      <c r="C618" s="671" t="s">
        <v>396</v>
      </c>
      <c r="D618" s="606" t="s">
        <v>397</v>
      </c>
      <c r="E618" s="670"/>
      <c r="F618" s="607">
        <v>684</v>
      </c>
      <c r="G618" s="670"/>
      <c r="H618" s="670"/>
      <c r="I618" s="670"/>
      <c r="J618" s="670"/>
      <c r="K618" s="670"/>
      <c r="L618" s="670"/>
      <c r="M618" s="670"/>
      <c r="N618" s="670"/>
      <c r="O618" s="670"/>
      <c r="P618" s="670"/>
      <c r="Q618" s="603">
        <v>684</v>
      </c>
      <c r="R618" s="670"/>
      <c r="S618" s="608">
        <v>3</v>
      </c>
      <c r="T618" s="670"/>
      <c r="U618" s="670"/>
      <c r="V618" s="670"/>
      <c r="W618" s="670"/>
      <c r="X618" s="670"/>
      <c r="Y618" s="670"/>
      <c r="Z618" s="670"/>
      <c r="AA618" s="670"/>
      <c r="AB618" s="670"/>
      <c r="AC618" s="670"/>
      <c r="AD618" s="605">
        <v>3</v>
      </c>
    </row>
    <row r="619" spans="1:30" ht="15.75" thickBot="1" x14ac:dyDescent="0.3">
      <c r="A619" s="593" t="s">
        <v>411</v>
      </c>
      <c r="B619" s="673">
        <v>45197</v>
      </c>
      <c r="C619" s="671" t="s">
        <v>396</v>
      </c>
      <c r="D619" s="600" t="s">
        <v>397</v>
      </c>
      <c r="E619" s="602"/>
      <c r="F619" s="601">
        <v>500</v>
      </c>
      <c r="G619" s="602"/>
      <c r="H619" s="602"/>
      <c r="I619" s="602"/>
      <c r="J619" s="602"/>
      <c r="K619" s="602"/>
      <c r="L619" s="602"/>
      <c r="M619" s="602"/>
      <c r="N619" s="602"/>
      <c r="O619" s="602"/>
      <c r="P619" s="602"/>
      <c r="Q619" s="603">
        <v>500</v>
      </c>
      <c r="R619" s="602"/>
      <c r="S619" s="604">
        <v>2</v>
      </c>
      <c r="T619" s="602"/>
      <c r="U619" s="602"/>
      <c r="V619" s="602"/>
      <c r="W619" s="602"/>
      <c r="X619" s="602"/>
      <c r="Y619" s="602"/>
      <c r="Z619" s="602"/>
      <c r="AA619" s="602"/>
      <c r="AB619" s="602"/>
      <c r="AC619" s="602"/>
      <c r="AD619" s="605">
        <v>2</v>
      </c>
    </row>
    <row r="620" spans="1:30" ht="15.75" thickBot="1" x14ac:dyDescent="0.3">
      <c r="A620" s="593" t="s">
        <v>411</v>
      </c>
      <c r="B620" s="672">
        <v>45198</v>
      </c>
      <c r="C620" s="671" t="s">
        <v>396</v>
      </c>
      <c r="D620" s="606" t="s">
        <v>397</v>
      </c>
      <c r="E620" s="670"/>
      <c r="F620" s="607">
        <v>1126.06</v>
      </c>
      <c r="G620" s="670"/>
      <c r="H620" s="670"/>
      <c r="I620" s="670"/>
      <c r="J620" s="670"/>
      <c r="K620" s="670"/>
      <c r="L620" s="670"/>
      <c r="M620" s="670"/>
      <c r="N620" s="670"/>
      <c r="O620" s="670"/>
      <c r="P620" s="670"/>
      <c r="Q620" s="603">
        <v>1126.06</v>
      </c>
      <c r="R620" s="670"/>
      <c r="S620" s="608">
        <v>8</v>
      </c>
      <c r="T620" s="670"/>
      <c r="U620" s="670"/>
      <c r="V620" s="670"/>
      <c r="W620" s="670"/>
      <c r="X620" s="670"/>
      <c r="Y620" s="670"/>
      <c r="Z620" s="670"/>
      <c r="AA620" s="670"/>
      <c r="AB620" s="670"/>
      <c r="AC620" s="670"/>
      <c r="AD620" s="605">
        <v>8</v>
      </c>
    </row>
    <row r="621" spans="1:30" ht="15.75" thickBot="1" x14ac:dyDescent="0.3">
      <c r="A621" s="593" t="s">
        <v>411</v>
      </c>
      <c r="B621" s="673">
        <v>45201</v>
      </c>
      <c r="C621" s="671" t="s">
        <v>396</v>
      </c>
      <c r="D621" s="600" t="s">
        <v>397</v>
      </c>
      <c r="E621" s="602"/>
      <c r="F621" s="601">
        <v>731.78</v>
      </c>
      <c r="G621" s="602"/>
      <c r="H621" s="602"/>
      <c r="I621" s="602"/>
      <c r="J621" s="602"/>
      <c r="K621" s="602"/>
      <c r="L621" s="602"/>
      <c r="M621" s="602"/>
      <c r="N621" s="602"/>
      <c r="O621" s="602"/>
      <c r="P621" s="602"/>
      <c r="Q621" s="603">
        <v>731.78</v>
      </c>
      <c r="R621" s="602"/>
      <c r="S621" s="604">
        <v>2</v>
      </c>
      <c r="T621" s="602"/>
      <c r="U621" s="602"/>
      <c r="V621" s="602"/>
      <c r="W621" s="602"/>
      <c r="X621" s="602"/>
      <c r="Y621" s="602"/>
      <c r="Z621" s="602"/>
      <c r="AA621" s="602"/>
      <c r="AB621" s="602"/>
      <c r="AC621" s="602"/>
      <c r="AD621" s="605">
        <v>2</v>
      </c>
    </row>
    <row r="622" spans="1:30" ht="15.75" thickBot="1" x14ac:dyDescent="0.3">
      <c r="A622" s="593" t="s">
        <v>411</v>
      </c>
      <c r="B622" s="672">
        <v>45202</v>
      </c>
      <c r="C622" s="671" t="s">
        <v>396</v>
      </c>
      <c r="D622" s="606" t="s">
        <v>397</v>
      </c>
      <c r="E622" s="670"/>
      <c r="F622" s="607">
        <v>2857.12</v>
      </c>
      <c r="G622" s="670"/>
      <c r="H622" s="670"/>
      <c r="I622" s="670"/>
      <c r="J622" s="670"/>
      <c r="K622" s="670"/>
      <c r="L622" s="670"/>
      <c r="M622" s="670"/>
      <c r="N622" s="670"/>
      <c r="O622" s="670"/>
      <c r="P622" s="670"/>
      <c r="Q622" s="603">
        <v>2857.12</v>
      </c>
      <c r="R622" s="670"/>
      <c r="S622" s="608">
        <v>9</v>
      </c>
      <c r="T622" s="670"/>
      <c r="U622" s="670"/>
      <c r="V622" s="670"/>
      <c r="W622" s="670"/>
      <c r="X622" s="670"/>
      <c r="Y622" s="670"/>
      <c r="Z622" s="670"/>
      <c r="AA622" s="670"/>
      <c r="AB622" s="670"/>
      <c r="AC622" s="670"/>
      <c r="AD622" s="605">
        <v>9</v>
      </c>
    </row>
    <row r="623" spans="1:30" ht="15.75" thickBot="1" x14ac:dyDescent="0.3">
      <c r="A623" s="593" t="s">
        <v>411</v>
      </c>
      <c r="B623" s="673">
        <v>45203</v>
      </c>
      <c r="C623" s="671" t="s">
        <v>396</v>
      </c>
      <c r="D623" s="600" t="s">
        <v>397</v>
      </c>
      <c r="E623" s="602"/>
      <c r="F623" s="601">
        <v>300</v>
      </c>
      <c r="G623" s="601">
        <v>300</v>
      </c>
      <c r="H623" s="602"/>
      <c r="I623" s="602"/>
      <c r="J623" s="602"/>
      <c r="K623" s="602"/>
      <c r="L623" s="602"/>
      <c r="M623" s="602"/>
      <c r="N623" s="602"/>
      <c r="O623" s="602"/>
      <c r="P623" s="602"/>
      <c r="Q623" s="603">
        <v>600</v>
      </c>
      <c r="R623" s="602"/>
      <c r="S623" s="604">
        <v>1</v>
      </c>
      <c r="T623" s="604">
        <v>1</v>
      </c>
      <c r="U623" s="602"/>
      <c r="V623" s="602"/>
      <c r="W623" s="602"/>
      <c r="X623" s="602"/>
      <c r="Y623" s="602"/>
      <c r="Z623" s="602"/>
      <c r="AA623" s="602"/>
      <c r="AB623" s="602"/>
      <c r="AC623" s="602"/>
      <c r="AD623" s="605">
        <v>2</v>
      </c>
    </row>
    <row r="624" spans="1:30" ht="15.75" thickBot="1" x14ac:dyDescent="0.3">
      <c r="A624" s="593" t="s">
        <v>411</v>
      </c>
      <c r="B624" s="672">
        <v>45205</v>
      </c>
      <c r="C624" s="671" t="s">
        <v>396</v>
      </c>
      <c r="D624" s="606" t="s">
        <v>397</v>
      </c>
      <c r="E624" s="670"/>
      <c r="F624" s="607">
        <v>200</v>
      </c>
      <c r="G624" s="670"/>
      <c r="H624" s="670"/>
      <c r="I624" s="670"/>
      <c r="J624" s="670"/>
      <c r="K624" s="670"/>
      <c r="L624" s="670"/>
      <c r="M624" s="670"/>
      <c r="N624" s="670"/>
      <c r="O624" s="670"/>
      <c r="P624" s="670"/>
      <c r="Q624" s="603">
        <v>200</v>
      </c>
      <c r="R624" s="670"/>
      <c r="S624" s="608">
        <v>1</v>
      </c>
      <c r="T624" s="670"/>
      <c r="U624" s="670"/>
      <c r="V624" s="670"/>
      <c r="W624" s="670"/>
      <c r="X624" s="670"/>
      <c r="Y624" s="670"/>
      <c r="Z624" s="670"/>
      <c r="AA624" s="670"/>
      <c r="AB624" s="670"/>
      <c r="AC624" s="670"/>
      <c r="AD624" s="605">
        <v>1</v>
      </c>
    </row>
    <row r="625" spans="1:30" ht="15.75" thickBot="1" x14ac:dyDescent="0.3">
      <c r="A625" s="593" t="s">
        <v>411</v>
      </c>
      <c r="B625" s="673">
        <v>45208</v>
      </c>
      <c r="C625" s="671" t="s">
        <v>396</v>
      </c>
      <c r="D625" s="600" t="s">
        <v>397</v>
      </c>
      <c r="E625" s="602"/>
      <c r="F625" s="601">
        <v>1000</v>
      </c>
      <c r="G625" s="601">
        <v>700</v>
      </c>
      <c r="H625" s="602"/>
      <c r="I625" s="602"/>
      <c r="J625" s="602"/>
      <c r="K625" s="602"/>
      <c r="L625" s="602"/>
      <c r="M625" s="602"/>
      <c r="N625" s="602"/>
      <c r="O625" s="602"/>
      <c r="P625" s="602"/>
      <c r="Q625" s="603">
        <v>1700</v>
      </c>
      <c r="R625" s="602"/>
      <c r="S625" s="604">
        <v>3</v>
      </c>
      <c r="T625" s="604">
        <v>5</v>
      </c>
      <c r="U625" s="602"/>
      <c r="V625" s="602"/>
      <c r="W625" s="602"/>
      <c r="X625" s="602"/>
      <c r="Y625" s="602"/>
      <c r="Z625" s="602"/>
      <c r="AA625" s="602"/>
      <c r="AB625" s="602"/>
      <c r="AC625" s="602"/>
      <c r="AD625" s="605">
        <v>8</v>
      </c>
    </row>
    <row r="626" spans="1:30" ht="15.75" thickBot="1" x14ac:dyDescent="0.3">
      <c r="A626" s="593" t="s">
        <v>411</v>
      </c>
      <c r="B626" s="672">
        <v>45210</v>
      </c>
      <c r="C626" s="671" t="s">
        <v>396</v>
      </c>
      <c r="D626" s="606" t="s">
        <v>397</v>
      </c>
      <c r="E626" s="670"/>
      <c r="F626" s="607">
        <v>360</v>
      </c>
      <c r="G626" s="607">
        <v>326.89</v>
      </c>
      <c r="H626" s="670"/>
      <c r="I626" s="670"/>
      <c r="J626" s="670"/>
      <c r="K626" s="670"/>
      <c r="L626" s="670"/>
      <c r="M626" s="670"/>
      <c r="N626" s="670"/>
      <c r="O626" s="670"/>
      <c r="P626" s="670"/>
      <c r="Q626" s="603">
        <v>686.89</v>
      </c>
      <c r="R626" s="670"/>
      <c r="S626" s="608">
        <v>2</v>
      </c>
      <c r="T626" s="608">
        <v>2</v>
      </c>
      <c r="U626" s="670"/>
      <c r="V626" s="670"/>
      <c r="W626" s="670"/>
      <c r="X626" s="670"/>
      <c r="Y626" s="670"/>
      <c r="Z626" s="670"/>
      <c r="AA626" s="670"/>
      <c r="AB626" s="670"/>
      <c r="AC626" s="670"/>
      <c r="AD626" s="605">
        <v>4</v>
      </c>
    </row>
    <row r="627" spans="1:30" ht="15.75" thickBot="1" x14ac:dyDescent="0.3">
      <c r="A627" s="593" t="s">
        <v>411</v>
      </c>
      <c r="B627" s="673">
        <v>45212</v>
      </c>
      <c r="C627" s="671" t="s">
        <v>396</v>
      </c>
      <c r="D627" s="600" t="s">
        <v>397</v>
      </c>
      <c r="E627" s="602"/>
      <c r="F627" s="601">
        <v>400</v>
      </c>
      <c r="G627" s="601">
        <v>1780.18</v>
      </c>
      <c r="H627" s="602"/>
      <c r="I627" s="602"/>
      <c r="J627" s="602"/>
      <c r="K627" s="602"/>
      <c r="L627" s="602"/>
      <c r="M627" s="602"/>
      <c r="N627" s="602"/>
      <c r="O627" s="602"/>
      <c r="P627" s="602"/>
      <c r="Q627" s="603">
        <v>2180.1799999999998</v>
      </c>
      <c r="R627" s="602"/>
      <c r="S627" s="604">
        <v>2</v>
      </c>
      <c r="T627" s="604">
        <v>10</v>
      </c>
      <c r="U627" s="602"/>
      <c r="V627" s="602"/>
      <c r="W627" s="602"/>
      <c r="X627" s="602"/>
      <c r="Y627" s="602"/>
      <c r="Z627" s="602"/>
      <c r="AA627" s="602"/>
      <c r="AB627" s="602"/>
      <c r="AC627" s="602"/>
      <c r="AD627" s="605">
        <v>12</v>
      </c>
    </row>
    <row r="628" spans="1:30" ht="15.75" thickBot="1" x14ac:dyDescent="0.3">
      <c r="A628" s="593" t="s">
        <v>411</v>
      </c>
      <c r="B628" s="672">
        <v>45216</v>
      </c>
      <c r="C628" s="671" t="s">
        <v>396</v>
      </c>
      <c r="D628" s="606" t="s">
        <v>397</v>
      </c>
      <c r="E628" s="670"/>
      <c r="F628" s="607">
        <v>550</v>
      </c>
      <c r="G628" s="607">
        <v>1400</v>
      </c>
      <c r="H628" s="670"/>
      <c r="I628" s="670"/>
      <c r="J628" s="670"/>
      <c r="K628" s="670"/>
      <c r="L628" s="670"/>
      <c r="M628" s="670"/>
      <c r="N628" s="670"/>
      <c r="O628" s="670"/>
      <c r="P628" s="670"/>
      <c r="Q628" s="603">
        <v>1950</v>
      </c>
      <c r="R628" s="670"/>
      <c r="S628" s="608">
        <v>2</v>
      </c>
      <c r="T628" s="608">
        <v>5</v>
      </c>
      <c r="U628" s="670"/>
      <c r="V628" s="670"/>
      <c r="W628" s="670"/>
      <c r="X628" s="670"/>
      <c r="Y628" s="670"/>
      <c r="Z628" s="670"/>
      <c r="AA628" s="670"/>
      <c r="AB628" s="670"/>
      <c r="AC628" s="670"/>
      <c r="AD628" s="605">
        <v>7</v>
      </c>
    </row>
    <row r="629" spans="1:30" ht="15.75" thickBot="1" x14ac:dyDescent="0.3">
      <c r="A629" s="593" t="s">
        <v>411</v>
      </c>
      <c r="B629" s="673">
        <v>45218</v>
      </c>
      <c r="C629" s="671" t="s">
        <v>396</v>
      </c>
      <c r="D629" s="600" t="s">
        <v>397</v>
      </c>
      <c r="E629" s="602"/>
      <c r="F629" s="602"/>
      <c r="G629" s="601">
        <v>199.1</v>
      </c>
      <c r="H629" s="602"/>
      <c r="I629" s="602"/>
      <c r="J629" s="602"/>
      <c r="K629" s="602"/>
      <c r="L629" s="602"/>
      <c r="M629" s="602"/>
      <c r="N629" s="602"/>
      <c r="O629" s="602"/>
      <c r="P629" s="602"/>
      <c r="Q629" s="603">
        <v>199.1</v>
      </c>
      <c r="R629" s="602"/>
      <c r="S629" s="602"/>
      <c r="T629" s="604">
        <v>1</v>
      </c>
      <c r="U629" s="602"/>
      <c r="V629" s="602"/>
      <c r="W629" s="602"/>
      <c r="X629" s="602"/>
      <c r="Y629" s="602"/>
      <c r="Z629" s="602"/>
      <c r="AA629" s="602"/>
      <c r="AB629" s="602"/>
      <c r="AC629" s="602"/>
      <c r="AD629" s="605">
        <v>1</v>
      </c>
    </row>
    <row r="630" spans="1:30" ht="15.75" thickBot="1" x14ac:dyDescent="0.3">
      <c r="A630" s="593" t="s">
        <v>411</v>
      </c>
      <c r="B630" s="672">
        <v>45219</v>
      </c>
      <c r="C630" s="671" t="s">
        <v>396</v>
      </c>
      <c r="D630" s="606" t="s">
        <v>397</v>
      </c>
      <c r="E630" s="670"/>
      <c r="F630" s="670"/>
      <c r="G630" s="607">
        <v>1019.51</v>
      </c>
      <c r="H630" s="670"/>
      <c r="I630" s="670"/>
      <c r="J630" s="670"/>
      <c r="K630" s="670"/>
      <c r="L630" s="670"/>
      <c r="M630" s="670"/>
      <c r="N630" s="670"/>
      <c r="O630" s="670"/>
      <c r="P630" s="670"/>
      <c r="Q630" s="603">
        <v>1019.51</v>
      </c>
      <c r="R630" s="670"/>
      <c r="S630" s="670"/>
      <c r="T630" s="608">
        <v>3</v>
      </c>
      <c r="U630" s="670"/>
      <c r="V630" s="670"/>
      <c r="W630" s="670"/>
      <c r="X630" s="670"/>
      <c r="Y630" s="670"/>
      <c r="Z630" s="670"/>
      <c r="AA630" s="670"/>
      <c r="AB630" s="670"/>
      <c r="AC630" s="670"/>
      <c r="AD630" s="605">
        <v>3</v>
      </c>
    </row>
    <row r="631" spans="1:30" ht="15.75" thickBot="1" x14ac:dyDescent="0.3">
      <c r="A631" s="593" t="s">
        <v>411</v>
      </c>
      <c r="B631" s="673">
        <v>45222</v>
      </c>
      <c r="C631" s="671" t="s">
        <v>396</v>
      </c>
      <c r="D631" s="600" t="s">
        <v>397</v>
      </c>
      <c r="E631" s="602"/>
      <c r="F631" s="602"/>
      <c r="G631" s="601">
        <v>200</v>
      </c>
      <c r="H631" s="602"/>
      <c r="I631" s="602"/>
      <c r="J631" s="602"/>
      <c r="K631" s="602"/>
      <c r="L631" s="602"/>
      <c r="M631" s="602"/>
      <c r="N631" s="602"/>
      <c r="O631" s="602"/>
      <c r="P631" s="602"/>
      <c r="Q631" s="603">
        <v>200</v>
      </c>
      <c r="R631" s="602"/>
      <c r="S631" s="602"/>
      <c r="T631" s="604">
        <v>1</v>
      </c>
      <c r="U631" s="602"/>
      <c r="V631" s="602"/>
      <c r="W631" s="602"/>
      <c r="X631" s="602"/>
      <c r="Y631" s="602"/>
      <c r="Z631" s="602"/>
      <c r="AA631" s="602"/>
      <c r="AB631" s="602"/>
      <c r="AC631" s="602"/>
      <c r="AD631" s="605">
        <v>1</v>
      </c>
    </row>
    <row r="632" spans="1:30" ht="15.75" thickBot="1" x14ac:dyDescent="0.3">
      <c r="A632" s="593" t="s">
        <v>411</v>
      </c>
      <c r="B632" s="672">
        <v>45223</v>
      </c>
      <c r="C632" s="671" t="s">
        <v>396</v>
      </c>
      <c r="D632" s="606" t="s">
        <v>397</v>
      </c>
      <c r="E632" s="670"/>
      <c r="F632" s="670"/>
      <c r="G632" s="607">
        <v>2104.61</v>
      </c>
      <c r="H632" s="670"/>
      <c r="I632" s="670"/>
      <c r="J632" s="670"/>
      <c r="K632" s="670"/>
      <c r="L632" s="670"/>
      <c r="M632" s="670"/>
      <c r="N632" s="670"/>
      <c r="O632" s="670"/>
      <c r="P632" s="670"/>
      <c r="Q632" s="603">
        <v>2104.61</v>
      </c>
      <c r="R632" s="670"/>
      <c r="S632" s="670"/>
      <c r="T632" s="608">
        <v>11</v>
      </c>
      <c r="U632" s="670"/>
      <c r="V632" s="670"/>
      <c r="W632" s="670"/>
      <c r="X632" s="670"/>
      <c r="Y632" s="670"/>
      <c r="Z632" s="670"/>
      <c r="AA632" s="670"/>
      <c r="AB632" s="670"/>
      <c r="AC632" s="670"/>
      <c r="AD632" s="605">
        <v>11</v>
      </c>
    </row>
    <row r="633" spans="1:30" ht="15.75" thickBot="1" x14ac:dyDescent="0.3">
      <c r="A633" s="593" t="s">
        <v>411</v>
      </c>
      <c r="B633" s="673">
        <v>45225</v>
      </c>
      <c r="C633" s="671" t="s">
        <v>396</v>
      </c>
      <c r="D633" s="600" t="s">
        <v>397</v>
      </c>
      <c r="E633" s="602"/>
      <c r="F633" s="602"/>
      <c r="G633" s="601">
        <v>1600</v>
      </c>
      <c r="H633" s="602"/>
      <c r="I633" s="602"/>
      <c r="J633" s="602"/>
      <c r="K633" s="602"/>
      <c r="L633" s="602"/>
      <c r="M633" s="602"/>
      <c r="N633" s="602"/>
      <c r="O633" s="602"/>
      <c r="P633" s="602"/>
      <c r="Q633" s="603">
        <v>1600</v>
      </c>
      <c r="R633" s="602"/>
      <c r="S633" s="602"/>
      <c r="T633" s="604">
        <v>5</v>
      </c>
      <c r="U633" s="602"/>
      <c r="V633" s="602"/>
      <c r="W633" s="602"/>
      <c r="X633" s="602"/>
      <c r="Y633" s="602"/>
      <c r="Z633" s="602"/>
      <c r="AA633" s="602"/>
      <c r="AB633" s="602"/>
      <c r="AC633" s="602"/>
      <c r="AD633" s="605">
        <v>5</v>
      </c>
    </row>
    <row r="634" spans="1:30" ht="15.75" thickBot="1" x14ac:dyDescent="0.3">
      <c r="A634" s="593" t="s">
        <v>411</v>
      </c>
      <c r="B634" s="672">
        <v>45229</v>
      </c>
      <c r="C634" s="671" t="s">
        <v>396</v>
      </c>
      <c r="D634" s="606" t="s">
        <v>397</v>
      </c>
      <c r="E634" s="670"/>
      <c r="F634" s="670"/>
      <c r="G634" s="607">
        <v>626.59</v>
      </c>
      <c r="H634" s="670"/>
      <c r="I634" s="670"/>
      <c r="J634" s="670"/>
      <c r="K634" s="670"/>
      <c r="L634" s="670"/>
      <c r="M634" s="670"/>
      <c r="N634" s="670"/>
      <c r="O634" s="670"/>
      <c r="P634" s="670"/>
      <c r="Q634" s="603">
        <v>626.59</v>
      </c>
      <c r="R634" s="670"/>
      <c r="S634" s="670"/>
      <c r="T634" s="608">
        <v>3</v>
      </c>
      <c r="U634" s="670"/>
      <c r="V634" s="670"/>
      <c r="W634" s="670"/>
      <c r="X634" s="670"/>
      <c r="Y634" s="670"/>
      <c r="Z634" s="670"/>
      <c r="AA634" s="670"/>
      <c r="AB634" s="670"/>
      <c r="AC634" s="670"/>
      <c r="AD634" s="605">
        <v>3</v>
      </c>
    </row>
    <row r="635" spans="1:30" ht="15.75" thickBot="1" x14ac:dyDescent="0.3">
      <c r="A635" s="593" t="s">
        <v>411</v>
      </c>
      <c r="B635" s="673">
        <v>45230</v>
      </c>
      <c r="C635" s="671" t="s">
        <v>396</v>
      </c>
      <c r="D635" s="600" t="s">
        <v>397</v>
      </c>
      <c r="E635" s="602"/>
      <c r="F635" s="602"/>
      <c r="G635" s="601">
        <v>1375</v>
      </c>
      <c r="H635" s="602"/>
      <c r="I635" s="602"/>
      <c r="J635" s="602"/>
      <c r="K635" s="602"/>
      <c r="L635" s="602"/>
      <c r="M635" s="602"/>
      <c r="N635" s="602"/>
      <c r="O635" s="602"/>
      <c r="P635" s="602"/>
      <c r="Q635" s="603">
        <v>1375</v>
      </c>
      <c r="R635" s="602"/>
      <c r="S635" s="602"/>
      <c r="T635" s="604">
        <v>7</v>
      </c>
      <c r="U635" s="602"/>
      <c r="V635" s="602"/>
      <c r="W635" s="602"/>
      <c r="X635" s="602"/>
      <c r="Y635" s="602"/>
      <c r="Z635" s="602"/>
      <c r="AA635" s="602"/>
      <c r="AB635" s="602"/>
      <c r="AC635" s="602"/>
      <c r="AD635" s="605">
        <v>7</v>
      </c>
    </row>
    <row r="636" spans="1:30" ht="15.75" thickBot="1" x14ac:dyDescent="0.3">
      <c r="A636" s="593" t="s">
        <v>411</v>
      </c>
      <c r="B636" s="672">
        <v>45231</v>
      </c>
      <c r="C636" s="671" t="s">
        <v>396</v>
      </c>
      <c r="D636" s="606" t="s">
        <v>397</v>
      </c>
      <c r="E636" s="670"/>
      <c r="F636" s="670"/>
      <c r="G636" s="607">
        <v>70</v>
      </c>
      <c r="H636" s="670"/>
      <c r="I636" s="670"/>
      <c r="J636" s="670"/>
      <c r="K636" s="670"/>
      <c r="L636" s="670"/>
      <c r="M636" s="670"/>
      <c r="N636" s="670"/>
      <c r="O636" s="670"/>
      <c r="P636" s="670"/>
      <c r="Q636" s="603">
        <v>70</v>
      </c>
      <c r="R636" s="670"/>
      <c r="S636" s="670"/>
      <c r="T636" s="608">
        <v>1</v>
      </c>
      <c r="U636" s="670"/>
      <c r="V636" s="670"/>
      <c r="W636" s="670"/>
      <c r="X636" s="670"/>
      <c r="Y636" s="670"/>
      <c r="Z636" s="670"/>
      <c r="AA636" s="670"/>
      <c r="AB636" s="670"/>
      <c r="AC636" s="670"/>
      <c r="AD636" s="605">
        <v>1</v>
      </c>
    </row>
    <row r="637" spans="1:30" ht="15.75" thickBot="1" x14ac:dyDescent="0.3">
      <c r="A637" s="593" t="s">
        <v>411</v>
      </c>
      <c r="B637" s="673">
        <v>45237</v>
      </c>
      <c r="C637" s="671" t="s">
        <v>396</v>
      </c>
      <c r="D637" s="600" t="s">
        <v>397</v>
      </c>
      <c r="E637" s="602"/>
      <c r="F637" s="602"/>
      <c r="G637" s="601">
        <v>643.57000000000005</v>
      </c>
      <c r="H637" s="602"/>
      <c r="I637" s="602"/>
      <c r="J637" s="602"/>
      <c r="K637" s="602"/>
      <c r="L637" s="602"/>
      <c r="M637" s="602"/>
      <c r="N637" s="602"/>
      <c r="O637" s="602"/>
      <c r="P637" s="602"/>
      <c r="Q637" s="603">
        <v>643.57000000000005</v>
      </c>
      <c r="R637" s="602"/>
      <c r="S637" s="602"/>
      <c r="T637" s="604">
        <v>3</v>
      </c>
      <c r="U637" s="602"/>
      <c r="V637" s="602"/>
      <c r="W637" s="602"/>
      <c r="X637" s="602"/>
      <c r="Y637" s="602"/>
      <c r="Z637" s="602"/>
      <c r="AA637" s="602"/>
      <c r="AB637" s="602"/>
      <c r="AC637" s="602"/>
      <c r="AD637" s="605">
        <v>3</v>
      </c>
    </row>
    <row r="638" spans="1:30" ht="15.75" thickBot="1" x14ac:dyDescent="0.3">
      <c r="A638" s="593" t="s">
        <v>411</v>
      </c>
      <c r="B638" s="672">
        <v>45238</v>
      </c>
      <c r="C638" s="671" t="s">
        <v>396</v>
      </c>
      <c r="D638" s="606" t="s">
        <v>397</v>
      </c>
      <c r="E638" s="670"/>
      <c r="F638" s="670"/>
      <c r="G638" s="670"/>
      <c r="H638" s="607">
        <v>1050</v>
      </c>
      <c r="I638" s="670"/>
      <c r="J638" s="670"/>
      <c r="K638" s="670"/>
      <c r="L638" s="670"/>
      <c r="M638" s="670"/>
      <c r="N638" s="670"/>
      <c r="O638" s="670"/>
      <c r="P638" s="670"/>
      <c r="Q638" s="603">
        <v>1050</v>
      </c>
      <c r="R638" s="670"/>
      <c r="S638" s="670"/>
      <c r="T638" s="670"/>
      <c r="U638" s="608">
        <v>3</v>
      </c>
      <c r="V638" s="670"/>
      <c r="W638" s="670"/>
      <c r="X638" s="670"/>
      <c r="Y638" s="670"/>
      <c r="Z638" s="670"/>
      <c r="AA638" s="670"/>
      <c r="AB638" s="670"/>
      <c r="AC638" s="670"/>
      <c r="AD638" s="605">
        <v>3</v>
      </c>
    </row>
    <row r="639" spans="1:30" ht="15.75" thickBot="1" x14ac:dyDescent="0.3">
      <c r="A639" s="593" t="s">
        <v>411</v>
      </c>
      <c r="B639" s="673">
        <v>45239</v>
      </c>
      <c r="C639" s="671" t="s">
        <v>396</v>
      </c>
      <c r="D639" s="600" t="s">
        <v>397</v>
      </c>
      <c r="E639" s="602"/>
      <c r="F639" s="602"/>
      <c r="G639" s="601">
        <v>600</v>
      </c>
      <c r="H639" s="601">
        <v>805.62</v>
      </c>
      <c r="I639" s="602"/>
      <c r="J639" s="602"/>
      <c r="K639" s="602"/>
      <c r="L639" s="602"/>
      <c r="M639" s="602"/>
      <c r="N639" s="602"/>
      <c r="O639" s="602"/>
      <c r="P639" s="602"/>
      <c r="Q639" s="603">
        <v>1405.62</v>
      </c>
      <c r="R639" s="602"/>
      <c r="S639" s="602"/>
      <c r="T639" s="604">
        <v>4</v>
      </c>
      <c r="U639" s="604">
        <v>7</v>
      </c>
      <c r="V639" s="602"/>
      <c r="W639" s="602"/>
      <c r="X639" s="602"/>
      <c r="Y639" s="602"/>
      <c r="Z639" s="602"/>
      <c r="AA639" s="602"/>
      <c r="AB639" s="602"/>
      <c r="AC639" s="602"/>
      <c r="AD639" s="605">
        <v>11</v>
      </c>
    </row>
    <row r="640" spans="1:30" ht="15.75" thickBot="1" x14ac:dyDescent="0.3">
      <c r="A640" s="593" t="s">
        <v>411</v>
      </c>
      <c r="B640" s="672">
        <v>45243</v>
      </c>
      <c r="C640" s="671" t="s">
        <v>396</v>
      </c>
      <c r="D640" s="606" t="s">
        <v>397</v>
      </c>
      <c r="E640" s="670"/>
      <c r="F640" s="670"/>
      <c r="G640" s="670"/>
      <c r="H640" s="607">
        <v>300</v>
      </c>
      <c r="I640" s="670"/>
      <c r="J640" s="670"/>
      <c r="K640" s="670"/>
      <c r="L640" s="670"/>
      <c r="M640" s="670"/>
      <c r="N640" s="670"/>
      <c r="O640" s="670"/>
      <c r="P640" s="670"/>
      <c r="Q640" s="603">
        <v>300</v>
      </c>
      <c r="R640" s="670"/>
      <c r="S640" s="670"/>
      <c r="T640" s="670"/>
      <c r="U640" s="608">
        <v>1</v>
      </c>
      <c r="V640" s="670"/>
      <c r="W640" s="670"/>
      <c r="X640" s="670"/>
      <c r="Y640" s="670"/>
      <c r="Z640" s="670"/>
      <c r="AA640" s="670"/>
      <c r="AB640" s="670"/>
      <c r="AC640" s="670"/>
      <c r="AD640" s="605">
        <v>1</v>
      </c>
    </row>
    <row r="641" spans="1:30" ht="15.75" thickBot="1" x14ac:dyDescent="0.3">
      <c r="A641" s="593" t="s">
        <v>411</v>
      </c>
      <c r="B641" s="673">
        <v>45244</v>
      </c>
      <c r="C641" s="671" t="s">
        <v>396</v>
      </c>
      <c r="D641" s="600" t="s">
        <v>397</v>
      </c>
      <c r="E641" s="602"/>
      <c r="F641" s="602"/>
      <c r="G641" s="601">
        <v>595.1</v>
      </c>
      <c r="H641" s="601">
        <v>577.49</v>
      </c>
      <c r="I641" s="602"/>
      <c r="J641" s="602"/>
      <c r="K641" s="602"/>
      <c r="L641" s="602"/>
      <c r="M641" s="602"/>
      <c r="N641" s="602"/>
      <c r="O641" s="602"/>
      <c r="P641" s="602"/>
      <c r="Q641" s="603">
        <v>1172.5899999999999</v>
      </c>
      <c r="R641" s="602"/>
      <c r="S641" s="602"/>
      <c r="T641" s="604">
        <v>3</v>
      </c>
      <c r="U641" s="604">
        <v>3</v>
      </c>
      <c r="V641" s="602"/>
      <c r="W641" s="602"/>
      <c r="X641" s="602"/>
      <c r="Y641" s="602"/>
      <c r="Z641" s="602"/>
      <c r="AA641" s="602"/>
      <c r="AB641" s="602"/>
      <c r="AC641" s="602"/>
      <c r="AD641" s="605">
        <v>6</v>
      </c>
    </row>
    <row r="642" spans="1:30" ht="15.75" thickBot="1" x14ac:dyDescent="0.3">
      <c r="A642" s="593" t="s">
        <v>411</v>
      </c>
      <c r="B642" s="672">
        <v>45245</v>
      </c>
      <c r="C642" s="671" t="s">
        <v>396</v>
      </c>
      <c r="D642" s="606" t="s">
        <v>397</v>
      </c>
      <c r="E642" s="670"/>
      <c r="F642" s="607">
        <v>81.040000000000006</v>
      </c>
      <c r="G642" s="607">
        <v>468.79</v>
      </c>
      <c r="H642" s="607">
        <v>1951.19</v>
      </c>
      <c r="I642" s="670"/>
      <c r="J642" s="670"/>
      <c r="K642" s="670"/>
      <c r="L642" s="670"/>
      <c r="M642" s="670"/>
      <c r="N642" s="670"/>
      <c r="O642" s="670"/>
      <c r="P642" s="670"/>
      <c r="Q642" s="603">
        <v>2501.02</v>
      </c>
      <c r="R642" s="670"/>
      <c r="S642" s="608">
        <v>1</v>
      </c>
      <c r="T642" s="608">
        <v>2</v>
      </c>
      <c r="U642" s="608">
        <v>9</v>
      </c>
      <c r="V642" s="670"/>
      <c r="W642" s="670"/>
      <c r="X642" s="670"/>
      <c r="Y642" s="670"/>
      <c r="Z642" s="670"/>
      <c r="AA642" s="670"/>
      <c r="AB642" s="670"/>
      <c r="AC642" s="670"/>
      <c r="AD642" s="605">
        <v>12</v>
      </c>
    </row>
    <row r="643" spans="1:30" ht="15.75" thickBot="1" x14ac:dyDescent="0.3">
      <c r="A643" s="593" t="s">
        <v>411</v>
      </c>
      <c r="B643" s="673">
        <v>45246</v>
      </c>
      <c r="C643" s="671" t="s">
        <v>396</v>
      </c>
      <c r="D643" s="600" t="s">
        <v>397</v>
      </c>
      <c r="E643" s="602"/>
      <c r="F643" s="602"/>
      <c r="G643" s="602"/>
      <c r="H643" s="601">
        <v>1300</v>
      </c>
      <c r="I643" s="602"/>
      <c r="J643" s="602"/>
      <c r="K643" s="602"/>
      <c r="L643" s="602"/>
      <c r="M643" s="602"/>
      <c r="N643" s="602"/>
      <c r="O643" s="602"/>
      <c r="P643" s="602"/>
      <c r="Q643" s="603">
        <v>1300</v>
      </c>
      <c r="R643" s="602"/>
      <c r="S643" s="602"/>
      <c r="T643" s="602"/>
      <c r="U643" s="604">
        <v>5</v>
      </c>
      <c r="V643" s="602"/>
      <c r="W643" s="602"/>
      <c r="X643" s="602"/>
      <c r="Y643" s="602"/>
      <c r="Z643" s="602"/>
      <c r="AA643" s="602"/>
      <c r="AB643" s="602"/>
      <c r="AC643" s="602"/>
      <c r="AD643" s="605">
        <v>5</v>
      </c>
    </row>
    <row r="644" spans="1:30" ht="15.75" thickBot="1" x14ac:dyDescent="0.3">
      <c r="A644" s="593" t="s">
        <v>411</v>
      </c>
      <c r="B644" s="672">
        <v>45247</v>
      </c>
      <c r="C644" s="671" t="s">
        <v>396</v>
      </c>
      <c r="D644" s="606" t="s">
        <v>397</v>
      </c>
      <c r="E644" s="670"/>
      <c r="F644" s="670"/>
      <c r="G644" s="670"/>
      <c r="H644" s="607">
        <v>1775</v>
      </c>
      <c r="I644" s="670"/>
      <c r="J644" s="670"/>
      <c r="K644" s="670"/>
      <c r="L644" s="670"/>
      <c r="M644" s="670"/>
      <c r="N644" s="670"/>
      <c r="O644" s="670"/>
      <c r="P644" s="670"/>
      <c r="Q644" s="603">
        <v>1775</v>
      </c>
      <c r="R644" s="670"/>
      <c r="S644" s="670"/>
      <c r="T644" s="670"/>
      <c r="U644" s="608">
        <v>6</v>
      </c>
      <c r="V644" s="670"/>
      <c r="W644" s="670"/>
      <c r="X644" s="670"/>
      <c r="Y644" s="670"/>
      <c r="Z644" s="670"/>
      <c r="AA644" s="670"/>
      <c r="AB644" s="670"/>
      <c r="AC644" s="670"/>
      <c r="AD644" s="605">
        <v>6</v>
      </c>
    </row>
    <row r="645" spans="1:30" ht="15.75" thickBot="1" x14ac:dyDescent="0.3">
      <c r="A645" s="593" t="s">
        <v>411</v>
      </c>
      <c r="B645" s="673">
        <v>45250</v>
      </c>
      <c r="C645" s="671" t="s">
        <v>396</v>
      </c>
      <c r="D645" s="600" t="s">
        <v>397</v>
      </c>
      <c r="E645" s="602"/>
      <c r="F645" s="602"/>
      <c r="G645" s="602"/>
      <c r="H645" s="601">
        <v>500</v>
      </c>
      <c r="I645" s="602"/>
      <c r="J645" s="602"/>
      <c r="K645" s="602"/>
      <c r="L645" s="602"/>
      <c r="M645" s="602"/>
      <c r="N645" s="602"/>
      <c r="O645" s="602"/>
      <c r="P645" s="602"/>
      <c r="Q645" s="603">
        <v>500</v>
      </c>
      <c r="R645" s="602"/>
      <c r="S645" s="602"/>
      <c r="T645" s="602"/>
      <c r="U645" s="604">
        <v>3</v>
      </c>
      <c r="V645" s="602"/>
      <c r="W645" s="602"/>
      <c r="X645" s="602"/>
      <c r="Y645" s="602"/>
      <c r="Z645" s="602"/>
      <c r="AA645" s="602"/>
      <c r="AB645" s="602"/>
      <c r="AC645" s="602"/>
      <c r="AD645" s="605">
        <v>3</v>
      </c>
    </row>
    <row r="646" spans="1:30" ht="15.75" thickBot="1" x14ac:dyDescent="0.3">
      <c r="A646" s="593" t="s">
        <v>411</v>
      </c>
      <c r="B646" s="672">
        <v>45251</v>
      </c>
      <c r="C646" s="671" t="s">
        <v>396</v>
      </c>
      <c r="D646" s="606" t="s">
        <v>397</v>
      </c>
      <c r="E646" s="670"/>
      <c r="F646" s="670"/>
      <c r="G646" s="670"/>
      <c r="H646" s="607">
        <v>600</v>
      </c>
      <c r="I646" s="670"/>
      <c r="J646" s="670"/>
      <c r="K646" s="670"/>
      <c r="L646" s="670"/>
      <c r="M646" s="670"/>
      <c r="N646" s="670"/>
      <c r="O646" s="670"/>
      <c r="P646" s="670"/>
      <c r="Q646" s="603">
        <v>600</v>
      </c>
      <c r="R646" s="670"/>
      <c r="S646" s="670"/>
      <c r="T646" s="670"/>
      <c r="U646" s="608">
        <v>2</v>
      </c>
      <c r="V646" s="670"/>
      <c r="W646" s="670"/>
      <c r="X646" s="670"/>
      <c r="Y646" s="670"/>
      <c r="Z646" s="670"/>
      <c r="AA646" s="670"/>
      <c r="AB646" s="670"/>
      <c r="AC646" s="670"/>
      <c r="AD646" s="605">
        <v>2</v>
      </c>
    </row>
    <row r="647" spans="1:30" ht="15.75" thickBot="1" x14ac:dyDescent="0.3">
      <c r="A647" s="593" t="s">
        <v>411</v>
      </c>
      <c r="B647" s="673">
        <v>45252</v>
      </c>
      <c r="C647" s="671" t="s">
        <v>396</v>
      </c>
      <c r="D647" s="600" t="s">
        <v>397</v>
      </c>
      <c r="E647" s="602"/>
      <c r="F647" s="602"/>
      <c r="G647" s="602"/>
      <c r="H647" s="601">
        <v>200</v>
      </c>
      <c r="I647" s="602"/>
      <c r="J647" s="602"/>
      <c r="K647" s="602"/>
      <c r="L647" s="602"/>
      <c r="M647" s="602"/>
      <c r="N647" s="602"/>
      <c r="O647" s="602"/>
      <c r="P647" s="602"/>
      <c r="Q647" s="603">
        <v>200</v>
      </c>
      <c r="R647" s="602"/>
      <c r="S647" s="602"/>
      <c r="T647" s="602"/>
      <c r="U647" s="604">
        <v>1</v>
      </c>
      <c r="V647" s="602"/>
      <c r="W647" s="602"/>
      <c r="X647" s="602"/>
      <c r="Y647" s="602"/>
      <c r="Z647" s="602"/>
      <c r="AA647" s="602"/>
      <c r="AB647" s="602"/>
      <c r="AC647" s="602"/>
      <c r="AD647" s="605">
        <v>1</v>
      </c>
    </row>
    <row r="648" spans="1:30" ht="15.75" thickBot="1" x14ac:dyDescent="0.3">
      <c r="A648" s="593" t="s">
        <v>411</v>
      </c>
      <c r="B648" s="672">
        <v>45257</v>
      </c>
      <c r="C648" s="671" t="s">
        <v>396</v>
      </c>
      <c r="D648" s="606" t="s">
        <v>397</v>
      </c>
      <c r="E648" s="670"/>
      <c r="F648" s="670"/>
      <c r="G648" s="670"/>
      <c r="H648" s="607">
        <v>1213.3599999999999</v>
      </c>
      <c r="I648" s="670"/>
      <c r="J648" s="670"/>
      <c r="K648" s="670"/>
      <c r="L648" s="670"/>
      <c r="M648" s="670"/>
      <c r="N648" s="670"/>
      <c r="O648" s="670"/>
      <c r="P648" s="670"/>
      <c r="Q648" s="603">
        <v>1213.3599999999999</v>
      </c>
      <c r="R648" s="670"/>
      <c r="S648" s="670"/>
      <c r="T648" s="670"/>
      <c r="U648" s="608">
        <v>3</v>
      </c>
      <c r="V648" s="670"/>
      <c r="W648" s="670"/>
      <c r="X648" s="670"/>
      <c r="Y648" s="670"/>
      <c r="Z648" s="670"/>
      <c r="AA648" s="670"/>
      <c r="AB648" s="670"/>
      <c r="AC648" s="670"/>
      <c r="AD648" s="605">
        <v>3</v>
      </c>
    </row>
    <row r="649" spans="1:30" ht="15.75" thickBot="1" x14ac:dyDescent="0.3">
      <c r="A649" s="593" t="s">
        <v>411</v>
      </c>
      <c r="B649" s="673">
        <v>45258</v>
      </c>
      <c r="C649" s="671" t="s">
        <v>396</v>
      </c>
      <c r="D649" s="600" t="s">
        <v>397</v>
      </c>
      <c r="E649" s="602"/>
      <c r="F649" s="602"/>
      <c r="G649" s="602"/>
      <c r="H649" s="601">
        <v>600</v>
      </c>
      <c r="I649" s="602"/>
      <c r="J649" s="602"/>
      <c r="K649" s="602"/>
      <c r="L649" s="602"/>
      <c r="M649" s="602"/>
      <c r="N649" s="602"/>
      <c r="O649" s="602"/>
      <c r="P649" s="602"/>
      <c r="Q649" s="603">
        <v>600</v>
      </c>
      <c r="R649" s="602"/>
      <c r="S649" s="602"/>
      <c r="T649" s="602"/>
      <c r="U649" s="604">
        <v>1</v>
      </c>
      <c r="V649" s="602"/>
      <c r="W649" s="602"/>
      <c r="X649" s="602"/>
      <c r="Y649" s="602"/>
      <c r="Z649" s="602"/>
      <c r="AA649" s="602"/>
      <c r="AB649" s="602"/>
      <c r="AC649" s="602"/>
      <c r="AD649" s="605">
        <v>1</v>
      </c>
    </row>
    <row r="650" spans="1:30" ht="15.75" thickBot="1" x14ac:dyDescent="0.3">
      <c r="A650" s="593" t="s">
        <v>411</v>
      </c>
      <c r="B650" s="672">
        <v>45260</v>
      </c>
      <c r="C650" s="671" t="s">
        <v>396</v>
      </c>
      <c r="D650" s="606" t="s">
        <v>397</v>
      </c>
      <c r="E650" s="670"/>
      <c r="F650" s="607">
        <v>97.4</v>
      </c>
      <c r="G650" s="670"/>
      <c r="H650" s="607">
        <v>243</v>
      </c>
      <c r="I650" s="670"/>
      <c r="J650" s="670"/>
      <c r="K650" s="670"/>
      <c r="L650" s="670"/>
      <c r="M650" s="670"/>
      <c r="N650" s="670"/>
      <c r="O650" s="670"/>
      <c r="P650" s="670"/>
      <c r="Q650" s="603">
        <v>340.4</v>
      </c>
      <c r="R650" s="670"/>
      <c r="S650" s="608">
        <v>1</v>
      </c>
      <c r="T650" s="670"/>
      <c r="U650" s="608">
        <v>1</v>
      </c>
      <c r="V650" s="670"/>
      <c r="W650" s="670"/>
      <c r="X650" s="670"/>
      <c r="Y650" s="670"/>
      <c r="Z650" s="670"/>
      <c r="AA650" s="670"/>
      <c r="AB650" s="670"/>
      <c r="AC650" s="670"/>
      <c r="AD650" s="605">
        <v>2</v>
      </c>
    </row>
    <row r="651" spans="1:30" ht="15.75" thickBot="1" x14ac:dyDescent="0.3">
      <c r="A651" s="593" t="s">
        <v>411</v>
      </c>
      <c r="B651" s="673">
        <v>45264</v>
      </c>
      <c r="C651" s="671" t="s">
        <v>396</v>
      </c>
      <c r="D651" s="600" t="s">
        <v>397</v>
      </c>
      <c r="E651" s="602"/>
      <c r="F651" s="602"/>
      <c r="G651" s="602"/>
      <c r="H651" s="601">
        <v>1526.48</v>
      </c>
      <c r="I651" s="601">
        <v>758.61</v>
      </c>
      <c r="J651" s="602"/>
      <c r="K651" s="602"/>
      <c r="L651" s="602"/>
      <c r="M651" s="602"/>
      <c r="N651" s="602"/>
      <c r="O651" s="602"/>
      <c r="P651" s="602"/>
      <c r="Q651" s="603">
        <v>2285.09</v>
      </c>
      <c r="R651" s="602"/>
      <c r="S651" s="602"/>
      <c r="T651" s="602"/>
      <c r="U651" s="604">
        <v>6</v>
      </c>
      <c r="V651" s="604">
        <v>2</v>
      </c>
      <c r="W651" s="602"/>
      <c r="X651" s="602"/>
      <c r="Y651" s="602"/>
      <c r="Z651" s="602"/>
      <c r="AA651" s="602"/>
      <c r="AB651" s="602"/>
      <c r="AC651" s="602"/>
      <c r="AD651" s="605">
        <v>8</v>
      </c>
    </row>
    <row r="652" spans="1:30" ht="15.75" thickBot="1" x14ac:dyDescent="0.3">
      <c r="A652" s="593" t="s">
        <v>411</v>
      </c>
      <c r="B652" s="672">
        <v>45265</v>
      </c>
      <c r="C652" s="671" t="s">
        <v>396</v>
      </c>
      <c r="D652" s="606" t="s">
        <v>397</v>
      </c>
      <c r="E652" s="607">
        <v>1346.61</v>
      </c>
      <c r="F652" s="607">
        <v>2300</v>
      </c>
      <c r="G652" s="670"/>
      <c r="H652" s="607">
        <v>300</v>
      </c>
      <c r="I652" s="670"/>
      <c r="J652" s="670"/>
      <c r="K652" s="670"/>
      <c r="L652" s="670"/>
      <c r="M652" s="670"/>
      <c r="N652" s="670"/>
      <c r="O652" s="670"/>
      <c r="P652" s="670"/>
      <c r="Q652" s="603">
        <v>3946.61</v>
      </c>
      <c r="R652" s="608">
        <v>7</v>
      </c>
      <c r="S652" s="608">
        <v>8</v>
      </c>
      <c r="T652" s="670"/>
      <c r="U652" s="608">
        <v>3</v>
      </c>
      <c r="V652" s="670"/>
      <c r="W652" s="670"/>
      <c r="X652" s="670"/>
      <c r="Y652" s="670"/>
      <c r="Z652" s="670"/>
      <c r="AA652" s="670"/>
      <c r="AB652" s="670"/>
      <c r="AC652" s="670"/>
      <c r="AD652" s="605">
        <v>18</v>
      </c>
    </row>
    <row r="653" spans="1:30" ht="15.75" thickBot="1" x14ac:dyDescent="0.3">
      <c r="A653" s="593" t="s">
        <v>411</v>
      </c>
      <c r="B653" s="673">
        <v>45266</v>
      </c>
      <c r="C653" s="671" t="s">
        <v>396</v>
      </c>
      <c r="D653" s="600" t="s">
        <v>397</v>
      </c>
      <c r="E653" s="602"/>
      <c r="F653" s="601">
        <v>3017.92</v>
      </c>
      <c r="G653" s="601">
        <v>1604.77</v>
      </c>
      <c r="H653" s="601">
        <v>300</v>
      </c>
      <c r="I653" s="601">
        <v>189.56</v>
      </c>
      <c r="J653" s="602"/>
      <c r="K653" s="602"/>
      <c r="L653" s="602"/>
      <c r="M653" s="602"/>
      <c r="N653" s="602"/>
      <c r="O653" s="602"/>
      <c r="P653" s="602"/>
      <c r="Q653" s="603">
        <v>5112.25</v>
      </c>
      <c r="R653" s="602"/>
      <c r="S653" s="604">
        <v>9</v>
      </c>
      <c r="T653" s="604">
        <v>8</v>
      </c>
      <c r="U653" s="604">
        <v>1</v>
      </c>
      <c r="V653" s="604">
        <v>1</v>
      </c>
      <c r="W653" s="602"/>
      <c r="X653" s="602"/>
      <c r="Y653" s="602"/>
      <c r="Z653" s="602"/>
      <c r="AA653" s="602"/>
      <c r="AB653" s="602"/>
      <c r="AC653" s="602"/>
      <c r="AD653" s="605">
        <v>19</v>
      </c>
    </row>
    <row r="654" spans="1:30" ht="15.75" thickBot="1" x14ac:dyDescent="0.3">
      <c r="A654" s="593" t="s">
        <v>411</v>
      </c>
      <c r="B654" s="672">
        <v>45268</v>
      </c>
      <c r="C654" s="671" t="s">
        <v>396</v>
      </c>
      <c r="D654" s="606" t="s">
        <v>397</v>
      </c>
      <c r="E654" s="670"/>
      <c r="F654" s="670"/>
      <c r="G654" s="670"/>
      <c r="H654" s="670"/>
      <c r="I654" s="607">
        <v>139.09</v>
      </c>
      <c r="J654" s="670"/>
      <c r="K654" s="670"/>
      <c r="L654" s="670"/>
      <c r="M654" s="670"/>
      <c r="N654" s="670"/>
      <c r="O654" s="670"/>
      <c r="P654" s="670"/>
      <c r="Q654" s="603">
        <v>139.09</v>
      </c>
      <c r="R654" s="670"/>
      <c r="S654" s="670"/>
      <c r="T654" s="670"/>
      <c r="U654" s="670"/>
      <c r="V654" s="608">
        <v>1</v>
      </c>
      <c r="W654" s="670"/>
      <c r="X654" s="670"/>
      <c r="Y654" s="670"/>
      <c r="Z654" s="670"/>
      <c r="AA654" s="670"/>
      <c r="AB654" s="670"/>
      <c r="AC654" s="670"/>
      <c r="AD654" s="605">
        <v>1</v>
      </c>
    </row>
    <row r="655" spans="1:30" ht="15.75" thickBot="1" x14ac:dyDescent="0.3">
      <c r="A655" s="593" t="s">
        <v>411</v>
      </c>
      <c r="B655" s="673">
        <v>45271</v>
      </c>
      <c r="C655" s="671" t="s">
        <v>396</v>
      </c>
      <c r="D655" s="600" t="s">
        <v>397</v>
      </c>
      <c r="E655" s="602"/>
      <c r="F655" s="602"/>
      <c r="G655" s="602"/>
      <c r="H655" s="602"/>
      <c r="I655" s="601">
        <v>600</v>
      </c>
      <c r="J655" s="602"/>
      <c r="K655" s="602"/>
      <c r="L655" s="602"/>
      <c r="M655" s="602"/>
      <c r="N655" s="602"/>
      <c r="O655" s="602"/>
      <c r="P655" s="602"/>
      <c r="Q655" s="603">
        <v>600</v>
      </c>
      <c r="R655" s="602"/>
      <c r="S655" s="602"/>
      <c r="T655" s="602"/>
      <c r="U655" s="602"/>
      <c r="V655" s="604">
        <v>5</v>
      </c>
      <c r="W655" s="602"/>
      <c r="X655" s="602"/>
      <c r="Y655" s="602"/>
      <c r="Z655" s="602"/>
      <c r="AA655" s="602"/>
      <c r="AB655" s="602"/>
      <c r="AC655" s="602"/>
      <c r="AD655" s="605">
        <v>5</v>
      </c>
    </row>
    <row r="656" spans="1:30" ht="15.75" thickBot="1" x14ac:dyDescent="0.3">
      <c r="A656" s="593" t="s">
        <v>411</v>
      </c>
      <c r="B656" s="672">
        <v>45272</v>
      </c>
      <c r="C656" s="671" t="s">
        <v>396</v>
      </c>
      <c r="D656" s="606" t="s">
        <v>397</v>
      </c>
      <c r="E656" s="670"/>
      <c r="F656" s="670"/>
      <c r="G656" s="607">
        <v>400</v>
      </c>
      <c r="H656" s="670"/>
      <c r="I656" s="670"/>
      <c r="J656" s="670"/>
      <c r="K656" s="670"/>
      <c r="L656" s="670"/>
      <c r="M656" s="670"/>
      <c r="N656" s="670"/>
      <c r="O656" s="670"/>
      <c r="P656" s="670"/>
      <c r="Q656" s="603">
        <v>400</v>
      </c>
      <c r="R656" s="670"/>
      <c r="S656" s="670"/>
      <c r="T656" s="608">
        <v>2</v>
      </c>
      <c r="U656" s="670"/>
      <c r="V656" s="670"/>
      <c r="W656" s="670"/>
      <c r="X656" s="670"/>
      <c r="Y656" s="670"/>
      <c r="Z656" s="670"/>
      <c r="AA656" s="670"/>
      <c r="AB656" s="670"/>
      <c r="AC656" s="670"/>
      <c r="AD656" s="605">
        <v>2</v>
      </c>
    </row>
    <row r="657" spans="1:30" ht="15.75" thickBot="1" x14ac:dyDescent="0.3">
      <c r="A657" s="593" t="s">
        <v>411</v>
      </c>
      <c r="B657" s="673">
        <v>45273</v>
      </c>
      <c r="C657" s="671" t="s">
        <v>396</v>
      </c>
      <c r="D657" s="600" t="s">
        <v>397</v>
      </c>
      <c r="E657" s="602"/>
      <c r="F657" s="602"/>
      <c r="G657" s="602"/>
      <c r="H657" s="602"/>
      <c r="I657" s="601">
        <v>1771.51</v>
      </c>
      <c r="J657" s="602"/>
      <c r="K657" s="602"/>
      <c r="L657" s="602"/>
      <c r="M657" s="602"/>
      <c r="N657" s="602"/>
      <c r="O657" s="602"/>
      <c r="P657" s="602"/>
      <c r="Q657" s="603">
        <v>1771.51</v>
      </c>
      <c r="R657" s="602"/>
      <c r="S657" s="602"/>
      <c r="T657" s="602"/>
      <c r="U657" s="602"/>
      <c r="V657" s="604">
        <v>5</v>
      </c>
      <c r="W657" s="602"/>
      <c r="X657" s="602"/>
      <c r="Y657" s="602"/>
      <c r="Z657" s="602"/>
      <c r="AA657" s="602"/>
      <c r="AB657" s="602"/>
      <c r="AC657" s="602"/>
      <c r="AD657" s="605">
        <v>5</v>
      </c>
    </row>
    <row r="658" spans="1:30" ht="15.75" thickBot="1" x14ac:dyDescent="0.3">
      <c r="A658" s="593" t="s">
        <v>411</v>
      </c>
      <c r="B658" s="672">
        <v>45274</v>
      </c>
      <c r="C658" s="671" t="s">
        <v>396</v>
      </c>
      <c r="D658" s="606" t="s">
        <v>397</v>
      </c>
      <c r="E658" s="670"/>
      <c r="F658" s="670"/>
      <c r="G658" s="670"/>
      <c r="H658" s="670"/>
      <c r="I658" s="607">
        <v>300</v>
      </c>
      <c r="J658" s="670"/>
      <c r="K658" s="670"/>
      <c r="L658" s="670"/>
      <c r="M658" s="670"/>
      <c r="N658" s="670"/>
      <c r="O658" s="670"/>
      <c r="P658" s="670"/>
      <c r="Q658" s="603">
        <v>300</v>
      </c>
      <c r="R658" s="670"/>
      <c r="S658" s="670"/>
      <c r="T658" s="670"/>
      <c r="U658" s="670"/>
      <c r="V658" s="608">
        <v>1</v>
      </c>
      <c r="W658" s="670"/>
      <c r="X658" s="670"/>
      <c r="Y658" s="670"/>
      <c r="Z658" s="670"/>
      <c r="AA658" s="670"/>
      <c r="AB658" s="670"/>
      <c r="AC658" s="670"/>
      <c r="AD658" s="605">
        <v>1</v>
      </c>
    </row>
    <row r="659" spans="1:30" ht="15.75" thickBot="1" x14ac:dyDescent="0.3">
      <c r="A659" s="593" t="s">
        <v>411</v>
      </c>
      <c r="B659" s="673">
        <v>45275</v>
      </c>
      <c r="C659" s="671" t="s">
        <v>396</v>
      </c>
      <c r="D659" s="600" t="s">
        <v>397</v>
      </c>
      <c r="E659" s="602"/>
      <c r="F659" s="602"/>
      <c r="G659" s="602"/>
      <c r="H659" s="601">
        <v>1281.67</v>
      </c>
      <c r="I659" s="601">
        <v>3843.16</v>
      </c>
      <c r="J659" s="602"/>
      <c r="K659" s="602"/>
      <c r="L659" s="602"/>
      <c r="M659" s="602"/>
      <c r="N659" s="602"/>
      <c r="O659" s="602"/>
      <c r="P659" s="602"/>
      <c r="Q659" s="603">
        <v>5124.83</v>
      </c>
      <c r="R659" s="602"/>
      <c r="S659" s="602"/>
      <c r="T659" s="602"/>
      <c r="U659" s="604">
        <v>6</v>
      </c>
      <c r="V659" s="604">
        <v>15</v>
      </c>
      <c r="W659" s="602"/>
      <c r="X659" s="602"/>
      <c r="Y659" s="602"/>
      <c r="Z659" s="602"/>
      <c r="AA659" s="602"/>
      <c r="AB659" s="602"/>
      <c r="AC659" s="602"/>
      <c r="AD659" s="605">
        <v>21</v>
      </c>
    </row>
    <row r="660" spans="1:30" ht="15.75" thickBot="1" x14ac:dyDescent="0.3">
      <c r="A660" s="593" t="s">
        <v>411</v>
      </c>
      <c r="B660" s="672">
        <v>45279</v>
      </c>
      <c r="C660" s="671" t="s">
        <v>396</v>
      </c>
      <c r="D660" s="606" t="s">
        <v>397</v>
      </c>
      <c r="E660" s="670"/>
      <c r="F660" s="670"/>
      <c r="G660" s="670"/>
      <c r="H660" s="670"/>
      <c r="I660" s="607">
        <v>400</v>
      </c>
      <c r="J660" s="670"/>
      <c r="K660" s="670"/>
      <c r="L660" s="670"/>
      <c r="M660" s="670"/>
      <c r="N660" s="670"/>
      <c r="O660" s="670"/>
      <c r="P660" s="670"/>
      <c r="Q660" s="603">
        <v>400</v>
      </c>
      <c r="R660" s="670"/>
      <c r="S660" s="670"/>
      <c r="T660" s="670"/>
      <c r="U660" s="670"/>
      <c r="V660" s="608">
        <v>1</v>
      </c>
      <c r="W660" s="670"/>
      <c r="X660" s="670"/>
      <c r="Y660" s="670"/>
      <c r="Z660" s="670"/>
      <c r="AA660" s="670"/>
      <c r="AB660" s="670"/>
      <c r="AC660" s="670"/>
      <c r="AD660" s="605">
        <v>1</v>
      </c>
    </row>
    <row r="661" spans="1:30" ht="15.75" thickBot="1" x14ac:dyDescent="0.3">
      <c r="A661" s="593" t="s">
        <v>411</v>
      </c>
      <c r="B661" s="673">
        <v>45280</v>
      </c>
      <c r="C661" s="671" t="s">
        <v>396</v>
      </c>
      <c r="D661" s="600" t="s">
        <v>397</v>
      </c>
      <c r="E661" s="602"/>
      <c r="F661" s="602"/>
      <c r="G661" s="602"/>
      <c r="H661" s="602"/>
      <c r="I661" s="601">
        <v>1289.49</v>
      </c>
      <c r="J661" s="602"/>
      <c r="K661" s="602"/>
      <c r="L661" s="602"/>
      <c r="M661" s="602"/>
      <c r="N661" s="602"/>
      <c r="O661" s="602"/>
      <c r="P661" s="602"/>
      <c r="Q661" s="603">
        <v>1289.49</v>
      </c>
      <c r="R661" s="602"/>
      <c r="S661" s="602"/>
      <c r="T661" s="602"/>
      <c r="U661" s="602"/>
      <c r="V661" s="604">
        <v>7</v>
      </c>
      <c r="W661" s="602"/>
      <c r="X661" s="602"/>
      <c r="Y661" s="602"/>
      <c r="Z661" s="602"/>
      <c r="AA661" s="602"/>
      <c r="AB661" s="602"/>
      <c r="AC661" s="602"/>
      <c r="AD661" s="605">
        <v>7</v>
      </c>
    </row>
    <row r="662" spans="1:30" ht="15.75" thickBot="1" x14ac:dyDescent="0.3">
      <c r="A662" s="593" t="s">
        <v>411</v>
      </c>
      <c r="B662" s="672">
        <v>45281</v>
      </c>
      <c r="C662" s="671" t="s">
        <v>396</v>
      </c>
      <c r="D662" s="606" t="s">
        <v>397</v>
      </c>
      <c r="E662" s="670"/>
      <c r="F662" s="670"/>
      <c r="G662" s="670"/>
      <c r="H662" s="670"/>
      <c r="I662" s="607">
        <v>200</v>
      </c>
      <c r="J662" s="670"/>
      <c r="K662" s="670"/>
      <c r="L662" s="670"/>
      <c r="M662" s="670"/>
      <c r="N662" s="670"/>
      <c r="O662" s="670"/>
      <c r="P662" s="670"/>
      <c r="Q662" s="603">
        <v>200</v>
      </c>
      <c r="R662" s="670"/>
      <c r="S662" s="670"/>
      <c r="T662" s="670"/>
      <c r="U662" s="670"/>
      <c r="V662" s="608">
        <v>1</v>
      </c>
      <c r="W662" s="670"/>
      <c r="X662" s="670"/>
      <c r="Y662" s="670"/>
      <c r="Z662" s="670"/>
      <c r="AA662" s="670"/>
      <c r="AB662" s="670"/>
      <c r="AC662" s="670"/>
      <c r="AD662" s="605">
        <v>1</v>
      </c>
    </row>
    <row r="663" spans="1:30" ht="15.75" thickBot="1" x14ac:dyDescent="0.3">
      <c r="A663" s="593" t="s">
        <v>411</v>
      </c>
      <c r="B663" s="673">
        <v>45286</v>
      </c>
      <c r="C663" s="671" t="s">
        <v>396</v>
      </c>
      <c r="D663" s="600" t="s">
        <v>397</v>
      </c>
      <c r="E663" s="602"/>
      <c r="F663" s="602"/>
      <c r="G663" s="601">
        <v>100</v>
      </c>
      <c r="H663" s="601">
        <v>349.46</v>
      </c>
      <c r="I663" s="602"/>
      <c r="J663" s="602"/>
      <c r="K663" s="602"/>
      <c r="L663" s="602"/>
      <c r="M663" s="602"/>
      <c r="N663" s="602"/>
      <c r="O663" s="602"/>
      <c r="P663" s="602"/>
      <c r="Q663" s="603">
        <v>449.46</v>
      </c>
      <c r="R663" s="602"/>
      <c r="S663" s="602"/>
      <c r="T663" s="604">
        <v>1</v>
      </c>
      <c r="U663" s="604">
        <v>2</v>
      </c>
      <c r="V663" s="602"/>
      <c r="W663" s="602"/>
      <c r="X663" s="602"/>
      <c r="Y663" s="602"/>
      <c r="Z663" s="602"/>
      <c r="AA663" s="602"/>
      <c r="AB663" s="602"/>
      <c r="AC663" s="602"/>
      <c r="AD663" s="605">
        <v>3</v>
      </c>
    </row>
    <row r="664" spans="1:30" ht="15.75" thickBot="1" x14ac:dyDescent="0.3">
      <c r="A664" s="593" t="s">
        <v>411</v>
      </c>
      <c r="B664" s="672">
        <v>45288</v>
      </c>
      <c r="C664" s="671" t="s">
        <v>396</v>
      </c>
      <c r="D664" s="606" t="s">
        <v>397</v>
      </c>
      <c r="E664" s="670"/>
      <c r="F664" s="670"/>
      <c r="G664" s="670"/>
      <c r="H664" s="607">
        <v>200</v>
      </c>
      <c r="I664" s="607">
        <v>1976.65</v>
      </c>
      <c r="J664" s="670"/>
      <c r="K664" s="670"/>
      <c r="L664" s="670"/>
      <c r="M664" s="670"/>
      <c r="N664" s="670"/>
      <c r="O664" s="670"/>
      <c r="P664" s="670"/>
      <c r="Q664" s="603">
        <v>2176.65</v>
      </c>
      <c r="R664" s="670"/>
      <c r="S664" s="670"/>
      <c r="T664" s="670"/>
      <c r="U664" s="608">
        <v>1</v>
      </c>
      <c r="V664" s="608">
        <v>7</v>
      </c>
      <c r="W664" s="670"/>
      <c r="X664" s="670"/>
      <c r="Y664" s="670"/>
      <c r="Z664" s="670"/>
      <c r="AA664" s="670"/>
      <c r="AB664" s="670"/>
      <c r="AC664" s="670"/>
      <c r="AD664" s="605">
        <v>8</v>
      </c>
    </row>
    <row r="665" spans="1:30" ht="15.75" thickBot="1" x14ac:dyDescent="0.3">
      <c r="A665" s="593" t="s">
        <v>411</v>
      </c>
      <c r="B665" s="673">
        <v>45295</v>
      </c>
      <c r="C665" s="671" t="s">
        <v>396</v>
      </c>
      <c r="D665" s="600" t="s">
        <v>397</v>
      </c>
      <c r="E665" s="602"/>
      <c r="F665" s="602"/>
      <c r="G665" s="602"/>
      <c r="H665" s="602"/>
      <c r="I665" s="601">
        <v>1050</v>
      </c>
      <c r="J665" s="602"/>
      <c r="K665" s="602"/>
      <c r="L665" s="602"/>
      <c r="M665" s="602"/>
      <c r="N665" s="602"/>
      <c r="O665" s="602"/>
      <c r="P665" s="602"/>
      <c r="Q665" s="603">
        <v>1050</v>
      </c>
      <c r="R665" s="602"/>
      <c r="S665" s="602"/>
      <c r="T665" s="602"/>
      <c r="U665" s="602"/>
      <c r="V665" s="604">
        <v>4</v>
      </c>
      <c r="W665" s="602"/>
      <c r="X665" s="602"/>
      <c r="Y665" s="602"/>
      <c r="Z665" s="602"/>
      <c r="AA665" s="602"/>
      <c r="AB665" s="602"/>
      <c r="AC665" s="602"/>
      <c r="AD665" s="605">
        <v>4</v>
      </c>
    </row>
    <row r="666" spans="1:30" ht="15.75" thickBot="1" x14ac:dyDescent="0.3">
      <c r="A666" s="593" t="s">
        <v>411</v>
      </c>
      <c r="B666" s="672">
        <v>45299</v>
      </c>
      <c r="C666" s="671" t="s">
        <v>396</v>
      </c>
      <c r="D666" s="606" t="s">
        <v>397</v>
      </c>
      <c r="E666" s="670"/>
      <c r="F666" s="670"/>
      <c r="G666" s="607">
        <v>109.04</v>
      </c>
      <c r="H666" s="607">
        <v>500</v>
      </c>
      <c r="I666" s="670"/>
      <c r="J666" s="607">
        <v>453.55</v>
      </c>
      <c r="K666" s="670"/>
      <c r="L666" s="670"/>
      <c r="M666" s="670"/>
      <c r="N666" s="670"/>
      <c r="O666" s="670"/>
      <c r="P666" s="670"/>
      <c r="Q666" s="603">
        <v>1062.5899999999999</v>
      </c>
      <c r="R666" s="670"/>
      <c r="S666" s="670"/>
      <c r="T666" s="608">
        <v>1</v>
      </c>
      <c r="U666" s="608">
        <v>2</v>
      </c>
      <c r="V666" s="670"/>
      <c r="W666" s="608">
        <v>1</v>
      </c>
      <c r="X666" s="670"/>
      <c r="Y666" s="670"/>
      <c r="Z666" s="670"/>
      <c r="AA666" s="670"/>
      <c r="AB666" s="670"/>
      <c r="AC666" s="670"/>
      <c r="AD666" s="605">
        <v>4</v>
      </c>
    </row>
    <row r="667" spans="1:30" ht="15.75" thickBot="1" x14ac:dyDescent="0.3">
      <c r="A667" s="593" t="s">
        <v>411</v>
      </c>
      <c r="B667" s="673">
        <v>45300</v>
      </c>
      <c r="C667" s="671" t="s">
        <v>396</v>
      </c>
      <c r="D667" s="600" t="s">
        <v>397</v>
      </c>
      <c r="E667" s="602"/>
      <c r="F667" s="602"/>
      <c r="G667" s="602"/>
      <c r="H667" s="602"/>
      <c r="I667" s="601">
        <v>609.14</v>
      </c>
      <c r="J667" s="601">
        <v>1307.0899999999999</v>
      </c>
      <c r="K667" s="602"/>
      <c r="L667" s="602"/>
      <c r="M667" s="602"/>
      <c r="N667" s="602"/>
      <c r="O667" s="602"/>
      <c r="P667" s="602"/>
      <c r="Q667" s="603">
        <v>1916.23</v>
      </c>
      <c r="R667" s="602"/>
      <c r="S667" s="602"/>
      <c r="T667" s="602"/>
      <c r="U667" s="602"/>
      <c r="V667" s="604">
        <v>3</v>
      </c>
      <c r="W667" s="604">
        <v>4</v>
      </c>
      <c r="X667" s="602"/>
      <c r="Y667" s="602"/>
      <c r="Z667" s="602"/>
      <c r="AA667" s="602"/>
      <c r="AB667" s="602"/>
      <c r="AC667" s="602"/>
      <c r="AD667" s="605">
        <v>7</v>
      </c>
    </row>
    <row r="668" spans="1:30" ht="15.75" thickBot="1" x14ac:dyDescent="0.3">
      <c r="A668" s="593" t="s">
        <v>411</v>
      </c>
      <c r="B668" s="672">
        <v>45301</v>
      </c>
      <c r="C668" s="671" t="s">
        <v>396</v>
      </c>
      <c r="D668" s="606" t="s">
        <v>397</v>
      </c>
      <c r="E668" s="670"/>
      <c r="F668" s="670"/>
      <c r="G668" s="670"/>
      <c r="H668" s="670"/>
      <c r="I668" s="670"/>
      <c r="J668" s="607">
        <v>100</v>
      </c>
      <c r="K668" s="670"/>
      <c r="L668" s="670"/>
      <c r="M668" s="670"/>
      <c r="N668" s="670"/>
      <c r="O668" s="670"/>
      <c r="P668" s="670"/>
      <c r="Q668" s="603">
        <v>100</v>
      </c>
      <c r="R668" s="670"/>
      <c r="S668" s="670"/>
      <c r="T668" s="670"/>
      <c r="U668" s="670"/>
      <c r="V668" s="670"/>
      <c r="W668" s="608">
        <v>1</v>
      </c>
      <c r="X668" s="670"/>
      <c r="Y668" s="670"/>
      <c r="Z668" s="670"/>
      <c r="AA668" s="670"/>
      <c r="AB668" s="670"/>
      <c r="AC668" s="670"/>
      <c r="AD668" s="605">
        <v>1</v>
      </c>
    </row>
    <row r="669" spans="1:30" ht="15.75" thickBot="1" x14ac:dyDescent="0.3">
      <c r="A669" s="593" t="s">
        <v>411</v>
      </c>
      <c r="B669" s="673">
        <v>45313</v>
      </c>
      <c r="C669" s="671" t="s">
        <v>396</v>
      </c>
      <c r="D669" s="600" t="s">
        <v>397</v>
      </c>
      <c r="E669" s="602"/>
      <c r="F669" s="602"/>
      <c r="G669" s="602"/>
      <c r="H669" s="602"/>
      <c r="I669" s="601">
        <v>570.78</v>
      </c>
      <c r="J669" s="601">
        <v>890.98</v>
      </c>
      <c r="K669" s="602"/>
      <c r="L669" s="602"/>
      <c r="M669" s="602"/>
      <c r="N669" s="602"/>
      <c r="O669" s="602"/>
      <c r="P669" s="602"/>
      <c r="Q669" s="603">
        <v>1461.76</v>
      </c>
      <c r="R669" s="602"/>
      <c r="S669" s="602"/>
      <c r="T669" s="602"/>
      <c r="U669" s="602"/>
      <c r="V669" s="604">
        <v>2</v>
      </c>
      <c r="W669" s="604">
        <v>4</v>
      </c>
      <c r="X669" s="602"/>
      <c r="Y669" s="602"/>
      <c r="Z669" s="602"/>
      <c r="AA669" s="602"/>
      <c r="AB669" s="602"/>
      <c r="AC669" s="602"/>
      <c r="AD669" s="605">
        <v>6</v>
      </c>
    </row>
    <row r="670" spans="1:30" ht="15.75" thickBot="1" x14ac:dyDescent="0.3">
      <c r="A670" s="593" t="s">
        <v>411</v>
      </c>
      <c r="B670" s="672">
        <v>45315</v>
      </c>
      <c r="C670" s="671" t="s">
        <v>396</v>
      </c>
      <c r="D670" s="606" t="s">
        <v>397</v>
      </c>
      <c r="E670" s="670"/>
      <c r="F670" s="670"/>
      <c r="G670" s="670"/>
      <c r="H670" s="670"/>
      <c r="I670" s="670"/>
      <c r="J670" s="607">
        <v>2882.69</v>
      </c>
      <c r="K670" s="670"/>
      <c r="L670" s="670"/>
      <c r="M670" s="670"/>
      <c r="N670" s="670"/>
      <c r="O670" s="670"/>
      <c r="P670" s="670"/>
      <c r="Q670" s="603">
        <v>2882.69</v>
      </c>
      <c r="R670" s="670"/>
      <c r="S670" s="670"/>
      <c r="T670" s="670"/>
      <c r="U670" s="670"/>
      <c r="V670" s="670"/>
      <c r="W670" s="608">
        <v>15</v>
      </c>
      <c r="X670" s="670"/>
      <c r="Y670" s="670"/>
      <c r="Z670" s="670"/>
      <c r="AA670" s="670"/>
      <c r="AB670" s="670"/>
      <c r="AC670" s="670"/>
      <c r="AD670" s="605">
        <v>15</v>
      </c>
    </row>
    <row r="671" spans="1:30" ht="15.75" thickBot="1" x14ac:dyDescent="0.3">
      <c r="A671" s="593" t="s">
        <v>411</v>
      </c>
      <c r="B671" s="673">
        <v>45317</v>
      </c>
      <c r="C671" s="671" t="s">
        <v>396</v>
      </c>
      <c r="D671" s="600" t="s">
        <v>397</v>
      </c>
      <c r="E671" s="602"/>
      <c r="F671" s="602"/>
      <c r="G671" s="602"/>
      <c r="H671" s="602"/>
      <c r="I671" s="602"/>
      <c r="J671" s="601">
        <v>150</v>
      </c>
      <c r="K671" s="602"/>
      <c r="L671" s="602"/>
      <c r="M671" s="602"/>
      <c r="N671" s="602"/>
      <c r="O671" s="602"/>
      <c r="P671" s="602"/>
      <c r="Q671" s="603">
        <v>150</v>
      </c>
      <c r="R671" s="602"/>
      <c r="S671" s="602"/>
      <c r="T671" s="602"/>
      <c r="U671" s="602"/>
      <c r="V671" s="602"/>
      <c r="W671" s="604">
        <v>1</v>
      </c>
      <c r="X671" s="602"/>
      <c r="Y671" s="602"/>
      <c r="Z671" s="602"/>
      <c r="AA671" s="602"/>
      <c r="AB671" s="602"/>
      <c r="AC671" s="602"/>
      <c r="AD671" s="605">
        <v>1</v>
      </c>
    </row>
    <row r="672" spans="1:30" ht="15.75" thickBot="1" x14ac:dyDescent="0.3">
      <c r="A672" s="593" t="s">
        <v>411</v>
      </c>
      <c r="B672" s="672">
        <v>45321</v>
      </c>
      <c r="C672" s="671" t="s">
        <v>396</v>
      </c>
      <c r="D672" s="606" t="s">
        <v>397</v>
      </c>
      <c r="E672" s="670"/>
      <c r="F672" s="670"/>
      <c r="G672" s="670"/>
      <c r="H672" s="670"/>
      <c r="I672" s="670"/>
      <c r="J672" s="607">
        <v>80.17</v>
      </c>
      <c r="K672" s="670"/>
      <c r="L672" s="670"/>
      <c r="M672" s="670"/>
      <c r="N672" s="670"/>
      <c r="O672" s="670"/>
      <c r="P672" s="670"/>
      <c r="Q672" s="603">
        <v>80.17</v>
      </c>
      <c r="R672" s="670"/>
      <c r="S672" s="670"/>
      <c r="T672" s="670"/>
      <c r="U672" s="670"/>
      <c r="V672" s="670"/>
      <c r="W672" s="608">
        <v>1</v>
      </c>
      <c r="X672" s="670"/>
      <c r="Y672" s="670"/>
      <c r="Z672" s="670"/>
      <c r="AA672" s="670"/>
      <c r="AB672" s="670"/>
      <c r="AC672" s="670"/>
      <c r="AD672" s="605">
        <v>1</v>
      </c>
    </row>
    <row r="673" spans="1:30" ht="15.75" thickBot="1" x14ac:dyDescent="0.3">
      <c r="A673" s="593" t="s">
        <v>411</v>
      </c>
      <c r="B673" s="673">
        <v>45322</v>
      </c>
      <c r="C673" s="671" t="s">
        <v>396</v>
      </c>
      <c r="D673" s="600" t="s">
        <v>397</v>
      </c>
      <c r="E673" s="602"/>
      <c r="F673" s="602"/>
      <c r="G673" s="602"/>
      <c r="H673" s="602"/>
      <c r="I673" s="601">
        <v>400</v>
      </c>
      <c r="J673" s="601">
        <v>2707.42</v>
      </c>
      <c r="K673" s="602"/>
      <c r="L673" s="602"/>
      <c r="M673" s="602"/>
      <c r="N673" s="602"/>
      <c r="O673" s="602"/>
      <c r="P673" s="602"/>
      <c r="Q673" s="603">
        <v>3107.42</v>
      </c>
      <c r="R673" s="602"/>
      <c r="S673" s="602"/>
      <c r="T673" s="602"/>
      <c r="U673" s="602"/>
      <c r="V673" s="604">
        <v>2</v>
      </c>
      <c r="W673" s="604">
        <v>9</v>
      </c>
      <c r="X673" s="602"/>
      <c r="Y673" s="602"/>
      <c r="Z673" s="602"/>
      <c r="AA673" s="602"/>
      <c r="AB673" s="602"/>
      <c r="AC673" s="602"/>
      <c r="AD673" s="605">
        <v>11</v>
      </c>
    </row>
    <row r="674" spans="1:30" ht="15.75" thickBot="1" x14ac:dyDescent="0.3">
      <c r="A674" s="593" t="s">
        <v>411</v>
      </c>
      <c r="B674" s="672">
        <v>45324</v>
      </c>
      <c r="C674" s="671" t="s">
        <v>396</v>
      </c>
      <c r="D674" s="606" t="s">
        <v>397</v>
      </c>
      <c r="E674" s="670"/>
      <c r="F674" s="670"/>
      <c r="G674" s="670"/>
      <c r="H674" s="670"/>
      <c r="I674" s="670"/>
      <c r="J674" s="607">
        <v>350</v>
      </c>
      <c r="K674" s="607">
        <v>200</v>
      </c>
      <c r="L674" s="670"/>
      <c r="M674" s="670"/>
      <c r="N674" s="670"/>
      <c r="O674" s="670"/>
      <c r="P674" s="670"/>
      <c r="Q674" s="603">
        <v>550</v>
      </c>
      <c r="R674" s="670"/>
      <c r="S674" s="670"/>
      <c r="T674" s="670"/>
      <c r="U674" s="670"/>
      <c r="V674" s="670"/>
      <c r="W674" s="608">
        <v>1</v>
      </c>
      <c r="X674" s="608">
        <v>1</v>
      </c>
      <c r="Y674" s="670"/>
      <c r="Z674" s="670"/>
      <c r="AA674" s="670"/>
      <c r="AB674" s="670"/>
      <c r="AC674" s="670"/>
      <c r="AD674" s="605">
        <v>2</v>
      </c>
    </row>
    <row r="675" spans="1:30" ht="15.75" thickBot="1" x14ac:dyDescent="0.3">
      <c r="A675" s="593" t="s">
        <v>411</v>
      </c>
      <c r="B675" s="673">
        <v>45327</v>
      </c>
      <c r="C675" s="671" t="s">
        <v>396</v>
      </c>
      <c r="D675" s="600" t="s">
        <v>397</v>
      </c>
      <c r="E675" s="602"/>
      <c r="F675" s="602"/>
      <c r="G675" s="602"/>
      <c r="H675" s="602"/>
      <c r="I675" s="602"/>
      <c r="J675" s="601">
        <v>587</v>
      </c>
      <c r="K675" s="601">
        <v>168</v>
      </c>
      <c r="L675" s="602"/>
      <c r="M675" s="602"/>
      <c r="N675" s="602"/>
      <c r="O675" s="602"/>
      <c r="P675" s="602"/>
      <c r="Q675" s="603">
        <v>755</v>
      </c>
      <c r="R675" s="602"/>
      <c r="S675" s="602"/>
      <c r="T675" s="602"/>
      <c r="U675" s="602"/>
      <c r="V675" s="602"/>
      <c r="W675" s="604">
        <v>1</v>
      </c>
      <c r="X675" s="604">
        <v>1</v>
      </c>
      <c r="Y675" s="602"/>
      <c r="Z675" s="602"/>
      <c r="AA675" s="602"/>
      <c r="AB675" s="602"/>
      <c r="AC675" s="602"/>
      <c r="AD675" s="605">
        <v>2</v>
      </c>
    </row>
    <row r="676" spans="1:30" ht="15.75" thickBot="1" x14ac:dyDescent="0.3">
      <c r="A676" s="593" t="s">
        <v>411</v>
      </c>
      <c r="B676" s="672">
        <v>45328</v>
      </c>
      <c r="C676" s="671" t="s">
        <v>396</v>
      </c>
      <c r="D676" s="606" t="s">
        <v>397</v>
      </c>
      <c r="E676" s="670"/>
      <c r="F676" s="670"/>
      <c r="G676" s="670"/>
      <c r="H676" s="670"/>
      <c r="I676" s="670"/>
      <c r="J676" s="607">
        <v>1043.6600000000001</v>
      </c>
      <c r="K676" s="607">
        <v>695.29</v>
      </c>
      <c r="L676" s="670"/>
      <c r="M676" s="670"/>
      <c r="N676" s="670"/>
      <c r="O676" s="670"/>
      <c r="P676" s="670"/>
      <c r="Q676" s="603">
        <v>1738.95</v>
      </c>
      <c r="R676" s="670"/>
      <c r="S676" s="670"/>
      <c r="T676" s="670"/>
      <c r="U676" s="670"/>
      <c r="V676" s="670"/>
      <c r="W676" s="608">
        <v>5</v>
      </c>
      <c r="X676" s="608">
        <v>4</v>
      </c>
      <c r="Y676" s="670"/>
      <c r="Z676" s="670"/>
      <c r="AA676" s="670"/>
      <c r="AB676" s="670"/>
      <c r="AC676" s="670"/>
      <c r="AD676" s="605">
        <v>9</v>
      </c>
    </row>
    <row r="677" spans="1:30" ht="15.75" thickBot="1" x14ac:dyDescent="0.3">
      <c r="A677" s="593" t="s">
        <v>411</v>
      </c>
      <c r="B677" s="673">
        <v>45329</v>
      </c>
      <c r="C677" s="671" t="s">
        <v>396</v>
      </c>
      <c r="D677" s="600" t="s">
        <v>397</v>
      </c>
      <c r="E677" s="602"/>
      <c r="F677" s="602"/>
      <c r="G677" s="602"/>
      <c r="H677" s="602"/>
      <c r="I677" s="602"/>
      <c r="J677" s="601">
        <v>300</v>
      </c>
      <c r="K677" s="601">
        <v>400</v>
      </c>
      <c r="L677" s="602"/>
      <c r="M677" s="602"/>
      <c r="N677" s="602"/>
      <c r="O677" s="602"/>
      <c r="P677" s="602"/>
      <c r="Q677" s="603">
        <v>700</v>
      </c>
      <c r="R677" s="602"/>
      <c r="S677" s="602"/>
      <c r="T677" s="602"/>
      <c r="U677" s="602"/>
      <c r="V677" s="602"/>
      <c r="W677" s="604">
        <v>1</v>
      </c>
      <c r="X677" s="604">
        <v>2</v>
      </c>
      <c r="Y677" s="602"/>
      <c r="Z677" s="602"/>
      <c r="AA677" s="602"/>
      <c r="AB677" s="602"/>
      <c r="AC677" s="602"/>
      <c r="AD677" s="605">
        <v>3</v>
      </c>
    </row>
    <row r="678" spans="1:30" ht="15.75" thickBot="1" x14ac:dyDescent="0.3">
      <c r="A678" s="593" t="s">
        <v>411</v>
      </c>
      <c r="B678" s="672">
        <v>45330</v>
      </c>
      <c r="C678" s="671" t="s">
        <v>396</v>
      </c>
      <c r="D678" s="606" t="s">
        <v>397</v>
      </c>
      <c r="E678" s="670"/>
      <c r="F678" s="670"/>
      <c r="G678" s="670"/>
      <c r="H678" s="607">
        <v>256.23</v>
      </c>
      <c r="I678" s="607">
        <v>705.94</v>
      </c>
      <c r="J678" s="607">
        <v>200</v>
      </c>
      <c r="K678" s="607">
        <v>733.61</v>
      </c>
      <c r="L678" s="670"/>
      <c r="M678" s="670"/>
      <c r="N678" s="670"/>
      <c r="O678" s="670"/>
      <c r="P678" s="670"/>
      <c r="Q678" s="603">
        <v>1895.78</v>
      </c>
      <c r="R678" s="670"/>
      <c r="S678" s="670"/>
      <c r="T678" s="670"/>
      <c r="U678" s="608">
        <v>2</v>
      </c>
      <c r="V678" s="608">
        <v>4</v>
      </c>
      <c r="W678" s="608">
        <v>1</v>
      </c>
      <c r="X678" s="608">
        <v>3</v>
      </c>
      <c r="Y678" s="670"/>
      <c r="Z678" s="670"/>
      <c r="AA678" s="670"/>
      <c r="AB678" s="670"/>
      <c r="AC678" s="670"/>
      <c r="AD678" s="605">
        <v>10</v>
      </c>
    </row>
    <row r="679" spans="1:30" ht="15.75" thickBot="1" x14ac:dyDescent="0.3">
      <c r="A679" s="593" t="s">
        <v>411</v>
      </c>
      <c r="B679" s="673">
        <v>45331</v>
      </c>
      <c r="C679" s="671" t="s">
        <v>396</v>
      </c>
      <c r="D679" s="600" t="s">
        <v>397</v>
      </c>
      <c r="E679" s="602"/>
      <c r="F679" s="602"/>
      <c r="G679" s="602"/>
      <c r="H679" s="602"/>
      <c r="I679" s="602"/>
      <c r="J679" s="601">
        <v>100</v>
      </c>
      <c r="K679" s="601">
        <v>1788.2</v>
      </c>
      <c r="L679" s="602"/>
      <c r="M679" s="602"/>
      <c r="N679" s="602"/>
      <c r="O679" s="602"/>
      <c r="P679" s="602"/>
      <c r="Q679" s="603">
        <v>1888.2</v>
      </c>
      <c r="R679" s="602"/>
      <c r="S679" s="602"/>
      <c r="T679" s="602"/>
      <c r="U679" s="602"/>
      <c r="V679" s="602"/>
      <c r="W679" s="604">
        <v>1</v>
      </c>
      <c r="X679" s="604">
        <v>5</v>
      </c>
      <c r="Y679" s="602"/>
      <c r="Z679" s="602"/>
      <c r="AA679" s="602"/>
      <c r="AB679" s="602"/>
      <c r="AC679" s="602"/>
      <c r="AD679" s="605">
        <v>6</v>
      </c>
    </row>
    <row r="680" spans="1:30" ht="15.75" thickBot="1" x14ac:dyDescent="0.3">
      <c r="A680" s="593" t="s">
        <v>411</v>
      </c>
      <c r="B680" s="672">
        <v>45335</v>
      </c>
      <c r="C680" s="671" t="s">
        <v>396</v>
      </c>
      <c r="D680" s="606" t="s">
        <v>397</v>
      </c>
      <c r="E680" s="670"/>
      <c r="F680" s="670"/>
      <c r="G680" s="670"/>
      <c r="H680" s="670"/>
      <c r="I680" s="670"/>
      <c r="J680" s="670"/>
      <c r="K680" s="607">
        <v>1328</v>
      </c>
      <c r="L680" s="670"/>
      <c r="M680" s="670"/>
      <c r="N680" s="670"/>
      <c r="O680" s="670"/>
      <c r="P680" s="670"/>
      <c r="Q680" s="603">
        <v>1328</v>
      </c>
      <c r="R680" s="670"/>
      <c r="S680" s="670"/>
      <c r="T680" s="670"/>
      <c r="U680" s="670"/>
      <c r="V680" s="670"/>
      <c r="W680" s="670"/>
      <c r="X680" s="608">
        <v>5</v>
      </c>
      <c r="Y680" s="670"/>
      <c r="Z680" s="670"/>
      <c r="AA680" s="670"/>
      <c r="AB680" s="670"/>
      <c r="AC680" s="670"/>
      <c r="AD680" s="605">
        <v>5</v>
      </c>
    </row>
    <row r="681" spans="1:30" ht="15.75" thickBot="1" x14ac:dyDescent="0.3">
      <c r="A681" s="593" t="s">
        <v>411</v>
      </c>
      <c r="B681" s="673">
        <v>45336</v>
      </c>
      <c r="C681" s="671" t="s">
        <v>396</v>
      </c>
      <c r="D681" s="600" t="s">
        <v>397</v>
      </c>
      <c r="E681" s="602"/>
      <c r="F681" s="602"/>
      <c r="G681" s="602"/>
      <c r="H681" s="602"/>
      <c r="I681" s="601">
        <v>200</v>
      </c>
      <c r="J681" s="602"/>
      <c r="K681" s="601">
        <v>528.74</v>
      </c>
      <c r="L681" s="602"/>
      <c r="M681" s="602"/>
      <c r="N681" s="602"/>
      <c r="O681" s="602"/>
      <c r="P681" s="602"/>
      <c r="Q681" s="603">
        <v>728.74</v>
      </c>
      <c r="R681" s="602"/>
      <c r="S681" s="602"/>
      <c r="T681" s="602"/>
      <c r="U681" s="602"/>
      <c r="V681" s="604">
        <v>1</v>
      </c>
      <c r="W681" s="602"/>
      <c r="X681" s="604">
        <v>4</v>
      </c>
      <c r="Y681" s="602"/>
      <c r="Z681" s="602"/>
      <c r="AA681" s="602"/>
      <c r="AB681" s="602"/>
      <c r="AC681" s="602"/>
      <c r="AD681" s="605">
        <v>5</v>
      </c>
    </row>
    <row r="682" spans="1:30" ht="15.75" thickBot="1" x14ac:dyDescent="0.3">
      <c r="A682" s="593" t="s">
        <v>411</v>
      </c>
      <c r="B682" s="672">
        <v>45337</v>
      </c>
      <c r="C682" s="671" t="s">
        <v>396</v>
      </c>
      <c r="D682" s="606" t="s">
        <v>397</v>
      </c>
      <c r="E682" s="670"/>
      <c r="F682" s="670"/>
      <c r="G682" s="670"/>
      <c r="H682" s="670"/>
      <c r="I682" s="670"/>
      <c r="J682" s="607">
        <v>372.62</v>
      </c>
      <c r="K682" s="607">
        <v>303.88</v>
      </c>
      <c r="L682" s="670"/>
      <c r="M682" s="670"/>
      <c r="N682" s="670"/>
      <c r="O682" s="670"/>
      <c r="P682" s="670"/>
      <c r="Q682" s="603">
        <v>676.5</v>
      </c>
      <c r="R682" s="670"/>
      <c r="S682" s="670"/>
      <c r="T682" s="670"/>
      <c r="U682" s="670"/>
      <c r="V682" s="670"/>
      <c r="W682" s="608">
        <v>1</v>
      </c>
      <c r="X682" s="608">
        <v>1</v>
      </c>
      <c r="Y682" s="670"/>
      <c r="Z682" s="670"/>
      <c r="AA682" s="670"/>
      <c r="AB682" s="670"/>
      <c r="AC682" s="670"/>
      <c r="AD682" s="605">
        <v>1</v>
      </c>
    </row>
    <row r="683" spans="1:30" ht="15.75" thickBot="1" x14ac:dyDescent="0.3">
      <c r="A683" s="593" t="s">
        <v>411</v>
      </c>
      <c r="B683" s="673">
        <v>45343</v>
      </c>
      <c r="C683" s="671" t="s">
        <v>396</v>
      </c>
      <c r="D683" s="600" t="s">
        <v>397</v>
      </c>
      <c r="E683" s="602"/>
      <c r="F683" s="602"/>
      <c r="G683" s="602"/>
      <c r="H683" s="602"/>
      <c r="I683" s="602"/>
      <c r="J683" s="602"/>
      <c r="K683" s="601">
        <v>1269.32</v>
      </c>
      <c r="L683" s="602"/>
      <c r="M683" s="602"/>
      <c r="N683" s="602"/>
      <c r="O683" s="602"/>
      <c r="P683" s="602"/>
      <c r="Q683" s="603">
        <v>1269.32</v>
      </c>
      <c r="R683" s="602"/>
      <c r="S683" s="602"/>
      <c r="T683" s="602"/>
      <c r="U683" s="602"/>
      <c r="V683" s="602"/>
      <c r="W683" s="602"/>
      <c r="X683" s="604">
        <v>4</v>
      </c>
      <c r="Y683" s="602"/>
      <c r="Z683" s="602"/>
      <c r="AA683" s="602"/>
      <c r="AB683" s="602"/>
      <c r="AC683" s="602"/>
      <c r="AD683" s="605">
        <v>4</v>
      </c>
    </row>
    <row r="684" spans="1:30" ht="15.75" thickBot="1" x14ac:dyDescent="0.3">
      <c r="A684" s="593" t="s">
        <v>411</v>
      </c>
      <c r="B684" s="672">
        <v>45344</v>
      </c>
      <c r="C684" s="671" t="s">
        <v>396</v>
      </c>
      <c r="D684" s="606" t="s">
        <v>397</v>
      </c>
      <c r="E684" s="670"/>
      <c r="F684" s="670"/>
      <c r="G684" s="670"/>
      <c r="H684" s="670"/>
      <c r="I684" s="670"/>
      <c r="J684" s="607">
        <v>600</v>
      </c>
      <c r="K684" s="607">
        <v>472.2</v>
      </c>
      <c r="L684" s="670"/>
      <c r="M684" s="670"/>
      <c r="N684" s="670"/>
      <c r="O684" s="670"/>
      <c r="P684" s="670"/>
      <c r="Q684" s="603">
        <v>1072.2</v>
      </c>
      <c r="R684" s="670"/>
      <c r="S684" s="670"/>
      <c r="T684" s="670"/>
      <c r="U684" s="670"/>
      <c r="V684" s="670"/>
      <c r="W684" s="608">
        <v>3</v>
      </c>
      <c r="X684" s="608">
        <v>2</v>
      </c>
      <c r="Y684" s="670"/>
      <c r="Z684" s="670"/>
      <c r="AA684" s="670"/>
      <c r="AB684" s="670"/>
      <c r="AC684" s="670"/>
      <c r="AD684" s="605">
        <v>5</v>
      </c>
    </row>
    <row r="685" spans="1:30" ht="15.75" thickBot="1" x14ac:dyDescent="0.3">
      <c r="A685" s="593" t="s">
        <v>411</v>
      </c>
      <c r="B685" s="673">
        <v>45345</v>
      </c>
      <c r="C685" s="671" t="s">
        <v>396</v>
      </c>
      <c r="D685" s="600" t="s">
        <v>397</v>
      </c>
      <c r="E685" s="602"/>
      <c r="F685" s="602"/>
      <c r="G685" s="602"/>
      <c r="H685" s="602"/>
      <c r="I685" s="602"/>
      <c r="J685" s="602"/>
      <c r="K685" s="601">
        <v>1425</v>
      </c>
      <c r="L685" s="602"/>
      <c r="M685" s="602"/>
      <c r="N685" s="602"/>
      <c r="O685" s="602"/>
      <c r="P685" s="602"/>
      <c r="Q685" s="603">
        <v>1425</v>
      </c>
      <c r="R685" s="602"/>
      <c r="S685" s="602"/>
      <c r="T685" s="602"/>
      <c r="U685" s="602"/>
      <c r="V685" s="602"/>
      <c r="W685" s="602"/>
      <c r="X685" s="604">
        <v>10</v>
      </c>
      <c r="Y685" s="602"/>
      <c r="Z685" s="602"/>
      <c r="AA685" s="602"/>
      <c r="AB685" s="602"/>
      <c r="AC685" s="602"/>
      <c r="AD685" s="605">
        <v>10</v>
      </c>
    </row>
    <row r="686" spans="1:30" ht="15.75" thickBot="1" x14ac:dyDescent="0.3">
      <c r="A686" s="593" t="s">
        <v>411</v>
      </c>
      <c r="B686" s="672">
        <v>45348</v>
      </c>
      <c r="C686" s="671" t="s">
        <v>396</v>
      </c>
      <c r="D686" s="606" t="s">
        <v>397</v>
      </c>
      <c r="E686" s="670"/>
      <c r="F686" s="670"/>
      <c r="G686" s="670"/>
      <c r="H686" s="670"/>
      <c r="I686" s="670"/>
      <c r="J686" s="670"/>
      <c r="K686" s="607">
        <v>698.82</v>
      </c>
      <c r="L686" s="670"/>
      <c r="M686" s="670"/>
      <c r="N686" s="670"/>
      <c r="O686" s="670"/>
      <c r="P686" s="670"/>
      <c r="Q686" s="603">
        <v>698.82</v>
      </c>
      <c r="R686" s="670"/>
      <c r="S686" s="670"/>
      <c r="T686" s="670"/>
      <c r="U686" s="670"/>
      <c r="V686" s="670"/>
      <c r="W686" s="670"/>
      <c r="X686" s="608">
        <v>2</v>
      </c>
      <c r="Y686" s="670"/>
      <c r="Z686" s="670"/>
      <c r="AA686" s="670"/>
      <c r="AB686" s="670"/>
      <c r="AC686" s="670"/>
      <c r="AD686" s="605">
        <v>2</v>
      </c>
    </row>
    <row r="687" spans="1:30" ht="15.75" thickBot="1" x14ac:dyDescent="0.3">
      <c r="A687" s="593" t="s">
        <v>411</v>
      </c>
      <c r="B687" s="673">
        <v>45350</v>
      </c>
      <c r="C687" s="671" t="s">
        <v>396</v>
      </c>
      <c r="D687" s="600" t="s">
        <v>397</v>
      </c>
      <c r="E687" s="602"/>
      <c r="F687" s="602"/>
      <c r="G687" s="602"/>
      <c r="H687" s="602"/>
      <c r="I687" s="602"/>
      <c r="J687" s="602"/>
      <c r="K687" s="601">
        <v>639.32000000000005</v>
      </c>
      <c r="L687" s="602"/>
      <c r="M687" s="602"/>
      <c r="N687" s="602"/>
      <c r="O687" s="602"/>
      <c r="P687" s="602"/>
      <c r="Q687" s="603">
        <v>639.32000000000005</v>
      </c>
      <c r="R687" s="602"/>
      <c r="S687" s="602"/>
      <c r="T687" s="602"/>
      <c r="U687" s="602"/>
      <c r="V687" s="602"/>
      <c r="W687" s="602"/>
      <c r="X687" s="604">
        <v>2</v>
      </c>
      <c r="Y687" s="602"/>
      <c r="Z687" s="602"/>
      <c r="AA687" s="602"/>
      <c r="AB687" s="602"/>
      <c r="AC687" s="602"/>
      <c r="AD687" s="605">
        <v>2</v>
      </c>
    </row>
    <row r="688" spans="1:30" ht="15.75" thickBot="1" x14ac:dyDescent="0.3">
      <c r="A688" s="593" t="s">
        <v>411</v>
      </c>
      <c r="B688" s="672">
        <v>45355</v>
      </c>
      <c r="C688" s="671" t="s">
        <v>396</v>
      </c>
      <c r="D688" s="606" t="s">
        <v>397</v>
      </c>
      <c r="E688" s="670"/>
      <c r="F688" s="670"/>
      <c r="G688" s="670"/>
      <c r="H688" s="670"/>
      <c r="I688" s="670"/>
      <c r="J688" s="607">
        <v>1479.28</v>
      </c>
      <c r="K688" s="670"/>
      <c r="L688" s="670"/>
      <c r="M688" s="670"/>
      <c r="N688" s="670"/>
      <c r="O688" s="670"/>
      <c r="P688" s="670"/>
      <c r="Q688" s="603">
        <v>1479.28</v>
      </c>
      <c r="R688" s="670"/>
      <c r="S688" s="670"/>
      <c r="T688" s="670"/>
      <c r="U688" s="670"/>
      <c r="V688" s="670"/>
      <c r="W688" s="608">
        <v>7</v>
      </c>
      <c r="X688" s="670"/>
      <c r="Y688" s="670"/>
      <c r="Z688" s="670"/>
      <c r="AA688" s="670"/>
      <c r="AB688" s="670"/>
      <c r="AC688" s="670"/>
      <c r="AD688" s="605">
        <v>7</v>
      </c>
    </row>
    <row r="689" spans="1:30" ht="15.75" thickBot="1" x14ac:dyDescent="0.3">
      <c r="A689" s="593" t="s">
        <v>411</v>
      </c>
      <c r="B689" s="673">
        <v>45356</v>
      </c>
      <c r="C689" s="671" t="s">
        <v>396</v>
      </c>
      <c r="D689" s="600" t="s">
        <v>397</v>
      </c>
      <c r="E689" s="602"/>
      <c r="F689" s="602"/>
      <c r="G689" s="602"/>
      <c r="H689" s="602"/>
      <c r="I689" s="602"/>
      <c r="J689" s="602"/>
      <c r="K689" s="601">
        <v>600</v>
      </c>
      <c r="L689" s="601">
        <v>379.58</v>
      </c>
      <c r="M689" s="602"/>
      <c r="N689" s="602"/>
      <c r="O689" s="602"/>
      <c r="P689" s="602"/>
      <c r="Q689" s="603">
        <v>979.58</v>
      </c>
      <c r="R689" s="602"/>
      <c r="S689" s="602"/>
      <c r="T689" s="602"/>
      <c r="U689" s="602"/>
      <c r="V689" s="602"/>
      <c r="W689" s="602"/>
      <c r="X689" s="604">
        <v>2</v>
      </c>
      <c r="Y689" s="604">
        <v>1</v>
      </c>
      <c r="Z689" s="602"/>
      <c r="AA689" s="602"/>
      <c r="AB689" s="602"/>
      <c r="AC689" s="602"/>
      <c r="AD689" s="605">
        <v>3</v>
      </c>
    </row>
    <row r="690" spans="1:30" ht="15.75" thickBot="1" x14ac:dyDescent="0.3">
      <c r="A690" s="593" t="s">
        <v>411</v>
      </c>
      <c r="B690" s="672">
        <v>45358</v>
      </c>
      <c r="C690" s="671" t="s">
        <v>396</v>
      </c>
      <c r="D690" s="606" t="s">
        <v>397</v>
      </c>
      <c r="E690" s="670"/>
      <c r="F690" s="670"/>
      <c r="G690" s="670"/>
      <c r="H690" s="670"/>
      <c r="I690" s="670"/>
      <c r="J690" s="670"/>
      <c r="K690" s="607">
        <v>4746.88</v>
      </c>
      <c r="L690" s="607">
        <v>525.21</v>
      </c>
      <c r="M690" s="670"/>
      <c r="N690" s="670"/>
      <c r="O690" s="670"/>
      <c r="P690" s="670"/>
      <c r="Q690" s="603">
        <v>5272.09</v>
      </c>
      <c r="R690" s="670"/>
      <c r="S690" s="670"/>
      <c r="T690" s="670"/>
      <c r="U690" s="670"/>
      <c r="V690" s="670"/>
      <c r="W690" s="670"/>
      <c r="X690" s="608">
        <v>22</v>
      </c>
      <c r="Y690" s="608">
        <v>3</v>
      </c>
      <c r="Z690" s="670"/>
      <c r="AA690" s="670"/>
      <c r="AB690" s="670"/>
      <c r="AC690" s="670"/>
      <c r="AD690" s="605">
        <v>25</v>
      </c>
    </row>
    <row r="691" spans="1:30" ht="15.75" thickBot="1" x14ac:dyDescent="0.3">
      <c r="A691" s="593" t="s">
        <v>411</v>
      </c>
      <c r="B691" s="673">
        <v>45359</v>
      </c>
      <c r="C691" s="671" t="s">
        <v>396</v>
      </c>
      <c r="D691" s="600" t="s">
        <v>397</v>
      </c>
      <c r="E691" s="602"/>
      <c r="F691" s="602"/>
      <c r="G691" s="602"/>
      <c r="H691" s="602"/>
      <c r="I691" s="602"/>
      <c r="J691" s="602"/>
      <c r="K691" s="601">
        <v>500</v>
      </c>
      <c r="L691" s="601">
        <v>500</v>
      </c>
      <c r="M691" s="602"/>
      <c r="N691" s="602"/>
      <c r="O691" s="602"/>
      <c r="P691" s="602"/>
      <c r="Q691" s="603">
        <v>1000</v>
      </c>
      <c r="R691" s="602"/>
      <c r="S691" s="602"/>
      <c r="T691" s="602"/>
      <c r="U691" s="602"/>
      <c r="V691" s="602"/>
      <c r="W691" s="602"/>
      <c r="X691" s="604">
        <v>2</v>
      </c>
      <c r="Y691" s="604">
        <v>2</v>
      </c>
      <c r="Z691" s="602"/>
      <c r="AA691" s="602"/>
      <c r="AB691" s="602"/>
      <c r="AC691" s="602"/>
      <c r="AD691" s="605">
        <v>4</v>
      </c>
    </row>
    <row r="692" spans="1:30" ht="15.75" thickBot="1" x14ac:dyDescent="0.3">
      <c r="A692" s="593" t="s">
        <v>411</v>
      </c>
      <c r="B692" s="672">
        <v>45363</v>
      </c>
      <c r="C692" s="671" t="s">
        <v>396</v>
      </c>
      <c r="D692" s="606" t="s">
        <v>397</v>
      </c>
      <c r="E692" s="670"/>
      <c r="F692" s="670"/>
      <c r="G692" s="670"/>
      <c r="H692" s="670"/>
      <c r="I692" s="670"/>
      <c r="J692" s="670"/>
      <c r="K692" s="670"/>
      <c r="L692" s="607">
        <v>400</v>
      </c>
      <c r="M692" s="670"/>
      <c r="N692" s="670"/>
      <c r="O692" s="670"/>
      <c r="P692" s="670"/>
      <c r="Q692" s="603">
        <v>400</v>
      </c>
      <c r="R692" s="670"/>
      <c r="S692" s="670"/>
      <c r="T692" s="670"/>
      <c r="U692" s="670"/>
      <c r="V692" s="670"/>
      <c r="W692" s="670"/>
      <c r="X692" s="670"/>
      <c r="Y692" s="608">
        <v>1</v>
      </c>
      <c r="Z692" s="670"/>
      <c r="AA692" s="670"/>
      <c r="AB692" s="670"/>
      <c r="AC692" s="670"/>
      <c r="AD692" s="605">
        <v>1</v>
      </c>
    </row>
    <row r="693" spans="1:30" ht="15.75" thickBot="1" x14ac:dyDescent="0.3">
      <c r="A693" s="593" t="s">
        <v>411</v>
      </c>
      <c r="B693" s="673">
        <v>45364</v>
      </c>
      <c r="C693" s="671" t="s">
        <v>396</v>
      </c>
      <c r="D693" s="600" t="s">
        <v>397</v>
      </c>
      <c r="E693" s="602"/>
      <c r="F693" s="602"/>
      <c r="G693" s="602"/>
      <c r="H693" s="602"/>
      <c r="I693" s="602"/>
      <c r="J693" s="602"/>
      <c r="K693" s="602"/>
      <c r="L693" s="601">
        <v>300</v>
      </c>
      <c r="M693" s="602"/>
      <c r="N693" s="602"/>
      <c r="O693" s="602"/>
      <c r="P693" s="602"/>
      <c r="Q693" s="603">
        <v>300</v>
      </c>
      <c r="R693" s="602"/>
      <c r="S693" s="602"/>
      <c r="T693" s="602"/>
      <c r="U693" s="602"/>
      <c r="V693" s="602"/>
      <c r="W693" s="602"/>
      <c r="X693" s="602"/>
      <c r="Y693" s="604">
        <v>3</v>
      </c>
      <c r="Z693" s="602"/>
      <c r="AA693" s="602"/>
      <c r="AB693" s="602"/>
      <c r="AC693" s="602"/>
      <c r="AD693" s="605">
        <v>3</v>
      </c>
    </row>
    <row r="694" spans="1:30" ht="15.75" thickBot="1" x14ac:dyDescent="0.3">
      <c r="A694" s="593" t="s">
        <v>411</v>
      </c>
      <c r="B694" s="672">
        <v>45370</v>
      </c>
      <c r="C694" s="671" t="s">
        <v>396</v>
      </c>
      <c r="D694" s="606" t="s">
        <v>397</v>
      </c>
      <c r="E694" s="670"/>
      <c r="F694" s="670"/>
      <c r="G694" s="670"/>
      <c r="H694" s="670"/>
      <c r="I694" s="670"/>
      <c r="J694" s="670"/>
      <c r="K694" s="670"/>
      <c r="L694" s="607">
        <v>1927</v>
      </c>
      <c r="M694" s="670"/>
      <c r="N694" s="670"/>
      <c r="O694" s="670"/>
      <c r="P694" s="670"/>
      <c r="Q694" s="603">
        <v>1927</v>
      </c>
      <c r="R694" s="670"/>
      <c r="S694" s="670"/>
      <c r="T694" s="670"/>
      <c r="U694" s="670"/>
      <c r="V694" s="670"/>
      <c r="W694" s="670"/>
      <c r="X694" s="670"/>
      <c r="Y694" s="608">
        <v>5</v>
      </c>
      <c r="Z694" s="670"/>
      <c r="AA694" s="670"/>
      <c r="AB694" s="670"/>
      <c r="AC694" s="670"/>
      <c r="AD694" s="605">
        <v>5</v>
      </c>
    </row>
    <row r="695" spans="1:30" ht="15.75" thickBot="1" x14ac:dyDescent="0.3">
      <c r="A695" s="593" t="s">
        <v>411</v>
      </c>
      <c r="B695" s="673">
        <v>45372</v>
      </c>
      <c r="C695" s="671" t="s">
        <v>396</v>
      </c>
      <c r="D695" s="600" t="s">
        <v>397</v>
      </c>
      <c r="E695" s="602"/>
      <c r="F695" s="602"/>
      <c r="G695" s="602"/>
      <c r="H695" s="602"/>
      <c r="I695" s="602"/>
      <c r="J695" s="602"/>
      <c r="K695" s="602"/>
      <c r="L695" s="601">
        <v>400</v>
      </c>
      <c r="M695" s="602"/>
      <c r="N695" s="602"/>
      <c r="O695" s="602"/>
      <c r="P695" s="602"/>
      <c r="Q695" s="603">
        <v>400</v>
      </c>
      <c r="R695" s="602"/>
      <c r="S695" s="602"/>
      <c r="T695" s="602"/>
      <c r="U695" s="602"/>
      <c r="V695" s="602"/>
      <c r="W695" s="602"/>
      <c r="X695" s="602"/>
      <c r="Y695" s="604">
        <v>4</v>
      </c>
      <c r="Z695" s="602"/>
      <c r="AA695" s="602"/>
      <c r="AB695" s="602"/>
      <c r="AC695" s="602"/>
      <c r="AD695" s="605">
        <v>4</v>
      </c>
    </row>
    <row r="696" spans="1:30" ht="15.75" thickBot="1" x14ac:dyDescent="0.3">
      <c r="A696" s="593" t="s">
        <v>411</v>
      </c>
      <c r="B696" s="672">
        <v>45376</v>
      </c>
      <c r="C696" s="671" t="s">
        <v>396</v>
      </c>
      <c r="D696" s="606" t="s">
        <v>397</v>
      </c>
      <c r="E696" s="670"/>
      <c r="F696" s="670"/>
      <c r="G696" s="670"/>
      <c r="H696" s="670"/>
      <c r="I696" s="670"/>
      <c r="J696" s="670"/>
      <c r="K696" s="607">
        <v>128.96</v>
      </c>
      <c r="L696" s="607">
        <v>200</v>
      </c>
      <c r="M696" s="670"/>
      <c r="N696" s="670"/>
      <c r="O696" s="670"/>
      <c r="P696" s="670"/>
      <c r="Q696" s="603">
        <v>328.96</v>
      </c>
      <c r="R696" s="670"/>
      <c r="S696" s="670"/>
      <c r="T696" s="670"/>
      <c r="U696" s="670"/>
      <c r="V696" s="670"/>
      <c r="W696" s="670"/>
      <c r="X696" s="608">
        <v>1</v>
      </c>
      <c r="Y696" s="608">
        <v>1</v>
      </c>
      <c r="Z696" s="670"/>
      <c r="AA696" s="670"/>
      <c r="AB696" s="670"/>
      <c r="AC696" s="670"/>
      <c r="AD696" s="605">
        <v>2</v>
      </c>
    </row>
    <row r="697" spans="1:30" ht="15.75" thickBot="1" x14ac:dyDescent="0.3">
      <c r="A697" s="593" t="s">
        <v>411</v>
      </c>
      <c r="B697" s="673">
        <v>45378</v>
      </c>
      <c r="C697" s="671" t="s">
        <v>396</v>
      </c>
      <c r="D697" s="600" t="s">
        <v>397</v>
      </c>
      <c r="E697" s="602"/>
      <c r="F697" s="602"/>
      <c r="G697" s="602"/>
      <c r="H697" s="602"/>
      <c r="I697" s="602"/>
      <c r="J697" s="602"/>
      <c r="K697" s="602"/>
      <c r="L697" s="601">
        <v>600</v>
      </c>
      <c r="M697" s="602"/>
      <c r="N697" s="602"/>
      <c r="O697" s="602"/>
      <c r="P697" s="602"/>
      <c r="Q697" s="603">
        <v>600</v>
      </c>
      <c r="R697" s="602"/>
      <c r="S697" s="602"/>
      <c r="T697" s="602"/>
      <c r="U697" s="602"/>
      <c r="V697" s="602"/>
      <c r="W697" s="602"/>
      <c r="X697" s="602"/>
      <c r="Y697" s="604">
        <v>2</v>
      </c>
      <c r="Z697" s="602"/>
      <c r="AA697" s="602"/>
      <c r="AB697" s="602"/>
      <c r="AC697" s="602"/>
      <c r="AD697" s="605">
        <v>2</v>
      </c>
    </row>
    <row r="698" spans="1:30" ht="15.75" thickBot="1" x14ac:dyDescent="0.3">
      <c r="A698" s="593" t="s">
        <v>411</v>
      </c>
      <c r="B698" s="672">
        <v>45379</v>
      </c>
      <c r="C698" s="671" t="s">
        <v>396</v>
      </c>
      <c r="D698" s="606" t="s">
        <v>397</v>
      </c>
      <c r="E698" s="670"/>
      <c r="F698" s="670"/>
      <c r="G698" s="670"/>
      <c r="H698" s="670"/>
      <c r="I698" s="670"/>
      <c r="J698" s="670"/>
      <c r="K698" s="607">
        <v>318.05</v>
      </c>
      <c r="L698" s="607">
        <v>3102.07</v>
      </c>
      <c r="M698" s="670"/>
      <c r="N698" s="670"/>
      <c r="O698" s="670"/>
      <c r="P698" s="670"/>
      <c r="Q698" s="603">
        <v>3420.12</v>
      </c>
      <c r="R698" s="670"/>
      <c r="S698" s="670"/>
      <c r="T698" s="670"/>
      <c r="U698" s="670"/>
      <c r="V698" s="670"/>
      <c r="W698" s="670"/>
      <c r="X698" s="608">
        <v>2</v>
      </c>
      <c r="Y698" s="608">
        <v>10</v>
      </c>
      <c r="Z698" s="670"/>
      <c r="AA698" s="670"/>
      <c r="AB698" s="670"/>
      <c r="AC698" s="670"/>
      <c r="AD698" s="605">
        <v>12</v>
      </c>
    </row>
    <row r="699" spans="1:30" ht="15.75" thickBot="1" x14ac:dyDescent="0.3">
      <c r="A699" s="593" t="s">
        <v>411</v>
      </c>
      <c r="B699" s="673">
        <v>45380</v>
      </c>
      <c r="C699" s="671" t="s">
        <v>396</v>
      </c>
      <c r="D699" s="600" t="s">
        <v>397</v>
      </c>
      <c r="E699" s="602"/>
      <c r="F699" s="602"/>
      <c r="G699" s="602"/>
      <c r="H699" s="602"/>
      <c r="I699" s="602"/>
      <c r="J699" s="601">
        <v>3902.7</v>
      </c>
      <c r="K699" s="601">
        <v>397.65</v>
      </c>
      <c r="L699" s="602"/>
      <c r="M699" s="602"/>
      <c r="N699" s="602"/>
      <c r="O699" s="602"/>
      <c r="P699" s="602"/>
      <c r="Q699" s="603">
        <v>4300.3500000000004</v>
      </c>
      <c r="R699" s="602"/>
      <c r="S699" s="602"/>
      <c r="T699" s="602"/>
      <c r="U699" s="602"/>
      <c r="V699" s="602"/>
      <c r="W699" s="604">
        <v>16</v>
      </c>
      <c r="X699" s="604">
        <v>2</v>
      </c>
      <c r="Y699" s="602"/>
      <c r="Z699" s="602"/>
      <c r="AA699" s="602"/>
      <c r="AB699" s="602"/>
      <c r="AC699" s="602"/>
      <c r="AD699" s="605">
        <v>18</v>
      </c>
    </row>
    <row r="700" spans="1:30" ht="15.75" thickBot="1" x14ac:dyDescent="0.3">
      <c r="A700" s="593" t="s">
        <v>411</v>
      </c>
      <c r="B700" s="672">
        <v>45384</v>
      </c>
      <c r="C700" s="671" t="s">
        <v>396</v>
      </c>
      <c r="D700" s="606" t="s">
        <v>397</v>
      </c>
      <c r="E700" s="670"/>
      <c r="F700" s="670"/>
      <c r="G700" s="670"/>
      <c r="H700" s="670"/>
      <c r="I700" s="670"/>
      <c r="J700" s="670"/>
      <c r="K700" s="607">
        <v>2995.44</v>
      </c>
      <c r="L700" s="670"/>
      <c r="M700" s="670"/>
      <c r="N700" s="670"/>
      <c r="O700" s="670"/>
      <c r="P700" s="670"/>
      <c r="Q700" s="603">
        <v>2995.44</v>
      </c>
      <c r="R700" s="670"/>
      <c r="S700" s="670"/>
      <c r="T700" s="670"/>
      <c r="U700" s="670"/>
      <c r="V700" s="670"/>
      <c r="W700" s="670"/>
      <c r="X700" s="608">
        <v>9</v>
      </c>
      <c r="Y700" s="670"/>
      <c r="Z700" s="670"/>
      <c r="AA700" s="670"/>
      <c r="AB700" s="670"/>
      <c r="AC700" s="670"/>
      <c r="AD700" s="605">
        <v>9</v>
      </c>
    </row>
    <row r="701" spans="1:30" ht="15.75" thickBot="1" x14ac:dyDescent="0.3">
      <c r="A701" s="593" t="s">
        <v>411</v>
      </c>
      <c r="B701" s="673">
        <v>45386</v>
      </c>
      <c r="C701" s="671" t="s">
        <v>396</v>
      </c>
      <c r="D701" s="600" t="s">
        <v>397</v>
      </c>
      <c r="E701" s="602"/>
      <c r="F701" s="602"/>
      <c r="G701" s="602"/>
      <c r="H701" s="602"/>
      <c r="I701" s="602"/>
      <c r="J701" s="602"/>
      <c r="K701" s="602"/>
      <c r="L701" s="601">
        <v>878</v>
      </c>
      <c r="M701" s="601">
        <v>400</v>
      </c>
      <c r="N701" s="602"/>
      <c r="O701" s="602"/>
      <c r="P701" s="602"/>
      <c r="Q701" s="603">
        <v>1278</v>
      </c>
      <c r="R701" s="602"/>
      <c r="S701" s="602"/>
      <c r="T701" s="602"/>
      <c r="U701" s="602"/>
      <c r="V701" s="602"/>
      <c r="W701" s="602"/>
      <c r="X701" s="602"/>
      <c r="Y701" s="604">
        <v>3</v>
      </c>
      <c r="Z701" s="604">
        <v>2</v>
      </c>
      <c r="AA701" s="602"/>
      <c r="AB701" s="602"/>
      <c r="AC701" s="602"/>
      <c r="AD701" s="605">
        <v>5</v>
      </c>
    </row>
    <row r="702" spans="1:30" ht="15.75" thickBot="1" x14ac:dyDescent="0.3">
      <c r="A702" s="593" t="s">
        <v>411</v>
      </c>
      <c r="B702" s="672">
        <v>45387</v>
      </c>
      <c r="C702" s="671" t="s">
        <v>396</v>
      </c>
      <c r="D702" s="606" t="s">
        <v>397</v>
      </c>
      <c r="E702" s="670"/>
      <c r="F702" s="670"/>
      <c r="G702" s="670"/>
      <c r="H702" s="670"/>
      <c r="I702" s="670"/>
      <c r="J702" s="670"/>
      <c r="K702" s="670"/>
      <c r="L702" s="607">
        <v>1000</v>
      </c>
      <c r="M702" s="607">
        <v>400</v>
      </c>
      <c r="N702" s="670"/>
      <c r="O702" s="670"/>
      <c r="P702" s="670"/>
      <c r="Q702" s="603">
        <v>1400</v>
      </c>
      <c r="R702" s="670"/>
      <c r="S702" s="670"/>
      <c r="T702" s="670"/>
      <c r="U702" s="670"/>
      <c r="V702" s="670"/>
      <c r="W702" s="670"/>
      <c r="X702" s="670"/>
      <c r="Y702" s="608">
        <v>3</v>
      </c>
      <c r="Z702" s="608">
        <v>1</v>
      </c>
      <c r="AA702" s="670"/>
      <c r="AB702" s="670"/>
      <c r="AC702" s="670"/>
      <c r="AD702" s="605">
        <v>4</v>
      </c>
    </row>
    <row r="703" spans="1:30" ht="15.75" thickBot="1" x14ac:dyDescent="0.3">
      <c r="A703" s="593" t="s">
        <v>411</v>
      </c>
      <c r="B703" s="673">
        <v>45390</v>
      </c>
      <c r="C703" s="671" t="s">
        <v>396</v>
      </c>
      <c r="D703" s="600" t="s">
        <v>397</v>
      </c>
      <c r="E703" s="602"/>
      <c r="F703" s="602"/>
      <c r="G703" s="602"/>
      <c r="H703" s="602"/>
      <c r="I703" s="602"/>
      <c r="J703" s="602"/>
      <c r="K703" s="602"/>
      <c r="L703" s="601">
        <v>1555.51</v>
      </c>
      <c r="M703" s="601">
        <v>1206.01</v>
      </c>
      <c r="N703" s="602"/>
      <c r="O703" s="602"/>
      <c r="P703" s="602"/>
      <c r="Q703" s="603">
        <v>2761.52</v>
      </c>
      <c r="R703" s="602"/>
      <c r="S703" s="602"/>
      <c r="T703" s="602"/>
      <c r="U703" s="602"/>
      <c r="V703" s="602"/>
      <c r="W703" s="602"/>
      <c r="X703" s="602"/>
      <c r="Y703" s="604">
        <v>7</v>
      </c>
      <c r="Z703" s="604">
        <v>4</v>
      </c>
      <c r="AA703" s="602"/>
      <c r="AB703" s="602"/>
      <c r="AC703" s="602"/>
      <c r="AD703" s="605">
        <v>11</v>
      </c>
    </row>
    <row r="704" spans="1:30" ht="15.75" thickBot="1" x14ac:dyDescent="0.3">
      <c r="A704" s="593" t="s">
        <v>411</v>
      </c>
      <c r="B704" s="672">
        <v>45391</v>
      </c>
      <c r="C704" s="671" t="s">
        <v>396</v>
      </c>
      <c r="D704" s="606" t="s">
        <v>397</v>
      </c>
      <c r="E704" s="670"/>
      <c r="F704" s="670"/>
      <c r="G704" s="670"/>
      <c r="H704" s="670"/>
      <c r="I704" s="670"/>
      <c r="J704" s="670"/>
      <c r="K704" s="670"/>
      <c r="L704" s="607">
        <v>1200</v>
      </c>
      <c r="M704" s="607">
        <v>2904.18</v>
      </c>
      <c r="N704" s="670"/>
      <c r="O704" s="670"/>
      <c r="P704" s="670"/>
      <c r="Q704" s="603">
        <v>4104.18</v>
      </c>
      <c r="R704" s="670"/>
      <c r="S704" s="670"/>
      <c r="T704" s="670"/>
      <c r="U704" s="670"/>
      <c r="V704" s="670"/>
      <c r="W704" s="670"/>
      <c r="X704" s="670"/>
      <c r="Y704" s="608">
        <v>6</v>
      </c>
      <c r="Z704" s="608">
        <v>6</v>
      </c>
      <c r="AA704" s="670"/>
      <c r="AB704" s="670"/>
      <c r="AC704" s="670"/>
      <c r="AD704" s="605">
        <v>12</v>
      </c>
    </row>
    <row r="705" spans="1:30" ht="15.75" thickBot="1" x14ac:dyDescent="0.3">
      <c r="A705" s="593" t="s">
        <v>411</v>
      </c>
      <c r="B705" s="673">
        <v>45392</v>
      </c>
      <c r="C705" s="671" t="s">
        <v>396</v>
      </c>
      <c r="D705" s="600" t="s">
        <v>397</v>
      </c>
      <c r="E705" s="602"/>
      <c r="F705" s="602"/>
      <c r="G705" s="602"/>
      <c r="H705" s="602"/>
      <c r="I705" s="602"/>
      <c r="J705" s="602"/>
      <c r="K705" s="602"/>
      <c r="L705" s="602"/>
      <c r="M705" s="601">
        <v>200</v>
      </c>
      <c r="N705" s="602"/>
      <c r="O705" s="602"/>
      <c r="P705" s="602"/>
      <c r="Q705" s="603">
        <v>200</v>
      </c>
      <c r="R705" s="602"/>
      <c r="S705" s="602"/>
      <c r="T705" s="602"/>
      <c r="U705" s="602"/>
      <c r="V705" s="602"/>
      <c r="W705" s="602"/>
      <c r="X705" s="602"/>
      <c r="Y705" s="602"/>
      <c r="Z705" s="604">
        <v>1</v>
      </c>
      <c r="AA705" s="602"/>
      <c r="AB705" s="602"/>
      <c r="AC705" s="602"/>
      <c r="AD705" s="605">
        <v>1</v>
      </c>
    </row>
    <row r="706" spans="1:30" ht="15.75" thickBot="1" x14ac:dyDescent="0.3">
      <c r="A706" s="593" t="s">
        <v>411</v>
      </c>
      <c r="B706" s="672">
        <v>45393</v>
      </c>
      <c r="C706" s="671" t="s">
        <v>396</v>
      </c>
      <c r="D706" s="606" t="s">
        <v>397</v>
      </c>
      <c r="E706" s="670"/>
      <c r="F706" s="670"/>
      <c r="G706" s="670"/>
      <c r="H706" s="670"/>
      <c r="I706" s="670"/>
      <c r="J706" s="670"/>
      <c r="K706" s="670"/>
      <c r="L706" s="670"/>
      <c r="M706" s="607">
        <v>411.84</v>
      </c>
      <c r="N706" s="670"/>
      <c r="O706" s="670"/>
      <c r="P706" s="670"/>
      <c r="Q706" s="603">
        <v>411.84</v>
      </c>
      <c r="R706" s="670"/>
      <c r="S706" s="670"/>
      <c r="T706" s="670"/>
      <c r="U706" s="670"/>
      <c r="V706" s="670"/>
      <c r="W706" s="670"/>
      <c r="X706" s="670"/>
      <c r="Y706" s="670"/>
      <c r="Z706" s="608">
        <v>1</v>
      </c>
      <c r="AA706" s="670"/>
      <c r="AB706" s="670"/>
      <c r="AC706" s="670"/>
      <c r="AD706" s="605">
        <v>1</v>
      </c>
    </row>
    <row r="707" spans="1:30" ht="15.75" thickBot="1" x14ac:dyDescent="0.3">
      <c r="A707" s="593" t="s">
        <v>411</v>
      </c>
      <c r="B707" s="673">
        <v>45394</v>
      </c>
      <c r="C707" s="671" t="s">
        <v>396</v>
      </c>
      <c r="D707" s="600" t="s">
        <v>397</v>
      </c>
      <c r="E707" s="602"/>
      <c r="F707" s="602"/>
      <c r="G707" s="602"/>
      <c r="H707" s="602"/>
      <c r="I707" s="602"/>
      <c r="J707" s="602"/>
      <c r="K707" s="602"/>
      <c r="L707" s="602"/>
      <c r="M707" s="601">
        <v>415.51</v>
      </c>
      <c r="N707" s="602"/>
      <c r="O707" s="602"/>
      <c r="P707" s="602"/>
      <c r="Q707" s="603">
        <v>415.51</v>
      </c>
      <c r="R707" s="602"/>
      <c r="S707" s="602"/>
      <c r="T707" s="602"/>
      <c r="U707" s="602"/>
      <c r="V707" s="602"/>
      <c r="W707" s="602"/>
      <c r="X707" s="602"/>
      <c r="Y707" s="602"/>
      <c r="Z707" s="604">
        <v>1</v>
      </c>
      <c r="AA707" s="602"/>
      <c r="AB707" s="602"/>
      <c r="AC707" s="602"/>
      <c r="AD707" s="605">
        <v>1</v>
      </c>
    </row>
    <row r="708" spans="1:30" ht="15.75" thickBot="1" x14ac:dyDescent="0.3">
      <c r="A708" s="593" t="s">
        <v>411</v>
      </c>
      <c r="B708" s="672">
        <v>45398</v>
      </c>
      <c r="C708" s="671" t="s">
        <v>396</v>
      </c>
      <c r="D708" s="606" t="s">
        <v>397</v>
      </c>
      <c r="E708" s="670"/>
      <c r="F708" s="670"/>
      <c r="G708" s="670"/>
      <c r="H708" s="670"/>
      <c r="I708" s="670"/>
      <c r="J708" s="670"/>
      <c r="K708" s="670"/>
      <c r="L708" s="670"/>
      <c r="M708" s="607">
        <v>1449.89</v>
      </c>
      <c r="N708" s="670"/>
      <c r="O708" s="670"/>
      <c r="P708" s="670"/>
      <c r="Q708" s="603">
        <v>1449.89</v>
      </c>
      <c r="R708" s="670"/>
      <c r="S708" s="670"/>
      <c r="T708" s="670"/>
      <c r="U708" s="670"/>
      <c r="V708" s="670"/>
      <c r="W708" s="670"/>
      <c r="X708" s="670"/>
      <c r="Y708" s="670"/>
      <c r="Z708" s="608">
        <v>4</v>
      </c>
      <c r="AA708" s="670"/>
      <c r="AB708" s="670"/>
      <c r="AC708" s="670"/>
      <c r="AD708" s="605">
        <v>4</v>
      </c>
    </row>
    <row r="709" spans="1:30" ht="15.75" thickBot="1" x14ac:dyDescent="0.3">
      <c r="A709" s="593" t="s">
        <v>411</v>
      </c>
      <c r="B709" s="673">
        <v>45399</v>
      </c>
      <c r="C709" s="671" t="s">
        <v>396</v>
      </c>
      <c r="D709" s="600" t="s">
        <v>397</v>
      </c>
      <c r="E709" s="602"/>
      <c r="F709" s="602"/>
      <c r="G709" s="602"/>
      <c r="H709" s="602"/>
      <c r="I709" s="602"/>
      <c r="J709" s="602"/>
      <c r="K709" s="602"/>
      <c r="L709" s="602"/>
      <c r="M709" s="601">
        <v>1158</v>
      </c>
      <c r="N709" s="602"/>
      <c r="O709" s="602"/>
      <c r="P709" s="602"/>
      <c r="Q709" s="603">
        <v>1158</v>
      </c>
      <c r="R709" s="602"/>
      <c r="S709" s="602"/>
      <c r="T709" s="602"/>
      <c r="U709" s="602"/>
      <c r="V709" s="602"/>
      <c r="W709" s="602"/>
      <c r="X709" s="602"/>
      <c r="Y709" s="602"/>
      <c r="Z709" s="604">
        <v>3</v>
      </c>
      <c r="AA709" s="602"/>
      <c r="AB709" s="602"/>
      <c r="AC709" s="602"/>
      <c r="AD709" s="605">
        <v>3</v>
      </c>
    </row>
    <row r="710" spans="1:30" ht="15.75" thickBot="1" x14ac:dyDescent="0.3">
      <c r="A710" s="593" t="s">
        <v>411</v>
      </c>
      <c r="B710" s="672">
        <v>45400</v>
      </c>
      <c r="C710" s="671" t="s">
        <v>396</v>
      </c>
      <c r="D710" s="606" t="s">
        <v>397</v>
      </c>
      <c r="E710" s="670"/>
      <c r="F710" s="670"/>
      <c r="G710" s="670"/>
      <c r="H710" s="670"/>
      <c r="I710" s="670"/>
      <c r="J710" s="670"/>
      <c r="K710" s="670"/>
      <c r="L710" s="670"/>
      <c r="M710" s="607">
        <v>1000</v>
      </c>
      <c r="N710" s="670"/>
      <c r="O710" s="670"/>
      <c r="P710" s="670"/>
      <c r="Q710" s="603">
        <v>1000</v>
      </c>
      <c r="R710" s="670"/>
      <c r="S710" s="670"/>
      <c r="T710" s="670"/>
      <c r="U710" s="670"/>
      <c r="V710" s="670"/>
      <c r="W710" s="670"/>
      <c r="X710" s="670"/>
      <c r="Y710" s="670"/>
      <c r="Z710" s="608">
        <v>2</v>
      </c>
      <c r="AA710" s="670"/>
      <c r="AB710" s="670"/>
      <c r="AC710" s="670"/>
      <c r="AD710" s="605">
        <v>2</v>
      </c>
    </row>
    <row r="711" spans="1:30" ht="15.75" thickBot="1" x14ac:dyDescent="0.3">
      <c r="A711" s="593" t="s">
        <v>411</v>
      </c>
      <c r="B711" s="673">
        <v>45404</v>
      </c>
      <c r="C711" s="671" t="s">
        <v>396</v>
      </c>
      <c r="D711" s="600" t="s">
        <v>397</v>
      </c>
      <c r="E711" s="602"/>
      <c r="F711" s="602"/>
      <c r="G711" s="602"/>
      <c r="H711" s="602"/>
      <c r="I711" s="602"/>
      <c r="J711" s="602"/>
      <c r="K711" s="602"/>
      <c r="L711" s="602"/>
      <c r="M711" s="601">
        <v>700</v>
      </c>
      <c r="N711" s="602"/>
      <c r="O711" s="602"/>
      <c r="P711" s="602"/>
      <c r="Q711" s="603">
        <v>700</v>
      </c>
      <c r="R711" s="602"/>
      <c r="S711" s="602"/>
      <c r="T711" s="602"/>
      <c r="U711" s="602"/>
      <c r="V711" s="602"/>
      <c r="W711" s="602"/>
      <c r="X711" s="602"/>
      <c r="Y711" s="602"/>
      <c r="Z711" s="604">
        <v>3</v>
      </c>
      <c r="AA711" s="602"/>
      <c r="AB711" s="602"/>
      <c r="AC711" s="602"/>
      <c r="AD711" s="605">
        <v>3</v>
      </c>
    </row>
    <row r="712" spans="1:30" ht="15.75" thickBot="1" x14ac:dyDescent="0.3">
      <c r="A712" s="593" t="s">
        <v>411</v>
      </c>
      <c r="B712" s="672">
        <v>45405</v>
      </c>
      <c r="C712" s="671" t="s">
        <v>396</v>
      </c>
      <c r="D712" s="606" t="s">
        <v>397</v>
      </c>
      <c r="E712" s="670"/>
      <c r="F712" s="670"/>
      <c r="G712" s="670"/>
      <c r="H712" s="670"/>
      <c r="I712" s="670"/>
      <c r="J712" s="670"/>
      <c r="K712" s="607">
        <v>568.82000000000005</v>
      </c>
      <c r="L712" s="607">
        <v>500</v>
      </c>
      <c r="M712" s="670"/>
      <c r="N712" s="670"/>
      <c r="O712" s="670"/>
      <c r="P712" s="670"/>
      <c r="Q712" s="603">
        <v>1068.82</v>
      </c>
      <c r="R712" s="670"/>
      <c r="S712" s="670"/>
      <c r="T712" s="670"/>
      <c r="U712" s="670"/>
      <c r="V712" s="670"/>
      <c r="W712" s="670"/>
      <c r="X712" s="608">
        <v>2</v>
      </c>
      <c r="Y712" s="608">
        <v>1</v>
      </c>
      <c r="Z712" s="670"/>
      <c r="AA712" s="670"/>
      <c r="AB712" s="670"/>
      <c r="AC712" s="670"/>
      <c r="AD712" s="605">
        <v>3</v>
      </c>
    </row>
    <row r="713" spans="1:30" ht="15.75" thickBot="1" x14ac:dyDescent="0.3">
      <c r="A713" s="593" t="s">
        <v>411</v>
      </c>
      <c r="B713" s="673">
        <v>45406</v>
      </c>
      <c r="C713" s="671" t="s">
        <v>396</v>
      </c>
      <c r="D713" s="600" t="s">
        <v>397</v>
      </c>
      <c r="E713" s="602"/>
      <c r="F713" s="602"/>
      <c r="G713" s="602"/>
      <c r="H713" s="602"/>
      <c r="I713" s="602"/>
      <c r="J713" s="602"/>
      <c r="K713" s="602"/>
      <c r="L713" s="602"/>
      <c r="M713" s="601">
        <v>1987.51</v>
      </c>
      <c r="N713" s="602"/>
      <c r="O713" s="602"/>
      <c r="P713" s="602"/>
      <c r="Q713" s="603">
        <v>1987.51</v>
      </c>
      <c r="R713" s="602"/>
      <c r="S713" s="602"/>
      <c r="T713" s="602"/>
      <c r="U713" s="602"/>
      <c r="V713" s="602"/>
      <c r="W713" s="602"/>
      <c r="X713" s="602"/>
      <c r="Y713" s="602"/>
      <c r="Z713" s="604">
        <v>15</v>
      </c>
      <c r="AA713" s="602"/>
      <c r="AB713" s="602"/>
      <c r="AC713" s="602"/>
      <c r="AD713" s="605">
        <v>15</v>
      </c>
    </row>
    <row r="714" spans="1:30" ht="15.75" thickBot="1" x14ac:dyDescent="0.3">
      <c r="A714" s="593" t="s">
        <v>411</v>
      </c>
      <c r="B714" s="672">
        <v>45407</v>
      </c>
      <c r="C714" s="671" t="s">
        <v>396</v>
      </c>
      <c r="D714" s="606" t="s">
        <v>397</v>
      </c>
      <c r="E714" s="670"/>
      <c r="F714" s="670"/>
      <c r="G714" s="670"/>
      <c r="H714" s="670"/>
      <c r="I714" s="670"/>
      <c r="J714" s="670"/>
      <c r="K714" s="670"/>
      <c r="L714" s="670"/>
      <c r="M714" s="607">
        <v>300</v>
      </c>
      <c r="N714" s="670"/>
      <c r="O714" s="670"/>
      <c r="P714" s="670"/>
      <c r="Q714" s="603">
        <v>300</v>
      </c>
      <c r="R714" s="670"/>
      <c r="S714" s="670"/>
      <c r="T714" s="670"/>
      <c r="U714" s="670"/>
      <c r="V714" s="670"/>
      <c r="W714" s="670"/>
      <c r="X714" s="670"/>
      <c r="Y714" s="670"/>
      <c r="Z714" s="608">
        <v>1</v>
      </c>
      <c r="AA714" s="670"/>
      <c r="AB714" s="670"/>
      <c r="AC714" s="670"/>
      <c r="AD714" s="605">
        <v>1</v>
      </c>
    </row>
    <row r="715" spans="1:30" ht="15.75" thickBot="1" x14ac:dyDescent="0.3">
      <c r="A715" s="593" t="s">
        <v>411</v>
      </c>
      <c r="B715" s="673">
        <v>45408</v>
      </c>
      <c r="C715" s="671" t="s">
        <v>396</v>
      </c>
      <c r="D715" s="600" t="s">
        <v>397</v>
      </c>
      <c r="E715" s="602"/>
      <c r="F715" s="602"/>
      <c r="G715" s="602"/>
      <c r="H715" s="602"/>
      <c r="I715" s="602"/>
      <c r="J715" s="602"/>
      <c r="K715" s="602"/>
      <c r="L715" s="602"/>
      <c r="M715" s="601">
        <v>1298.1400000000001</v>
      </c>
      <c r="N715" s="602"/>
      <c r="O715" s="602"/>
      <c r="P715" s="602"/>
      <c r="Q715" s="603">
        <v>1298.1400000000001</v>
      </c>
      <c r="R715" s="602"/>
      <c r="S715" s="602"/>
      <c r="T715" s="602"/>
      <c r="U715" s="602"/>
      <c r="V715" s="602"/>
      <c r="W715" s="602"/>
      <c r="X715" s="602"/>
      <c r="Y715" s="602"/>
      <c r="Z715" s="604">
        <v>3</v>
      </c>
      <c r="AA715" s="602"/>
      <c r="AB715" s="602"/>
      <c r="AC715" s="602"/>
      <c r="AD715" s="605">
        <v>3</v>
      </c>
    </row>
    <row r="716" spans="1:30" ht="15.75" thickBot="1" x14ac:dyDescent="0.3">
      <c r="A716" s="593" t="s">
        <v>411</v>
      </c>
      <c r="B716" s="672">
        <v>45412</v>
      </c>
      <c r="C716" s="671" t="s">
        <v>396</v>
      </c>
      <c r="D716" s="606" t="s">
        <v>397</v>
      </c>
      <c r="E716" s="670"/>
      <c r="F716" s="670"/>
      <c r="G716" s="670"/>
      <c r="H716" s="670"/>
      <c r="I716" s="670"/>
      <c r="J716" s="670"/>
      <c r="K716" s="670"/>
      <c r="L716" s="670"/>
      <c r="M716" s="607">
        <v>1881.42</v>
      </c>
      <c r="N716" s="670"/>
      <c r="O716" s="670"/>
      <c r="P716" s="670"/>
      <c r="Q716" s="603">
        <v>1881.42</v>
      </c>
      <c r="R716" s="670"/>
      <c r="S716" s="670"/>
      <c r="T716" s="670"/>
      <c r="U716" s="670"/>
      <c r="V716" s="670"/>
      <c r="W716" s="670"/>
      <c r="X716" s="670"/>
      <c r="Y716" s="670"/>
      <c r="Z716" s="608">
        <v>5</v>
      </c>
      <c r="AA716" s="670"/>
      <c r="AB716" s="670"/>
      <c r="AC716" s="670"/>
      <c r="AD716" s="605">
        <v>5</v>
      </c>
    </row>
    <row r="717" spans="1:30" ht="15.75" thickBot="1" x14ac:dyDescent="0.3">
      <c r="A717" s="593" t="s">
        <v>411</v>
      </c>
      <c r="B717" s="673">
        <v>45413</v>
      </c>
      <c r="C717" s="671" t="s">
        <v>396</v>
      </c>
      <c r="D717" s="600" t="s">
        <v>397</v>
      </c>
      <c r="E717" s="602"/>
      <c r="F717" s="602"/>
      <c r="G717" s="602"/>
      <c r="H717" s="602"/>
      <c r="I717" s="602"/>
      <c r="J717" s="602"/>
      <c r="K717" s="602"/>
      <c r="L717" s="602"/>
      <c r="M717" s="601">
        <v>1000</v>
      </c>
      <c r="N717" s="602"/>
      <c r="O717" s="602"/>
      <c r="P717" s="602"/>
      <c r="Q717" s="603">
        <v>1000</v>
      </c>
      <c r="R717" s="602"/>
      <c r="S717" s="602"/>
      <c r="T717" s="602"/>
      <c r="U717" s="602"/>
      <c r="V717" s="602"/>
      <c r="W717" s="602"/>
      <c r="X717" s="602"/>
      <c r="Y717" s="602"/>
      <c r="Z717" s="604">
        <v>2</v>
      </c>
      <c r="AA717" s="602"/>
      <c r="AB717" s="602"/>
      <c r="AC717" s="602"/>
      <c r="AD717" s="605">
        <v>2</v>
      </c>
    </row>
    <row r="718" spans="1:30" ht="15.75" thickBot="1" x14ac:dyDescent="0.3">
      <c r="A718" s="593" t="s">
        <v>411</v>
      </c>
      <c r="B718" s="672">
        <v>45414</v>
      </c>
      <c r="C718" s="671" t="s">
        <v>396</v>
      </c>
      <c r="D718" s="606" t="s">
        <v>397</v>
      </c>
      <c r="E718" s="670"/>
      <c r="F718" s="670"/>
      <c r="G718" s="670"/>
      <c r="H718" s="670"/>
      <c r="I718" s="670"/>
      <c r="J718" s="670"/>
      <c r="K718" s="670"/>
      <c r="L718" s="670"/>
      <c r="M718" s="607">
        <v>878.61</v>
      </c>
      <c r="N718" s="607">
        <v>238.48</v>
      </c>
      <c r="O718" s="670"/>
      <c r="P718" s="670"/>
      <c r="Q718" s="603">
        <v>1117.0899999999999</v>
      </c>
      <c r="R718" s="670"/>
      <c r="S718" s="670"/>
      <c r="T718" s="670"/>
      <c r="U718" s="670"/>
      <c r="V718" s="670"/>
      <c r="W718" s="670"/>
      <c r="X718" s="670"/>
      <c r="Y718" s="670"/>
      <c r="Z718" s="608">
        <v>5</v>
      </c>
      <c r="AA718" s="608">
        <v>1</v>
      </c>
      <c r="AB718" s="670"/>
      <c r="AC718" s="670"/>
      <c r="AD718" s="605">
        <v>6</v>
      </c>
    </row>
    <row r="719" spans="1:30" ht="15.75" thickBot="1" x14ac:dyDescent="0.3">
      <c r="A719" s="593" t="s">
        <v>411</v>
      </c>
      <c r="B719" s="673">
        <v>45415</v>
      </c>
      <c r="C719" s="671" t="s">
        <v>396</v>
      </c>
      <c r="D719" s="600" t="s">
        <v>397</v>
      </c>
      <c r="E719" s="602"/>
      <c r="F719" s="602"/>
      <c r="G719" s="602"/>
      <c r="H719" s="602"/>
      <c r="I719" s="602"/>
      <c r="J719" s="602"/>
      <c r="K719" s="602"/>
      <c r="L719" s="602"/>
      <c r="M719" s="601">
        <v>978.89</v>
      </c>
      <c r="N719" s="602"/>
      <c r="O719" s="602"/>
      <c r="P719" s="602"/>
      <c r="Q719" s="603">
        <v>978.89</v>
      </c>
      <c r="R719" s="602"/>
      <c r="S719" s="602"/>
      <c r="T719" s="602"/>
      <c r="U719" s="602"/>
      <c r="V719" s="602"/>
      <c r="W719" s="602"/>
      <c r="X719" s="602"/>
      <c r="Y719" s="602"/>
      <c r="Z719" s="604">
        <v>2</v>
      </c>
      <c r="AA719" s="602"/>
      <c r="AB719" s="602"/>
      <c r="AC719" s="602"/>
      <c r="AD719" s="605">
        <v>2</v>
      </c>
    </row>
    <row r="720" spans="1:30" ht="15.75" thickBot="1" x14ac:dyDescent="0.3">
      <c r="A720" s="593" t="s">
        <v>411</v>
      </c>
      <c r="B720" s="672">
        <v>45418</v>
      </c>
      <c r="C720" s="671" t="s">
        <v>396</v>
      </c>
      <c r="D720" s="606" t="s">
        <v>397</v>
      </c>
      <c r="E720" s="670"/>
      <c r="F720" s="670"/>
      <c r="G720" s="670"/>
      <c r="H720" s="670"/>
      <c r="I720" s="670"/>
      <c r="J720" s="670"/>
      <c r="K720" s="670"/>
      <c r="L720" s="670"/>
      <c r="M720" s="607">
        <v>1000</v>
      </c>
      <c r="N720" s="607">
        <v>186.89</v>
      </c>
      <c r="O720" s="670"/>
      <c r="P720" s="670"/>
      <c r="Q720" s="603">
        <v>1186.8900000000001</v>
      </c>
      <c r="R720" s="670"/>
      <c r="S720" s="670"/>
      <c r="T720" s="670"/>
      <c r="U720" s="670"/>
      <c r="V720" s="670"/>
      <c r="W720" s="670"/>
      <c r="X720" s="670"/>
      <c r="Y720" s="670"/>
      <c r="Z720" s="608">
        <v>4</v>
      </c>
      <c r="AA720" s="608">
        <v>1</v>
      </c>
      <c r="AB720" s="670"/>
      <c r="AC720" s="670"/>
      <c r="AD720" s="605">
        <v>5</v>
      </c>
    </row>
    <row r="721" spans="1:30" ht="15.75" thickBot="1" x14ac:dyDescent="0.3">
      <c r="A721" s="593" t="s">
        <v>411</v>
      </c>
      <c r="B721" s="673">
        <v>45419</v>
      </c>
      <c r="C721" s="671" t="s">
        <v>396</v>
      </c>
      <c r="D721" s="600" t="s">
        <v>397</v>
      </c>
      <c r="E721" s="602"/>
      <c r="F721" s="602"/>
      <c r="G721" s="602"/>
      <c r="H721" s="602"/>
      <c r="I721" s="602"/>
      <c r="J721" s="602"/>
      <c r="K721" s="602"/>
      <c r="L721" s="602"/>
      <c r="M721" s="601">
        <v>1550</v>
      </c>
      <c r="N721" s="601">
        <v>674.69</v>
      </c>
      <c r="O721" s="602"/>
      <c r="P721" s="602"/>
      <c r="Q721" s="603">
        <v>2224.69</v>
      </c>
      <c r="R721" s="602"/>
      <c r="S721" s="602"/>
      <c r="T721" s="602"/>
      <c r="U721" s="602"/>
      <c r="V721" s="602"/>
      <c r="W721" s="602"/>
      <c r="X721" s="602"/>
      <c r="Y721" s="602"/>
      <c r="Z721" s="604">
        <v>5</v>
      </c>
      <c r="AA721" s="604">
        <v>3</v>
      </c>
      <c r="AB721" s="602"/>
      <c r="AC721" s="602"/>
      <c r="AD721" s="605">
        <v>8</v>
      </c>
    </row>
    <row r="722" spans="1:30" ht="15.75" thickBot="1" x14ac:dyDescent="0.3">
      <c r="A722" s="593" t="s">
        <v>411</v>
      </c>
      <c r="B722" s="672">
        <v>45420</v>
      </c>
      <c r="C722" s="671" t="s">
        <v>396</v>
      </c>
      <c r="D722" s="606" t="s">
        <v>397</v>
      </c>
      <c r="E722" s="670"/>
      <c r="F722" s="670"/>
      <c r="G722" s="670"/>
      <c r="H722" s="670"/>
      <c r="I722" s="670"/>
      <c r="J722" s="670"/>
      <c r="K722" s="670"/>
      <c r="L722" s="670"/>
      <c r="M722" s="607">
        <v>652</v>
      </c>
      <c r="N722" s="607">
        <v>167.39</v>
      </c>
      <c r="O722" s="670"/>
      <c r="P722" s="670"/>
      <c r="Q722" s="603">
        <v>819.39</v>
      </c>
      <c r="R722" s="670"/>
      <c r="S722" s="670"/>
      <c r="T722" s="670"/>
      <c r="U722" s="670"/>
      <c r="V722" s="670"/>
      <c r="W722" s="670"/>
      <c r="X722" s="670"/>
      <c r="Y722" s="670"/>
      <c r="Z722" s="608">
        <v>2</v>
      </c>
      <c r="AA722" s="608">
        <v>1</v>
      </c>
      <c r="AB722" s="670"/>
      <c r="AC722" s="670"/>
      <c r="AD722" s="605">
        <v>3</v>
      </c>
    </row>
    <row r="723" spans="1:30" ht="15.75" thickBot="1" x14ac:dyDescent="0.3">
      <c r="A723" s="593" t="s">
        <v>411</v>
      </c>
      <c r="B723" s="673">
        <v>45425</v>
      </c>
      <c r="C723" s="671" t="s">
        <v>396</v>
      </c>
      <c r="D723" s="600" t="s">
        <v>397</v>
      </c>
      <c r="E723" s="602"/>
      <c r="F723" s="602"/>
      <c r="G723" s="602"/>
      <c r="H723" s="602"/>
      <c r="I723" s="602"/>
      <c r="J723" s="602"/>
      <c r="K723" s="602"/>
      <c r="L723" s="601">
        <v>2857.77</v>
      </c>
      <c r="M723" s="602"/>
      <c r="N723" s="602"/>
      <c r="O723" s="602"/>
      <c r="P723" s="602"/>
      <c r="Q723" s="603">
        <v>2857.77</v>
      </c>
      <c r="R723" s="602"/>
      <c r="S723" s="602"/>
      <c r="T723" s="602"/>
      <c r="U723" s="602"/>
      <c r="V723" s="602"/>
      <c r="W723" s="602"/>
      <c r="X723" s="602"/>
      <c r="Y723" s="604">
        <v>11</v>
      </c>
      <c r="Z723" s="602"/>
      <c r="AA723" s="602"/>
      <c r="AB723" s="602"/>
      <c r="AC723" s="602"/>
      <c r="AD723" s="605">
        <v>11</v>
      </c>
    </row>
    <row r="724" spans="1:30" ht="15.75" thickBot="1" x14ac:dyDescent="0.3">
      <c r="A724" s="593" t="s">
        <v>411</v>
      </c>
      <c r="B724" s="672">
        <v>45426</v>
      </c>
      <c r="C724" s="671" t="s">
        <v>396</v>
      </c>
      <c r="D724" s="606" t="s">
        <v>397</v>
      </c>
      <c r="E724" s="670"/>
      <c r="F724" s="670"/>
      <c r="G724" s="670"/>
      <c r="H724" s="670"/>
      <c r="I724" s="670"/>
      <c r="J724" s="670"/>
      <c r="K724" s="670"/>
      <c r="L724" s="670"/>
      <c r="M724" s="670"/>
      <c r="N724" s="607">
        <v>2672.96</v>
      </c>
      <c r="O724" s="670"/>
      <c r="P724" s="670"/>
      <c r="Q724" s="603">
        <v>2672.96</v>
      </c>
      <c r="R724" s="670"/>
      <c r="S724" s="670"/>
      <c r="T724" s="670"/>
      <c r="U724" s="670"/>
      <c r="V724" s="670"/>
      <c r="W724" s="670"/>
      <c r="X724" s="670"/>
      <c r="Y724" s="670"/>
      <c r="Z724" s="670"/>
      <c r="AA724" s="608">
        <v>6</v>
      </c>
      <c r="AB724" s="670"/>
      <c r="AC724" s="670"/>
      <c r="AD724" s="605">
        <v>6</v>
      </c>
    </row>
    <row r="725" spans="1:30" ht="15.75" thickBot="1" x14ac:dyDescent="0.3">
      <c r="A725" s="593" t="s">
        <v>411</v>
      </c>
      <c r="B725" s="673">
        <v>45427</v>
      </c>
      <c r="C725" s="671" t="s">
        <v>396</v>
      </c>
      <c r="D725" s="600" t="s">
        <v>397</v>
      </c>
      <c r="E725" s="602"/>
      <c r="F725" s="602"/>
      <c r="G725" s="602"/>
      <c r="H725" s="602"/>
      <c r="I725" s="602"/>
      <c r="J725" s="602"/>
      <c r="K725" s="602"/>
      <c r="L725" s="602"/>
      <c r="M725" s="602"/>
      <c r="N725" s="601">
        <v>459.51</v>
      </c>
      <c r="O725" s="602"/>
      <c r="P725" s="602"/>
      <c r="Q725" s="603">
        <v>459.51</v>
      </c>
      <c r="R725" s="602"/>
      <c r="S725" s="602"/>
      <c r="T725" s="602"/>
      <c r="U725" s="602"/>
      <c r="V725" s="602"/>
      <c r="W725" s="602"/>
      <c r="X725" s="602"/>
      <c r="Y725" s="602"/>
      <c r="Z725" s="602"/>
      <c r="AA725" s="604">
        <v>3</v>
      </c>
      <c r="AB725" s="602"/>
      <c r="AC725" s="602"/>
      <c r="AD725" s="605">
        <v>3</v>
      </c>
    </row>
    <row r="726" spans="1:30" ht="15.75" thickBot="1" x14ac:dyDescent="0.3">
      <c r="A726" s="593" t="s">
        <v>411</v>
      </c>
      <c r="B726" s="672">
        <v>45429</v>
      </c>
      <c r="C726" s="671" t="s">
        <v>396</v>
      </c>
      <c r="D726" s="606" t="s">
        <v>397</v>
      </c>
      <c r="E726" s="670"/>
      <c r="F726" s="670"/>
      <c r="G726" s="670"/>
      <c r="H726" s="670"/>
      <c r="I726" s="670"/>
      <c r="J726" s="670"/>
      <c r="K726" s="670"/>
      <c r="L726" s="670"/>
      <c r="M726" s="670"/>
      <c r="N726" s="607">
        <v>1774.44</v>
      </c>
      <c r="O726" s="670"/>
      <c r="P726" s="670"/>
      <c r="Q726" s="603">
        <v>1774.44</v>
      </c>
      <c r="R726" s="670"/>
      <c r="S726" s="670"/>
      <c r="T726" s="670"/>
      <c r="U726" s="670"/>
      <c r="V726" s="670"/>
      <c r="W726" s="670"/>
      <c r="X726" s="670"/>
      <c r="Y726" s="670"/>
      <c r="Z726" s="670"/>
      <c r="AA726" s="608">
        <v>4</v>
      </c>
      <c r="AB726" s="670"/>
      <c r="AC726" s="670"/>
      <c r="AD726" s="605">
        <v>4</v>
      </c>
    </row>
    <row r="727" spans="1:30" ht="15.75" thickBot="1" x14ac:dyDescent="0.3">
      <c r="A727" s="593" t="s">
        <v>411</v>
      </c>
      <c r="B727" s="673">
        <v>45432</v>
      </c>
      <c r="C727" s="671" t="s">
        <v>396</v>
      </c>
      <c r="D727" s="600" t="s">
        <v>397</v>
      </c>
      <c r="E727" s="602"/>
      <c r="F727" s="602"/>
      <c r="G727" s="602"/>
      <c r="H727" s="602"/>
      <c r="I727" s="602"/>
      <c r="J727" s="602"/>
      <c r="K727" s="602"/>
      <c r="L727" s="602"/>
      <c r="M727" s="602"/>
      <c r="N727" s="601">
        <v>400</v>
      </c>
      <c r="O727" s="602"/>
      <c r="P727" s="602"/>
      <c r="Q727" s="603">
        <v>400</v>
      </c>
      <c r="R727" s="602"/>
      <c r="S727" s="602"/>
      <c r="T727" s="602"/>
      <c r="U727" s="602"/>
      <c r="V727" s="602"/>
      <c r="W727" s="602"/>
      <c r="X727" s="602"/>
      <c r="Y727" s="602"/>
      <c r="Z727" s="602"/>
      <c r="AA727" s="604">
        <v>1</v>
      </c>
      <c r="AB727" s="602"/>
      <c r="AC727" s="602"/>
      <c r="AD727" s="605">
        <v>1</v>
      </c>
    </row>
    <row r="728" spans="1:30" ht="15.75" thickBot="1" x14ac:dyDescent="0.3">
      <c r="A728" s="593" t="s">
        <v>411</v>
      </c>
      <c r="B728" s="672">
        <v>45433</v>
      </c>
      <c r="C728" s="671" t="s">
        <v>396</v>
      </c>
      <c r="D728" s="606" t="s">
        <v>397</v>
      </c>
      <c r="E728" s="670"/>
      <c r="F728" s="670"/>
      <c r="G728" s="670"/>
      <c r="H728" s="670"/>
      <c r="I728" s="670"/>
      <c r="J728" s="670"/>
      <c r="K728" s="670"/>
      <c r="L728" s="670"/>
      <c r="M728" s="607">
        <v>1501.57</v>
      </c>
      <c r="N728" s="607">
        <v>879.38</v>
      </c>
      <c r="O728" s="670"/>
      <c r="P728" s="670"/>
      <c r="Q728" s="603">
        <v>2380.9499999999998</v>
      </c>
      <c r="R728" s="670"/>
      <c r="S728" s="670"/>
      <c r="T728" s="670"/>
      <c r="U728" s="670"/>
      <c r="V728" s="670"/>
      <c r="W728" s="670"/>
      <c r="X728" s="670"/>
      <c r="Y728" s="670"/>
      <c r="Z728" s="608">
        <v>5</v>
      </c>
      <c r="AA728" s="608">
        <v>2</v>
      </c>
      <c r="AB728" s="670"/>
      <c r="AC728" s="670"/>
      <c r="AD728" s="605">
        <v>7</v>
      </c>
    </row>
    <row r="729" spans="1:30" ht="15.75" thickBot="1" x14ac:dyDescent="0.3">
      <c r="A729" s="593" t="s">
        <v>411</v>
      </c>
      <c r="B729" s="673">
        <v>45435</v>
      </c>
      <c r="C729" s="671" t="s">
        <v>396</v>
      </c>
      <c r="D729" s="600" t="s">
        <v>397</v>
      </c>
      <c r="E729" s="602"/>
      <c r="F729" s="602"/>
      <c r="G729" s="602"/>
      <c r="H729" s="602"/>
      <c r="I729" s="602"/>
      <c r="J729" s="602"/>
      <c r="K729" s="602"/>
      <c r="L729" s="602"/>
      <c r="M729" s="602"/>
      <c r="N729" s="601">
        <v>100</v>
      </c>
      <c r="O729" s="602"/>
      <c r="P729" s="602"/>
      <c r="Q729" s="603">
        <v>100</v>
      </c>
      <c r="R729" s="602"/>
      <c r="S729" s="602"/>
      <c r="T729" s="602"/>
      <c r="U729" s="602"/>
      <c r="V729" s="602"/>
      <c r="W729" s="602"/>
      <c r="X729" s="602"/>
      <c r="Y729" s="602"/>
      <c r="Z729" s="602"/>
      <c r="AA729" s="604">
        <v>1</v>
      </c>
      <c r="AB729" s="602"/>
      <c r="AC729" s="602"/>
      <c r="AD729" s="605">
        <v>1</v>
      </c>
    </row>
    <row r="730" spans="1:30" ht="15.75" thickBot="1" x14ac:dyDescent="0.3">
      <c r="A730" s="593" t="s">
        <v>411</v>
      </c>
      <c r="B730" s="672">
        <v>45442</v>
      </c>
      <c r="C730" s="671" t="s">
        <v>396</v>
      </c>
      <c r="D730" s="606" t="s">
        <v>397</v>
      </c>
      <c r="E730" s="670"/>
      <c r="F730" s="670"/>
      <c r="G730" s="670"/>
      <c r="H730" s="670"/>
      <c r="I730" s="670"/>
      <c r="J730" s="670"/>
      <c r="K730" s="670"/>
      <c r="L730" s="670"/>
      <c r="M730" s="607">
        <v>1134.6400000000001</v>
      </c>
      <c r="N730" s="607">
        <v>2339.3000000000002</v>
      </c>
      <c r="O730" s="670"/>
      <c r="P730" s="670"/>
      <c r="Q730" s="603">
        <v>3473.94</v>
      </c>
      <c r="R730" s="670"/>
      <c r="S730" s="670"/>
      <c r="T730" s="670"/>
      <c r="U730" s="670"/>
      <c r="V730" s="670"/>
      <c r="W730" s="670"/>
      <c r="X730" s="670"/>
      <c r="Y730" s="670"/>
      <c r="Z730" s="608">
        <v>4</v>
      </c>
      <c r="AA730" s="608">
        <v>7</v>
      </c>
      <c r="AB730" s="670"/>
      <c r="AC730" s="670"/>
      <c r="AD730" s="605">
        <v>11</v>
      </c>
    </row>
    <row r="731" spans="1:30" ht="15.75" thickBot="1" x14ac:dyDescent="0.3">
      <c r="A731" s="593" t="s">
        <v>411</v>
      </c>
      <c r="B731" s="673">
        <v>45443</v>
      </c>
      <c r="C731" s="671" t="s">
        <v>396</v>
      </c>
      <c r="D731" s="600" t="s">
        <v>397</v>
      </c>
      <c r="E731" s="602"/>
      <c r="F731" s="602"/>
      <c r="G731" s="602"/>
      <c r="H731" s="602"/>
      <c r="I731" s="602"/>
      <c r="J731" s="602"/>
      <c r="K731" s="602"/>
      <c r="L731" s="602"/>
      <c r="M731" s="602"/>
      <c r="N731" s="601">
        <v>200.62</v>
      </c>
      <c r="O731" s="602"/>
      <c r="P731" s="602"/>
      <c r="Q731" s="603">
        <v>200.62</v>
      </c>
      <c r="R731" s="602"/>
      <c r="S731" s="602"/>
      <c r="T731" s="602"/>
      <c r="U731" s="602"/>
      <c r="V731" s="602"/>
      <c r="W731" s="602"/>
      <c r="X731" s="602"/>
      <c r="Y731" s="602"/>
      <c r="Z731" s="602"/>
      <c r="AA731" s="604">
        <v>1</v>
      </c>
      <c r="AB731" s="602"/>
      <c r="AC731" s="602"/>
      <c r="AD731" s="605">
        <v>1</v>
      </c>
    </row>
    <row r="732" spans="1:30" ht="15.75" thickBot="1" x14ac:dyDescent="0.3">
      <c r="A732" s="593" t="s">
        <v>411</v>
      </c>
      <c r="B732" s="672">
        <v>45447</v>
      </c>
      <c r="C732" s="671" t="s">
        <v>396</v>
      </c>
      <c r="D732" s="606" t="s">
        <v>397</v>
      </c>
      <c r="E732" s="670"/>
      <c r="F732" s="670"/>
      <c r="G732" s="670"/>
      <c r="H732" s="670"/>
      <c r="I732" s="670"/>
      <c r="J732" s="670"/>
      <c r="K732" s="670"/>
      <c r="L732" s="670"/>
      <c r="M732" s="670"/>
      <c r="N732" s="670"/>
      <c r="O732" s="607">
        <v>341.5</v>
      </c>
      <c r="P732" s="670"/>
      <c r="Q732" s="603">
        <v>341.5</v>
      </c>
      <c r="R732" s="670"/>
      <c r="S732" s="670"/>
      <c r="T732" s="670"/>
      <c r="U732" s="670"/>
      <c r="V732" s="670"/>
      <c r="W732" s="670"/>
      <c r="X732" s="670"/>
      <c r="Y732" s="670"/>
      <c r="Z732" s="670"/>
      <c r="AA732" s="670"/>
      <c r="AB732" s="608">
        <v>1</v>
      </c>
      <c r="AC732" s="670"/>
      <c r="AD732" s="605">
        <v>1</v>
      </c>
    </row>
    <row r="733" spans="1:30" ht="15.75" thickBot="1" x14ac:dyDescent="0.3">
      <c r="A733" s="593" t="s">
        <v>411</v>
      </c>
      <c r="B733" s="673">
        <v>45448</v>
      </c>
      <c r="C733" s="671" t="s">
        <v>396</v>
      </c>
      <c r="D733" s="600" t="s">
        <v>397</v>
      </c>
      <c r="E733" s="602"/>
      <c r="F733" s="602"/>
      <c r="G733" s="602"/>
      <c r="H733" s="602"/>
      <c r="I733" s="602"/>
      <c r="J733" s="602"/>
      <c r="K733" s="602"/>
      <c r="L733" s="602"/>
      <c r="M733" s="602"/>
      <c r="N733" s="601">
        <v>104.33</v>
      </c>
      <c r="O733" s="601">
        <v>250</v>
      </c>
      <c r="P733" s="602"/>
      <c r="Q733" s="603">
        <v>354.33</v>
      </c>
      <c r="R733" s="602"/>
      <c r="S733" s="602"/>
      <c r="T733" s="602"/>
      <c r="U733" s="602"/>
      <c r="V733" s="602"/>
      <c r="W733" s="602"/>
      <c r="X733" s="602"/>
      <c r="Y733" s="602"/>
      <c r="Z733" s="602"/>
      <c r="AA733" s="604">
        <v>1</v>
      </c>
      <c r="AB733" s="604">
        <v>1</v>
      </c>
      <c r="AC733" s="602"/>
      <c r="AD733" s="605">
        <v>2</v>
      </c>
    </row>
    <row r="734" spans="1:30" ht="15.75" thickBot="1" x14ac:dyDescent="0.3">
      <c r="A734" s="593" t="s">
        <v>411</v>
      </c>
      <c r="B734" s="672">
        <v>45450</v>
      </c>
      <c r="C734" s="671" t="s">
        <v>396</v>
      </c>
      <c r="D734" s="606" t="s">
        <v>397</v>
      </c>
      <c r="E734" s="670"/>
      <c r="F734" s="670"/>
      <c r="G734" s="670"/>
      <c r="H734" s="670"/>
      <c r="I734" s="670"/>
      <c r="J734" s="670"/>
      <c r="K734" s="670"/>
      <c r="L734" s="670"/>
      <c r="M734" s="670"/>
      <c r="N734" s="670"/>
      <c r="O734" s="607">
        <v>412.39</v>
      </c>
      <c r="P734" s="670"/>
      <c r="Q734" s="603">
        <v>412.39</v>
      </c>
      <c r="R734" s="670"/>
      <c r="S734" s="670"/>
      <c r="T734" s="670"/>
      <c r="U734" s="670"/>
      <c r="V734" s="670"/>
      <c r="W734" s="670"/>
      <c r="X734" s="670"/>
      <c r="Y734" s="670"/>
      <c r="Z734" s="670"/>
      <c r="AA734" s="670"/>
      <c r="AB734" s="608">
        <v>2</v>
      </c>
      <c r="AC734" s="670"/>
      <c r="AD734" s="605">
        <v>2</v>
      </c>
    </row>
    <row r="735" spans="1:30" ht="15.75" thickBot="1" x14ac:dyDescent="0.3">
      <c r="A735" s="593" t="s">
        <v>411</v>
      </c>
      <c r="B735" s="673">
        <v>45453</v>
      </c>
      <c r="C735" s="671" t="s">
        <v>396</v>
      </c>
      <c r="D735" s="600" t="s">
        <v>397</v>
      </c>
      <c r="E735" s="602"/>
      <c r="F735" s="602"/>
      <c r="G735" s="602"/>
      <c r="H735" s="602"/>
      <c r="I735" s="602"/>
      <c r="J735" s="602"/>
      <c r="K735" s="602"/>
      <c r="L735" s="602"/>
      <c r="M735" s="601">
        <v>855.57</v>
      </c>
      <c r="N735" s="602"/>
      <c r="O735" s="602"/>
      <c r="P735" s="602"/>
      <c r="Q735" s="603">
        <v>855.57</v>
      </c>
      <c r="R735" s="602"/>
      <c r="S735" s="602"/>
      <c r="T735" s="602"/>
      <c r="U735" s="602"/>
      <c r="V735" s="602"/>
      <c r="W735" s="602"/>
      <c r="X735" s="602"/>
      <c r="Y735" s="602"/>
      <c r="Z735" s="604">
        <v>4</v>
      </c>
      <c r="AA735" s="602"/>
      <c r="AB735" s="602"/>
      <c r="AC735" s="602"/>
      <c r="AD735" s="605">
        <v>4</v>
      </c>
    </row>
    <row r="736" spans="1:30" ht="15.75" thickBot="1" x14ac:dyDescent="0.3">
      <c r="A736" s="593" t="s">
        <v>411</v>
      </c>
      <c r="B736" s="672">
        <v>45454</v>
      </c>
      <c r="C736" s="671" t="s">
        <v>396</v>
      </c>
      <c r="D736" s="606" t="s">
        <v>397</v>
      </c>
      <c r="E736" s="670"/>
      <c r="F736" s="670"/>
      <c r="G736" s="670"/>
      <c r="H736" s="670"/>
      <c r="I736" s="670"/>
      <c r="J736" s="670"/>
      <c r="K736" s="670"/>
      <c r="L736" s="670"/>
      <c r="M736" s="670"/>
      <c r="N736" s="607">
        <v>1631.19</v>
      </c>
      <c r="O736" s="607">
        <v>2855.71</v>
      </c>
      <c r="P736" s="670"/>
      <c r="Q736" s="603">
        <v>4486.8999999999996</v>
      </c>
      <c r="R736" s="670"/>
      <c r="S736" s="670"/>
      <c r="T736" s="670"/>
      <c r="U736" s="670"/>
      <c r="V736" s="670"/>
      <c r="W736" s="670"/>
      <c r="X736" s="670"/>
      <c r="Y736" s="670"/>
      <c r="Z736" s="670"/>
      <c r="AA736" s="608">
        <v>7</v>
      </c>
      <c r="AB736" s="608">
        <v>6</v>
      </c>
      <c r="AC736" s="670"/>
      <c r="AD736" s="605">
        <v>13</v>
      </c>
    </row>
    <row r="737" spans="1:30" ht="15.75" thickBot="1" x14ac:dyDescent="0.3">
      <c r="A737" s="593" t="s">
        <v>411</v>
      </c>
      <c r="B737" s="673">
        <v>45455</v>
      </c>
      <c r="C737" s="671" t="s">
        <v>396</v>
      </c>
      <c r="D737" s="600" t="s">
        <v>397</v>
      </c>
      <c r="E737" s="602"/>
      <c r="F737" s="602"/>
      <c r="G737" s="602"/>
      <c r="H737" s="602"/>
      <c r="I737" s="602"/>
      <c r="J737" s="602"/>
      <c r="K737" s="602"/>
      <c r="L737" s="602"/>
      <c r="M737" s="602"/>
      <c r="N737" s="602"/>
      <c r="O737" s="601">
        <v>500</v>
      </c>
      <c r="P737" s="602"/>
      <c r="Q737" s="603">
        <v>500</v>
      </c>
      <c r="R737" s="602"/>
      <c r="S737" s="602"/>
      <c r="T737" s="602"/>
      <c r="U737" s="602"/>
      <c r="V737" s="602"/>
      <c r="W737" s="602"/>
      <c r="X737" s="602"/>
      <c r="Y737" s="602"/>
      <c r="Z737" s="602"/>
      <c r="AA737" s="602"/>
      <c r="AB737" s="604">
        <v>2</v>
      </c>
      <c r="AC737" s="602"/>
      <c r="AD737" s="605">
        <v>2</v>
      </c>
    </row>
    <row r="738" spans="1:30" ht="15.75" thickBot="1" x14ac:dyDescent="0.3">
      <c r="A738" s="593" t="s">
        <v>411</v>
      </c>
      <c r="B738" s="672">
        <v>45456</v>
      </c>
      <c r="C738" s="671" t="s">
        <v>396</v>
      </c>
      <c r="D738" s="606" t="s">
        <v>397</v>
      </c>
      <c r="E738" s="670"/>
      <c r="F738" s="670"/>
      <c r="G738" s="670"/>
      <c r="H738" s="670"/>
      <c r="I738" s="670"/>
      <c r="J738" s="670"/>
      <c r="K738" s="670"/>
      <c r="L738" s="670"/>
      <c r="M738" s="670"/>
      <c r="N738" s="607">
        <v>400</v>
      </c>
      <c r="O738" s="607">
        <v>2485.56</v>
      </c>
      <c r="P738" s="670"/>
      <c r="Q738" s="603">
        <v>2885.56</v>
      </c>
      <c r="R738" s="670"/>
      <c r="S738" s="670"/>
      <c r="T738" s="670"/>
      <c r="U738" s="670"/>
      <c r="V738" s="670"/>
      <c r="W738" s="670"/>
      <c r="X738" s="670"/>
      <c r="Y738" s="670"/>
      <c r="Z738" s="670"/>
      <c r="AA738" s="608">
        <v>2</v>
      </c>
      <c r="AB738" s="608">
        <v>13</v>
      </c>
      <c r="AC738" s="670"/>
      <c r="AD738" s="605">
        <v>15</v>
      </c>
    </row>
    <row r="739" spans="1:30" ht="15.75" thickBot="1" x14ac:dyDescent="0.3">
      <c r="A739" s="593" t="s">
        <v>411</v>
      </c>
      <c r="B739" s="673">
        <v>45463</v>
      </c>
      <c r="C739" s="671" t="s">
        <v>396</v>
      </c>
      <c r="D739" s="600" t="s">
        <v>397</v>
      </c>
      <c r="E739" s="602"/>
      <c r="F739" s="602"/>
      <c r="G739" s="602"/>
      <c r="H739" s="602"/>
      <c r="I739" s="602"/>
      <c r="J739" s="602"/>
      <c r="K739" s="602"/>
      <c r="L739" s="602"/>
      <c r="M739" s="602"/>
      <c r="N739" s="602"/>
      <c r="O739" s="601">
        <v>1461.33</v>
      </c>
      <c r="P739" s="602"/>
      <c r="Q739" s="603">
        <v>1461.33</v>
      </c>
      <c r="R739" s="602"/>
      <c r="S739" s="602"/>
      <c r="T739" s="602"/>
      <c r="U739" s="602"/>
      <c r="V739" s="602"/>
      <c r="W739" s="602"/>
      <c r="X739" s="602"/>
      <c r="Y739" s="602"/>
      <c r="Z739" s="602"/>
      <c r="AA739" s="602"/>
      <c r="AB739" s="604">
        <v>8</v>
      </c>
      <c r="AC739" s="602"/>
      <c r="AD739" s="605">
        <v>8</v>
      </c>
    </row>
    <row r="740" spans="1:30" ht="15.75" thickBot="1" x14ac:dyDescent="0.3">
      <c r="A740" s="593" t="s">
        <v>411</v>
      </c>
      <c r="B740" s="672">
        <v>45464</v>
      </c>
      <c r="C740" s="671" t="s">
        <v>396</v>
      </c>
      <c r="D740" s="606" t="s">
        <v>397</v>
      </c>
      <c r="E740" s="670"/>
      <c r="F740" s="670"/>
      <c r="G740" s="670"/>
      <c r="H740" s="670"/>
      <c r="I740" s="670"/>
      <c r="J740" s="670"/>
      <c r="K740" s="670"/>
      <c r="L740" s="670"/>
      <c r="M740" s="670"/>
      <c r="N740" s="670"/>
      <c r="O740" s="607">
        <v>203.53</v>
      </c>
      <c r="P740" s="670"/>
      <c r="Q740" s="603">
        <v>203.53</v>
      </c>
      <c r="R740" s="670"/>
      <c r="S740" s="670"/>
      <c r="T740" s="670"/>
      <c r="U740" s="670"/>
      <c r="V740" s="670"/>
      <c r="W740" s="670"/>
      <c r="X740" s="670"/>
      <c r="Y740" s="670"/>
      <c r="Z740" s="670"/>
      <c r="AA740" s="670"/>
      <c r="AB740" s="608">
        <v>1</v>
      </c>
      <c r="AC740" s="670"/>
      <c r="AD740" s="605">
        <v>1</v>
      </c>
    </row>
    <row r="741" spans="1:30" ht="15.75" thickBot="1" x14ac:dyDescent="0.3">
      <c r="A741" s="593" t="s">
        <v>411</v>
      </c>
      <c r="B741" s="673">
        <v>45468</v>
      </c>
      <c r="C741" s="671" t="s">
        <v>396</v>
      </c>
      <c r="D741" s="600" t="s">
        <v>397</v>
      </c>
      <c r="E741" s="602"/>
      <c r="F741" s="602"/>
      <c r="G741" s="602"/>
      <c r="H741" s="602"/>
      <c r="I741" s="602"/>
      <c r="J741" s="602"/>
      <c r="K741" s="602"/>
      <c r="L741" s="602"/>
      <c r="M741" s="602"/>
      <c r="N741" s="602"/>
      <c r="O741" s="601">
        <v>700</v>
      </c>
      <c r="P741" s="602"/>
      <c r="Q741" s="603">
        <v>700</v>
      </c>
      <c r="R741" s="602"/>
      <c r="S741" s="602"/>
      <c r="T741" s="602"/>
      <c r="U741" s="602"/>
      <c r="V741" s="602"/>
      <c r="W741" s="602"/>
      <c r="X741" s="602"/>
      <c r="Y741" s="602"/>
      <c r="Z741" s="602"/>
      <c r="AA741" s="602"/>
      <c r="AB741" s="604">
        <v>2</v>
      </c>
      <c r="AC741" s="602"/>
      <c r="AD741" s="605">
        <v>2</v>
      </c>
    </row>
    <row r="742" spans="1:30" ht="15.75" thickBot="1" x14ac:dyDescent="0.3">
      <c r="A742" s="593" t="s">
        <v>411</v>
      </c>
      <c r="B742" s="672">
        <v>45470</v>
      </c>
      <c r="C742" s="671" t="s">
        <v>396</v>
      </c>
      <c r="D742" s="606" t="s">
        <v>397</v>
      </c>
      <c r="E742" s="670"/>
      <c r="F742" s="670"/>
      <c r="G742" s="670"/>
      <c r="H742" s="670"/>
      <c r="I742" s="670"/>
      <c r="J742" s="670"/>
      <c r="K742" s="670"/>
      <c r="L742" s="670"/>
      <c r="M742" s="670"/>
      <c r="N742" s="670"/>
      <c r="O742" s="607">
        <v>476.11</v>
      </c>
      <c r="P742" s="670"/>
      <c r="Q742" s="603">
        <v>476.11</v>
      </c>
      <c r="R742" s="670"/>
      <c r="S742" s="670"/>
      <c r="T742" s="670"/>
      <c r="U742" s="670"/>
      <c r="V742" s="670"/>
      <c r="W742" s="670"/>
      <c r="X742" s="670"/>
      <c r="Y742" s="670"/>
      <c r="Z742" s="670"/>
      <c r="AA742" s="670"/>
      <c r="AB742" s="608">
        <v>2</v>
      </c>
      <c r="AC742" s="670"/>
      <c r="AD742" s="605">
        <v>2</v>
      </c>
    </row>
    <row r="743" spans="1:30" ht="15.75" thickBot="1" x14ac:dyDescent="0.3">
      <c r="A743" s="593" t="s">
        <v>411</v>
      </c>
      <c r="B743" s="673">
        <v>45475</v>
      </c>
      <c r="C743" s="671" t="s">
        <v>396</v>
      </c>
      <c r="D743" s="600" t="s">
        <v>397</v>
      </c>
      <c r="E743" s="602"/>
      <c r="F743" s="602"/>
      <c r="G743" s="602"/>
      <c r="H743" s="602"/>
      <c r="I743" s="602"/>
      <c r="J743" s="602"/>
      <c r="K743" s="602"/>
      <c r="L743" s="602"/>
      <c r="M743" s="602"/>
      <c r="N743" s="602"/>
      <c r="O743" s="601">
        <v>1062.44</v>
      </c>
      <c r="P743" s="601">
        <v>300</v>
      </c>
      <c r="Q743" s="603">
        <v>1362.44</v>
      </c>
      <c r="R743" s="602"/>
      <c r="S743" s="602"/>
      <c r="T743" s="602"/>
      <c r="U743" s="602"/>
      <c r="V743" s="602"/>
      <c r="W743" s="602"/>
      <c r="X743" s="602"/>
      <c r="Y743" s="602"/>
      <c r="Z743" s="602"/>
      <c r="AA743" s="602"/>
      <c r="AB743" s="604">
        <v>4</v>
      </c>
      <c r="AC743" s="604">
        <v>1</v>
      </c>
      <c r="AD743" s="605">
        <v>5</v>
      </c>
    </row>
    <row r="744" spans="1:30" ht="15.75" thickBot="1" x14ac:dyDescent="0.3">
      <c r="A744" s="593" t="s">
        <v>411</v>
      </c>
      <c r="B744" s="672">
        <v>45476</v>
      </c>
      <c r="C744" s="671" t="s">
        <v>396</v>
      </c>
      <c r="D744" s="606" t="s">
        <v>397</v>
      </c>
      <c r="E744" s="670"/>
      <c r="F744" s="670"/>
      <c r="G744" s="670"/>
      <c r="H744" s="670"/>
      <c r="I744" s="670"/>
      <c r="J744" s="670"/>
      <c r="K744" s="670"/>
      <c r="L744" s="670"/>
      <c r="M744" s="607">
        <v>300</v>
      </c>
      <c r="N744" s="607">
        <v>2088.71</v>
      </c>
      <c r="O744" s="670"/>
      <c r="P744" s="670"/>
      <c r="Q744" s="603">
        <v>2388.71</v>
      </c>
      <c r="R744" s="670"/>
      <c r="S744" s="670"/>
      <c r="T744" s="670"/>
      <c r="U744" s="670"/>
      <c r="V744" s="670"/>
      <c r="W744" s="670"/>
      <c r="X744" s="670"/>
      <c r="Y744" s="670"/>
      <c r="Z744" s="608">
        <v>1</v>
      </c>
      <c r="AA744" s="608">
        <v>9</v>
      </c>
      <c r="AB744" s="670"/>
      <c r="AC744" s="670"/>
      <c r="AD744" s="605">
        <v>10</v>
      </c>
    </row>
    <row r="745" spans="1:30" ht="15.75" thickBot="1" x14ac:dyDescent="0.3">
      <c r="A745" s="593" t="s">
        <v>411</v>
      </c>
      <c r="B745" s="673">
        <v>45483</v>
      </c>
      <c r="C745" s="671" t="s">
        <v>396</v>
      </c>
      <c r="D745" s="600" t="s">
        <v>397</v>
      </c>
      <c r="E745" s="602"/>
      <c r="F745" s="602"/>
      <c r="G745" s="602"/>
      <c r="H745" s="602"/>
      <c r="I745" s="602"/>
      <c r="J745" s="602"/>
      <c r="K745" s="602"/>
      <c r="L745" s="602"/>
      <c r="M745" s="602"/>
      <c r="N745" s="602"/>
      <c r="O745" s="601">
        <v>1416</v>
      </c>
      <c r="P745" s="601">
        <v>800</v>
      </c>
      <c r="Q745" s="603">
        <v>2216</v>
      </c>
      <c r="R745" s="602"/>
      <c r="S745" s="602"/>
      <c r="T745" s="602"/>
      <c r="U745" s="602"/>
      <c r="V745" s="602"/>
      <c r="W745" s="602"/>
      <c r="X745" s="602"/>
      <c r="Y745" s="602"/>
      <c r="Z745" s="602"/>
      <c r="AA745" s="602"/>
      <c r="AB745" s="604">
        <v>4</v>
      </c>
      <c r="AC745" s="604">
        <v>3</v>
      </c>
      <c r="AD745" s="605">
        <v>7</v>
      </c>
    </row>
    <row r="746" spans="1:30" ht="15.75" thickBot="1" x14ac:dyDescent="0.3">
      <c r="A746" s="593" t="s">
        <v>411</v>
      </c>
      <c r="B746" s="672">
        <v>45490</v>
      </c>
      <c r="C746" s="671" t="s">
        <v>396</v>
      </c>
      <c r="D746" s="606" t="s">
        <v>397</v>
      </c>
      <c r="E746" s="670"/>
      <c r="F746" s="670"/>
      <c r="G746" s="670"/>
      <c r="H746" s="670"/>
      <c r="I746" s="670"/>
      <c r="J746" s="670"/>
      <c r="K746" s="670"/>
      <c r="L746" s="670"/>
      <c r="M746" s="670"/>
      <c r="N746" s="670"/>
      <c r="O746" s="607">
        <v>400</v>
      </c>
      <c r="P746" s="607">
        <v>2077.8200000000002</v>
      </c>
      <c r="Q746" s="603">
        <v>2477.8200000000002</v>
      </c>
      <c r="R746" s="670"/>
      <c r="S746" s="670"/>
      <c r="T746" s="670"/>
      <c r="U746" s="670"/>
      <c r="V746" s="670"/>
      <c r="W746" s="670"/>
      <c r="X746" s="670"/>
      <c r="Y746" s="670"/>
      <c r="Z746" s="670"/>
      <c r="AA746" s="670"/>
      <c r="AB746" s="608">
        <v>2</v>
      </c>
      <c r="AC746" s="608">
        <v>6</v>
      </c>
      <c r="AD746" s="605">
        <v>8</v>
      </c>
    </row>
    <row r="747" spans="1:30" ht="15.75" thickBot="1" x14ac:dyDescent="0.3">
      <c r="A747" s="593" t="s">
        <v>411</v>
      </c>
      <c r="B747" s="673">
        <v>45491</v>
      </c>
      <c r="C747" s="671" t="s">
        <v>396</v>
      </c>
      <c r="D747" s="600" t="s">
        <v>397</v>
      </c>
      <c r="E747" s="602"/>
      <c r="F747" s="602"/>
      <c r="G747" s="602"/>
      <c r="H747" s="602"/>
      <c r="I747" s="602"/>
      <c r="J747" s="602"/>
      <c r="K747" s="602"/>
      <c r="L747" s="602"/>
      <c r="M747" s="602"/>
      <c r="N747" s="601">
        <v>1317.03</v>
      </c>
      <c r="O747" s="602"/>
      <c r="P747" s="601">
        <v>1394.2</v>
      </c>
      <c r="Q747" s="603">
        <v>2711.23</v>
      </c>
      <c r="R747" s="602"/>
      <c r="S747" s="602"/>
      <c r="T747" s="602"/>
      <c r="U747" s="602"/>
      <c r="V747" s="602"/>
      <c r="W747" s="602"/>
      <c r="X747" s="602"/>
      <c r="Y747" s="602"/>
      <c r="Z747" s="602"/>
      <c r="AA747" s="604">
        <v>5</v>
      </c>
      <c r="AB747" s="602"/>
      <c r="AC747" s="604">
        <v>3</v>
      </c>
      <c r="AD747" s="605">
        <v>8</v>
      </c>
    </row>
    <row r="748" spans="1:30" ht="15.75" thickBot="1" x14ac:dyDescent="0.3">
      <c r="A748" s="593" t="s">
        <v>411</v>
      </c>
      <c r="B748" s="672">
        <v>45492</v>
      </c>
      <c r="C748" s="671" t="s">
        <v>396</v>
      </c>
      <c r="D748" s="606" t="s">
        <v>397</v>
      </c>
      <c r="E748" s="670"/>
      <c r="F748" s="670"/>
      <c r="G748" s="670"/>
      <c r="H748" s="670"/>
      <c r="I748" s="670"/>
      <c r="J748" s="670"/>
      <c r="K748" s="670"/>
      <c r="L748" s="670"/>
      <c r="M748" s="670"/>
      <c r="N748" s="670"/>
      <c r="O748" s="607">
        <v>423.6</v>
      </c>
      <c r="P748" s="607">
        <v>1273</v>
      </c>
      <c r="Q748" s="603">
        <v>1696.6</v>
      </c>
      <c r="R748" s="670"/>
      <c r="S748" s="670"/>
      <c r="T748" s="670"/>
      <c r="U748" s="670"/>
      <c r="V748" s="670"/>
      <c r="W748" s="670"/>
      <c r="X748" s="670"/>
      <c r="Y748" s="670"/>
      <c r="Z748" s="670"/>
      <c r="AA748" s="670"/>
      <c r="AB748" s="608">
        <v>2</v>
      </c>
      <c r="AC748" s="608">
        <v>2</v>
      </c>
      <c r="AD748" s="605">
        <v>4</v>
      </c>
    </row>
    <row r="749" spans="1:30" ht="15.75" thickBot="1" x14ac:dyDescent="0.3">
      <c r="A749" s="593" t="s">
        <v>411</v>
      </c>
      <c r="B749" s="673">
        <v>45495</v>
      </c>
      <c r="C749" s="671" t="s">
        <v>396</v>
      </c>
      <c r="D749" s="600" t="s">
        <v>397</v>
      </c>
      <c r="E749" s="602"/>
      <c r="F749" s="602"/>
      <c r="G749" s="602"/>
      <c r="H749" s="602"/>
      <c r="I749" s="602"/>
      <c r="J749" s="602"/>
      <c r="K749" s="602"/>
      <c r="L749" s="602"/>
      <c r="M749" s="602"/>
      <c r="N749" s="602"/>
      <c r="O749" s="601">
        <v>1822.3</v>
      </c>
      <c r="P749" s="601">
        <v>500</v>
      </c>
      <c r="Q749" s="603">
        <v>2322.3000000000002</v>
      </c>
      <c r="R749" s="602"/>
      <c r="S749" s="602"/>
      <c r="T749" s="602"/>
      <c r="U749" s="602"/>
      <c r="V749" s="602"/>
      <c r="W749" s="602"/>
      <c r="X749" s="602"/>
      <c r="Y749" s="602"/>
      <c r="Z749" s="602"/>
      <c r="AA749" s="602"/>
      <c r="AB749" s="604">
        <v>9</v>
      </c>
      <c r="AC749" s="604">
        <v>2</v>
      </c>
      <c r="AD749" s="605">
        <v>11</v>
      </c>
    </row>
    <row r="750" spans="1:30" ht="15.75" thickBot="1" x14ac:dyDescent="0.3">
      <c r="A750" s="593" t="s">
        <v>411</v>
      </c>
      <c r="B750" s="672">
        <v>45497</v>
      </c>
      <c r="C750" s="671" t="s">
        <v>396</v>
      </c>
      <c r="D750" s="606" t="s">
        <v>397</v>
      </c>
      <c r="E750" s="670"/>
      <c r="F750" s="670"/>
      <c r="G750" s="670"/>
      <c r="H750" s="670"/>
      <c r="I750" s="670"/>
      <c r="J750" s="670"/>
      <c r="K750" s="670"/>
      <c r="L750" s="670"/>
      <c r="M750" s="670"/>
      <c r="N750" s="670"/>
      <c r="O750" s="670"/>
      <c r="P750" s="607">
        <v>954.27</v>
      </c>
      <c r="Q750" s="603">
        <v>954.27</v>
      </c>
      <c r="R750" s="670"/>
      <c r="S750" s="670"/>
      <c r="T750" s="670"/>
      <c r="U750" s="670"/>
      <c r="V750" s="670"/>
      <c r="W750" s="670"/>
      <c r="X750" s="670"/>
      <c r="Y750" s="670"/>
      <c r="Z750" s="670"/>
      <c r="AA750" s="670"/>
      <c r="AB750" s="670"/>
      <c r="AC750" s="608">
        <v>5</v>
      </c>
      <c r="AD750" s="605">
        <v>5</v>
      </c>
    </row>
    <row r="751" spans="1:30" ht="15.75" thickBot="1" x14ac:dyDescent="0.3">
      <c r="A751" s="593" t="s">
        <v>411</v>
      </c>
      <c r="B751" s="673">
        <v>45502</v>
      </c>
      <c r="C751" s="671" t="s">
        <v>396</v>
      </c>
      <c r="D751" s="600" t="s">
        <v>397</v>
      </c>
      <c r="E751" s="602"/>
      <c r="F751" s="602"/>
      <c r="G751" s="602"/>
      <c r="H751" s="602"/>
      <c r="I751" s="602"/>
      <c r="J751" s="602"/>
      <c r="K751" s="602"/>
      <c r="L751" s="602"/>
      <c r="M751" s="602"/>
      <c r="N751" s="602"/>
      <c r="O751" s="602"/>
      <c r="P751" s="601">
        <v>1200</v>
      </c>
      <c r="Q751" s="603">
        <v>1200</v>
      </c>
      <c r="R751" s="602"/>
      <c r="S751" s="602"/>
      <c r="T751" s="602"/>
      <c r="U751" s="602"/>
      <c r="V751" s="602"/>
      <c r="W751" s="602"/>
      <c r="X751" s="602"/>
      <c r="Y751" s="602"/>
      <c r="Z751" s="602"/>
      <c r="AA751" s="602"/>
      <c r="AB751" s="602"/>
      <c r="AC751" s="604">
        <v>3</v>
      </c>
      <c r="AD751" s="605">
        <v>3</v>
      </c>
    </row>
    <row r="752" spans="1:30" ht="15.75" thickBot="1" x14ac:dyDescent="0.3">
      <c r="A752" s="593" t="s">
        <v>411</v>
      </c>
      <c r="B752" s="672">
        <v>45503</v>
      </c>
      <c r="C752" s="671" t="s">
        <v>396</v>
      </c>
      <c r="D752" s="606" t="s">
        <v>397</v>
      </c>
      <c r="E752" s="670"/>
      <c r="F752" s="670"/>
      <c r="G752" s="670"/>
      <c r="H752" s="670"/>
      <c r="I752" s="670"/>
      <c r="J752" s="670"/>
      <c r="K752" s="670"/>
      <c r="L752" s="670"/>
      <c r="M752" s="670"/>
      <c r="N752" s="670"/>
      <c r="O752" s="607">
        <v>187.7</v>
      </c>
      <c r="P752" s="670"/>
      <c r="Q752" s="603">
        <v>187.7</v>
      </c>
      <c r="R752" s="670"/>
      <c r="S752" s="670"/>
      <c r="T752" s="670"/>
      <c r="U752" s="670"/>
      <c r="V752" s="670"/>
      <c r="W752" s="670"/>
      <c r="X752" s="670"/>
      <c r="Y752" s="670"/>
      <c r="Z752" s="670"/>
      <c r="AA752" s="670"/>
      <c r="AB752" s="608">
        <v>2</v>
      </c>
      <c r="AC752" s="670"/>
      <c r="AD752" s="605">
        <v>2</v>
      </c>
    </row>
    <row r="753" spans="1:30" ht="15.75" thickBot="1" x14ac:dyDescent="0.3">
      <c r="A753" s="593" t="s">
        <v>411</v>
      </c>
      <c r="B753" s="673">
        <v>45505</v>
      </c>
      <c r="C753" s="671" t="s">
        <v>396</v>
      </c>
      <c r="D753" s="600" t="s">
        <v>397</v>
      </c>
      <c r="E753" s="602"/>
      <c r="F753" s="602"/>
      <c r="G753" s="602"/>
      <c r="H753" s="602"/>
      <c r="I753" s="602"/>
      <c r="J753" s="602"/>
      <c r="K753" s="602"/>
      <c r="L753" s="602"/>
      <c r="M753" s="602"/>
      <c r="N753" s="602"/>
      <c r="O753" s="602"/>
      <c r="P753" s="601">
        <v>500</v>
      </c>
      <c r="Q753" s="603">
        <v>500</v>
      </c>
      <c r="R753" s="602"/>
      <c r="S753" s="602"/>
      <c r="T753" s="602"/>
      <c r="U753" s="602"/>
      <c r="V753" s="602"/>
      <c r="W753" s="602"/>
      <c r="X753" s="602"/>
      <c r="Y753" s="602"/>
      <c r="Z753" s="602"/>
      <c r="AA753" s="602"/>
      <c r="AB753" s="602"/>
      <c r="AC753" s="604">
        <v>2</v>
      </c>
      <c r="AD753" s="605">
        <v>2</v>
      </c>
    </row>
    <row r="754" spans="1:30" ht="15.75" thickBot="1" x14ac:dyDescent="0.3">
      <c r="A754" s="593" t="s">
        <v>411</v>
      </c>
      <c r="B754" s="672">
        <v>45506</v>
      </c>
      <c r="C754" s="671" t="s">
        <v>396</v>
      </c>
      <c r="D754" s="606" t="s">
        <v>397</v>
      </c>
      <c r="E754" s="670"/>
      <c r="F754" s="670"/>
      <c r="G754" s="670"/>
      <c r="H754" s="670"/>
      <c r="I754" s="670"/>
      <c r="J754" s="670"/>
      <c r="K754" s="670"/>
      <c r="L754" s="670"/>
      <c r="M754" s="670"/>
      <c r="N754" s="670"/>
      <c r="O754" s="670"/>
      <c r="P754" s="607">
        <v>796.96</v>
      </c>
      <c r="Q754" s="603">
        <v>796.96</v>
      </c>
      <c r="R754" s="670"/>
      <c r="S754" s="670"/>
      <c r="T754" s="670"/>
      <c r="U754" s="670"/>
      <c r="V754" s="670"/>
      <c r="W754" s="670"/>
      <c r="X754" s="670"/>
      <c r="Y754" s="670"/>
      <c r="Z754" s="670"/>
      <c r="AA754" s="670"/>
      <c r="AB754" s="670"/>
      <c r="AC754" s="608">
        <v>2</v>
      </c>
      <c r="AD754" s="605">
        <v>2</v>
      </c>
    </row>
    <row r="755" spans="1:30" ht="15.75" thickBot="1" x14ac:dyDescent="0.3">
      <c r="A755" s="593" t="s">
        <v>411</v>
      </c>
      <c r="B755" s="673">
        <v>45513</v>
      </c>
      <c r="C755" s="671" t="s">
        <v>396</v>
      </c>
      <c r="D755" s="600" t="s">
        <v>397</v>
      </c>
      <c r="E755" s="602"/>
      <c r="F755" s="602"/>
      <c r="G755" s="602"/>
      <c r="H755" s="602"/>
      <c r="I755" s="602"/>
      <c r="J755" s="602"/>
      <c r="K755" s="602"/>
      <c r="L755" s="602"/>
      <c r="M755" s="602"/>
      <c r="N755" s="602"/>
      <c r="O755" s="601">
        <v>300</v>
      </c>
      <c r="P755" s="602"/>
      <c r="Q755" s="603">
        <v>300</v>
      </c>
      <c r="R755" s="602"/>
      <c r="S755" s="602"/>
      <c r="T755" s="602"/>
      <c r="U755" s="602"/>
      <c r="V755" s="602"/>
      <c r="W755" s="602"/>
      <c r="X755" s="602"/>
      <c r="Y755" s="602"/>
      <c r="Z755" s="602"/>
      <c r="AA755" s="602"/>
      <c r="AB755" s="604">
        <v>1</v>
      </c>
      <c r="AC755" s="602"/>
      <c r="AD755" s="605">
        <v>1</v>
      </c>
    </row>
    <row r="756" spans="1:30" ht="15.75" thickBot="1" x14ac:dyDescent="0.3">
      <c r="A756" s="593" t="s">
        <v>411</v>
      </c>
      <c r="B756" s="672">
        <v>45516</v>
      </c>
      <c r="C756" s="671" t="s">
        <v>396</v>
      </c>
      <c r="D756" s="606" t="s">
        <v>397</v>
      </c>
      <c r="E756" s="670"/>
      <c r="F756" s="670"/>
      <c r="G756" s="670"/>
      <c r="H756" s="670"/>
      <c r="I756" s="670"/>
      <c r="J756" s="670"/>
      <c r="K756" s="670"/>
      <c r="L756" s="670"/>
      <c r="M756" s="670"/>
      <c r="N756" s="670"/>
      <c r="O756" s="670"/>
      <c r="P756" s="607">
        <v>1907.25</v>
      </c>
      <c r="Q756" s="603">
        <v>1907.25</v>
      </c>
      <c r="R756" s="670"/>
      <c r="S756" s="670"/>
      <c r="T756" s="670"/>
      <c r="U756" s="670"/>
      <c r="V756" s="670"/>
      <c r="W756" s="670"/>
      <c r="X756" s="670"/>
      <c r="Y756" s="670"/>
      <c r="Z756" s="670"/>
      <c r="AA756" s="670"/>
      <c r="AB756" s="670"/>
      <c r="AC756" s="608">
        <v>12</v>
      </c>
      <c r="AD756" s="605">
        <v>12</v>
      </c>
    </row>
    <row r="757" spans="1:30" ht="15.75" thickBot="1" x14ac:dyDescent="0.3">
      <c r="A757" s="593" t="s">
        <v>411</v>
      </c>
      <c r="B757" s="673">
        <v>45517</v>
      </c>
      <c r="C757" s="671" t="s">
        <v>396</v>
      </c>
      <c r="D757" s="600" t="s">
        <v>397</v>
      </c>
      <c r="E757" s="602"/>
      <c r="F757" s="602"/>
      <c r="G757" s="602"/>
      <c r="H757" s="602"/>
      <c r="I757" s="602"/>
      <c r="J757" s="602"/>
      <c r="K757" s="602"/>
      <c r="L757" s="602"/>
      <c r="M757" s="602"/>
      <c r="N757" s="602"/>
      <c r="O757" s="602"/>
      <c r="P757" s="601">
        <v>200</v>
      </c>
      <c r="Q757" s="603">
        <v>200</v>
      </c>
      <c r="R757" s="602"/>
      <c r="S757" s="602"/>
      <c r="T757" s="602"/>
      <c r="U757" s="602"/>
      <c r="V757" s="602"/>
      <c r="W757" s="602"/>
      <c r="X757" s="602"/>
      <c r="Y757" s="602"/>
      <c r="Z757" s="602"/>
      <c r="AA757" s="602"/>
      <c r="AB757" s="602"/>
      <c r="AC757" s="604">
        <v>1</v>
      </c>
      <c r="AD757" s="605">
        <v>1</v>
      </c>
    </row>
    <row r="758" spans="1:30" ht="15.75" thickBot="1" x14ac:dyDescent="0.3">
      <c r="A758" s="593" t="s">
        <v>411</v>
      </c>
      <c r="B758" s="672">
        <v>45518</v>
      </c>
      <c r="C758" s="671" t="s">
        <v>396</v>
      </c>
      <c r="D758" s="606" t="s">
        <v>397</v>
      </c>
      <c r="E758" s="670"/>
      <c r="F758" s="670"/>
      <c r="G758" s="670"/>
      <c r="H758" s="670"/>
      <c r="I758" s="670"/>
      <c r="J758" s="670"/>
      <c r="K758" s="670"/>
      <c r="L758" s="670"/>
      <c r="M758" s="670"/>
      <c r="N758" s="670"/>
      <c r="O758" s="670"/>
      <c r="P758" s="607">
        <v>383.3</v>
      </c>
      <c r="Q758" s="603">
        <v>383.3</v>
      </c>
      <c r="R758" s="670"/>
      <c r="S758" s="670"/>
      <c r="T758" s="670"/>
      <c r="U758" s="670"/>
      <c r="V758" s="670"/>
      <c r="W758" s="670"/>
      <c r="X758" s="670"/>
      <c r="Y758" s="670"/>
      <c r="Z758" s="670"/>
      <c r="AA758" s="670"/>
      <c r="AB758" s="670"/>
      <c r="AC758" s="608">
        <v>4</v>
      </c>
      <c r="AD758" s="605">
        <v>4</v>
      </c>
    </row>
    <row r="759" spans="1:30" ht="15.75" thickBot="1" x14ac:dyDescent="0.3">
      <c r="A759" s="593" t="s">
        <v>411</v>
      </c>
      <c r="B759" s="673">
        <v>45520</v>
      </c>
      <c r="C759" s="671" t="s">
        <v>396</v>
      </c>
      <c r="D759" s="600" t="s">
        <v>397</v>
      </c>
      <c r="E759" s="602"/>
      <c r="F759" s="602"/>
      <c r="G759" s="602"/>
      <c r="H759" s="602"/>
      <c r="I759" s="602"/>
      <c r="J759" s="602"/>
      <c r="K759" s="602"/>
      <c r="L759" s="602"/>
      <c r="M759" s="602"/>
      <c r="N759" s="602"/>
      <c r="O759" s="602"/>
      <c r="P759" s="601">
        <v>478.62</v>
      </c>
      <c r="Q759" s="603">
        <v>478.62</v>
      </c>
      <c r="R759" s="602"/>
      <c r="S759" s="602"/>
      <c r="T759" s="602"/>
      <c r="U759" s="602"/>
      <c r="V759" s="602"/>
      <c r="W759" s="602"/>
      <c r="X759" s="602"/>
      <c r="Y759" s="602"/>
      <c r="Z759" s="602"/>
      <c r="AA759" s="602"/>
      <c r="AB759" s="602"/>
      <c r="AC759" s="604">
        <v>3</v>
      </c>
      <c r="AD759" s="605">
        <v>3</v>
      </c>
    </row>
    <row r="760" spans="1:30" ht="15.75" thickBot="1" x14ac:dyDescent="0.3">
      <c r="A760" s="593" t="s">
        <v>411</v>
      </c>
      <c r="B760" s="672">
        <v>45525</v>
      </c>
      <c r="C760" s="671" t="s">
        <v>396</v>
      </c>
      <c r="D760" s="606" t="s">
        <v>397</v>
      </c>
      <c r="E760" s="670"/>
      <c r="F760" s="670"/>
      <c r="G760" s="670"/>
      <c r="H760" s="670"/>
      <c r="I760" s="670"/>
      <c r="J760" s="670"/>
      <c r="K760" s="670"/>
      <c r="L760" s="670"/>
      <c r="M760" s="670"/>
      <c r="N760" s="670"/>
      <c r="O760" s="670"/>
      <c r="P760" s="607">
        <v>200</v>
      </c>
      <c r="Q760" s="603">
        <v>200</v>
      </c>
      <c r="R760" s="670"/>
      <c r="S760" s="670"/>
      <c r="T760" s="670"/>
      <c r="U760" s="670"/>
      <c r="V760" s="670"/>
      <c r="W760" s="670"/>
      <c r="X760" s="670"/>
      <c r="Y760" s="670"/>
      <c r="Z760" s="670"/>
      <c r="AA760" s="670"/>
      <c r="AB760" s="670"/>
      <c r="AC760" s="608">
        <v>1</v>
      </c>
      <c r="AD760" s="605">
        <v>1</v>
      </c>
    </row>
    <row r="761" spans="1:30" ht="15.75" thickBot="1" x14ac:dyDescent="0.3">
      <c r="A761" s="593" t="s">
        <v>411</v>
      </c>
      <c r="B761" s="692" t="s">
        <v>398</v>
      </c>
      <c r="C761" s="692" t="s">
        <v>396</v>
      </c>
      <c r="D761" s="600" t="s">
        <v>402</v>
      </c>
      <c r="E761" s="602"/>
      <c r="F761" s="602"/>
      <c r="G761" s="602"/>
      <c r="H761" s="602"/>
      <c r="I761" s="602"/>
      <c r="J761" s="602"/>
      <c r="K761" s="602"/>
      <c r="L761" s="602"/>
      <c r="M761" s="602"/>
      <c r="N761" s="602"/>
      <c r="O761" s="602"/>
      <c r="P761" s="602"/>
      <c r="Q761" s="591"/>
      <c r="R761" s="604">
        <v>2</v>
      </c>
      <c r="S761" s="602"/>
      <c r="T761" s="604">
        <v>2</v>
      </c>
      <c r="U761" s="602"/>
      <c r="V761" s="604">
        <v>1</v>
      </c>
      <c r="W761" s="602"/>
      <c r="X761" s="604">
        <v>7</v>
      </c>
      <c r="Y761" s="604">
        <v>1</v>
      </c>
      <c r="Z761" s="604">
        <v>1</v>
      </c>
      <c r="AA761" s="604">
        <v>1</v>
      </c>
      <c r="AB761" s="602"/>
      <c r="AC761" s="602"/>
      <c r="AD761" s="605">
        <v>15</v>
      </c>
    </row>
    <row r="762" spans="1:30" ht="15.75" thickBot="1" x14ac:dyDescent="0.3">
      <c r="A762" s="593" t="s">
        <v>411</v>
      </c>
      <c r="B762" s="692" t="s">
        <v>398</v>
      </c>
      <c r="C762" s="692" t="s">
        <v>396</v>
      </c>
      <c r="D762" s="606" t="s">
        <v>397</v>
      </c>
      <c r="E762" s="670"/>
      <c r="F762" s="670"/>
      <c r="G762" s="670"/>
      <c r="H762" s="670"/>
      <c r="I762" s="670"/>
      <c r="J762" s="670"/>
      <c r="K762" s="670"/>
      <c r="L762" s="670"/>
      <c r="M762" s="670"/>
      <c r="N762" s="670"/>
      <c r="O762" s="670"/>
      <c r="P762" s="670"/>
      <c r="Q762" s="591"/>
      <c r="R762" s="608">
        <v>72</v>
      </c>
      <c r="S762" s="608">
        <v>68</v>
      </c>
      <c r="T762" s="608">
        <v>56</v>
      </c>
      <c r="U762" s="608">
        <v>57</v>
      </c>
      <c r="V762" s="608">
        <v>57</v>
      </c>
      <c r="W762" s="608">
        <v>71</v>
      </c>
      <c r="X762" s="608">
        <v>70</v>
      </c>
      <c r="Y762" s="608">
        <v>56</v>
      </c>
      <c r="Z762" s="608">
        <v>74</v>
      </c>
      <c r="AA762" s="608">
        <v>44</v>
      </c>
      <c r="AB762" s="608">
        <v>66</v>
      </c>
      <c r="AC762" s="608">
        <v>59</v>
      </c>
      <c r="AD762" s="605">
        <v>694</v>
      </c>
    </row>
    <row r="763" spans="1:30" ht="15.75" thickBot="1" x14ac:dyDescent="0.3">
      <c r="A763" s="593" t="s">
        <v>411</v>
      </c>
      <c r="B763" s="692" t="s">
        <v>398</v>
      </c>
      <c r="C763" s="692" t="s">
        <v>396</v>
      </c>
      <c r="D763" s="600" t="s">
        <v>399</v>
      </c>
      <c r="E763" s="602"/>
      <c r="F763" s="602"/>
      <c r="G763" s="602"/>
      <c r="H763" s="602"/>
      <c r="I763" s="602"/>
      <c r="J763" s="602"/>
      <c r="K763" s="602"/>
      <c r="L763" s="602"/>
      <c r="M763" s="602"/>
      <c r="N763" s="602"/>
      <c r="O763" s="602"/>
      <c r="P763" s="602"/>
      <c r="Q763" s="591"/>
      <c r="R763" s="602"/>
      <c r="S763" s="602"/>
      <c r="T763" s="604">
        <v>4</v>
      </c>
      <c r="U763" s="604">
        <v>4</v>
      </c>
      <c r="V763" s="602"/>
      <c r="W763" s="604">
        <v>1</v>
      </c>
      <c r="X763" s="604">
        <v>4</v>
      </c>
      <c r="Y763" s="602"/>
      <c r="Z763" s="602"/>
      <c r="AA763" s="602"/>
      <c r="AB763" s="604">
        <v>2</v>
      </c>
      <c r="AC763" s="604">
        <v>1</v>
      </c>
      <c r="AD763" s="605">
        <v>16</v>
      </c>
    </row>
    <row r="764" spans="1:30" ht="15.75" thickBot="1" x14ac:dyDescent="0.3">
      <c r="A764" s="593" t="s">
        <v>411</v>
      </c>
      <c r="B764" s="692" t="s">
        <v>398</v>
      </c>
      <c r="C764" s="692" t="s">
        <v>396</v>
      </c>
      <c r="D764" s="606" t="s">
        <v>403</v>
      </c>
      <c r="E764" s="670"/>
      <c r="F764" s="670"/>
      <c r="G764" s="670"/>
      <c r="H764" s="670"/>
      <c r="I764" s="670"/>
      <c r="J764" s="670"/>
      <c r="K764" s="670"/>
      <c r="L764" s="670"/>
      <c r="M764" s="670"/>
      <c r="N764" s="670"/>
      <c r="O764" s="670"/>
      <c r="P764" s="670"/>
      <c r="Q764" s="591"/>
      <c r="R764" s="670"/>
      <c r="S764" s="670"/>
      <c r="T764" s="608">
        <v>3</v>
      </c>
      <c r="U764" s="670"/>
      <c r="V764" s="670"/>
      <c r="W764" s="670"/>
      <c r="X764" s="608">
        <v>1</v>
      </c>
      <c r="Y764" s="670"/>
      <c r="Z764" s="670"/>
      <c r="AA764" s="670"/>
      <c r="AB764" s="670"/>
      <c r="AC764" s="670"/>
      <c r="AD764" s="605">
        <v>4</v>
      </c>
    </row>
    <row r="765" spans="1:30" ht="15.75" thickBot="1" x14ac:dyDescent="0.3">
      <c r="A765" s="593" t="s">
        <v>411</v>
      </c>
      <c r="B765" s="692" t="s">
        <v>398</v>
      </c>
      <c r="C765" s="692" t="s">
        <v>396</v>
      </c>
      <c r="D765" s="600" t="s">
        <v>407</v>
      </c>
      <c r="E765" s="602"/>
      <c r="F765" s="602"/>
      <c r="G765" s="602"/>
      <c r="H765" s="602"/>
      <c r="I765" s="602"/>
      <c r="J765" s="602"/>
      <c r="K765" s="602"/>
      <c r="L765" s="602"/>
      <c r="M765" s="602"/>
      <c r="N765" s="602"/>
      <c r="O765" s="602"/>
      <c r="P765" s="602"/>
      <c r="Q765" s="591"/>
      <c r="R765" s="604">
        <v>1</v>
      </c>
      <c r="S765" s="602"/>
      <c r="T765" s="602"/>
      <c r="U765" s="602"/>
      <c r="V765" s="602"/>
      <c r="W765" s="602"/>
      <c r="X765" s="602"/>
      <c r="Y765" s="602"/>
      <c r="Z765" s="602"/>
      <c r="AA765" s="604">
        <v>1</v>
      </c>
      <c r="AB765" s="602"/>
      <c r="AC765" s="602"/>
      <c r="AD765" s="605">
        <v>2</v>
      </c>
    </row>
    <row r="766" spans="1:30" ht="15.75" thickBot="1" x14ac:dyDescent="0.3">
      <c r="A766" s="593" t="s">
        <v>411</v>
      </c>
      <c r="B766" s="671" t="s">
        <v>400</v>
      </c>
      <c r="C766" s="671" t="s">
        <v>400</v>
      </c>
      <c r="D766" s="609" t="s">
        <v>400</v>
      </c>
      <c r="E766" s="603">
        <v>16506.11</v>
      </c>
      <c r="F766" s="603">
        <v>17995.09</v>
      </c>
      <c r="G766" s="603">
        <v>16223.15</v>
      </c>
      <c r="H766" s="603">
        <v>15829.5</v>
      </c>
      <c r="I766" s="603">
        <v>15003.93</v>
      </c>
      <c r="J766" s="603">
        <v>17507.16</v>
      </c>
      <c r="K766" s="603">
        <v>20906.18</v>
      </c>
      <c r="L766" s="603">
        <v>16325.14</v>
      </c>
      <c r="M766" s="603">
        <v>25563.78</v>
      </c>
      <c r="N766" s="603">
        <v>15634.92</v>
      </c>
      <c r="O766" s="603">
        <v>15298.17</v>
      </c>
      <c r="P766" s="603">
        <v>12965.42</v>
      </c>
      <c r="Q766" s="603">
        <v>205758.55</v>
      </c>
      <c r="R766" s="610">
        <v>82</v>
      </c>
      <c r="S766" s="610">
        <v>73</v>
      </c>
      <c r="T766" s="610">
        <v>85</v>
      </c>
      <c r="U766" s="610">
        <v>75</v>
      </c>
      <c r="V766" s="610">
        <v>71</v>
      </c>
      <c r="W766" s="610">
        <v>80</v>
      </c>
      <c r="X766" s="610">
        <v>97</v>
      </c>
      <c r="Y766" s="610">
        <v>66</v>
      </c>
      <c r="Z766" s="610">
        <v>89</v>
      </c>
      <c r="AA766" s="610">
        <v>59</v>
      </c>
      <c r="AB766" s="610">
        <v>80</v>
      </c>
      <c r="AC766" s="610">
        <v>68</v>
      </c>
      <c r="AD766" s="605">
        <v>844</v>
      </c>
    </row>
    <row r="767" spans="1:30" ht="15.75" thickBot="1" x14ac:dyDescent="0.3">
      <c r="A767" s="593" t="s">
        <v>412</v>
      </c>
      <c r="B767" s="673">
        <v>45161</v>
      </c>
      <c r="C767" s="671" t="s">
        <v>396</v>
      </c>
      <c r="D767" s="600" t="s">
        <v>397</v>
      </c>
      <c r="E767" s="601">
        <v>1411.63</v>
      </c>
      <c r="F767" s="602"/>
      <c r="G767" s="602"/>
      <c r="H767" s="602"/>
      <c r="I767" s="602"/>
      <c r="J767" s="602"/>
      <c r="K767" s="602"/>
      <c r="L767" s="602"/>
      <c r="M767" s="602"/>
      <c r="N767" s="602"/>
      <c r="O767" s="602"/>
      <c r="P767" s="602"/>
      <c r="Q767" s="603">
        <v>1411.63</v>
      </c>
      <c r="R767" s="604">
        <v>4</v>
      </c>
      <c r="S767" s="602"/>
      <c r="T767" s="602"/>
      <c r="U767" s="602"/>
      <c r="V767" s="602"/>
      <c r="W767" s="602"/>
      <c r="X767" s="602"/>
      <c r="Y767" s="602"/>
      <c r="Z767" s="602"/>
      <c r="AA767" s="602"/>
      <c r="AB767" s="602"/>
      <c r="AC767" s="602"/>
      <c r="AD767" s="605">
        <v>4</v>
      </c>
    </row>
    <row r="768" spans="1:30" ht="15.75" thickBot="1" x14ac:dyDescent="0.3">
      <c r="A768" s="593" t="s">
        <v>412</v>
      </c>
      <c r="B768" s="672">
        <v>45167</v>
      </c>
      <c r="C768" s="671" t="s">
        <v>396</v>
      </c>
      <c r="D768" s="606" t="s">
        <v>397</v>
      </c>
      <c r="E768" s="607">
        <v>865.96</v>
      </c>
      <c r="F768" s="670"/>
      <c r="G768" s="670"/>
      <c r="H768" s="670"/>
      <c r="I768" s="670"/>
      <c r="J768" s="670"/>
      <c r="K768" s="670"/>
      <c r="L768" s="670"/>
      <c r="M768" s="670"/>
      <c r="N768" s="670"/>
      <c r="O768" s="670"/>
      <c r="P768" s="670"/>
      <c r="Q768" s="603">
        <v>865.96</v>
      </c>
      <c r="R768" s="608">
        <v>3</v>
      </c>
      <c r="S768" s="670"/>
      <c r="T768" s="670"/>
      <c r="U768" s="670"/>
      <c r="V768" s="670"/>
      <c r="W768" s="670"/>
      <c r="X768" s="670"/>
      <c r="Y768" s="670"/>
      <c r="Z768" s="670"/>
      <c r="AA768" s="670"/>
      <c r="AB768" s="670"/>
      <c r="AC768" s="670"/>
      <c r="AD768" s="605">
        <v>3</v>
      </c>
    </row>
    <row r="769" spans="1:30" ht="15.75" thickBot="1" x14ac:dyDescent="0.3">
      <c r="A769" s="593" t="s">
        <v>412</v>
      </c>
      <c r="B769" s="673">
        <v>45182</v>
      </c>
      <c r="C769" s="671" t="s">
        <v>396</v>
      </c>
      <c r="D769" s="600" t="s">
        <v>397</v>
      </c>
      <c r="E769" s="602"/>
      <c r="F769" s="601">
        <v>448.21</v>
      </c>
      <c r="G769" s="602"/>
      <c r="H769" s="602"/>
      <c r="I769" s="602"/>
      <c r="J769" s="602"/>
      <c r="K769" s="602"/>
      <c r="L769" s="602"/>
      <c r="M769" s="602"/>
      <c r="N769" s="602"/>
      <c r="O769" s="602"/>
      <c r="P769" s="602"/>
      <c r="Q769" s="603">
        <v>448.21</v>
      </c>
      <c r="R769" s="602"/>
      <c r="S769" s="604">
        <v>1</v>
      </c>
      <c r="T769" s="602"/>
      <c r="U769" s="602"/>
      <c r="V769" s="602"/>
      <c r="W769" s="602"/>
      <c r="X769" s="602"/>
      <c r="Y769" s="602"/>
      <c r="Z769" s="602"/>
      <c r="AA769" s="602"/>
      <c r="AB769" s="602"/>
      <c r="AC769" s="602"/>
      <c r="AD769" s="605">
        <v>1</v>
      </c>
    </row>
    <row r="770" spans="1:30" ht="15.75" thickBot="1" x14ac:dyDescent="0.3">
      <c r="A770" s="593" t="s">
        <v>412</v>
      </c>
      <c r="B770" s="672">
        <v>45191</v>
      </c>
      <c r="C770" s="671" t="s">
        <v>396</v>
      </c>
      <c r="D770" s="606" t="s">
        <v>397</v>
      </c>
      <c r="E770" s="670"/>
      <c r="F770" s="607">
        <v>927.03</v>
      </c>
      <c r="G770" s="670"/>
      <c r="H770" s="670"/>
      <c r="I770" s="670"/>
      <c r="J770" s="670"/>
      <c r="K770" s="670"/>
      <c r="L770" s="670"/>
      <c r="M770" s="670"/>
      <c r="N770" s="670"/>
      <c r="O770" s="670"/>
      <c r="P770" s="670"/>
      <c r="Q770" s="603">
        <v>927.03</v>
      </c>
      <c r="R770" s="670"/>
      <c r="S770" s="608">
        <v>3</v>
      </c>
      <c r="T770" s="670"/>
      <c r="U770" s="670"/>
      <c r="V770" s="670"/>
      <c r="W770" s="670"/>
      <c r="X770" s="670"/>
      <c r="Y770" s="670"/>
      <c r="Z770" s="670"/>
      <c r="AA770" s="670"/>
      <c r="AB770" s="670"/>
      <c r="AC770" s="670"/>
      <c r="AD770" s="605">
        <v>3</v>
      </c>
    </row>
    <row r="771" spans="1:30" ht="15.75" thickBot="1" x14ac:dyDescent="0.3">
      <c r="A771" s="593" t="s">
        <v>412</v>
      </c>
      <c r="B771" s="673">
        <v>45202</v>
      </c>
      <c r="C771" s="671" t="s">
        <v>396</v>
      </c>
      <c r="D771" s="600" t="s">
        <v>397</v>
      </c>
      <c r="E771" s="602"/>
      <c r="F771" s="601">
        <v>242.2</v>
      </c>
      <c r="G771" s="601">
        <v>185.39</v>
      </c>
      <c r="H771" s="602"/>
      <c r="I771" s="602"/>
      <c r="J771" s="602"/>
      <c r="K771" s="602"/>
      <c r="L771" s="602"/>
      <c r="M771" s="602"/>
      <c r="N771" s="602"/>
      <c r="O771" s="602"/>
      <c r="P771" s="602"/>
      <c r="Q771" s="603">
        <v>427.59</v>
      </c>
      <c r="R771" s="602"/>
      <c r="S771" s="604">
        <v>2</v>
      </c>
      <c r="T771" s="604">
        <v>1</v>
      </c>
      <c r="U771" s="602"/>
      <c r="V771" s="602"/>
      <c r="W771" s="602"/>
      <c r="X771" s="602"/>
      <c r="Y771" s="602"/>
      <c r="Z771" s="602"/>
      <c r="AA771" s="602"/>
      <c r="AB771" s="602"/>
      <c r="AC771" s="602"/>
      <c r="AD771" s="605">
        <v>3</v>
      </c>
    </row>
    <row r="772" spans="1:30" ht="15.75" thickBot="1" x14ac:dyDescent="0.3">
      <c r="A772" s="593" t="s">
        <v>412</v>
      </c>
      <c r="B772" s="672">
        <v>45208</v>
      </c>
      <c r="C772" s="671" t="s">
        <v>396</v>
      </c>
      <c r="D772" s="606" t="s">
        <v>397</v>
      </c>
      <c r="E772" s="670"/>
      <c r="F772" s="607">
        <v>600</v>
      </c>
      <c r="G772" s="607">
        <v>120.56</v>
      </c>
      <c r="H772" s="670"/>
      <c r="I772" s="670"/>
      <c r="J772" s="670"/>
      <c r="K772" s="670"/>
      <c r="L772" s="670"/>
      <c r="M772" s="670"/>
      <c r="N772" s="670"/>
      <c r="O772" s="670"/>
      <c r="P772" s="670"/>
      <c r="Q772" s="603">
        <v>720.56</v>
      </c>
      <c r="R772" s="670"/>
      <c r="S772" s="608">
        <v>1</v>
      </c>
      <c r="T772" s="608">
        <v>1</v>
      </c>
      <c r="U772" s="670"/>
      <c r="V772" s="670"/>
      <c r="W772" s="670"/>
      <c r="X772" s="670"/>
      <c r="Y772" s="670"/>
      <c r="Z772" s="670"/>
      <c r="AA772" s="670"/>
      <c r="AB772" s="670"/>
      <c r="AC772" s="670"/>
      <c r="AD772" s="605">
        <v>2</v>
      </c>
    </row>
    <row r="773" spans="1:30" ht="15.75" thickBot="1" x14ac:dyDescent="0.3">
      <c r="A773" s="593" t="s">
        <v>412</v>
      </c>
      <c r="B773" s="673">
        <v>45223</v>
      </c>
      <c r="C773" s="671" t="s">
        <v>396</v>
      </c>
      <c r="D773" s="600" t="s">
        <v>397</v>
      </c>
      <c r="E773" s="602"/>
      <c r="F773" s="602"/>
      <c r="G773" s="601">
        <v>2263.7600000000002</v>
      </c>
      <c r="H773" s="602"/>
      <c r="I773" s="602"/>
      <c r="J773" s="602"/>
      <c r="K773" s="602"/>
      <c r="L773" s="602"/>
      <c r="M773" s="602"/>
      <c r="N773" s="602"/>
      <c r="O773" s="602"/>
      <c r="P773" s="602"/>
      <c r="Q773" s="603">
        <v>2263.7600000000002</v>
      </c>
      <c r="R773" s="602"/>
      <c r="S773" s="602"/>
      <c r="T773" s="604">
        <v>5</v>
      </c>
      <c r="U773" s="602"/>
      <c r="V773" s="602"/>
      <c r="W773" s="602"/>
      <c r="X773" s="602"/>
      <c r="Y773" s="602"/>
      <c r="Z773" s="602"/>
      <c r="AA773" s="602"/>
      <c r="AB773" s="602"/>
      <c r="AC773" s="602"/>
      <c r="AD773" s="605">
        <v>5</v>
      </c>
    </row>
    <row r="774" spans="1:30" ht="15.75" thickBot="1" x14ac:dyDescent="0.3">
      <c r="A774" s="593" t="s">
        <v>412</v>
      </c>
      <c r="B774" s="672">
        <v>45232</v>
      </c>
      <c r="C774" s="671" t="s">
        <v>396</v>
      </c>
      <c r="D774" s="606" t="s">
        <v>397</v>
      </c>
      <c r="E774" s="670"/>
      <c r="F774" s="670"/>
      <c r="G774" s="607">
        <v>136.4</v>
      </c>
      <c r="H774" s="607">
        <v>649.80999999999995</v>
      </c>
      <c r="I774" s="670"/>
      <c r="J774" s="670"/>
      <c r="K774" s="670"/>
      <c r="L774" s="670"/>
      <c r="M774" s="670"/>
      <c r="N774" s="670"/>
      <c r="O774" s="670"/>
      <c r="P774" s="670"/>
      <c r="Q774" s="603">
        <v>786.21</v>
      </c>
      <c r="R774" s="670"/>
      <c r="S774" s="670"/>
      <c r="T774" s="608">
        <v>1</v>
      </c>
      <c r="U774" s="608">
        <v>2</v>
      </c>
      <c r="V774" s="670"/>
      <c r="W774" s="670"/>
      <c r="X774" s="670"/>
      <c r="Y774" s="670"/>
      <c r="Z774" s="670"/>
      <c r="AA774" s="670"/>
      <c r="AB774" s="670"/>
      <c r="AC774" s="670"/>
      <c r="AD774" s="605">
        <v>3</v>
      </c>
    </row>
    <row r="775" spans="1:30" ht="15.75" thickBot="1" x14ac:dyDescent="0.3">
      <c r="A775" s="593" t="s">
        <v>412</v>
      </c>
      <c r="B775" s="673">
        <v>45237</v>
      </c>
      <c r="C775" s="671" t="s">
        <v>396</v>
      </c>
      <c r="D775" s="600" t="s">
        <v>397</v>
      </c>
      <c r="E775" s="602"/>
      <c r="F775" s="602"/>
      <c r="G775" s="601">
        <v>165.12</v>
      </c>
      <c r="H775" s="602"/>
      <c r="I775" s="602"/>
      <c r="J775" s="602"/>
      <c r="K775" s="602"/>
      <c r="L775" s="602"/>
      <c r="M775" s="602"/>
      <c r="N775" s="602"/>
      <c r="O775" s="602"/>
      <c r="P775" s="602"/>
      <c r="Q775" s="603">
        <v>165.12</v>
      </c>
      <c r="R775" s="602"/>
      <c r="S775" s="602"/>
      <c r="T775" s="604">
        <v>1</v>
      </c>
      <c r="U775" s="602"/>
      <c r="V775" s="602"/>
      <c r="W775" s="602"/>
      <c r="X775" s="602"/>
      <c r="Y775" s="602"/>
      <c r="Z775" s="602"/>
      <c r="AA775" s="602"/>
      <c r="AB775" s="602"/>
      <c r="AC775" s="602"/>
      <c r="AD775" s="605">
        <v>1</v>
      </c>
    </row>
    <row r="776" spans="1:30" ht="15.75" thickBot="1" x14ac:dyDescent="0.3">
      <c r="A776" s="593" t="s">
        <v>412</v>
      </c>
      <c r="B776" s="672">
        <v>45243</v>
      </c>
      <c r="C776" s="671" t="s">
        <v>396</v>
      </c>
      <c r="D776" s="606" t="s">
        <v>397</v>
      </c>
      <c r="E776" s="670"/>
      <c r="F776" s="670"/>
      <c r="G776" s="607">
        <v>82.08</v>
      </c>
      <c r="H776" s="607">
        <v>1200</v>
      </c>
      <c r="I776" s="670"/>
      <c r="J776" s="670"/>
      <c r="K776" s="670"/>
      <c r="L776" s="670"/>
      <c r="M776" s="670"/>
      <c r="N776" s="670"/>
      <c r="O776" s="670"/>
      <c r="P776" s="670"/>
      <c r="Q776" s="603">
        <v>1282.08</v>
      </c>
      <c r="R776" s="670"/>
      <c r="S776" s="670"/>
      <c r="T776" s="608">
        <v>1</v>
      </c>
      <c r="U776" s="608">
        <v>2</v>
      </c>
      <c r="V776" s="670"/>
      <c r="W776" s="670"/>
      <c r="X776" s="670"/>
      <c r="Y776" s="670"/>
      <c r="Z776" s="670"/>
      <c r="AA776" s="670"/>
      <c r="AB776" s="670"/>
      <c r="AC776" s="670"/>
      <c r="AD776" s="605">
        <v>3</v>
      </c>
    </row>
    <row r="777" spans="1:30" ht="15.75" thickBot="1" x14ac:dyDescent="0.3">
      <c r="A777" s="593" t="s">
        <v>412</v>
      </c>
      <c r="B777" s="673">
        <v>45251</v>
      </c>
      <c r="C777" s="671" t="s">
        <v>396</v>
      </c>
      <c r="D777" s="600" t="s">
        <v>397</v>
      </c>
      <c r="E777" s="602"/>
      <c r="F777" s="602"/>
      <c r="G777" s="602"/>
      <c r="H777" s="601">
        <v>2473.6799999999998</v>
      </c>
      <c r="I777" s="602"/>
      <c r="J777" s="602"/>
      <c r="K777" s="602"/>
      <c r="L777" s="602"/>
      <c r="M777" s="602"/>
      <c r="N777" s="602"/>
      <c r="O777" s="602"/>
      <c r="P777" s="602"/>
      <c r="Q777" s="603">
        <v>2473.6799999999998</v>
      </c>
      <c r="R777" s="602"/>
      <c r="S777" s="602"/>
      <c r="T777" s="602"/>
      <c r="U777" s="604">
        <v>5</v>
      </c>
      <c r="V777" s="602"/>
      <c r="W777" s="602"/>
      <c r="X777" s="602"/>
      <c r="Y777" s="602"/>
      <c r="Z777" s="602"/>
      <c r="AA777" s="602"/>
      <c r="AB777" s="602"/>
      <c r="AC777" s="602"/>
      <c r="AD777" s="605">
        <v>5</v>
      </c>
    </row>
    <row r="778" spans="1:30" ht="15.75" thickBot="1" x14ac:dyDescent="0.3">
      <c r="A778" s="593" t="s">
        <v>412</v>
      </c>
      <c r="B778" s="672">
        <v>45258</v>
      </c>
      <c r="C778" s="671" t="s">
        <v>396</v>
      </c>
      <c r="D778" s="606" t="s">
        <v>397</v>
      </c>
      <c r="E778" s="670"/>
      <c r="F778" s="670"/>
      <c r="G778" s="670"/>
      <c r="H778" s="607">
        <v>251.06</v>
      </c>
      <c r="I778" s="670"/>
      <c r="J778" s="670"/>
      <c r="K778" s="670"/>
      <c r="L778" s="670"/>
      <c r="M778" s="670"/>
      <c r="N778" s="670"/>
      <c r="O778" s="670"/>
      <c r="P778" s="670"/>
      <c r="Q778" s="603">
        <v>251.06</v>
      </c>
      <c r="R778" s="670"/>
      <c r="S778" s="670"/>
      <c r="T778" s="670"/>
      <c r="U778" s="608">
        <v>1</v>
      </c>
      <c r="V778" s="670"/>
      <c r="W778" s="670"/>
      <c r="X778" s="670"/>
      <c r="Y778" s="670"/>
      <c r="Z778" s="670"/>
      <c r="AA778" s="670"/>
      <c r="AB778" s="670"/>
      <c r="AC778" s="670"/>
      <c r="AD778" s="605">
        <v>1</v>
      </c>
    </row>
    <row r="779" spans="1:30" ht="15.75" thickBot="1" x14ac:dyDescent="0.3">
      <c r="A779" s="593" t="s">
        <v>412</v>
      </c>
      <c r="B779" s="673">
        <v>45266</v>
      </c>
      <c r="C779" s="671" t="s">
        <v>396</v>
      </c>
      <c r="D779" s="600" t="s">
        <v>397</v>
      </c>
      <c r="E779" s="602"/>
      <c r="F779" s="602"/>
      <c r="G779" s="602"/>
      <c r="H779" s="601">
        <v>75.569999999999993</v>
      </c>
      <c r="I779" s="601">
        <v>90.26</v>
      </c>
      <c r="J779" s="602"/>
      <c r="K779" s="602"/>
      <c r="L779" s="602"/>
      <c r="M779" s="602"/>
      <c r="N779" s="602"/>
      <c r="O779" s="602"/>
      <c r="P779" s="602"/>
      <c r="Q779" s="603">
        <v>165.83</v>
      </c>
      <c r="R779" s="602"/>
      <c r="S779" s="602"/>
      <c r="T779" s="602"/>
      <c r="U779" s="604">
        <v>1</v>
      </c>
      <c r="V779" s="604">
        <v>1</v>
      </c>
      <c r="W779" s="602"/>
      <c r="X779" s="602"/>
      <c r="Y779" s="602"/>
      <c r="Z779" s="602"/>
      <c r="AA779" s="602"/>
      <c r="AB779" s="602"/>
      <c r="AC779" s="602"/>
      <c r="AD779" s="605">
        <v>2</v>
      </c>
    </row>
    <row r="780" spans="1:30" ht="15.75" thickBot="1" x14ac:dyDescent="0.3">
      <c r="A780" s="593" t="s">
        <v>412</v>
      </c>
      <c r="B780" s="672">
        <v>45271</v>
      </c>
      <c r="C780" s="671" t="s">
        <v>396</v>
      </c>
      <c r="D780" s="606" t="s">
        <v>397</v>
      </c>
      <c r="E780" s="670"/>
      <c r="F780" s="670"/>
      <c r="G780" s="670"/>
      <c r="H780" s="670"/>
      <c r="I780" s="607">
        <v>600</v>
      </c>
      <c r="J780" s="670"/>
      <c r="K780" s="670"/>
      <c r="L780" s="670"/>
      <c r="M780" s="670"/>
      <c r="N780" s="670"/>
      <c r="O780" s="670"/>
      <c r="P780" s="670"/>
      <c r="Q780" s="603">
        <v>600</v>
      </c>
      <c r="R780" s="670"/>
      <c r="S780" s="670"/>
      <c r="T780" s="670"/>
      <c r="U780" s="670"/>
      <c r="V780" s="608">
        <v>1</v>
      </c>
      <c r="W780" s="670"/>
      <c r="X780" s="670"/>
      <c r="Y780" s="670"/>
      <c r="Z780" s="670"/>
      <c r="AA780" s="670"/>
      <c r="AB780" s="670"/>
      <c r="AC780" s="670"/>
      <c r="AD780" s="605">
        <v>1</v>
      </c>
    </row>
    <row r="781" spans="1:30" ht="15.75" thickBot="1" x14ac:dyDescent="0.3">
      <c r="A781" s="593" t="s">
        <v>412</v>
      </c>
      <c r="B781" s="673">
        <v>45288</v>
      </c>
      <c r="C781" s="671" t="s">
        <v>396</v>
      </c>
      <c r="D781" s="600" t="s">
        <v>397</v>
      </c>
      <c r="E781" s="602"/>
      <c r="F781" s="602"/>
      <c r="G781" s="602"/>
      <c r="H781" s="602"/>
      <c r="I781" s="601">
        <v>885.29</v>
      </c>
      <c r="J781" s="602"/>
      <c r="K781" s="602"/>
      <c r="L781" s="602"/>
      <c r="M781" s="602"/>
      <c r="N781" s="602"/>
      <c r="O781" s="602"/>
      <c r="P781" s="602"/>
      <c r="Q781" s="603">
        <v>885.29</v>
      </c>
      <c r="R781" s="602"/>
      <c r="S781" s="602"/>
      <c r="T781" s="602"/>
      <c r="U781" s="602"/>
      <c r="V781" s="604">
        <v>3</v>
      </c>
      <c r="W781" s="602"/>
      <c r="X781" s="602"/>
      <c r="Y781" s="602"/>
      <c r="Z781" s="602"/>
      <c r="AA781" s="602"/>
      <c r="AB781" s="602"/>
      <c r="AC781" s="602"/>
      <c r="AD781" s="605">
        <v>3</v>
      </c>
    </row>
    <row r="782" spans="1:30" ht="15.75" thickBot="1" x14ac:dyDescent="0.3">
      <c r="A782" s="593" t="s">
        <v>412</v>
      </c>
      <c r="B782" s="672">
        <v>45317</v>
      </c>
      <c r="C782" s="671" t="s">
        <v>396</v>
      </c>
      <c r="D782" s="606" t="s">
        <v>397</v>
      </c>
      <c r="E782" s="670"/>
      <c r="F782" s="670"/>
      <c r="G782" s="670"/>
      <c r="H782" s="670"/>
      <c r="I782" s="670"/>
      <c r="J782" s="607">
        <v>214.44</v>
      </c>
      <c r="K782" s="670"/>
      <c r="L782" s="670"/>
      <c r="M782" s="670"/>
      <c r="N782" s="670"/>
      <c r="O782" s="670"/>
      <c r="P782" s="670"/>
      <c r="Q782" s="603">
        <v>214.44</v>
      </c>
      <c r="R782" s="670"/>
      <c r="S782" s="670"/>
      <c r="T782" s="670"/>
      <c r="U782" s="670"/>
      <c r="V782" s="670"/>
      <c r="W782" s="608">
        <v>1</v>
      </c>
      <c r="X782" s="670"/>
      <c r="Y782" s="670"/>
      <c r="Z782" s="670"/>
      <c r="AA782" s="670"/>
      <c r="AB782" s="670"/>
      <c r="AC782" s="670"/>
      <c r="AD782" s="605">
        <v>1</v>
      </c>
    </row>
    <row r="783" spans="1:30" ht="15.75" thickBot="1" x14ac:dyDescent="0.3">
      <c r="A783" s="593" t="s">
        <v>412</v>
      </c>
      <c r="B783" s="673">
        <v>45324</v>
      </c>
      <c r="C783" s="671" t="s">
        <v>396</v>
      </c>
      <c r="D783" s="600" t="s">
        <v>397</v>
      </c>
      <c r="E783" s="602"/>
      <c r="F783" s="602"/>
      <c r="G783" s="602"/>
      <c r="H783" s="602"/>
      <c r="I783" s="602"/>
      <c r="J783" s="601">
        <v>2496.7399999999998</v>
      </c>
      <c r="K783" s="601">
        <v>294.44</v>
      </c>
      <c r="L783" s="602"/>
      <c r="M783" s="602"/>
      <c r="N783" s="602"/>
      <c r="O783" s="602"/>
      <c r="P783" s="602"/>
      <c r="Q783" s="603">
        <v>2791.18</v>
      </c>
      <c r="R783" s="602"/>
      <c r="S783" s="602"/>
      <c r="T783" s="602"/>
      <c r="U783" s="602"/>
      <c r="V783" s="602"/>
      <c r="W783" s="604">
        <v>6</v>
      </c>
      <c r="X783" s="604">
        <v>1</v>
      </c>
      <c r="Y783" s="602"/>
      <c r="Z783" s="602"/>
      <c r="AA783" s="602"/>
      <c r="AB783" s="602"/>
      <c r="AC783" s="602"/>
      <c r="AD783" s="605">
        <v>7</v>
      </c>
    </row>
    <row r="784" spans="1:30" ht="15.75" thickBot="1" x14ac:dyDescent="0.3">
      <c r="A784" s="593" t="s">
        <v>412</v>
      </c>
      <c r="B784" s="672">
        <v>45328</v>
      </c>
      <c r="C784" s="671" t="s">
        <v>396</v>
      </c>
      <c r="D784" s="606" t="s">
        <v>397</v>
      </c>
      <c r="E784" s="670"/>
      <c r="F784" s="670"/>
      <c r="G784" s="670"/>
      <c r="H784" s="670"/>
      <c r="I784" s="670"/>
      <c r="J784" s="607">
        <v>404.9</v>
      </c>
      <c r="K784" s="670"/>
      <c r="L784" s="670"/>
      <c r="M784" s="670"/>
      <c r="N784" s="670"/>
      <c r="O784" s="670"/>
      <c r="P784" s="670"/>
      <c r="Q784" s="603">
        <v>404.9</v>
      </c>
      <c r="R784" s="670"/>
      <c r="S784" s="670"/>
      <c r="T784" s="670"/>
      <c r="U784" s="670"/>
      <c r="V784" s="670"/>
      <c r="W784" s="608">
        <v>1</v>
      </c>
      <c r="X784" s="670"/>
      <c r="Y784" s="670"/>
      <c r="Z784" s="670"/>
      <c r="AA784" s="670"/>
      <c r="AB784" s="670"/>
      <c r="AC784" s="670"/>
      <c r="AD784" s="605">
        <v>1</v>
      </c>
    </row>
    <row r="785" spans="1:30" ht="15.75" thickBot="1" x14ac:dyDescent="0.3">
      <c r="A785" s="593" t="s">
        <v>412</v>
      </c>
      <c r="B785" s="673">
        <v>45329</v>
      </c>
      <c r="C785" s="671" t="s">
        <v>396</v>
      </c>
      <c r="D785" s="600" t="s">
        <v>397</v>
      </c>
      <c r="E785" s="602"/>
      <c r="F785" s="602"/>
      <c r="G785" s="602"/>
      <c r="H785" s="602"/>
      <c r="I785" s="602"/>
      <c r="J785" s="601">
        <v>1428.57</v>
      </c>
      <c r="K785" s="602"/>
      <c r="L785" s="602"/>
      <c r="M785" s="602"/>
      <c r="N785" s="602"/>
      <c r="O785" s="602"/>
      <c r="P785" s="602"/>
      <c r="Q785" s="603">
        <v>1428.57</v>
      </c>
      <c r="R785" s="602"/>
      <c r="S785" s="602"/>
      <c r="T785" s="602"/>
      <c r="U785" s="602"/>
      <c r="V785" s="602"/>
      <c r="W785" s="604">
        <v>3</v>
      </c>
      <c r="X785" s="602"/>
      <c r="Y785" s="602"/>
      <c r="Z785" s="602"/>
      <c r="AA785" s="602"/>
      <c r="AB785" s="602"/>
      <c r="AC785" s="602"/>
      <c r="AD785" s="605">
        <v>3</v>
      </c>
    </row>
    <row r="786" spans="1:30" ht="15.75" thickBot="1" x14ac:dyDescent="0.3">
      <c r="A786" s="593" t="s">
        <v>412</v>
      </c>
      <c r="B786" s="672">
        <v>45335</v>
      </c>
      <c r="C786" s="671" t="s">
        <v>396</v>
      </c>
      <c r="D786" s="606" t="s">
        <v>397</v>
      </c>
      <c r="E786" s="670"/>
      <c r="F786" s="670"/>
      <c r="G786" s="670"/>
      <c r="H786" s="670"/>
      <c r="I786" s="670"/>
      <c r="J786" s="670"/>
      <c r="K786" s="607">
        <v>2644.41</v>
      </c>
      <c r="L786" s="670"/>
      <c r="M786" s="670"/>
      <c r="N786" s="670"/>
      <c r="O786" s="670"/>
      <c r="P786" s="670"/>
      <c r="Q786" s="603">
        <v>2644.41</v>
      </c>
      <c r="R786" s="670"/>
      <c r="S786" s="670"/>
      <c r="T786" s="670"/>
      <c r="U786" s="670"/>
      <c r="V786" s="670"/>
      <c r="W786" s="670"/>
      <c r="X786" s="608">
        <v>6</v>
      </c>
      <c r="Y786" s="670"/>
      <c r="Z786" s="670"/>
      <c r="AA786" s="670"/>
      <c r="AB786" s="670"/>
      <c r="AC786" s="670"/>
      <c r="AD786" s="605">
        <v>6</v>
      </c>
    </row>
    <row r="787" spans="1:30" ht="15.75" thickBot="1" x14ac:dyDescent="0.3">
      <c r="A787" s="593" t="s">
        <v>412</v>
      </c>
      <c r="B787" s="673">
        <v>45343</v>
      </c>
      <c r="C787" s="671" t="s">
        <v>396</v>
      </c>
      <c r="D787" s="600" t="s">
        <v>397</v>
      </c>
      <c r="E787" s="602"/>
      <c r="F787" s="602"/>
      <c r="G787" s="602"/>
      <c r="H787" s="602"/>
      <c r="I787" s="602"/>
      <c r="J787" s="602"/>
      <c r="K787" s="601">
        <v>2990.48</v>
      </c>
      <c r="L787" s="602"/>
      <c r="M787" s="602"/>
      <c r="N787" s="602"/>
      <c r="O787" s="602"/>
      <c r="P787" s="602"/>
      <c r="Q787" s="603">
        <v>2990.48</v>
      </c>
      <c r="R787" s="602"/>
      <c r="S787" s="602"/>
      <c r="T787" s="602"/>
      <c r="U787" s="602"/>
      <c r="V787" s="602"/>
      <c r="W787" s="602"/>
      <c r="X787" s="604">
        <v>5</v>
      </c>
      <c r="Y787" s="602"/>
      <c r="Z787" s="602"/>
      <c r="AA787" s="602"/>
      <c r="AB787" s="602"/>
      <c r="AC787" s="602"/>
      <c r="AD787" s="605">
        <v>5</v>
      </c>
    </row>
    <row r="788" spans="1:30" ht="15.75" thickBot="1" x14ac:dyDescent="0.3">
      <c r="A788" s="593" t="s">
        <v>412</v>
      </c>
      <c r="B788" s="672">
        <v>45350</v>
      </c>
      <c r="C788" s="671" t="s">
        <v>396</v>
      </c>
      <c r="D788" s="606" t="s">
        <v>397</v>
      </c>
      <c r="E788" s="670"/>
      <c r="F788" s="670"/>
      <c r="G788" s="670"/>
      <c r="H788" s="670"/>
      <c r="I788" s="670"/>
      <c r="J788" s="670"/>
      <c r="K788" s="607">
        <v>1255.53</v>
      </c>
      <c r="L788" s="670"/>
      <c r="M788" s="670"/>
      <c r="N788" s="670"/>
      <c r="O788" s="670"/>
      <c r="P788" s="670"/>
      <c r="Q788" s="603">
        <v>1255.53</v>
      </c>
      <c r="R788" s="670"/>
      <c r="S788" s="670"/>
      <c r="T788" s="670"/>
      <c r="U788" s="670"/>
      <c r="V788" s="670"/>
      <c r="W788" s="670"/>
      <c r="X788" s="608">
        <v>3</v>
      </c>
      <c r="Y788" s="670"/>
      <c r="Z788" s="670"/>
      <c r="AA788" s="670"/>
      <c r="AB788" s="670"/>
      <c r="AC788" s="670"/>
      <c r="AD788" s="605">
        <v>3</v>
      </c>
    </row>
    <row r="789" spans="1:30" ht="15.75" thickBot="1" x14ac:dyDescent="0.3">
      <c r="A789" s="593" t="s">
        <v>412</v>
      </c>
      <c r="B789" s="673">
        <v>45359</v>
      </c>
      <c r="C789" s="671" t="s">
        <v>396</v>
      </c>
      <c r="D789" s="600" t="s">
        <v>397</v>
      </c>
      <c r="E789" s="602"/>
      <c r="F789" s="602"/>
      <c r="G789" s="602"/>
      <c r="H789" s="602"/>
      <c r="I789" s="602"/>
      <c r="J789" s="602"/>
      <c r="K789" s="601">
        <v>500</v>
      </c>
      <c r="L789" s="601">
        <v>365.33</v>
      </c>
      <c r="M789" s="602"/>
      <c r="N789" s="602"/>
      <c r="O789" s="602"/>
      <c r="P789" s="602"/>
      <c r="Q789" s="603">
        <v>865.33</v>
      </c>
      <c r="R789" s="602"/>
      <c r="S789" s="602"/>
      <c r="T789" s="602"/>
      <c r="U789" s="602"/>
      <c r="V789" s="602"/>
      <c r="W789" s="602"/>
      <c r="X789" s="604">
        <v>1</v>
      </c>
      <c r="Y789" s="604">
        <v>1</v>
      </c>
      <c r="Z789" s="602"/>
      <c r="AA789" s="602"/>
      <c r="AB789" s="602"/>
      <c r="AC789" s="602"/>
      <c r="AD789" s="605">
        <v>2</v>
      </c>
    </row>
    <row r="790" spans="1:30" ht="15.75" thickBot="1" x14ac:dyDescent="0.3">
      <c r="A790" s="593" t="s">
        <v>412</v>
      </c>
      <c r="B790" s="672">
        <v>45363</v>
      </c>
      <c r="C790" s="671" t="s">
        <v>396</v>
      </c>
      <c r="D790" s="606" t="s">
        <v>397</v>
      </c>
      <c r="E790" s="670"/>
      <c r="F790" s="670"/>
      <c r="G790" s="670"/>
      <c r="H790" s="670"/>
      <c r="I790" s="670"/>
      <c r="J790" s="670"/>
      <c r="K790" s="670"/>
      <c r="L790" s="607">
        <v>1000</v>
      </c>
      <c r="M790" s="670"/>
      <c r="N790" s="670"/>
      <c r="O790" s="670"/>
      <c r="P790" s="670"/>
      <c r="Q790" s="603">
        <v>1000</v>
      </c>
      <c r="R790" s="670"/>
      <c r="S790" s="670"/>
      <c r="T790" s="670"/>
      <c r="U790" s="670"/>
      <c r="V790" s="670"/>
      <c r="W790" s="670"/>
      <c r="X790" s="670"/>
      <c r="Y790" s="608">
        <v>2</v>
      </c>
      <c r="Z790" s="670"/>
      <c r="AA790" s="670"/>
      <c r="AB790" s="670"/>
      <c r="AC790" s="670"/>
      <c r="AD790" s="605">
        <v>2</v>
      </c>
    </row>
    <row r="791" spans="1:30" ht="15.75" thickBot="1" x14ac:dyDescent="0.3">
      <c r="A791" s="593" t="s">
        <v>412</v>
      </c>
      <c r="B791" s="673">
        <v>45379</v>
      </c>
      <c r="C791" s="671" t="s">
        <v>396</v>
      </c>
      <c r="D791" s="600" t="s">
        <v>397</v>
      </c>
      <c r="E791" s="602"/>
      <c r="F791" s="602"/>
      <c r="G791" s="602"/>
      <c r="H791" s="602"/>
      <c r="I791" s="602"/>
      <c r="J791" s="602"/>
      <c r="K791" s="602"/>
      <c r="L791" s="601">
        <v>1322.79</v>
      </c>
      <c r="M791" s="602"/>
      <c r="N791" s="602"/>
      <c r="O791" s="602"/>
      <c r="P791" s="602"/>
      <c r="Q791" s="603">
        <v>1322.79</v>
      </c>
      <c r="R791" s="602"/>
      <c r="S791" s="602"/>
      <c r="T791" s="602"/>
      <c r="U791" s="602"/>
      <c r="V791" s="602"/>
      <c r="W791" s="602"/>
      <c r="X791" s="602"/>
      <c r="Y791" s="604">
        <v>3</v>
      </c>
      <c r="Z791" s="602"/>
      <c r="AA791" s="602"/>
      <c r="AB791" s="602"/>
      <c r="AC791" s="602"/>
      <c r="AD791" s="605">
        <v>3</v>
      </c>
    </row>
    <row r="792" spans="1:30" ht="15.75" thickBot="1" x14ac:dyDescent="0.3">
      <c r="A792" s="593" t="s">
        <v>412</v>
      </c>
      <c r="B792" s="672">
        <v>45386</v>
      </c>
      <c r="C792" s="671" t="s">
        <v>396</v>
      </c>
      <c r="D792" s="606" t="s">
        <v>397</v>
      </c>
      <c r="E792" s="670"/>
      <c r="F792" s="670"/>
      <c r="G792" s="670"/>
      <c r="H792" s="670"/>
      <c r="I792" s="670"/>
      <c r="J792" s="670"/>
      <c r="K792" s="670"/>
      <c r="L792" s="607">
        <v>1204.42</v>
      </c>
      <c r="M792" s="670"/>
      <c r="N792" s="670"/>
      <c r="O792" s="670"/>
      <c r="P792" s="670"/>
      <c r="Q792" s="603">
        <v>1204.42</v>
      </c>
      <c r="R792" s="670"/>
      <c r="S792" s="670"/>
      <c r="T792" s="670"/>
      <c r="U792" s="670"/>
      <c r="V792" s="670"/>
      <c r="W792" s="670"/>
      <c r="X792" s="670"/>
      <c r="Y792" s="608">
        <v>2</v>
      </c>
      <c r="Z792" s="670"/>
      <c r="AA792" s="670"/>
      <c r="AB792" s="670"/>
      <c r="AC792" s="670"/>
      <c r="AD792" s="605">
        <v>2</v>
      </c>
    </row>
    <row r="793" spans="1:30" ht="15.75" thickBot="1" x14ac:dyDescent="0.3">
      <c r="A793" s="593" t="s">
        <v>412</v>
      </c>
      <c r="B793" s="673">
        <v>45391</v>
      </c>
      <c r="C793" s="671" t="s">
        <v>396</v>
      </c>
      <c r="D793" s="600" t="s">
        <v>397</v>
      </c>
      <c r="E793" s="602"/>
      <c r="F793" s="602"/>
      <c r="G793" s="602"/>
      <c r="H793" s="602"/>
      <c r="I793" s="602"/>
      <c r="J793" s="602"/>
      <c r="K793" s="602"/>
      <c r="L793" s="602"/>
      <c r="M793" s="601">
        <v>226.88</v>
      </c>
      <c r="N793" s="602"/>
      <c r="O793" s="602"/>
      <c r="P793" s="602"/>
      <c r="Q793" s="603">
        <v>226.88</v>
      </c>
      <c r="R793" s="602"/>
      <c r="S793" s="602"/>
      <c r="T793" s="602"/>
      <c r="U793" s="602"/>
      <c r="V793" s="602"/>
      <c r="W793" s="602"/>
      <c r="X793" s="602"/>
      <c r="Y793" s="602"/>
      <c r="Z793" s="604">
        <v>2</v>
      </c>
      <c r="AA793" s="602"/>
      <c r="AB793" s="602"/>
      <c r="AC793" s="602"/>
      <c r="AD793" s="605">
        <v>2</v>
      </c>
    </row>
    <row r="794" spans="1:30" ht="15.75" thickBot="1" x14ac:dyDescent="0.3">
      <c r="A794" s="593" t="s">
        <v>412</v>
      </c>
      <c r="B794" s="672">
        <v>45392</v>
      </c>
      <c r="C794" s="671" t="s">
        <v>396</v>
      </c>
      <c r="D794" s="606" t="s">
        <v>397</v>
      </c>
      <c r="E794" s="670"/>
      <c r="F794" s="670"/>
      <c r="G794" s="670"/>
      <c r="H794" s="670"/>
      <c r="I794" s="670"/>
      <c r="J794" s="670"/>
      <c r="K794" s="670"/>
      <c r="L794" s="670"/>
      <c r="M794" s="607">
        <v>1079.08</v>
      </c>
      <c r="N794" s="670"/>
      <c r="O794" s="670"/>
      <c r="P794" s="670"/>
      <c r="Q794" s="603">
        <v>1079.08</v>
      </c>
      <c r="R794" s="670"/>
      <c r="S794" s="670"/>
      <c r="T794" s="670"/>
      <c r="U794" s="670"/>
      <c r="V794" s="670"/>
      <c r="W794" s="670"/>
      <c r="X794" s="670"/>
      <c r="Y794" s="670"/>
      <c r="Z794" s="608">
        <v>2</v>
      </c>
      <c r="AA794" s="670"/>
      <c r="AB794" s="670"/>
      <c r="AC794" s="670"/>
      <c r="AD794" s="605">
        <v>2</v>
      </c>
    </row>
    <row r="795" spans="1:30" ht="15.75" thickBot="1" x14ac:dyDescent="0.3">
      <c r="A795" s="593" t="s">
        <v>412</v>
      </c>
      <c r="B795" s="673">
        <v>45398</v>
      </c>
      <c r="C795" s="671" t="s">
        <v>396</v>
      </c>
      <c r="D795" s="600" t="s">
        <v>397</v>
      </c>
      <c r="E795" s="602"/>
      <c r="F795" s="602"/>
      <c r="G795" s="602"/>
      <c r="H795" s="602"/>
      <c r="I795" s="602"/>
      <c r="J795" s="602"/>
      <c r="K795" s="602"/>
      <c r="L795" s="602"/>
      <c r="M795" s="601">
        <v>634.77</v>
      </c>
      <c r="N795" s="602"/>
      <c r="O795" s="602"/>
      <c r="P795" s="602"/>
      <c r="Q795" s="603">
        <v>634.77</v>
      </c>
      <c r="R795" s="602"/>
      <c r="S795" s="602"/>
      <c r="T795" s="602"/>
      <c r="U795" s="602"/>
      <c r="V795" s="602"/>
      <c r="W795" s="602"/>
      <c r="X795" s="602"/>
      <c r="Y795" s="602"/>
      <c r="Z795" s="604">
        <v>3</v>
      </c>
      <c r="AA795" s="602"/>
      <c r="AB795" s="602"/>
      <c r="AC795" s="602"/>
      <c r="AD795" s="605">
        <v>3</v>
      </c>
    </row>
    <row r="796" spans="1:30" ht="15.75" thickBot="1" x14ac:dyDescent="0.3">
      <c r="A796" s="593" t="s">
        <v>412</v>
      </c>
      <c r="B796" s="672">
        <v>45405</v>
      </c>
      <c r="C796" s="671" t="s">
        <v>396</v>
      </c>
      <c r="D796" s="606" t="s">
        <v>397</v>
      </c>
      <c r="E796" s="670"/>
      <c r="F796" s="670"/>
      <c r="G796" s="670"/>
      <c r="H796" s="670"/>
      <c r="I796" s="670"/>
      <c r="J796" s="670"/>
      <c r="K796" s="670"/>
      <c r="L796" s="607">
        <v>226.17</v>
      </c>
      <c r="M796" s="670"/>
      <c r="N796" s="670"/>
      <c r="O796" s="670"/>
      <c r="P796" s="670"/>
      <c r="Q796" s="603">
        <v>226.17</v>
      </c>
      <c r="R796" s="670"/>
      <c r="S796" s="670"/>
      <c r="T796" s="670"/>
      <c r="U796" s="670"/>
      <c r="V796" s="670"/>
      <c r="W796" s="670"/>
      <c r="X796" s="670"/>
      <c r="Y796" s="608">
        <v>1</v>
      </c>
      <c r="Z796" s="670"/>
      <c r="AA796" s="670"/>
      <c r="AB796" s="670"/>
      <c r="AC796" s="670"/>
      <c r="AD796" s="605">
        <v>1</v>
      </c>
    </row>
    <row r="797" spans="1:30" ht="15.75" thickBot="1" x14ac:dyDescent="0.3">
      <c r="A797" s="593" t="s">
        <v>412</v>
      </c>
      <c r="B797" s="673">
        <v>45408</v>
      </c>
      <c r="C797" s="671" t="s">
        <v>396</v>
      </c>
      <c r="D797" s="600" t="s">
        <v>397</v>
      </c>
      <c r="E797" s="602"/>
      <c r="F797" s="602"/>
      <c r="G797" s="602"/>
      <c r="H797" s="602"/>
      <c r="I797" s="602"/>
      <c r="J797" s="602"/>
      <c r="K797" s="602"/>
      <c r="L797" s="602"/>
      <c r="M797" s="601">
        <v>2299.04</v>
      </c>
      <c r="N797" s="602"/>
      <c r="O797" s="602"/>
      <c r="P797" s="602"/>
      <c r="Q797" s="603">
        <v>2299.04</v>
      </c>
      <c r="R797" s="602"/>
      <c r="S797" s="602"/>
      <c r="T797" s="602"/>
      <c r="U797" s="602"/>
      <c r="V797" s="602"/>
      <c r="W797" s="602"/>
      <c r="X797" s="602"/>
      <c r="Y797" s="602"/>
      <c r="Z797" s="604">
        <v>5</v>
      </c>
      <c r="AA797" s="602"/>
      <c r="AB797" s="602"/>
      <c r="AC797" s="602"/>
      <c r="AD797" s="605">
        <v>5</v>
      </c>
    </row>
    <row r="798" spans="1:30" ht="15.75" thickBot="1" x14ac:dyDescent="0.3">
      <c r="A798" s="593" t="s">
        <v>412</v>
      </c>
      <c r="B798" s="672">
        <v>45412</v>
      </c>
      <c r="C798" s="671" t="s">
        <v>396</v>
      </c>
      <c r="D798" s="606" t="s">
        <v>397</v>
      </c>
      <c r="E798" s="670"/>
      <c r="F798" s="670"/>
      <c r="G798" s="670"/>
      <c r="H798" s="670"/>
      <c r="I798" s="670"/>
      <c r="J798" s="670"/>
      <c r="K798" s="670"/>
      <c r="L798" s="670"/>
      <c r="M798" s="607">
        <v>291.02999999999997</v>
      </c>
      <c r="N798" s="670"/>
      <c r="O798" s="670"/>
      <c r="P798" s="670"/>
      <c r="Q798" s="603">
        <v>291.02999999999997</v>
      </c>
      <c r="R798" s="670"/>
      <c r="S798" s="670"/>
      <c r="T798" s="670"/>
      <c r="U798" s="670"/>
      <c r="V798" s="670"/>
      <c r="W798" s="670"/>
      <c r="X798" s="670"/>
      <c r="Y798" s="670"/>
      <c r="Z798" s="608">
        <v>1</v>
      </c>
      <c r="AA798" s="670"/>
      <c r="AB798" s="670"/>
      <c r="AC798" s="670"/>
      <c r="AD798" s="605">
        <v>1</v>
      </c>
    </row>
    <row r="799" spans="1:30" ht="15.75" thickBot="1" x14ac:dyDescent="0.3">
      <c r="A799" s="593" t="s">
        <v>412</v>
      </c>
      <c r="B799" s="673">
        <v>45415</v>
      </c>
      <c r="C799" s="671" t="s">
        <v>396</v>
      </c>
      <c r="D799" s="600" t="s">
        <v>397</v>
      </c>
      <c r="E799" s="602"/>
      <c r="F799" s="602"/>
      <c r="G799" s="602"/>
      <c r="H799" s="602"/>
      <c r="I799" s="602"/>
      <c r="J799" s="602"/>
      <c r="K799" s="602"/>
      <c r="L799" s="601">
        <v>698.56</v>
      </c>
      <c r="M799" s="602"/>
      <c r="N799" s="602"/>
      <c r="O799" s="602"/>
      <c r="P799" s="602"/>
      <c r="Q799" s="603">
        <v>698.56</v>
      </c>
      <c r="R799" s="602"/>
      <c r="S799" s="602"/>
      <c r="T799" s="602"/>
      <c r="U799" s="602"/>
      <c r="V799" s="602"/>
      <c r="W799" s="602"/>
      <c r="X799" s="602"/>
      <c r="Y799" s="604">
        <v>2</v>
      </c>
      <c r="Z799" s="602"/>
      <c r="AA799" s="602"/>
      <c r="AB799" s="602"/>
      <c r="AC799" s="602"/>
      <c r="AD799" s="605">
        <v>2</v>
      </c>
    </row>
    <row r="800" spans="1:30" ht="15.75" thickBot="1" x14ac:dyDescent="0.3">
      <c r="A800" s="593" t="s">
        <v>412</v>
      </c>
      <c r="B800" s="672">
        <v>45418</v>
      </c>
      <c r="C800" s="671" t="s">
        <v>396</v>
      </c>
      <c r="D800" s="606" t="s">
        <v>397</v>
      </c>
      <c r="E800" s="670"/>
      <c r="F800" s="670"/>
      <c r="G800" s="670"/>
      <c r="H800" s="670"/>
      <c r="I800" s="670"/>
      <c r="J800" s="670"/>
      <c r="K800" s="670"/>
      <c r="L800" s="670"/>
      <c r="M800" s="607">
        <v>49.48</v>
      </c>
      <c r="N800" s="607">
        <v>159.07</v>
      </c>
      <c r="O800" s="670"/>
      <c r="P800" s="670"/>
      <c r="Q800" s="603">
        <v>208.55</v>
      </c>
      <c r="R800" s="670"/>
      <c r="S800" s="670"/>
      <c r="T800" s="670"/>
      <c r="U800" s="670"/>
      <c r="V800" s="670"/>
      <c r="W800" s="670"/>
      <c r="X800" s="670"/>
      <c r="Y800" s="670"/>
      <c r="Z800" s="608">
        <v>1</v>
      </c>
      <c r="AA800" s="608">
        <v>1</v>
      </c>
      <c r="AB800" s="670"/>
      <c r="AC800" s="670"/>
      <c r="AD800" s="605">
        <v>2</v>
      </c>
    </row>
    <row r="801" spans="1:30" ht="15.75" thickBot="1" x14ac:dyDescent="0.3">
      <c r="A801" s="593" t="s">
        <v>412</v>
      </c>
      <c r="B801" s="673">
        <v>45426</v>
      </c>
      <c r="C801" s="671" t="s">
        <v>396</v>
      </c>
      <c r="D801" s="600" t="s">
        <v>397</v>
      </c>
      <c r="E801" s="602"/>
      <c r="F801" s="602"/>
      <c r="G801" s="602"/>
      <c r="H801" s="602"/>
      <c r="I801" s="602"/>
      <c r="J801" s="602"/>
      <c r="K801" s="602"/>
      <c r="L801" s="602"/>
      <c r="M801" s="602"/>
      <c r="N801" s="601">
        <v>341.86</v>
      </c>
      <c r="O801" s="602"/>
      <c r="P801" s="602"/>
      <c r="Q801" s="603">
        <v>341.86</v>
      </c>
      <c r="R801" s="602"/>
      <c r="S801" s="602"/>
      <c r="T801" s="602"/>
      <c r="U801" s="602"/>
      <c r="V801" s="602"/>
      <c r="W801" s="602"/>
      <c r="X801" s="602"/>
      <c r="Y801" s="602"/>
      <c r="Z801" s="602"/>
      <c r="AA801" s="604">
        <v>1</v>
      </c>
      <c r="AB801" s="602"/>
      <c r="AC801" s="602"/>
      <c r="AD801" s="605">
        <v>1</v>
      </c>
    </row>
    <row r="802" spans="1:30" ht="15.75" thickBot="1" x14ac:dyDescent="0.3">
      <c r="A802" s="593" t="s">
        <v>412</v>
      </c>
      <c r="B802" s="672">
        <v>45433</v>
      </c>
      <c r="C802" s="671" t="s">
        <v>396</v>
      </c>
      <c r="D802" s="606" t="s">
        <v>397</v>
      </c>
      <c r="E802" s="670"/>
      <c r="F802" s="670"/>
      <c r="G802" s="670"/>
      <c r="H802" s="670"/>
      <c r="I802" s="670"/>
      <c r="J802" s="670"/>
      <c r="K802" s="670"/>
      <c r="L802" s="670"/>
      <c r="M802" s="670"/>
      <c r="N802" s="607">
        <v>871.1</v>
      </c>
      <c r="O802" s="670"/>
      <c r="P802" s="670"/>
      <c r="Q802" s="603">
        <v>871.1</v>
      </c>
      <c r="R802" s="670"/>
      <c r="S802" s="670"/>
      <c r="T802" s="670"/>
      <c r="U802" s="670"/>
      <c r="V802" s="670"/>
      <c r="W802" s="670"/>
      <c r="X802" s="670"/>
      <c r="Y802" s="670"/>
      <c r="Z802" s="670"/>
      <c r="AA802" s="608">
        <v>2</v>
      </c>
      <c r="AB802" s="670"/>
      <c r="AC802" s="670"/>
      <c r="AD802" s="605">
        <v>2</v>
      </c>
    </row>
    <row r="803" spans="1:30" ht="15.75" thickBot="1" x14ac:dyDescent="0.3">
      <c r="A803" s="593" t="s">
        <v>412</v>
      </c>
      <c r="B803" s="673">
        <v>45443</v>
      </c>
      <c r="C803" s="671" t="s">
        <v>396</v>
      </c>
      <c r="D803" s="600" t="s">
        <v>397</v>
      </c>
      <c r="E803" s="602"/>
      <c r="F803" s="602"/>
      <c r="G803" s="602"/>
      <c r="H803" s="602"/>
      <c r="I803" s="602"/>
      <c r="J803" s="602"/>
      <c r="K803" s="602"/>
      <c r="L803" s="602"/>
      <c r="M803" s="602"/>
      <c r="N803" s="601">
        <v>995.86</v>
      </c>
      <c r="O803" s="602"/>
      <c r="P803" s="602"/>
      <c r="Q803" s="603">
        <v>995.86</v>
      </c>
      <c r="R803" s="602"/>
      <c r="S803" s="602"/>
      <c r="T803" s="602"/>
      <c r="U803" s="602"/>
      <c r="V803" s="602"/>
      <c r="W803" s="602"/>
      <c r="X803" s="602"/>
      <c r="Y803" s="602"/>
      <c r="Z803" s="602"/>
      <c r="AA803" s="604">
        <v>3</v>
      </c>
      <c r="AB803" s="602"/>
      <c r="AC803" s="602"/>
      <c r="AD803" s="605">
        <v>3</v>
      </c>
    </row>
    <row r="804" spans="1:30" ht="15.75" thickBot="1" x14ac:dyDescent="0.3">
      <c r="A804" s="593" t="s">
        <v>412</v>
      </c>
      <c r="B804" s="672">
        <v>45448</v>
      </c>
      <c r="C804" s="671" t="s">
        <v>396</v>
      </c>
      <c r="D804" s="606" t="s">
        <v>397</v>
      </c>
      <c r="E804" s="670"/>
      <c r="F804" s="670"/>
      <c r="G804" s="670"/>
      <c r="H804" s="670"/>
      <c r="I804" s="670"/>
      <c r="J804" s="670"/>
      <c r="K804" s="670"/>
      <c r="L804" s="670"/>
      <c r="M804" s="670"/>
      <c r="N804" s="607">
        <v>1200</v>
      </c>
      <c r="O804" s="670"/>
      <c r="P804" s="670"/>
      <c r="Q804" s="603">
        <v>1200</v>
      </c>
      <c r="R804" s="670"/>
      <c r="S804" s="670"/>
      <c r="T804" s="670"/>
      <c r="U804" s="670"/>
      <c r="V804" s="670"/>
      <c r="W804" s="670"/>
      <c r="X804" s="670"/>
      <c r="Y804" s="670"/>
      <c r="Z804" s="670"/>
      <c r="AA804" s="608">
        <v>2</v>
      </c>
      <c r="AB804" s="670"/>
      <c r="AC804" s="670"/>
      <c r="AD804" s="605">
        <v>2</v>
      </c>
    </row>
    <row r="805" spans="1:30" ht="15.75" thickBot="1" x14ac:dyDescent="0.3">
      <c r="A805" s="593" t="s">
        <v>412</v>
      </c>
      <c r="B805" s="673">
        <v>45454</v>
      </c>
      <c r="C805" s="671" t="s">
        <v>396</v>
      </c>
      <c r="D805" s="600" t="s">
        <v>397</v>
      </c>
      <c r="E805" s="602"/>
      <c r="F805" s="602"/>
      <c r="G805" s="602"/>
      <c r="H805" s="602"/>
      <c r="I805" s="602"/>
      <c r="J805" s="602"/>
      <c r="K805" s="602"/>
      <c r="L805" s="602"/>
      <c r="M805" s="602"/>
      <c r="N805" s="602"/>
      <c r="O805" s="601">
        <v>689.06</v>
      </c>
      <c r="P805" s="602"/>
      <c r="Q805" s="603">
        <v>689.06</v>
      </c>
      <c r="R805" s="602"/>
      <c r="S805" s="602"/>
      <c r="T805" s="602"/>
      <c r="U805" s="602"/>
      <c r="V805" s="602"/>
      <c r="W805" s="602"/>
      <c r="X805" s="602"/>
      <c r="Y805" s="602"/>
      <c r="Z805" s="602"/>
      <c r="AA805" s="602"/>
      <c r="AB805" s="604">
        <v>1</v>
      </c>
      <c r="AC805" s="602"/>
      <c r="AD805" s="605">
        <v>1</v>
      </c>
    </row>
    <row r="806" spans="1:30" ht="15.75" thickBot="1" x14ac:dyDescent="0.3">
      <c r="A806" s="593" t="s">
        <v>412</v>
      </c>
      <c r="B806" s="672">
        <v>45475</v>
      </c>
      <c r="C806" s="671" t="s">
        <v>396</v>
      </c>
      <c r="D806" s="606" t="s">
        <v>397</v>
      </c>
      <c r="E806" s="670"/>
      <c r="F806" s="670"/>
      <c r="G806" s="670"/>
      <c r="H806" s="670"/>
      <c r="I806" s="670"/>
      <c r="J806" s="670"/>
      <c r="K806" s="670"/>
      <c r="L806" s="670"/>
      <c r="M806" s="670"/>
      <c r="N806" s="670"/>
      <c r="O806" s="607">
        <v>973.34</v>
      </c>
      <c r="P806" s="670"/>
      <c r="Q806" s="603">
        <v>973.34</v>
      </c>
      <c r="R806" s="670"/>
      <c r="S806" s="670"/>
      <c r="T806" s="670"/>
      <c r="U806" s="670"/>
      <c r="V806" s="670"/>
      <c r="W806" s="670"/>
      <c r="X806" s="670"/>
      <c r="Y806" s="670"/>
      <c r="Z806" s="670"/>
      <c r="AA806" s="670"/>
      <c r="AB806" s="608">
        <v>3</v>
      </c>
      <c r="AC806" s="670"/>
      <c r="AD806" s="605">
        <v>3</v>
      </c>
    </row>
    <row r="807" spans="1:30" ht="15.75" thickBot="1" x14ac:dyDescent="0.3">
      <c r="A807" s="593" t="s">
        <v>412</v>
      </c>
      <c r="B807" s="673">
        <v>45491</v>
      </c>
      <c r="C807" s="671" t="s">
        <v>396</v>
      </c>
      <c r="D807" s="600" t="s">
        <v>397</v>
      </c>
      <c r="E807" s="602"/>
      <c r="F807" s="602"/>
      <c r="G807" s="602"/>
      <c r="H807" s="602"/>
      <c r="I807" s="602"/>
      <c r="J807" s="602"/>
      <c r="K807" s="602"/>
      <c r="L807" s="602"/>
      <c r="M807" s="602"/>
      <c r="N807" s="602"/>
      <c r="O807" s="602"/>
      <c r="P807" s="601">
        <v>1240.3499999999999</v>
      </c>
      <c r="Q807" s="603">
        <v>1240.3499999999999</v>
      </c>
      <c r="R807" s="602"/>
      <c r="S807" s="602"/>
      <c r="T807" s="602"/>
      <c r="U807" s="602"/>
      <c r="V807" s="602"/>
      <c r="W807" s="602"/>
      <c r="X807" s="602"/>
      <c r="Y807" s="602"/>
      <c r="Z807" s="602"/>
      <c r="AA807" s="602"/>
      <c r="AB807" s="602"/>
      <c r="AC807" s="604">
        <v>3</v>
      </c>
      <c r="AD807" s="605">
        <v>3</v>
      </c>
    </row>
    <row r="808" spans="1:30" ht="15.75" thickBot="1" x14ac:dyDescent="0.3">
      <c r="A808" s="593" t="s">
        <v>412</v>
      </c>
      <c r="B808" s="672">
        <v>45498</v>
      </c>
      <c r="C808" s="671" t="s">
        <v>396</v>
      </c>
      <c r="D808" s="606" t="s">
        <v>397</v>
      </c>
      <c r="E808" s="670"/>
      <c r="F808" s="670"/>
      <c r="G808" s="670"/>
      <c r="H808" s="670"/>
      <c r="I808" s="670"/>
      <c r="J808" s="670"/>
      <c r="K808" s="670"/>
      <c r="L808" s="670"/>
      <c r="M808" s="670"/>
      <c r="N808" s="670"/>
      <c r="O808" s="670"/>
      <c r="P808" s="607">
        <v>1860.34</v>
      </c>
      <c r="Q808" s="603">
        <v>1860.34</v>
      </c>
      <c r="R808" s="670"/>
      <c r="S808" s="670"/>
      <c r="T808" s="670"/>
      <c r="U808" s="670"/>
      <c r="V808" s="670"/>
      <c r="W808" s="670"/>
      <c r="X808" s="670"/>
      <c r="Y808" s="670"/>
      <c r="Z808" s="670"/>
      <c r="AA808" s="670"/>
      <c r="AB808" s="670"/>
      <c r="AC808" s="608">
        <v>4</v>
      </c>
      <c r="AD808" s="605">
        <v>4</v>
      </c>
    </row>
    <row r="809" spans="1:30" ht="15.75" thickBot="1" x14ac:dyDescent="0.3">
      <c r="A809" s="593" t="s">
        <v>412</v>
      </c>
      <c r="B809" s="673">
        <v>45510</v>
      </c>
      <c r="C809" s="671" t="s">
        <v>396</v>
      </c>
      <c r="D809" s="600" t="s">
        <v>397</v>
      </c>
      <c r="E809" s="602"/>
      <c r="F809" s="602"/>
      <c r="G809" s="602"/>
      <c r="H809" s="602"/>
      <c r="I809" s="602"/>
      <c r="J809" s="602"/>
      <c r="K809" s="602"/>
      <c r="L809" s="602"/>
      <c r="M809" s="602"/>
      <c r="N809" s="602"/>
      <c r="O809" s="602"/>
      <c r="P809" s="601">
        <v>1324.67</v>
      </c>
      <c r="Q809" s="603">
        <v>1324.67</v>
      </c>
      <c r="R809" s="602"/>
      <c r="S809" s="602"/>
      <c r="T809" s="602"/>
      <c r="U809" s="602"/>
      <c r="V809" s="602"/>
      <c r="W809" s="602"/>
      <c r="X809" s="602"/>
      <c r="Y809" s="602"/>
      <c r="Z809" s="602"/>
      <c r="AA809" s="602"/>
      <c r="AB809" s="602"/>
      <c r="AC809" s="604">
        <v>4</v>
      </c>
      <c r="AD809" s="605">
        <v>4</v>
      </c>
    </row>
    <row r="810" spans="1:30" ht="15.75" thickBot="1" x14ac:dyDescent="0.3">
      <c r="A810" s="593" t="s">
        <v>412</v>
      </c>
      <c r="B810" s="692" t="s">
        <v>398</v>
      </c>
      <c r="C810" s="692" t="s">
        <v>396</v>
      </c>
      <c r="D810" s="606" t="s">
        <v>397</v>
      </c>
      <c r="E810" s="670"/>
      <c r="F810" s="670"/>
      <c r="G810" s="670"/>
      <c r="H810" s="670"/>
      <c r="I810" s="670"/>
      <c r="J810" s="670"/>
      <c r="K810" s="670"/>
      <c r="L810" s="670"/>
      <c r="M810" s="670"/>
      <c r="N810" s="670"/>
      <c r="O810" s="670"/>
      <c r="P810" s="670"/>
      <c r="Q810" s="591"/>
      <c r="R810" s="608">
        <v>6</v>
      </c>
      <c r="S810" s="608">
        <v>7</v>
      </c>
      <c r="T810" s="608">
        <v>12</v>
      </c>
      <c r="U810" s="608">
        <v>9</v>
      </c>
      <c r="V810" s="608">
        <v>4</v>
      </c>
      <c r="W810" s="608">
        <v>11</v>
      </c>
      <c r="X810" s="608">
        <v>14</v>
      </c>
      <c r="Y810" s="608">
        <v>11</v>
      </c>
      <c r="Z810" s="608">
        <v>14</v>
      </c>
      <c r="AA810" s="608">
        <v>9</v>
      </c>
      <c r="AB810" s="608">
        <v>4</v>
      </c>
      <c r="AC810" s="608">
        <v>11</v>
      </c>
      <c r="AD810" s="605">
        <v>102</v>
      </c>
    </row>
    <row r="811" spans="1:30" ht="15.75" thickBot="1" x14ac:dyDescent="0.3">
      <c r="A811" s="593" t="s">
        <v>412</v>
      </c>
      <c r="B811" s="692" t="s">
        <v>398</v>
      </c>
      <c r="C811" s="692" t="s">
        <v>396</v>
      </c>
      <c r="D811" s="600" t="s">
        <v>407</v>
      </c>
      <c r="E811" s="602"/>
      <c r="F811" s="602"/>
      <c r="G811" s="602"/>
      <c r="H811" s="602"/>
      <c r="I811" s="602"/>
      <c r="J811" s="602"/>
      <c r="K811" s="602"/>
      <c r="L811" s="602"/>
      <c r="M811" s="602"/>
      <c r="N811" s="602"/>
      <c r="O811" s="602"/>
      <c r="P811" s="602"/>
      <c r="Q811" s="591"/>
      <c r="R811" s="602"/>
      <c r="S811" s="602"/>
      <c r="T811" s="602"/>
      <c r="U811" s="602"/>
      <c r="V811" s="602"/>
      <c r="W811" s="604">
        <v>1</v>
      </c>
      <c r="X811" s="602"/>
      <c r="Y811" s="602"/>
      <c r="Z811" s="602"/>
      <c r="AA811" s="602"/>
      <c r="AB811" s="602"/>
      <c r="AC811" s="602"/>
      <c r="AD811" s="605">
        <v>1</v>
      </c>
    </row>
    <row r="812" spans="1:30" ht="15.75" thickBot="1" x14ac:dyDescent="0.3">
      <c r="A812" s="593" t="s">
        <v>412</v>
      </c>
      <c r="B812" s="671" t="s">
        <v>400</v>
      </c>
      <c r="C812" s="671" t="s">
        <v>400</v>
      </c>
      <c r="D812" s="609" t="s">
        <v>400</v>
      </c>
      <c r="E812" s="603">
        <v>2277.59</v>
      </c>
      <c r="F812" s="603">
        <v>2217.44</v>
      </c>
      <c r="G812" s="603">
        <v>2953.31</v>
      </c>
      <c r="H812" s="603">
        <v>4650.12</v>
      </c>
      <c r="I812" s="603">
        <v>1575.55</v>
      </c>
      <c r="J812" s="603">
        <v>4544.6499999999996</v>
      </c>
      <c r="K812" s="603">
        <v>7684.86</v>
      </c>
      <c r="L812" s="603">
        <v>4817.2700000000004</v>
      </c>
      <c r="M812" s="603">
        <v>4580.28</v>
      </c>
      <c r="N812" s="603">
        <v>3567.89</v>
      </c>
      <c r="O812" s="603">
        <v>1662.4</v>
      </c>
      <c r="P812" s="603">
        <v>4425.3599999999997</v>
      </c>
      <c r="Q812" s="603">
        <v>44956.72</v>
      </c>
      <c r="R812" s="610">
        <v>7</v>
      </c>
      <c r="S812" s="610">
        <v>12</v>
      </c>
      <c r="T812" s="610">
        <v>14</v>
      </c>
      <c r="U812" s="610">
        <v>11</v>
      </c>
      <c r="V812" s="610">
        <v>5</v>
      </c>
      <c r="W812" s="610">
        <v>12</v>
      </c>
      <c r="X812" s="610">
        <v>16</v>
      </c>
      <c r="Y812" s="610">
        <v>11</v>
      </c>
      <c r="Z812" s="610">
        <v>14</v>
      </c>
      <c r="AA812" s="610">
        <v>9</v>
      </c>
      <c r="AB812" s="610">
        <v>4</v>
      </c>
      <c r="AC812" s="610">
        <v>11</v>
      </c>
      <c r="AD812" s="605">
        <v>109</v>
      </c>
    </row>
    <row r="813" spans="1:30" ht="15.75" thickBot="1" x14ac:dyDescent="0.3">
      <c r="A813" s="593" t="s">
        <v>413</v>
      </c>
      <c r="B813" s="673">
        <v>45161</v>
      </c>
      <c r="C813" s="671" t="s">
        <v>396</v>
      </c>
      <c r="D813" s="600" t="s">
        <v>397</v>
      </c>
      <c r="E813" s="601">
        <v>500</v>
      </c>
      <c r="F813" s="602"/>
      <c r="G813" s="602"/>
      <c r="H813" s="602"/>
      <c r="I813" s="602"/>
      <c r="J813" s="602"/>
      <c r="K813" s="602"/>
      <c r="L813" s="602"/>
      <c r="M813" s="602"/>
      <c r="N813" s="602"/>
      <c r="O813" s="602"/>
      <c r="P813" s="602"/>
      <c r="Q813" s="603">
        <v>500</v>
      </c>
      <c r="R813" s="604">
        <v>1</v>
      </c>
      <c r="S813" s="602"/>
      <c r="T813" s="602"/>
      <c r="U813" s="602"/>
      <c r="V813" s="602"/>
      <c r="W813" s="602"/>
      <c r="X813" s="602"/>
      <c r="Y813" s="602"/>
      <c r="Z813" s="602"/>
      <c r="AA813" s="602"/>
      <c r="AB813" s="602"/>
      <c r="AC813" s="602"/>
      <c r="AD813" s="605">
        <v>1</v>
      </c>
    </row>
    <row r="814" spans="1:30" ht="15.75" thickBot="1" x14ac:dyDescent="0.3">
      <c r="A814" s="593" t="s">
        <v>413</v>
      </c>
      <c r="B814" s="672">
        <v>45168</v>
      </c>
      <c r="C814" s="671" t="s">
        <v>396</v>
      </c>
      <c r="D814" s="606" t="s">
        <v>397</v>
      </c>
      <c r="E814" s="607">
        <v>39.380000000000003</v>
      </c>
      <c r="F814" s="670"/>
      <c r="G814" s="670"/>
      <c r="H814" s="670"/>
      <c r="I814" s="670"/>
      <c r="J814" s="670"/>
      <c r="K814" s="670"/>
      <c r="L814" s="670"/>
      <c r="M814" s="670"/>
      <c r="N814" s="670"/>
      <c r="O814" s="670"/>
      <c r="P814" s="670"/>
      <c r="Q814" s="603">
        <v>39.380000000000003</v>
      </c>
      <c r="R814" s="608">
        <v>1</v>
      </c>
      <c r="S814" s="670"/>
      <c r="T814" s="670"/>
      <c r="U814" s="670"/>
      <c r="V814" s="670"/>
      <c r="W814" s="670"/>
      <c r="X814" s="670"/>
      <c r="Y814" s="670"/>
      <c r="Z814" s="670"/>
      <c r="AA814" s="670"/>
      <c r="AB814" s="670"/>
      <c r="AC814" s="670"/>
      <c r="AD814" s="605">
        <v>1</v>
      </c>
    </row>
    <row r="815" spans="1:30" ht="15.75" thickBot="1" x14ac:dyDescent="0.3">
      <c r="A815" s="593" t="s">
        <v>413</v>
      </c>
      <c r="B815" s="673">
        <v>45174</v>
      </c>
      <c r="C815" s="671" t="s">
        <v>396</v>
      </c>
      <c r="D815" s="600" t="s">
        <v>397</v>
      </c>
      <c r="E815" s="601">
        <v>500</v>
      </c>
      <c r="F815" s="602"/>
      <c r="G815" s="602"/>
      <c r="H815" s="602"/>
      <c r="I815" s="602"/>
      <c r="J815" s="602"/>
      <c r="K815" s="602"/>
      <c r="L815" s="602"/>
      <c r="M815" s="602"/>
      <c r="N815" s="602"/>
      <c r="O815" s="602"/>
      <c r="P815" s="602"/>
      <c r="Q815" s="603">
        <v>500</v>
      </c>
      <c r="R815" s="604">
        <v>1</v>
      </c>
      <c r="S815" s="602"/>
      <c r="T815" s="602"/>
      <c r="U815" s="602"/>
      <c r="V815" s="602"/>
      <c r="W815" s="602"/>
      <c r="X815" s="602"/>
      <c r="Y815" s="602"/>
      <c r="Z815" s="602"/>
      <c r="AA815" s="602"/>
      <c r="AB815" s="602"/>
      <c r="AC815" s="602"/>
      <c r="AD815" s="605">
        <v>1</v>
      </c>
    </row>
    <row r="816" spans="1:30" ht="15.75" thickBot="1" x14ac:dyDescent="0.3">
      <c r="A816" s="593" t="s">
        <v>413</v>
      </c>
      <c r="B816" s="672">
        <v>45208</v>
      </c>
      <c r="C816" s="671" t="s">
        <v>396</v>
      </c>
      <c r="D816" s="606" t="s">
        <v>397</v>
      </c>
      <c r="E816" s="670"/>
      <c r="F816" s="607">
        <v>400</v>
      </c>
      <c r="G816" s="607">
        <v>400</v>
      </c>
      <c r="H816" s="670"/>
      <c r="I816" s="670"/>
      <c r="J816" s="670"/>
      <c r="K816" s="670"/>
      <c r="L816" s="670"/>
      <c r="M816" s="670"/>
      <c r="N816" s="670"/>
      <c r="O816" s="670"/>
      <c r="P816" s="670"/>
      <c r="Q816" s="603">
        <v>800</v>
      </c>
      <c r="R816" s="670"/>
      <c r="S816" s="608">
        <v>1</v>
      </c>
      <c r="T816" s="608">
        <v>1</v>
      </c>
      <c r="U816" s="670"/>
      <c r="V816" s="670"/>
      <c r="W816" s="670"/>
      <c r="X816" s="670"/>
      <c r="Y816" s="670"/>
      <c r="Z816" s="670"/>
      <c r="AA816" s="670"/>
      <c r="AB816" s="670"/>
      <c r="AC816" s="670"/>
      <c r="AD816" s="605">
        <v>2</v>
      </c>
    </row>
    <row r="817" spans="1:30" ht="15.75" thickBot="1" x14ac:dyDescent="0.3">
      <c r="A817" s="593" t="s">
        <v>413</v>
      </c>
      <c r="B817" s="673">
        <v>45212</v>
      </c>
      <c r="C817" s="671" t="s">
        <v>396</v>
      </c>
      <c r="D817" s="600" t="s">
        <v>397</v>
      </c>
      <c r="E817" s="602"/>
      <c r="F817" s="602"/>
      <c r="G817" s="601">
        <v>134.37</v>
      </c>
      <c r="H817" s="602"/>
      <c r="I817" s="602"/>
      <c r="J817" s="602"/>
      <c r="K817" s="602"/>
      <c r="L817" s="602"/>
      <c r="M817" s="602"/>
      <c r="N817" s="602"/>
      <c r="O817" s="602"/>
      <c r="P817" s="602"/>
      <c r="Q817" s="603">
        <v>134.37</v>
      </c>
      <c r="R817" s="602"/>
      <c r="S817" s="602"/>
      <c r="T817" s="604">
        <v>1</v>
      </c>
      <c r="U817" s="602"/>
      <c r="V817" s="602"/>
      <c r="W817" s="602"/>
      <c r="X817" s="602"/>
      <c r="Y817" s="602"/>
      <c r="Z817" s="602"/>
      <c r="AA817" s="602"/>
      <c r="AB817" s="602"/>
      <c r="AC817" s="602"/>
      <c r="AD817" s="605">
        <v>1</v>
      </c>
    </row>
    <row r="818" spans="1:30" ht="15.75" thickBot="1" x14ac:dyDescent="0.3">
      <c r="A818" s="593" t="s">
        <v>413</v>
      </c>
      <c r="B818" s="672">
        <v>45216</v>
      </c>
      <c r="C818" s="671" t="s">
        <v>396</v>
      </c>
      <c r="D818" s="606" t="s">
        <v>397</v>
      </c>
      <c r="E818" s="670"/>
      <c r="F818" s="670"/>
      <c r="G818" s="607">
        <v>500</v>
      </c>
      <c r="H818" s="670"/>
      <c r="I818" s="670"/>
      <c r="J818" s="670"/>
      <c r="K818" s="670"/>
      <c r="L818" s="670"/>
      <c r="M818" s="670"/>
      <c r="N818" s="670"/>
      <c r="O818" s="670"/>
      <c r="P818" s="670"/>
      <c r="Q818" s="603">
        <v>500</v>
      </c>
      <c r="R818" s="670"/>
      <c r="S818" s="670"/>
      <c r="T818" s="608">
        <v>1</v>
      </c>
      <c r="U818" s="670"/>
      <c r="V818" s="670"/>
      <c r="W818" s="670"/>
      <c r="X818" s="670"/>
      <c r="Y818" s="670"/>
      <c r="Z818" s="670"/>
      <c r="AA818" s="670"/>
      <c r="AB818" s="670"/>
      <c r="AC818" s="670"/>
      <c r="AD818" s="605">
        <v>1</v>
      </c>
    </row>
    <row r="819" spans="1:30" ht="15.75" thickBot="1" x14ac:dyDescent="0.3">
      <c r="A819" s="593" t="s">
        <v>413</v>
      </c>
      <c r="B819" s="673">
        <v>45223</v>
      </c>
      <c r="C819" s="671" t="s">
        <v>396</v>
      </c>
      <c r="D819" s="600" t="s">
        <v>397</v>
      </c>
      <c r="E819" s="602"/>
      <c r="F819" s="602"/>
      <c r="G819" s="601">
        <v>500</v>
      </c>
      <c r="H819" s="602"/>
      <c r="I819" s="602"/>
      <c r="J819" s="602"/>
      <c r="K819" s="602"/>
      <c r="L819" s="602"/>
      <c r="M819" s="602"/>
      <c r="N819" s="602"/>
      <c r="O819" s="602"/>
      <c r="P819" s="602"/>
      <c r="Q819" s="603">
        <v>500</v>
      </c>
      <c r="R819" s="602"/>
      <c r="S819" s="602"/>
      <c r="T819" s="604">
        <v>1</v>
      </c>
      <c r="U819" s="602"/>
      <c r="V819" s="602"/>
      <c r="W819" s="602"/>
      <c r="X819" s="602"/>
      <c r="Y819" s="602"/>
      <c r="Z819" s="602"/>
      <c r="AA819" s="602"/>
      <c r="AB819" s="602"/>
      <c r="AC819" s="602"/>
      <c r="AD819" s="605">
        <v>1</v>
      </c>
    </row>
    <row r="820" spans="1:30" ht="15.75" thickBot="1" x14ac:dyDescent="0.3">
      <c r="A820" s="593" t="s">
        <v>413</v>
      </c>
      <c r="B820" s="672">
        <v>45243</v>
      </c>
      <c r="C820" s="671" t="s">
        <v>396</v>
      </c>
      <c r="D820" s="606" t="s">
        <v>397</v>
      </c>
      <c r="E820" s="670"/>
      <c r="F820" s="607">
        <v>61.32</v>
      </c>
      <c r="G820" s="670"/>
      <c r="H820" s="607">
        <v>400</v>
      </c>
      <c r="I820" s="670"/>
      <c r="J820" s="670"/>
      <c r="K820" s="670"/>
      <c r="L820" s="670"/>
      <c r="M820" s="670"/>
      <c r="N820" s="670"/>
      <c r="O820" s="670"/>
      <c r="P820" s="670"/>
      <c r="Q820" s="603">
        <v>461.32</v>
      </c>
      <c r="R820" s="670"/>
      <c r="S820" s="608">
        <v>1</v>
      </c>
      <c r="T820" s="670"/>
      <c r="U820" s="608">
        <v>1</v>
      </c>
      <c r="V820" s="670"/>
      <c r="W820" s="670"/>
      <c r="X820" s="670"/>
      <c r="Y820" s="670"/>
      <c r="Z820" s="670"/>
      <c r="AA820" s="670"/>
      <c r="AB820" s="670"/>
      <c r="AC820" s="670"/>
      <c r="AD820" s="605">
        <v>2</v>
      </c>
    </row>
    <row r="821" spans="1:30" ht="15.75" thickBot="1" x14ac:dyDescent="0.3">
      <c r="A821" s="593" t="s">
        <v>413</v>
      </c>
      <c r="B821" s="673">
        <v>45258</v>
      </c>
      <c r="C821" s="671" t="s">
        <v>396</v>
      </c>
      <c r="D821" s="600" t="s">
        <v>397</v>
      </c>
      <c r="E821" s="602"/>
      <c r="F821" s="602"/>
      <c r="G821" s="602"/>
      <c r="H821" s="601">
        <v>344.15</v>
      </c>
      <c r="I821" s="602"/>
      <c r="J821" s="602"/>
      <c r="K821" s="602"/>
      <c r="L821" s="602"/>
      <c r="M821" s="602"/>
      <c r="N821" s="602"/>
      <c r="O821" s="602"/>
      <c r="P821" s="602"/>
      <c r="Q821" s="603">
        <v>344.15</v>
      </c>
      <c r="R821" s="602"/>
      <c r="S821" s="602"/>
      <c r="T821" s="602"/>
      <c r="U821" s="604">
        <v>1</v>
      </c>
      <c r="V821" s="602"/>
      <c r="W821" s="602"/>
      <c r="X821" s="602"/>
      <c r="Y821" s="602"/>
      <c r="Z821" s="602"/>
      <c r="AA821" s="602"/>
      <c r="AB821" s="602"/>
      <c r="AC821" s="602"/>
      <c r="AD821" s="605">
        <v>1</v>
      </c>
    </row>
    <row r="822" spans="1:30" ht="15.75" thickBot="1" x14ac:dyDescent="0.3">
      <c r="A822" s="593" t="s">
        <v>413</v>
      </c>
      <c r="B822" s="672">
        <v>45271</v>
      </c>
      <c r="C822" s="671" t="s">
        <v>396</v>
      </c>
      <c r="D822" s="606" t="s">
        <v>397</v>
      </c>
      <c r="E822" s="670"/>
      <c r="F822" s="670"/>
      <c r="G822" s="670"/>
      <c r="H822" s="670"/>
      <c r="I822" s="607">
        <v>400</v>
      </c>
      <c r="J822" s="670"/>
      <c r="K822" s="670"/>
      <c r="L822" s="670"/>
      <c r="M822" s="670"/>
      <c r="N822" s="670"/>
      <c r="O822" s="670"/>
      <c r="P822" s="670"/>
      <c r="Q822" s="603">
        <v>400</v>
      </c>
      <c r="R822" s="670"/>
      <c r="S822" s="670"/>
      <c r="T822" s="670"/>
      <c r="U822" s="670"/>
      <c r="V822" s="608">
        <v>1</v>
      </c>
      <c r="W822" s="670"/>
      <c r="X822" s="670"/>
      <c r="Y822" s="670"/>
      <c r="Z822" s="670"/>
      <c r="AA822" s="670"/>
      <c r="AB822" s="670"/>
      <c r="AC822" s="670"/>
      <c r="AD822" s="605">
        <v>1</v>
      </c>
    </row>
    <row r="823" spans="1:30" ht="15.75" thickBot="1" x14ac:dyDescent="0.3">
      <c r="A823" s="593" t="s">
        <v>413</v>
      </c>
      <c r="B823" s="673">
        <v>45275</v>
      </c>
      <c r="C823" s="671" t="s">
        <v>396</v>
      </c>
      <c r="D823" s="600" t="s">
        <v>397</v>
      </c>
      <c r="E823" s="602"/>
      <c r="F823" s="602"/>
      <c r="G823" s="602"/>
      <c r="H823" s="602"/>
      <c r="I823" s="601">
        <v>232.41</v>
      </c>
      <c r="J823" s="602"/>
      <c r="K823" s="602"/>
      <c r="L823" s="602"/>
      <c r="M823" s="602"/>
      <c r="N823" s="602"/>
      <c r="O823" s="602"/>
      <c r="P823" s="602"/>
      <c r="Q823" s="603">
        <v>232.41</v>
      </c>
      <c r="R823" s="602"/>
      <c r="S823" s="602"/>
      <c r="T823" s="602"/>
      <c r="U823" s="602"/>
      <c r="V823" s="604">
        <v>1</v>
      </c>
      <c r="W823" s="602"/>
      <c r="X823" s="602"/>
      <c r="Y823" s="602"/>
      <c r="Z823" s="602"/>
      <c r="AA823" s="602"/>
      <c r="AB823" s="602"/>
      <c r="AC823" s="602"/>
      <c r="AD823" s="605">
        <v>1</v>
      </c>
    </row>
    <row r="824" spans="1:30" ht="15.75" thickBot="1" x14ac:dyDescent="0.3">
      <c r="A824" s="593" t="s">
        <v>413</v>
      </c>
      <c r="B824" s="672">
        <v>45280</v>
      </c>
      <c r="C824" s="671" t="s">
        <v>396</v>
      </c>
      <c r="D824" s="606" t="s">
        <v>397</v>
      </c>
      <c r="E824" s="670"/>
      <c r="F824" s="670"/>
      <c r="G824" s="670"/>
      <c r="H824" s="670"/>
      <c r="I824" s="607">
        <v>600</v>
      </c>
      <c r="J824" s="670"/>
      <c r="K824" s="670"/>
      <c r="L824" s="670"/>
      <c r="M824" s="670"/>
      <c r="N824" s="670"/>
      <c r="O824" s="670"/>
      <c r="P824" s="670"/>
      <c r="Q824" s="603">
        <v>600</v>
      </c>
      <c r="R824" s="670"/>
      <c r="S824" s="670"/>
      <c r="T824" s="670"/>
      <c r="U824" s="670"/>
      <c r="V824" s="608">
        <v>1</v>
      </c>
      <c r="W824" s="670"/>
      <c r="X824" s="670"/>
      <c r="Y824" s="670"/>
      <c r="Z824" s="670"/>
      <c r="AA824" s="670"/>
      <c r="AB824" s="670"/>
      <c r="AC824" s="670"/>
      <c r="AD824" s="605">
        <v>1</v>
      </c>
    </row>
    <row r="825" spans="1:30" ht="15.75" thickBot="1" x14ac:dyDescent="0.3">
      <c r="A825" s="593" t="s">
        <v>413</v>
      </c>
      <c r="B825" s="673">
        <v>45288</v>
      </c>
      <c r="C825" s="671" t="s">
        <v>396</v>
      </c>
      <c r="D825" s="600" t="s">
        <v>397</v>
      </c>
      <c r="E825" s="602"/>
      <c r="F825" s="602"/>
      <c r="G825" s="602"/>
      <c r="H825" s="602"/>
      <c r="I825" s="601">
        <v>500</v>
      </c>
      <c r="J825" s="602"/>
      <c r="K825" s="602"/>
      <c r="L825" s="602"/>
      <c r="M825" s="602"/>
      <c r="N825" s="602"/>
      <c r="O825" s="602"/>
      <c r="P825" s="602"/>
      <c r="Q825" s="603">
        <v>500</v>
      </c>
      <c r="R825" s="602"/>
      <c r="S825" s="602"/>
      <c r="T825" s="602"/>
      <c r="U825" s="602"/>
      <c r="V825" s="604">
        <v>1</v>
      </c>
      <c r="W825" s="602"/>
      <c r="X825" s="602"/>
      <c r="Y825" s="602"/>
      <c r="Z825" s="602"/>
      <c r="AA825" s="602"/>
      <c r="AB825" s="602"/>
      <c r="AC825" s="602"/>
      <c r="AD825" s="605">
        <v>1</v>
      </c>
    </row>
    <row r="826" spans="1:30" ht="15.75" thickBot="1" x14ac:dyDescent="0.3">
      <c r="A826" s="593" t="s">
        <v>413</v>
      </c>
      <c r="B826" s="672">
        <v>45315</v>
      </c>
      <c r="C826" s="671" t="s">
        <v>396</v>
      </c>
      <c r="D826" s="606" t="s">
        <v>397</v>
      </c>
      <c r="E826" s="670"/>
      <c r="F826" s="670"/>
      <c r="G826" s="670"/>
      <c r="H826" s="670"/>
      <c r="I826" s="670"/>
      <c r="J826" s="607">
        <v>238.05</v>
      </c>
      <c r="K826" s="670"/>
      <c r="L826" s="670"/>
      <c r="M826" s="670"/>
      <c r="N826" s="670"/>
      <c r="O826" s="670"/>
      <c r="P826" s="670"/>
      <c r="Q826" s="603">
        <v>238.05</v>
      </c>
      <c r="R826" s="670"/>
      <c r="S826" s="670"/>
      <c r="T826" s="670"/>
      <c r="U826" s="670"/>
      <c r="V826" s="670"/>
      <c r="W826" s="608">
        <v>1</v>
      </c>
      <c r="X826" s="670"/>
      <c r="Y826" s="670"/>
      <c r="Z826" s="670"/>
      <c r="AA826" s="670"/>
      <c r="AB826" s="670"/>
      <c r="AC826" s="670"/>
      <c r="AD826" s="605">
        <v>1</v>
      </c>
    </row>
    <row r="827" spans="1:30" ht="15.75" thickBot="1" x14ac:dyDescent="0.3">
      <c r="A827" s="593" t="s">
        <v>413</v>
      </c>
      <c r="B827" s="673">
        <v>45327</v>
      </c>
      <c r="C827" s="671" t="s">
        <v>396</v>
      </c>
      <c r="D827" s="600" t="s">
        <v>397</v>
      </c>
      <c r="E827" s="602"/>
      <c r="F827" s="602"/>
      <c r="G827" s="602"/>
      <c r="H827" s="602"/>
      <c r="I827" s="602"/>
      <c r="J827" s="601">
        <v>464.1</v>
      </c>
      <c r="K827" s="602"/>
      <c r="L827" s="602"/>
      <c r="M827" s="602"/>
      <c r="N827" s="602"/>
      <c r="O827" s="602"/>
      <c r="P827" s="602"/>
      <c r="Q827" s="603">
        <v>464.1</v>
      </c>
      <c r="R827" s="602"/>
      <c r="S827" s="602"/>
      <c r="T827" s="602"/>
      <c r="U827" s="602"/>
      <c r="V827" s="602"/>
      <c r="W827" s="604">
        <v>1</v>
      </c>
      <c r="X827" s="602"/>
      <c r="Y827" s="602"/>
      <c r="Z827" s="602"/>
      <c r="AA827" s="602"/>
      <c r="AB827" s="602"/>
      <c r="AC827" s="602"/>
      <c r="AD827" s="605">
        <v>1</v>
      </c>
    </row>
    <row r="828" spans="1:30" ht="15.75" thickBot="1" x14ac:dyDescent="0.3">
      <c r="A828" s="593" t="s">
        <v>413</v>
      </c>
      <c r="B828" s="672">
        <v>45329</v>
      </c>
      <c r="C828" s="671" t="s">
        <v>396</v>
      </c>
      <c r="D828" s="606" t="s">
        <v>397</v>
      </c>
      <c r="E828" s="670"/>
      <c r="F828" s="670"/>
      <c r="G828" s="670"/>
      <c r="H828" s="670"/>
      <c r="I828" s="670"/>
      <c r="J828" s="607">
        <v>515.27</v>
      </c>
      <c r="K828" s="670"/>
      <c r="L828" s="670"/>
      <c r="M828" s="670"/>
      <c r="N828" s="670"/>
      <c r="O828" s="670"/>
      <c r="P828" s="670"/>
      <c r="Q828" s="603">
        <v>515.27</v>
      </c>
      <c r="R828" s="670"/>
      <c r="S828" s="670"/>
      <c r="T828" s="670"/>
      <c r="U828" s="670"/>
      <c r="V828" s="670"/>
      <c r="W828" s="608">
        <v>2</v>
      </c>
      <c r="X828" s="670"/>
      <c r="Y828" s="670"/>
      <c r="Z828" s="670"/>
      <c r="AA828" s="670"/>
      <c r="AB828" s="670"/>
      <c r="AC828" s="670"/>
      <c r="AD828" s="605">
        <v>2</v>
      </c>
    </row>
    <row r="829" spans="1:30" ht="15.75" thickBot="1" x14ac:dyDescent="0.3">
      <c r="A829" s="593" t="s">
        <v>413</v>
      </c>
      <c r="B829" s="673">
        <v>45331</v>
      </c>
      <c r="C829" s="671" t="s">
        <v>396</v>
      </c>
      <c r="D829" s="600" t="s">
        <v>397</v>
      </c>
      <c r="E829" s="602"/>
      <c r="F829" s="602"/>
      <c r="G829" s="602"/>
      <c r="H829" s="602"/>
      <c r="I829" s="602"/>
      <c r="J829" s="602"/>
      <c r="K829" s="601">
        <v>246.94</v>
      </c>
      <c r="L829" s="602"/>
      <c r="M829" s="602"/>
      <c r="N829" s="602"/>
      <c r="O829" s="602"/>
      <c r="P829" s="602"/>
      <c r="Q829" s="603">
        <v>246.94</v>
      </c>
      <c r="R829" s="602"/>
      <c r="S829" s="602"/>
      <c r="T829" s="602"/>
      <c r="U829" s="602"/>
      <c r="V829" s="602"/>
      <c r="W829" s="602"/>
      <c r="X829" s="604">
        <v>1</v>
      </c>
      <c r="Y829" s="602"/>
      <c r="Z829" s="602"/>
      <c r="AA829" s="602"/>
      <c r="AB829" s="602"/>
      <c r="AC829" s="602"/>
      <c r="AD829" s="605">
        <v>1</v>
      </c>
    </row>
    <row r="830" spans="1:30" ht="15.75" thickBot="1" x14ac:dyDescent="0.3">
      <c r="A830" s="593" t="s">
        <v>413</v>
      </c>
      <c r="B830" s="672">
        <v>45335</v>
      </c>
      <c r="C830" s="671" t="s">
        <v>396</v>
      </c>
      <c r="D830" s="606" t="s">
        <v>397</v>
      </c>
      <c r="E830" s="670"/>
      <c r="F830" s="670"/>
      <c r="G830" s="670"/>
      <c r="H830" s="670"/>
      <c r="I830" s="670"/>
      <c r="J830" s="670"/>
      <c r="K830" s="607">
        <v>400</v>
      </c>
      <c r="L830" s="670"/>
      <c r="M830" s="670"/>
      <c r="N830" s="670"/>
      <c r="O830" s="670"/>
      <c r="P830" s="670"/>
      <c r="Q830" s="603">
        <v>400</v>
      </c>
      <c r="R830" s="670"/>
      <c r="S830" s="670"/>
      <c r="T830" s="670"/>
      <c r="U830" s="670"/>
      <c r="V830" s="670"/>
      <c r="W830" s="670"/>
      <c r="X830" s="608">
        <v>1</v>
      </c>
      <c r="Y830" s="670"/>
      <c r="Z830" s="670"/>
      <c r="AA830" s="670"/>
      <c r="AB830" s="670"/>
      <c r="AC830" s="670"/>
      <c r="AD830" s="605">
        <v>1</v>
      </c>
    </row>
    <row r="831" spans="1:30" ht="15.75" thickBot="1" x14ac:dyDescent="0.3">
      <c r="A831" s="593" t="s">
        <v>413</v>
      </c>
      <c r="B831" s="673">
        <v>45336</v>
      </c>
      <c r="C831" s="671" t="s">
        <v>396</v>
      </c>
      <c r="D831" s="600" t="s">
        <v>397</v>
      </c>
      <c r="E831" s="602"/>
      <c r="F831" s="602"/>
      <c r="G831" s="602"/>
      <c r="H831" s="602"/>
      <c r="I831" s="602"/>
      <c r="J831" s="601">
        <v>591.77</v>
      </c>
      <c r="K831" s="602"/>
      <c r="L831" s="602"/>
      <c r="M831" s="602"/>
      <c r="N831" s="602"/>
      <c r="O831" s="602"/>
      <c r="P831" s="602"/>
      <c r="Q831" s="603">
        <v>591.77</v>
      </c>
      <c r="R831" s="602"/>
      <c r="S831" s="602"/>
      <c r="T831" s="602"/>
      <c r="U831" s="602"/>
      <c r="V831" s="602"/>
      <c r="W831" s="604">
        <v>1</v>
      </c>
      <c r="X831" s="602"/>
      <c r="Y831" s="602"/>
      <c r="Z831" s="602"/>
      <c r="AA831" s="602"/>
      <c r="AB831" s="602"/>
      <c r="AC831" s="602"/>
      <c r="AD831" s="605">
        <v>1</v>
      </c>
    </row>
    <row r="832" spans="1:30" ht="15.75" thickBot="1" x14ac:dyDescent="0.3">
      <c r="A832" s="593" t="s">
        <v>413</v>
      </c>
      <c r="B832" s="672">
        <v>45344</v>
      </c>
      <c r="C832" s="671" t="s">
        <v>396</v>
      </c>
      <c r="D832" s="606" t="s">
        <v>397</v>
      </c>
      <c r="E832" s="670"/>
      <c r="F832" s="670"/>
      <c r="G832" s="670"/>
      <c r="H832" s="670"/>
      <c r="I832" s="670"/>
      <c r="J832" s="670"/>
      <c r="K832" s="607">
        <v>239</v>
      </c>
      <c r="L832" s="670"/>
      <c r="M832" s="670"/>
      <c r="N832" s="670"/>
      <c r="O832" s="670"/>
      <c r="P832" s="670"/>
      <c r="Q832" s="603">
        <v>239</v>
      </c>
      <c r="R832" s="670"/>
      <c r="S832" s="670"/>
      <c r="T832" s="670"/>
      <c r="U832" s="670"/>
      <c r="V832" s="670"/>
      <c r="W832" s="670"/>
      <c r="X832" s="608">
        <v>1</v>
      </c>
      <c r="Y832" s="670"/>
      <c r="Z832" s="670"/>
      <c r="AA832" s="670"/>
      <c r="AB832" s="670"/>
      <c r="AC832" s="670"/>
      <c r="AD832" s="605">
        <v>1</v>
      </c>
    </row>
    <row r="833" spans="1:30" ht="15.75" thickBot="1" x14ac:dyDescent="0.3">
      <c r="A833" s="593" t="s">
        <v>413</v>
      </c>
      <c r="B833" s="673">
        <v>45350</v>
      </c>
      <c r="C833" s="671" t="s">
        <v>396</v>
      </c>
      <c r="D833" s="600" t="s">
        <v>397</v>
      </c>
      <c r="E833" s="602"/>
      <c r="F833" s="602"/>
      <c r="G833" s="602"/>
      <c r="H833" s="602"/>
      <c r="I833" s="602"/>
      <c r="J833" s="602"/>
      <c r="K833" s="601">
        <v>750</v>
      </c>
      <c r="L833" s="602"/>
      <c r="M833" s="602"/>
      <c r="N833" s="602"/>
      <c r="O833" s="602"/>
      <c r="P833" s="602"/>
      <c r="Q833" s="603">
        <v>750</v>
      </c>
      <c r="R833" s="602"/>
      <c r="S833" s="602"/>
      <c r="T833" s="602"/>
      <c r="U833" s="602"/>
      <c r="V833" s="602"/>
      <c r="W833" s="602"/>
      <c r="X833" s="604">
        <v>1</v>
      </c>
      <c r="Y833" s="602"/>
      <c r="Z833" s="602"/>
      <c r="AA833" s="602"/>
      <c r="AB833" s="602"/>
      <c r="AC833" s="602"/>
      <c r="AD833" s="605">
        <v>1</v>
      </c>
    </row>
    <row r="834" spans="1:30" ht="15.75" thickBot="1" x14ac:dyDescent="0.3">
      <c r="A834" s="593" t="s">
        <v>413</v>
      </c>
      <c r="B834" s="672">
        <v>45358</v>
      </c>
      <c r="C834" s="671" t="s">
        <v>396</v>
      </c>
      <c r="D834" s="606" t="s">
        <v>397</v>
      </c>
      <c r="E834" s="670"/>
      <c r="F834" s="670"/>
      <c r="G834" s="670"/>
      <c r="H834" s="670"/>
      <c r="I834" s="670"/>
      <c r="J834" s="670"/>
      <c r="K834" s="670"/>
      <c r="L834" s="607">
        <v>288.58</v>
      </c>
      <c r="M834" s="670"/>
      <c r="N834" s="670"/>
      <c r="O834" s="670"/>
      <c r="P834" s="670"/>
      <c r="Q834" s="603">
        <v>288.58</v>
      </c>
      <c r="R834" s="670"/>
      <c r="S834" s="670"/>
      <c r="T834" s="670"/>
      <c r="U834" s="670"/>
      <c r="V834" s="670"/>
      <c r="W834" s="670"/>
      <c r="X834" s="670"/>
      <c r="Y834" s="608">
        <v>1</v>
      </c>
      <c r="Z834" s="670"/>
      <c r="AA834" s="670"/>
      <c r="AB834" s="670"/>
      <c r="AC834" s="670"/>
      <c r="AD834" s="605">
        <v>1</v>
      </c>
    </row>
    <row r="835" spans="1:30" ht="15.75" thickBot="1" x14ac:dyDescent="0.3">
      <c r="A835" s="593" t="s">
        <v>413</v>
      </c>
      <c r="B835" s="673">
        <v>45378</v>
      </c>
      <c r="C835" s="671" t="s">
        <v>396</v>
      </c>
      <c r="D835" s="600" t="s">
        <v>397</v>
      </c>
      <c r="E835" s="602"/>
      <c r="F835" s="602"/>
      <c r="G835" s="602"/>
      <c r="H835" s="602"/>
      <c r="I835" s="602"/>
      <c r="J835" s="602"/>
      <c r="K835" s="602"/>
      <c r="L835" s="601">
        <v>1317.41</v>
      </c>
      <c r="M835" s="602"/>
      <c r="N835" s="602"/>
      <c r="O835" s="602"/>
      <c r="P835" s="602"/>
      <c r="Q835" s="603">
        <v>1317.41</v>
      </c>
      <c r="R835" s="602"/>
      <c r="S835" s="602"/>
      <c r="T835" s="602"/>
      <c r="U835" s="602"/>
      <c r="V835" s="602"/>
      <c r="W835" s="602"/>
      <c r="X835" s="602"/>
      <c r="Y835" s="604">
        <v>4</v>
      </c>
      <c r="Z835" s="602"/>
      <c r="AA835" s="602"/>
      <c r="AB835" s="602"/>
      <c r="AC835" s="602"/>
      <c r="AD835" s="605">
        <v>4</v>
      </c>
    </row>
    <row r="836" spans="1:30" ht="15.75" thickBot="1" x14ac:dyDescent="0.3">
      <c r="A836" s="593" t="s">
        <v>413</v>
      </c>
      <c r="B836" s="672">
        <v>45379</v>
      </c>
      <c r="C836" s="671" t="s">
        <v>396</v>
      </c>
      <c r="D836" s="606" t="s">
        <v>397</v>
      </c>
      <c r="E836" s="670"/>
      <c r="F836" s="670"/>
      <c r="G836" s="670"/>
      <c r="H836" s="670"/>
      <c r="I836" s="670"/>
      <c r="J836" s="670"/>
      <c r="K836" s="670"/>
      <c r="L836" s="607">
        <v>700</v>
      </c>
      <c r="M836" s="670"/>
      <c r="N836" s="670"/>
      <c r="O836" s="670"/>
      <c r="P836" s="670"/>
      <c r="Q836" s="603">
        <v>700</v>
      </c>
      <c r="R836" s="670"/>
      <c r="S836" s="670"/>
      <c r="T836" s="670"/>
      <c r="U836" s="670"/>
      <c r="V836" s="670"/>
      <c r="W836" s="670"/>
      <c r="X836" s="670"/>
      <c r="Y836" s="608">
        <v>2</v>
      </c>
      <c r="Z836" s="670"/>
      <c r="AA836" s="670"/>
      <c r="AB836" s="670"/>
      <c r="AC836" s="670"/>
      <c r="AD836" s="605">
        <v>2</v>
      </c>
    </row>
    <row r="837" spans="1:30" ht="15.75" thickBot="1" x14ac:dyDescent="0.3">
      <c r="A837" s="593" t="s">
        <v>413</v>
      </c>
      <c r="B837" s="673">
        <v>45386</v>
      </c>
      <c r="C837" s="671" t="s">
        <v>396</v>
      </c>
      <c r="D837" s="600" t="s">
        <v>397</v>
      </c>
      <c r="E837" s="602"/>
      <c r="F837" s="602"/>
      <c r="G837" s="602"/>
      <c r="H837" s="602"/>
      <c r="I837" s="602"/>
      <c r="J837" s="602"/>
      <c r="K837" s="602"/>
      <c r="L837" s="601">
        <v>500</v>
      </c>
      <c r="M837" s="602"/>
      <c r="N837" s="602"/>
      <c r="O837" s="602"/>
      <c r="P837" s="602"/>
      <c r="Q837" s="603">
        <v>500</v>
      </c>
      <c r="R837" s="602"/>
      <c r="S837" s="602"/>
      <c r="T837" s="602"/>
      <c r="U837" s="602"/>
      <c r="V837" s="602"/>
      <c r="W837" s="602"/>
      <c r="X837" s="602"/>
      <c r="Y837" s="604">
        <v>1</v>
      </c>
      <c r="Z837" s="602"/>
      <c r="AA837" s="602"/>
      <c r="AB837" s="602"/>
      <c r="AC837" s="602"/>
      <c r="AD837" s="605">
        <v>1</v>
      </c>
    </row>
    <row r="838" spans="1:30" ht="15.75" thickBot="1" x14ac:dyDescent="0.3">
      <c r="A838" s="593" t="s">
        <v>413</v>
      </c>
      <c r="B838" s="672">
        <v>45390</v>
      </c>
      <c r="C838" s="671" t="s">
        <v>396</v>
      </c>
      <c r="D838" s="606" t="s">
        <v>397</v>
      </c>
      <c r="E838" s="670"/>
      <c r="F838" s="670"/>
      <c r="G838" s="670"/>
      <c r="H838" s="670"/>
      <c r="I838" s="670"/>
      <c r="J838" s="670"/>
      <c r="K838" s="670"/>
      <c r="L838" s="670"/>
      <c r="M838" s="607">
        <v>700</v>
      </c>
      <c r="N838" s="670"/>
      <c r="O838" s="670"/>
      <c r="P838" s="670"/>
      <c r="Q838" s="603">
        <v>700</v>
      </c>
      <c r="R838" s="670"/>
      <c r="S838" s="670"/>
      <c r="T838" s="670"/>
      <c r="U838" s="670"/>
      <c r="V838" s="670"/>
      <c r="W838" s="670"/>
      <c r="X838" s="670"/>
      <c r="Y838" s="670"/>
      <c r="Z838" s="608">
        <v>1</v>
      </c>
      <c r="AA838" s="670"/>
      <c r="AB838" s="670"/>
      <c r="AC838" s="670"/>
      <c r="AD838" s="605">
        <v>1</v>
      </c>
    </row>
    <row r="839" spans="1:30" ht="15.75" thickBot="1" x14ac:dyDescent="0.3">
      <c r="A839" s="593" t="s">
        <v>413</v>
      </c>
      <c r="B839" s="673">
        <v>45391</v>
      </c>
      <c r="C839" s="671" t="s">
        <v>396</v>
      </c>
      <c r="D839" s="600" t="s">
        <v>397</v>
      </c>
      <c r="E839" s="602"/>
      <c r="F839" s="602"/>
      <c r="G839" s="602"/>
      <c r="H839" s="602"/>
      <c r="I839" s="602"/>
      <c r="J839" s="602"/>
      <c r="K839" s="602"/>
      <c r="L839" s="601">
        <v>153.82</v>
      </c>
      <c r="M839" s="602"/>
      <c r="N839" s="602"/>
      <c r="O839" s="602"/>
      <c r="P839" s="602"/>
      <c r="Q839" s="603">
        <v>153.82</v>
      </c>
      <c r="R839" s="602"/>
      <c r="S839" s="602"/>
      <c r="T839" s="602"/>
      <c r="U839" s="602"/>
      <c r="V839" s="602"/>
      <c r="W839" s="602"/>
      <c r="X839" s="602"/>
      <c r="Y839" s="604">
        <v>1</v>
      </c>
      <c r="Z839" s="602"/>
      <c r="AA839" s="602"/>
      <c r="AB839" s="602"/>
      <c r="AC839" s="602"/>
      <c r="AD839" s="605">
        <v>1</v>
      </c>
    </row>
    <row r="840" spans="1:30" ht="15.75" thickBot="1" x14ac:dyDescent="0.3">
      <c r="A840" s="593" t="s">
        <v>413</v>
      </c>
      <c r="B840" s="672">
        <v>45392</v>
      </c>
      <c r="C840" s="671" t="s">
        <v>396</v>
      </c>
      <c r="D840" s="606" t="s">
        <v>397</v>
      </c>
      <c r="E840" s="670"/>
      <c r="F840" s="670"/>
      <c r="G840" s="670"/>
      <c r="H840" s="670"/>
      <c r="I840" s="670"/>
      <c r="J840" s="670"/>
      <c r="K840" s="670"/>
      <c r="L840" s="670"/>
      <c r="M840" s="607">
        <v>323.70999999999998</v>
      </c>
      <c r="N840" s="670"/>
      <c r="O840" s="670"/>
      <c r="P840" s="670"/>
      <c r="Q840" s="603">
        <v>323.70999999999998</v>
      </c>
      <c r="R840" s="670"/>
      <c r="S840" s="670"/>
      <c r="T840" s="670"/>
      <c r="U840" s="670"/>
      <c r="V840" s="670"/>
      <c r="W840" s="670"/>
      <c r="X840" s="670"/>
      <c r="Y840" s="670"/>
      <c r="Z840" s="608">
        <v>1</v>
      </c>
      <c r="AA840" s="670"/>
      <c r="AB840" s="670"/>
      <c r="AC840" s="670"/>
      <c r="AD840" s="605">
        <v>1</v>
      </c>
    </row>
    <row r="841" spans="1:30" ht="15.75" thickBot="1" x14ac:dyDescent="0.3">
      <c r="A841" s="593" t="s">
        <v>413</v>
      </c>
      <c r="B841" s="673">
        <v>45393</v>
      </c>
      <c r="C841" s="671" t="s">
        <v>396</v>
      </c>
      <c r="D841" s="600" t="s">
        <v>397</v>
      </c>
      <c r="E841" s="602"/>
      <c r="F841" s="602"/>
      <c r="G841" s="602"/>
      <c r="H841" s="602"/>
      <c r="I841" s="602"/>
      <c r="J841" s="602"/>
      <c r="K841" s="602"/>
      <c r="L841" s="602"/>
      <c r="M841" s="601">
        <v>313.2</v>
      </c>
      <c r="N841" s="602"/>
      <c r="O841" s="602"/>
      <c r="P841" s="602"/>
      <c r="Q841" s="603">
        <v>313.2</v>
      </c>
      <c r="R841" s="602"/>
      <c r="S841" s="602"/>
      <c r="T841" s="602"/>
      <c r="U841" s="602"/>
      <c r="V841" s="602"/>
      <c r="W841" s="602"/>
      <c r="X841" s="602"/>
      <c r="Y841" s="602"/>
      <c r="Z841" s="604">
        <v>1</v>
      </c>
      <c r="AA841" s="602"/>
      <c r="AB841" s="602"/>
      <c r="AC841" s="602"/>
      <c r="AD841" s="605">
        <v>1</v>
      </c>
    </row>
    <row r="842" spans="1:30" ht="15.75" thickBot="1" x14ac:dyDescent="0.3">
      <c r="A842" s="593" t="s">
        <v>413</v>
      </c>
      <c r="B842" s="672">
        <v>45421</v>
      </c>
      <c r="C842" s="671" t="s">
        <v>396</v>
      </c>
      <c r="D842" s="606" t="s">
        <v>397</v>
      </c>
      <c r="E842" s="670"/>
      <c r="F842" s="670"/>
      <c r="G842" s="670"/>
      <c r="H842" s="670"/>
      <c r="I842" s="670"/>
      <c r="J842" s="670"/>
      <c r="K842" s="670"/>
      <c r="L842" s="670"/>
      <c r="M842" s="670"/>
      <c r="N842" s="607">
        <v>272.07</v>
      </c>
      <c r="O842" s="670"/>
      <c r="P842" s="670"/>
      <c r="Q842" s="603">
        <v>272.07</v>
      </c>
      <c r="R842" s="670"/>
      <c r="S842" s="670"/>
      <c r="T842" s="670"/>
      <c r="U842" s="670"/>
      <c r="V842" s="670"/>
      <c r="W842" s="670"/>
      <c r="X842" s="670"/>
      <c r="Y842" s="670"/>
      <c r="Z842" s="670"/>
      <c r="AA842" s="608">
        <v>1</v>
      </c>
      <c r="AB842" s="670"/>
      <c r="AC842" s="670"/>
      <c r="AD842" s="605">
        <v>1</v>
      </c>
    </row>
    <row r="843" spans="1:30" ht="15.75" thickBot="1" x14ac:dyDescent="0.3">
      <c r="A843" s="593" t="s">
        <v>413</v>
      </c>
      <c r="B843" s="673">
        <v>45448</v>
      </c>
      <c r="C843" s="671" t="s">
        <v>396</v>
      </c>
      <c r="D843" s="600" t="s">
        <v>397</v>
      </c>
      <c r="E843" s="602"/>
      <c r="F843" s="602"/>
      <c r="G843" s="602"/>
      <c r="H843" s="602"/>
      <c r="I843" s="602"/>
      <c r="J843" s="602"/>
      <c r="K843" s="602"/>
      <c r="L843" s="602"/>
      <c r="M843" s="602"/>
      <c r="N843" s="601">
        <v>400</v>
      </c>
      <c r="O843" s="602"/>
      <c r="P843" s="602"/>
      <c r="Q843" s="603">
        <v>400</v>
      </c>
      <c r="R843" s="602"/>
      <c r="S843" s="602"/>
      <c r="T843" s="602"/>
      <c r="U843" s="602"/>
      <c r="V843" s="602"/>
      <c r="W843" s="602"/>
      <c r="X843" s="602"/>
      <c r="Y843" s="602"/>
      <c r="Z843" s="602"/>
      <c r="AA843" s="604">
        <v>1</v>
      </c>
      <c r="AB843" s="602"/>
      <c r="AC843" s="602"/>
      <c r="AD843" s="605">
        <v>1</v>
      </c>
    </row>
    <row r="844" spans="1:30" ht="15.75" thickBot="1" x14ac:dyDescent="0.3">
      <c r="A844" s="593" t="s">
        <v>413</v>
      </c>
      <c r="B844" s="672">
        <v>45470</v>
      </c>
      <c r="C844" s="671" t="s">
        <v>396</v>
      </c>
      <c r="D844" s="606" t="s">
        <v>397</v>
      </c>
      <c r="E844" s="670"/>
      <c r="F844" s="670"/>
      <c r="G844" s="670"/>
      <c r="H844" s="670"/>
      <c r="I844" s="670"/>
      <c r="J844" s="670"/>
      <c r="K844" s="670"/>
      <c r="L844" s="670"/>
      <c r="M844" s="670"/>
      <c r="N844" s="670"/>
      <c r="O844" s="607">
        <v>480.49</v>
      </c>
      <c r="P844" s="670"/>
      <c r="Q844" s="603">
        <v>480.49</v>
      </c>
      <c r="R844" s="670"/>
      <c r="S844" s="670"/>
      <c r="T844" s="670"/>
      <c r="U844" s="670"/>
      <c r="V844" s="670"/>
      <c r="W844" s="670"/>
      <c r="X844" s="670"/>
      <c r="Y844" s="670"/>
      <c r="Z844" s="670"/>
      <c r="AA844" s="670"/>
      <c r="AB844" s="608">
        <v>1</v>
      </c>
      <c r="AC844" s="670"/>
      <c r="AD844" s="605">
        <v>1</v>
      </c>
    </row>
    <row r="845" spans="1:30" ht="15.75" thickBot="1" x14ac:dyDescent="0.3">
      <c r="A845" s="593" t="s">
        <v>413</v>
      </c>
      <c r="B845" s="671" t="s">
        <v>398</v>
      </c>
      <c r="C845" s="671" t="s">
        <v>396</v>
      </c>
      <c r="D845" s="600" t="s">
        <v>397</v>
      </c>
      <c r="E845" s="602"/>
      <c r="F845" s="602"/>
      <c r="G845" s="602"/>
      <c r="H845" s="602"/>
      <c r="I845" s="602"/>
      <c r="J845" s="602"/>
      <c r="K845" s="602"/>
      <c r="L845" s="602"/>
      <c r="M845" s="602"/>
      <c r="N845" s="602"/>
      <c r="O845" s="602"/>
      <c r="P845" s="602"/>
      <c r="Q845" s="591"/>
      <c r="R845" s="604">
        <v>3</v>
      </c>
      <c r="S845" s="604">
        <v>2</v>
      </c>
      <c r="T845" s="604">
        <v>3</v>
      </c>
      <c r="U845" s="604">
        <v>3</v>
      </c>
      <c r="V845" s="604">
        <v>3</v>
      </c>
      <c r="W845" s="604">
        <v>4</v>
      </c>
      <c r="X845" s="604">
        <v>2</v>
      </c>
      <c r="Y845" s="604">
        <v>8</v>
      </c>
      <c r="Z845" s="604">
        <v>3</v>
      </c>
      <c r="AA845" s="604">
        <v>2</v>
      </c>
      <c r="AB845" s="602"/>
      <c r="AC845" s="602"/>
      <c r="AD845" s="605">
        <v>31</v>
      </c>
    </row>
    <row r="846" spans="1:30" ht="15.75" thickBot="1" x14ac:dyDescent="0.3">
      <c r="A846" s="593" t="s">
        <v>413</v>
      </c>
      <c r="B846" s="671" t="s">
        <v>400</v>
      </c>
      <c r="C846" s="671" t="s">
        <v>400</v>
      </c>
      <c r="D846" s="609" t="s">
        <v>400</v>
      </c>
      <c r="E846" s="603">
        <v>1039.3800000000001</v>
      </c>
      <c r="F846" s="603">
        <v>461.32</v>
      </c>
      <c r="G846" s="603">
        <v>1534.37</v>
      </c>
      <c r="H846" s="603">
        <v>744.15</v>
      </c>
      <c r="I846" s="603">
        <v>1732.41</v>
      </c>
      <c r="J846" s="603">
        <v>1809.19</v>
      </c>
      <c r="K846" s="603">
        <v>1635.94</v>
      </c>
      <c r="L846" s="603">
        <v>2959.81</v>
      </c>
      <c r="M846" s="603">
        <v>1336.91</v>
      </c>
      <c r="N846" s="603">
        <v>672.07</v>
      </c>
      <c r="O846" s="603">
        <v>480.49</v>
      </c>
      <c r="P846" s="591"/>
      <c r="Q846" s="603">
        <v>14406.04</v>
      </c>
      <c r="R846" s="610">
        <v>3</v>
      </c>
      <c r="S846" s="610">
        <v>2</v>
      </c>
      <c r="T846" s="610">
        <v>4</v>
      </c>
      <c r="U846" s="610">
        <v>3</v>
      </c>
      <c r="V846" s="610">
        <v>4</v>
      </c>
      <c r="W846" s="610">
        <v>5</v>
      </c>
      <c r="X846" s="610">
        <v>4</v>
      </c>
      <c r="Y846" s="610">
        <v>10</v>
      </c>
      <c r="Z846" s="610">
        <v>3</v>
      </c>
      <c r="AA846" s="610">
        <v>2</v>
      </c>
      <c r="AB846" s="610">
        <v>1</v>
      </c>
      <c r="AC846" s="591"/>
      <c r="AD846" s="605">
        <v>38</v>
      </c>
    </row>
    <row r="847" spans="1:30" ht="15.75" thickBot="1" x14ac:dyDescent="0.3">
      <c r="A847" s="593" t="s">
        <v>414</v>
      </c>
      <c r="B847" s="673">
        <v>45168</v>
      </c>
      <c r="C847" s="671" t="s">
        <v>396</v>
      </c>
      <c r="D847" s="600" t="s">
        <v>397</v>
      </c>
      <c r="E847" s="601">
        <v>170.73</v>
      </c>
      <c r="F847" s="602"/>
      <c r="G847" s="602"/>
      <c r="H847" s="602"/>
      <c r="I847" s="602"/>
      <c r="J847" s="602"/>
      <c r="K847" s="602"/>
      <c r="L847" s="602"/>
      <c r="M847" s="602"/>
      <c r="N847" s="602"/>
      <c r="O847" s="602"/>
      <c r="P847" s="602"/>
      <c r="Q847" s="603">
        <v>170.73</v>
      </c>
      <c r="R847" s="604">
        <v>1</v>
      </c>
      <c r="S847" s="602"/>
      <c r="T847" s="602"/>
      <c r="U847" s="602"/>
      <c r="V847" s="602"/>
      <c r="W847" s="602"/>
      <c r="X847" s="602"/>
      <c r="Y847" s="602"/>
      <c r="Z847" s="602"/>
      <c r="AA847" s="602"/>
      <c r="AB847" s="602"/>
      <c r="AC847" s="602"/>
      <c r="AD847" s="605">
        <v>1</v>
      </c>
    </row>
    <row r="848" spans="1:30" ht="15.75" thickBot="1" x14ac:dyDescent="0.3">
      <c r="A848" s="593" t="s">
        <v>414</v>
      </c>
      <c r="B848" s="672">
        <v>45182</v>
      </c>
      <c r="C848" s="671" t="s">
        <v>396</v>
      </c>
      <c r="D848" s="606" t="s">
        <v>397</v>
      </c>
      <c r="E848" s="607">
        <v>420</v>
      </c>
      <c r="F848" s="607">
        <v>361</v>
      </c>
      <c r="G848" s="670"/>
      <c r="H848" s="670"/>
      <c r="I848" s="670"/>
      <c r="J848" s="670"/>
      <c r="K848" s="670"/>
      <c r="L848" s="670"/>
      <c r="M848" s="670"/>
      <c r="N848" s="670"/>
      <c r="O848" s="670"/>
      <c r="P848" s="670"/>
      <c r="Q848" s="603">
        <v>781</v>
      </c>
      <c r="R848" s="608">
        <v>3</v>
      </c>
      <c r="S848" s="608">
        <v>1</v>
      </c>
      <c r="T848" s="670"/>
      <c r="U848" s="670"/>
      <c r="V848" s="670"/>
      <c r="W848" s="670"/>
      <c r="X848" s="670"/>
      <c r="Y848" s="670"/>
      <c r="Z848" s="670"/>
      <c r="AA848" s="670"/>
      <c r="AB848" s="670"/>
      <c r="AC848" s="670"/>
      <c r="AD848" s="605">
        <v>4</v>
      </c>
    </row>
    <row r="849" spans="1:30" ht="15.75" thickBot="1" x14ac:dyDescent="0.3">
      <c r="A849" s="593" t="s">
        <v>414</v>
      </c>
      <c r="B849" s="673">
        <v>45187</v>
      </c>
      <c r="C849" s="671" t="s">
        <v>396</v>
      </c>
      <c r="D849" s="600" t="s">
        <v>397</v>
      </c>
      <c r="E849" s="602"/>
      <c r="F849" s="601">
        <v>150</v>
      </c>
      <c r="G849" s="602"/>
      <c r="H849" s="602"/>
      <c r="I849" s="602"/>
      <c r="J849" s="602"/>
      <c r="K849" s="602"/>
      <c r="L849" s="602"/>
      <c r="M849" s="602"/>
      <c r="N849" s="602"/>
      <c r="O849" s="602"/>
      <c r="P849" s="602"/>
      <c r="Q849" s="603">
        <v>150</v>
      </c>
      <c r="R849" s="602"/>
      <c r="S849" s="604">
        <v>1</v>
      </c>
      <c r="T849" s="602"/>
      <c r="U849" s="602"/>
      <c r="V849" s="602"/>
      <c r="W849" s="602"/>
      <c r="X849" s="602"/>
      <c r="Y849" s="602"/>
      <c r="Z849" s="602"/>
      <c r="AA849" s="602"/>
      <c r="AB849" s="602"/>
      <c r="AC849" s="602"/>
      <c r="AD849" s="605">
        <v>1</v>
      </c>
    </row>
    <row r="850" spans="1:30" ht="15.75" thickBot="1" x14ac:dyDescent="0.3">
      <c r="A850" s="593" t="s">
        <v>414</v>
      </c>
      <c r="B850" s="672">
        <v>45201</v>
      </c>
      <c r="C850" s="671" t="s">
        <v>396</v>
      </c>
      <c r="D850" s="606" t="s">
        <v>397</v>
      </c>
      <c r="E850" s="670"/>
      <c r="F850" s="607">
        <v>300</v>
      </c>
      <c r="G850" s="670"/>
      <c r="H850" s="670"/>
      <c r="I850" s="670"/>
      <c r="J850" s="670"/>
      <c r="K850" s="670"/>
      <c r="L850" s="670"/>
      <c r="M850" s="670"/>
      <c r="N850" s="670"/>
      <c r="O850" s="670"/>
      <c r="P850" s="670"/>
      <c r="Q850" s="603">
        <v>300</v>
      </c>
      <c r="R850" s="670"/>
      <c r="S850" s="608">
        <v>1</v>
      </c>
      <c r="T850" s="670"/>
      <c r="U850" s="670"/>
      <c r="V850" s="670"/>
      <c r="W850" s="670"/>
      <c r="X850" s="670"/>
      <c r="Y850" s="670"/>
      <c r="Z850" s="670"/>
      <c r="AA850" s="670"/>
      <c r="AB850" s="670"/>
      <c r="AC850" s="670"/>
      <c r="AD850" s="605">
        <v>1</v>
      </c>
    </row>
    <row r="851" spans="1:30" ht="15.75" thickBot="1" x14ac:dyDescent="0.3">
      <c r="A851" s="593" t="s">
        <v>414</v>
      </c>
      <c r="B851" s="673">
        <v>45208</v>
      </c>
      <c r="C851" s="671" t="s">
        <v>396</v>
      </c>
      <c r="D851" s="600" t="s">
        <v>397</v>
      </c>
      <c r="E851" s="602"/>
      <c r="F851" s="601">
        <v>170</v>
      </c>
      <c r="G851" s="602"/>
      <c r="H851" s="602"/>
      <c r="I851" s="602"/>
      <c r="J851" s="602"/>
      <c r="K851" s="602"/>
      <c r="L851" s="602"/>
      <c r="M851" s="602"/>
      <c r="N851" s="602"/>
      <c r="O851" s="602"/>
      <c r="P851" s="602"/>
      <c r="Q851" s="603">
        <v>170</v>
      </c>
      <c r="R851" s="602"/>
      <c r="S851" s="604">
        <v>1</v>
      </c>
      <c r="T851" s="602"/>
      <c r="U851" s="602"/>
      <c r="V851" s="602"/>
      <c r="W851" s="602"/>
      <c r="X851" s="602"/>
      <c r="Y851" s="602"/>
      <c r="Z851" s="602"/>
      <c r="AA851" s="602"/>
      <c r="AB851" s="602"/>
      <c r="AC851" s="602"/>
      <c r="AD851" s="605">
        <v>1</v>
      </c>
    </row>
    <row r="852" spans="1:30" ht="15.75" thickBot="1" x14ac:dyDescent="0.3">
      <c r="A852" s="593" t="s">
        <v>414</v>
      </c>
      <c r="B852" s="672">
        <v>45212</v>
      </c>
      <c r="C852" s="671" t="s">
        <v>396</v>
      </c>
      <c r="D852" s="606" t="s">
        <v>397</v>
      </c>
      <c r="E852" s="670"/>
      <c r="F852" s="670"/>
      <c r="G852" s="607">
        <v>216</v>
      </c>
      <c r="H852" s="670"/>
      <c r="I852" s="670"/>
      <c r="J852" s="670"/>
      <c r="K852" s="670"/>
      <c r="L852" s="670"/>
      <c r="M852" s="670"/>
      <c r="N852" s="670"/>
      <c r="O852" s="670"/>
      <c r="P852" s="670"/>
      <c r="Q852" s="603">
        <v>216</v>
      </c>
      <c r="R852" s="670"/>
      <c r="S852" s="670"/>
      <c r="T852" s="608">
        <v>1</v>
      </c>
      <c r="U852" s="670"/>
      <c r="V852" s="670"/>
      <c r="W852" s="670"/>
      <c r="X852" s="670"/>
      <c r="Y852" s="670"/>
      <c r="Z852" s="670"/>
      <c r="AA852" s="670"/>
      <c r="AB852" s="670"/>
      <c r="AC852" s="670"/>
      <c r="AD852" s="605">
        <v>1</v>
      </c>
    </row>
    <row r="853" spans="1:30" ht="15.75" thickBot="1" x14ac:dyDescent="0.3">
      <c r="A853" s="593" t="s">
        <v>414</v>
      </c>
      <c r="B853" s="673">
        <v>45225</v>
      </c>
      <c r="C853" s="671" t="s">
        <v>396</v>
      </c>
      <c r="D853" s="600" t="s">
        <v>397</v>
      </c>
      <c r="E853" s="602"/>
      <c r="F853" s="602"/>
      <c r="G853" s="601">
        <v>1137.19</v>
      </c>
      <c r="H853" s="602"/>
      <c r="I853" s="602"/>
      <c r="J853" s="602"/>
      <c r="K853" s="602"/>
      <c r="L853" s="602"/>
      <c r="M853" s="602"/>
      <c r="N853" s="602"/>
      <c r="O853" s="602"/>
      <c r="P853" s="602"/>
      <c r="Q853" s="603">
        <v>1137.19</v>
      </c>
      <c r="R853" s="602"/>
      <c r="S853" s="602"/>
      <c r="T853" s="604">
        <v>4</v>
      </c>
      <c r="U853" s="602"/>
      <c r="V853" s="602"/>
      <c r="W853" s="602"/>
      <c r="X853" s="602"/>
      <c r="Y853" s="602"/>
      <c r="Z853" s="602"/>
      <c r="AA853" s="602"/>
      <c r="AB853" s="602"/>
      <c r="AC853" s="602"/>
      <c r="AD853" s="605">
        <v>4</v>
      </c>
    </row>
    <row r="854" spans="1:30" ht="15.75" thickBot="1" x14ac:dyDescent="0.3">
      <c r="A854" s="593" t="s">
        <v>414</v>
      </c>
      <c r="B854" s="672">
        <v>45232</v>
      </c>
      <c r="C854" s="671" t="s">
        <v>396</v>
      </c>
      <c r="D854" s="606" t="s">
        <v>397</v>
      </c>
      <c r="E854" s="670"/>
      <c r="F854" s="670"/>
      <c r="G854" s="607">
        <v>413.19</v>
      </c>
      <c r="H854" s="670"/>
      <c r="I854" s="670"/>
      <c r="J854" s="670"/>
      <c r="K854" s="670"/>
      <c r="L854" s="670"/>
      <c r="M854" s="670"/>
      <c r="N854" s="670"/>
      <c r="O854" s="670"/>
      <c r="P854" s="670"/>
      <c r="Q854" s="603">
        <v>413.19</v>
      </c>
      <c r="R854" s="670"/>
      <c r="S854" s="670"/>
      <c r="T854" s="608">
        <v>2</v>
      </c>
      <c r="U854" s="670"/>
      <c r="V854" s="670"/>
      <c r="W854" s="670"/>
      <c r="X854" s="670"/>
      <c r="Y854" s="670"/>
      <c r="Z854" s="670"/>
      <c r="AA854" s="670"/>
      <c r="AB854" s="670"/>
      <c r="AC854" s="670"/>
      <c r="AD854" s="605">
        <v>2</v>
      </c>
    </row>
    <row r="855" spans="1:30" ht="15.75" thickBot="1" x14ac:dyDescent="0.3">
      <c r="A855" s="593" t="s">
        <v>414</v>
      </c>
      <c r="B855" s="673">
        <v>45237</v>
      </c>
      <c r="C855" s="671" t="s">
        <v>396</v>
      </c>
      <c r="D855" s="600" t="s">
        <v>397</v>
      </c>
      <c r="E855" s="602"/>
      <c r="F855" s="602"/>
      <c r="G855" s="601">
        <v>200</v>
      </c>
      <c r="H855" s="602"/>
      <c r="I855" s="602"/>
      <c r="J855" s="602"/>
      <c r="K855" s="602"/>
      <c r="L855" s="602"/>
      <c r="M855" s="602"/>
      <c r="N855" s="602"/>
      <c r="O855" s="602"/>
      <c r="P855" s="602"/>
      <c r="Q855" s="603">
        <v>200</v>
      </c>
      <c r="R855" s="602"/>
      <c r="S855" s="602"/>
      <c r="T855" s="604">
        <v>1</v>
      </c>
      <c r="U855" s="602"/>
      <c r="V855" s="602"/>
      <c r="W855" s="602"/>
      <c r="X855" s="602"/>
      <c r="Y855" s="602"/>
      <c r="Z855" s="602"/>
      <c r="AA855" s="602"/>
      <c r="AB855" s="602"/>
      <c r="AC855" s="602"/>
      <c r="AD855" s="605">
        <v>1</v>
      </c>
    </row>
    <row r="856" spans="1:30" ht="15.75" thickBot="1" x14ac:dyDescent="0.3">
      <c r="A856" s="593" t="s">
        <v>414</v>
      </c>
      <c r="B856" s="672">
        <v>45251</v>
      </c>
      <c r="C856" s="671" t="s">
        <v>396</v>
      </c>
      <c r="D856" s="606" t="s">
        <v>397</v>
      </c>
      <c r="E856" s="670"/>
      <c r="F856" s="670"/>
      <c r="G856" s="670"/>
      <c r="H856" s="607">
        <v>400</v>
      </c>
      <c r="I856" s="670"/>
      <c r="J856" s="670"/>
      <c r="K856" s="670"/>
      <c r="L856" s="670"/>
      <c r="M856" s="670"/>
      <c r="N856" s="670"/>
      <c r="O856" s="670"/>
      <c r="P856" s="670"/>
      <c r="Q856" s="603">
        <v>400</v>
      </c>
      <c r="R856" s="670"/>
      <c r="S856" s="670"/>
      <c r="T856" s="670"/>
      <c r="U856" s="608">
        <v>2</v>
      </c>
      <c r="V856" s="670"/>
      <c r="W856" s="670"/>
      <c r="X856" s="670"/>
      <c r="Y856" s="670"/>
      <c r="Z856" s="670"/>
      <c r="AA856" s="670"/>
      <c r="AB856" s="670"/>
      <c r="AC856" s="670"/>
      <c r="AD856" s="605">
        <v>2</v>
      </c>
    </row>
    <row r="857" spans="1:30" ht="15.75" thickBot="1" x14ac:dyDescent="0.3">
      <c r="A857" s="593" t="s">
        <v>414</v>
      </c>
      <c r="B857" s="673">
        <v>45252</v>
      </c>
      <c r="C857" s="671" t="s">
        <v>396</v>
      </c>
      <c r="D857" s="600" t="s">
        <v>397</v>
      </c>
      <c r="E857" s="602"/>
      <c r="F857" s="602"/>
      <c r="G857" s="602"/>
      <c r="H857" s="601">
        <v>300</v>
      </c>
      <c r="I857" s="602"/>
      <c r="J857" s="602"/>
      <c r="K857" s="602"/>
      <c r="L857" s="602"/>
      <c r="M857" s="602"/>
      <c r="N857" s="602"/>
      <c r="O857" s="602"/>
      <c r="P857" s="602"/>
      <c r="Q857" s="603">
        <v>300</v>
      </c>
      <c r="R857" s="602"/>
      <c r="S857" s="602"/>
      <c r="T857" s="602"/>
      <c r="U857" s="604">
        <v>1</v>
      </c>
      <c r="V857" s="602"/>
      <c r="W857" s="602"/>
      <c r="X857" s="602"/>
      <c r="Y857" s="602"/>
      <c r="Z857" s="602"/>
      <c r="AA857" s="602"/>
      <c r="AB857" s="602"/>
      <c r="AC857" s="602"/>
      <c r="AD857" s="605">
        <v>1</v>
      </c>
    </row>
    <row r="858" spans="1:30" ht="15.75" thickBot="1" x14ac:dyDescent="0.3">
      <c r="A858" s="593" t="s">
        <v>414</v>
      </c>
      <c r="B858" s="672">
        <v>45268</v>
      </c>
      <c r="C858" s="671" t="s">
        <v>396</v>
      </c>
      <c r="D858" s="606" t="s">
        <v>397</v>
      </c>
      <c r="E858" s="670"/>
      <c r="F858" s="670"/>
      <c r="G858" s="670"/>
      <c r="H858" s="607">
        <v>400</v>
      </c>
      <c r="I858" s="670"/>
      <c r="J858" s="670"/>
      <c r="K858" s="670"/>
      <c r="L858" s="670"/>
      <c r="M858" s="670"/>
      <c r="N858" s="670"/>
      <c r="O858" s="670"/>
      <c r="P858" s="670"/>
      <c r="Q858" s="603">
        <v>400</v>
      </c>
      <c r="R858" s="670"/>
      <c r="S858" s="670"/>
      <c r="T858" s="670"/>
      <c r="U858" s="608">
        <v>2</v>
      </c>
      <c r="V858" s="670"/>
      <c r="W858" s="670"/>
      <c r="X858" s="670"/>
      <c r="Y858" s="670"/>
      <c r="Z858" s="670"/>
      <c r="AA858" s="670"/>
      <c r="AB858" s="670"/>
      <c r="AC858" s="670"/>
      <c r="AD858" s="605">
        <v>2</v>
      </c>
    </row>
    <row r="859" spans="1:30" ht="15.75" thickBot="1" x14ac:dyDescent="0.3">
      <c r="A859" s="593" t="s">
        <v>414</v>
      </c>
      <c r="B859" s="673">
        <v>45275</v>
      </c>
      <c r="C859" s="671" t="s">
        <v>396</v>
      </c>
      <c r="D859" s="600" t="s">
        <v>397</v>
      </c>
      <c r="E859" s="602"/>
      <c r="F859" s="602"/>
      <c r="G859" s="602"/>
      <c r="H859" s="602"/>
      <c r="I859" s="601">
        <v>120</v>
      </c>
      <c r="J859" s="602"/>
      <c r="K859" s="602"/>
      <c r="L859" s="602"/>
      <c r="M859" s="602"/>
      <c r="N859" s="602"/>
      <c r="O859" s="602"/>
      <c r="P859" s="602"/>
      <c r="Q859" s="603">
        <v>120</v>
      </c>
      <c r="R859" s="602"/>
      <c r="S859" s="602"/>
      <c r="T859" s="602"/>
      <c r="U859" s="602"/>
      <c r="V859" s="604">
        <v>2</v>
      </c>
      <c r="W859" s="602"/>
      <c r="X859" s="602"/>
      <c r="Y859" s="602"/>
      <c r="Z859" s="602"/>
      <c r="AA859" s="602"/>
      <c r="AB859" s="602"/>
      <c r="AC859" s="602"/>
      <c r="AD859" s="605">
        <v>2</v>
      </c>
    </row>
    <row r="860" spans="1:30" ht="15.75" thickBot="1" x14ac:dyDescent="0.3">
      <c r="A860" s="593" t="s">
        <v>414</v>
      </c>
      <c r="B860" s="672">
        <v>45288</v>
      </c>
      <c r="C860" s="671" t="s">
        <v>396</v>
      </c>
      <c r="D860" s="606" t="s">
        <v>397</v>
      </c>
      <c r="E860" s="670"/>
      <c r="F860" s="670"/>
      <c r="G860" s="670"/>
      <c r="H860" s="670"/>
      <c r="I860" s="607">
        <v>1433.72</v>
      </c>
      <c r="J860" s="670"/>
      <c r="K860" s="670"/>
      <c r="L860" s="670"/>
      <c r="M860" s="670"/>
      <c r="N860" s="670"/>
      <c r="O860" s="670"/>
      <c r="P860" s="670"/>
      <c r="Q860" s="603">
        <v>1433.72</v>
      </c>
      <c r="R860" s="670"/>
      <c r="S860" s="670"/>
      <c r="T860" s="670"/>
      <c r="U860" s="670"/>
      <c r="V860" s="608">
        <v>4</v>
      </c>
      <c r="W860" s="670"/>
      <c r="X860" s="670"/>
      <c r="Y860" s="670"/>
      <c r="Z860" s="670"/>
      <c r="AA860" s="670"/>
      <c r="AB860" s="670"/>
      <c r="AC860" s="670"/>
      <c r="AD860" s="605">
        <v>4</v>
      </c>
    </row>
    <row r="861" spans="1:30" ht="15.75" thickBot="1" x14ac:dyDescent="0.3">
      <c r="A861" s="593" t="s">
        <v>414</v>
      </c>
      <c r="B861" s="673">
        <v>45300</v>
      </c>
      <c r="C861" s="671" t="s">
        <v>396</v>
      </c>
      <c r="D861" s="600" t="s">
        <v>397</v>
      </c>
      <c r="E861" s="602"/>
      <c r="F861" s="602"/>
      <c r="G861" s="602"/>
      <c r="H861" s="602"/>
      <c r="I861" s="601">
        <v>60</v>
      </c>
      <c r="J861" s="601">
        <v>500</v>
      </c>
      <c r="K861" s="602"/>
      <c r="L861" s="602"/>
      <c r="M861" s="602"/>
      <c r="N861" s="602"/>
      <c r="O861" s="602"/>
      <c r="P861" s="602"/>
      <c r="Q861" s="603">
        <v>560</v>
      </c>
      <c r="R861" s="602"/>
      <c r="S861" s="602"/>
      <c r="T861" s="602"/>
      <c r="U861" s="602"/>
      <c r="V861" s="604">
        <v>1</v>
      </c>
      <c r="W861" s="604">
        <v>2</v>
      </c>
      <c r="X861" s="602"/>
      <c r="Y861" s="602"/>
      <c r="Z861" s="602"/>
      <c r="AA861" s="602"/>
      <c r="AB861" s="602"/>
      <c r="AC861" s="602"/>
      <c r="AD861" s="605">
        <v>3</v>
      </c>
    </row>
    <row r="862" spans="1:30" ht="15.75" thickBot="1" x14ac:dyDescent="0.3">
      <c r="A862" s="593" t="s">
        <v>414</v>
      </c>
      <c r="B862" s="672">
        <v>45317</v>
      </c>
      <c r="C862" s="671" t="s">
        <v>396</v>
      </c>
      <c r="D862" s="606" t="s">
        <v>397</v>
      </c>
      <c r="E862" s="670"/>
      <c r="F862" s="670"/>
      <c r="G862" s="670"/>
      <c r="H862" s="670"/>
      <c r="I862" s="670"/>
      <c r="J862" s="607">
        <v>350</v>
      </c>
      <c r="K862" s="670"/>
      <c r="L862" s="670"/>
      <c r="M862" s="670"/>
      <c r="N862" s="670"/>
      <c r="O862" s="670"/>
      <c r="P862" s="670"/>
      <c r="Q862" s="603">
        <v>350</v>
      </c>
      <c r="R862" s="670"/>
      <c r="S862" s="670"/>
      <c r="T862" s="670"/>
      <c r="U862" s="670"/>
      <c r="V862" s="670"/>
      <c r="W862" s="608">
        <v>2</v>
      </c>
      <c r="X862" s="670"/>
      <c r="Y862" s="670"/>
      <c r="Z862" s="670"/>
      <c r="AA862" s="670"/>
      <c r="AB862" s="670"/>
      <c r="AC862" s="670"/>
      <c r="AD862" s="605">
        <v>2</v>
      </c>
    </row>
    <row r="863" spans="1:30" ht="15.75" thickBot="1" x14ac:dyDescent="0.3">
      <c r="A863" s="593" t="s">
        <v>414</v>
      </c>
      <c r="B863" s="673">
        <v>45327</v>
      </c>
      <c r="C863" s="671" t="s">
        <v>396</v>
      </c>
      <c r="D863" s="600" t="s">
        <v>397</v>
      </c>
      <c r="E863" s="602"/>
      <c r="F863" s="602"/>
      <c r="G863" s="602"/>
      <c r="H863" s="602"/>
      <c r="I863" s="602"/>
      <c r="J863" s="602"/>
      <c r="K863" s="601">
        <v>1370.63</v>
      </c>
      <c r="L863" s="602"/>
      <c r="M863" s="602"/>
      <c r="N863" s="602"/>
      <c r="O863" s="602"/>
      <c r="P863" s="602"/>
      <c r="Q863" s="603">
        <v>1370.63</v>
      </c>
      <c r="R863" s="602"/>
      <c r="S863" s="602"/>
      <c r="T863" s="602"/>
      <c r="U863" s="602"/>
      <c r="V863" s="602"/>
      <c r="W863" s="602"/>
      <c r="X863" s="604">
        <v>4</v>
      </c>
      <c r="Y863" s="602"/>
      <c r="Z863" s="602"/>
      <c r="AA863" s="602"/>
      <c r="AB863" s="602"/>
      <c r="AC863" s="602"/>
      <c r="AD863" s="605">
        <v>4</v>
      </c>
    </row>
    <row r="864" spans="1:30" ht="15.75" thickBot="1" x14ac:dyDescent="0.3">
      <c r="A864" s="593" t="s">
        <v>414</v>
      </c>
      <c r="B864" s="672">
        <v>45328</v>
      </c>
      <c r="C864" s="671" t="s">
        <v>396</v>
      </c>
      <c r="D864" s="606" t="s">
        <v>397</v>
      </c>
      <c r="E864" s="670"/>
      <c r="F864" s="670"/>
      <c r="G864" s="670"/>
      <c r="H864" s="670"/>
      <c r="I864" s="670"/>
      <c r="J864" s="607">
        <v>1000</v>
      </c>
      <c r="K864" s="670"/>
      <c r="L864" s="670"/>
      <c r="M864" s="670"/>
      <c r="N864" s="670"/>
      <c r="O864" s="670"/>
      <c r="P864" s="670"/>
      <c r="Q864" s="603">
        <v>1000</v>
      </c>
      <c r="R864" s="670"/>
      <c r="S864" s="670"/>
      <c r="T864" s="670"/>
      <c r="U864" s="670"/>
      <c r="V864" s="670"/>
      <c r="W864" s="608">
        <v>3</v>
      </c>
      <c r="X864" s="670"/>
      <c r="Y864" s="670"/>
      <c r="Z864" s="670"/>
      <c r="AA864" s="670"/>
      <c r="AB864" s="670"/>
      <c r="AC864" s="670"/>
      <c r="AD864" s="605">
        <v>3</v>
      </c>
    </row>
    <row r="865" spans="1:30" ht="15.75" thickBot="1" x14ac:dyDescent="0.3">
      <c r="A865" s="593" t="s">
        <v>414</v>
      </c>
      <c r="B865" s="673">
        <v>45350</v>
      </c>
      <c r="C865" s="671" t="s">
        <v>396</v>
      </c>
      <c r="D865" s="600" t="s">
        <v>397</v>
      </c>
      <c r="E865" s="602"/>
      <c r="F865" s="602"/>
      <c r="G865" s="602"/>
      <c r="H865" s="602"/>
      <c r="I865" s="602"/>
      <c r="J865" s="602"/>
      <c r="K865" s="601">
        <v>1550</v>
      </c>
      <c r="L865" s="602"/>
      <c r="M865" s="602"/>
      <c r="N865" s="602"/>
      <c r="O865" s="602"/>
      <c r="P865" s="602"/>
      <c r="Q865" s="603">
        <v>1550</v>
      </c>
      <c r="R865" s="602"/>
      <c r="S865" s="602"/>
      <c r="T865" s="602"/>
      <c r="U865" s="602"/>
      <c r="V865" s="602"/>
      <c r="W865" s="602"/>
      <c r="X865" s="604">
        <v>4</v>
      </c>
      <c r="Y865" s="602"/>
      <c r="Z865" s="602"/>
      <c r="AA865" s="602"/>
      <c r="AB865" s="602"/>
      <c r="AC865" s="602"/>
      <c r="AD865" s="605">
        <v>4</v>
      </c>
    </row>
    <row r="866" spans="1:30" ht="15.75" thickBot="1" x14ac:dyDescent="0.3">
      <c r="A866" s="593" t="s">
        <v>414</v>
      </c>
      <c r="B866" s="672">
        <v>45378</v>
      </c>
      <c r="C866" s="671" t="s">
        <v>396</v>
      </c>
      <c r="D866" s="606" t="s">
        <v>397</v>
      </c>
      <c r="E866" s="670"/>
      <c r="F866" s="670"/>
      <c r="G866" s="670"/>
      <c r="H866" s="670"/>
      <c r="I866" s="670"/>
      <c r="J866" s="670"/>
      <c r="K866" s="607">
        <v>200</v>
      </c>
      <c r="L866" s="607">
        <v>800</v>
      </c>
      <c r="M866" s="670"/>
      <c r="N866" s="670"/>
      <c r="O866" s="670"/>
      <c r="P866" s="670"/>
      <c r="Q866" s="603">
        <v>1000</v>
      </c>
      <c r="R866" s="670"/>
      <c r="S866" s="670"/>
      <c r="T866" s="670"/>
      <c r="U866" s="670"/>
      <c r="V866" s="670"/>
      <c r="W866" s="670"/>
      <c r="X866" s="608">
        <v>1</v>
      </c>
      <c r="Y866" s="608">
        <v>4</v>
      </c>
      <c r="Z866" s="670"/>
      <c r="AA866" s="670"/>
      <c r="AB866" s="670"/>
      <c r="AC866" s="670"/>
      <c r="AD866" s="605">
        <v>5</v>
      </c>
    </row>
    <row r="867" spans="1:30" ht="15.75" thickBot="1" x14ac:dyDescent="0.3">
      <c r="A867" s="593" t="s">
        <v>414</v>
      </c>
      <c r="B867" s="673">
        <v>45380</v>
      </c>
      <c r="C867" s="671" t="s">
        <v>396</v>
      </c>
      <c r="D867" s="600" t="s">
        <v>397</v>
      </c>
      <c r="E867" s="602"/>
      <c r="F867" s="602"/>
      <c r="G867" s="602"/>
      <c r="H867" s="602"/>
      <c r="I867" s="602"/>
      <c r="J867" s="602"/>
      <c r="K867" s="602"/>
      <c r="L867" s="601">
        <v>1000</v>
      </c>
      <c r="M867" s="602"/>
      <c r="N867" s="602"/>
      <c r="O867" s="602"/>
      <c r="P867" s="602"/>
      <c r="Q867" s="603">
        <v>1000</v>
      </c>
      <c r="R867" s="602"/>
      <c r="S867" s="602"/>
      <c r="T867" s="602"/>
      <c r="U867" s="602"/>
      <c r="V867" s="602"/>
      <c r="W867" s="602"/>
      <c r="X867" s="602"/>
      <c r="Y867" s="604">
        <v>3</v>
      </c>
      <c r="Z867" s="602"/>
      <c r="AA867" s="602"/>
      <c r="AB867" s="602"/>
      <c r="AC867" s="602"/>
      <c r="AD867" s="605">
        <v>3</v>
      </c>
    </row>
    <row r="868" spans="1:30" ht="15.75" thickBot="1" x14ac:dyDescent="0.3">
      <c r="A868" s="593" t="s">
        <v>414</v>
      </c>
      <c r="B868" s="672">
        <v>45391</v>
      </c>
      <c r="C868" s="671" t="s">
        <v>396</v>
      </c>
      <c r="D868" s="606" t="s">
        <v>397</v>
      </c>
      <c r="E868" s="670"/>
      <c r="F868" s="670"/>
      <c r="G868" s="670"/>
      <c r="H868" s="670"/>
      <c r="I868" s="670"/>
      <c r="J868" s="670"/>
      <c r="K868" s="607">
        <v>60</v>
      </c>
      <c r="L868" s="607">
        <v>583</v>
      </c>
      <c r="M868" s="670"/>
      <c r="N868" s="670"/>
      <c r="O868" s="670"/>
      <c r="P868" s="670"/>
      <c r="Q868" s="603">
        <v>643</v>
      </c>
      <c r="R868" s="670"/>
      <c r="S868" s="670"/>
      <c r="T868" s="670"/>
      <c r="U868" s="670"/>
      <c r="V868" s="670"/>
      <c r="W868" s="670"/>
      <c r="X868" s="608">
        <v>1</v>
      </c>
      <c r="Y868" s="608">
        <v>4</v>
      </c>
      <c r="Z868" s="670"/>
      <c r="AA868" s="670"/>
      <c r="AB868" s="670"/>
      <c r="AC868" s="670"/>
      <c r="AD868" s="605">
        <v>5</v>
      </c>
    </row>
    <row r="869" spans="1:30" ht="15.75" thickBot="1" x14ac:dyDescent="0.3">
      <c r="A869" s="593" t="s">
        <v>414</v>
      </c>
      <c r="B869" s="673">
        <v>45393</v>
      </c>
      <c r="C869" s="671" t="s">
        <v>396</v>
      </c>
      <c r="D869" s="600" t="s">
        <v>397</v>
      </c>
      <c r="E869" s="602"/>
      <c r="F869" s="602"/>
      <c r="G869" s="602"/>
      <c r="H869" s="602"/>
      <c r="I869" s="602"/>
      <c r="J869" s="602"/>
      <c r="K869" s="602"/>
      <c r="L869" s="602"/>
      <c r="M869" s="601">
        <v>250</v>
      </c>
      <c r="N869" s="602"/>
      <c r="O869" s="602"/>
      <c r="P869" s="602"/>
      <c r="Q869" s="603">
        <v>250</v>
      </c>
      <c r="R869" s="602"/>
      <c r="S869" s="602"/>
      <c r="T869" s="602"/>
      <c r="U869" s="602"/>
      <c r="V869" s="602"/>
      <c r="W869" s="602"/>
      <c r="X869" s="602"/>
      <c r="Y869" s="602"/>
      <c r="Z869" s="604">
        <v>1</v>
      </c>
      <c r="AA869" s="602"/>
      <c r="AB869" s="602"/>
      <c r="AC869" s="602"/>
      <c r="AD869" s="605">
        <v>1</v>
      </c>
    </row>
    <row r="870" spans="1:30" ht="15.75" thickBot="1" x14ac:dyDescent="0.3">
      <c r="A870" s="593" t="s">
        <v>414</v>
      </c>
      <c r="B870" s="672">
        <v>45405</v>
      </c>
      <c r="C870" s="671" t="s">
        <v>396</v>
      </c>
      <c r="D870" s="606" t="s">
        <v>397</v>
      </c>
      <c r="E870" s="670"/>
      <c r="F870" s="670"/>
      <c r="G870" s="670"/>
      <c r="H870" s="670"/>
      <c r="I870" s="670"/>
      <c r="J870" s="670"/>
      <c r="K870" s="670"/>
      <c r="L870" s="670"/>
      <c r="M870" s="607">
        <v>60</v>
      </c>
      <c r="N870" s="670"/>
      <c r="O870" s="670"/>
      <c r="P870" s="670"/>
      <c r="Q870" s="603">
        <v>60</v>
      </c>
      <c r="R870" s="670"/>
      <c r="S870" s="670"/>
      <c r="T870" s="670"/>
      <c r="U870" s="670"/>
      <c r="V870" s="670"/>
      <c r="W870" s="670"/>
      <c r="X870" s="670"/>
      <c r="Y870" s="670"/>
      <c r="Z870" s="608">
        <v>1</v>
      </c>
      <c r="AA870" s="670"/>
      <c r="AB870" s="670"/>
      <c r="AC870" s="670"/>
      <c r="AD870" s="605">
        <v>1</v>
      </c>
    </row>
    <row r="871" spans="1:30" ht="15.75" thickBot="1" x14ac:dyDescent="0.3">
      <c r="A871" s="593" t="s">
        <v>414</v>
      </c>
      <c r="B871" s="673">
        <v>45406</v>
      </c>
      <c r="C871" s="671" t="s">
        <v>396</v>
      </c>
      <c r="D871" s="600" t="s">
        <v>397</v>
      </c>
      <c r="E871" s="602"/>
      <c r="F871" s="602"/>
      <c r="G871" s="602"/>
      <c r="H871" s="602"/>
      <c r="I871" s="602"/>
      <c r="J871" s="602"/>
      <c r="K871" s="602"/>
      <c r="L871" s="602"/>
      <c r="M871" s="601">
        <v>60</v>
      </c>
      <c r="N871" s="602"/>
      <c r="O871" s="602"/>
      <c r="P871" s="602"/>
      <c r="Q871" s="603">
        <v>60</v>
      </c>
      <c r="R871" s="602"/>
      <c r="S871" s="602"/>
      <c r="T871" s="602"/>
      <c r="U871" s="602"/>
      <c r="V871" s="602"/>
      <c r="W871" s="602"/>
      <c r="X871" s="602"/>
      <c r="Y871" s="602"/>
      <c r="Z871" s="604">
        <v>1</v>
      </c>
      <c r="AA871" s="602"/>
      <c r="AB871" s="602"/>
      <c r="AC871" s="602"/>
      <c r="AD871" s="605">
        <v>1</v>
      </c>
    </row>
    <row r="872" spans="1:30" ht="15.75" thickBot="1" x14ac:dyDescent="0.3">
      <c r="A872" s="593" t="s">
        <v>414</v>
      </c>
      <c r="B872" s="672">
        <v>45420</v>
      </c>
      <c r="C872" s="671" t="s">
        <v>396</v>
      </c>
      <c r="D872" s="606" t="s">
        <v>397</v>
      </c>
      <c r="E872" s="670"/>
      <c r="F872" s="670"/>
      <c r="G872" s="670"/>
      <c r="H872" s="670"/>
      <c r="I872" s="670"/>
      <c r="J872" s="670"/>
      <c r="K872" s="670"/>
      <c r="L872" s="670"/>
      <c r="M872" s="670"/>
      <c r="N872" s="607">
        <v>200</v>
      </c>
      <c r="O872" s="670"/>
      <c r="P872" s="670"/>
      <c r="Q872" s="603">
        <v>200</v>
      </c>
      <c r="R872" s="670"/>
      <c r="S872" s="670"/>
      <c r="T872" s="670"/>
      <c r="U872" s="670"/>
      <c r="V872" s="670"/>
      <c r="W872" s="670"/>
      <c r="X872" s="670"/>
      <c r="Y872" s="670"/>
      <c r="Z872" s="670"/>
      <c r="AA872" s="608">
        <v>1</v>
      </c>
      <c r="AB872" s="670"/>
      <c r="AC872" s="670"/>
      <c r="AD872" s="605">
        <v>1</v>
      </c>
    </row>
    <row r="873" spans="1:30" ht="15.75" thickBot="1" x14ac:dyDescent="0.3">
      <c r="A873" s="593" t="s">
        <v>414</v>
      </c>
      <c r="B873" s="673">
        <v>45421</v>
      </c>
      <c r="C873" s="671" t="s">
        <v>396</v>
      </c>
      <c r="D873" s="600" t="s">
        <v>397</v>
      </c>
      <c r="E873" s="602"/>
      <c r="F873" s="602"/>
      <c r="G873" s="602"/>
      <c r="H873" s="602"/>
      <c r="I873" s="602"/>
      <c r="J873" s="602"/>
      <c r="K873" s="602"/>
      <c r="L873" s="602"/>
      <c r="M873" s="601">
        <v>60</v>
      </c>
      <c r="N873" s="602"/>
      <c r="O873" s="602"/>
      <c r="P873" s="602"/>
      <c r="Q873" s="603">
        <v>60</v>
      </c>
      <c r="R873" s="602"/>
      <c r="S873" s="602"/>
      <c r="T873" s="602"/>
      <c r="U873" s="602"/>
      <c r="V873" s="602"/>
      <c r="W873" s="602"/>
      <c r="X873" s="602"/>
      <c r="Y873" s="602"/>
      <c r="Z873" s="604">
        <v>1</v>
      </c>
      <c r="AA873" s="602"/>
      <c r="AB873" s="602"/>
      <c r="AC873" s="602"/>
      <c r="AD873" s="605">
        <v>1</v>
      </c>
    </row>
    <row r="874" spans="1:30" ht="15.75" thickBot="1" x14ac:dyDescent="0.3">
      <c r="A874" s="593" t="s">
        <v>414</v>
      </c>
      <c r="B874" s="672">
        <v>45427</v>
      </c>
      <c r="C874" s="671" t="s">
        <v>396</v>
      </c>
      <c r="D874" s="606" t="s">
        <v>397</v>
      </c>
      <c r="E874" s="670"/>
      <c r="F874" s="670"/>
      <c r="G874" s="670"/>
      <c r="H874" s="670"/>
      <c r="I874" s="670"/>
      <c r="J874" s="670"/>
      <c r="K874" s="670"/>
      <c r="L874" s="670"/>
      <c r="M874" s="670"/>
      <c r="N874" s="607">
        <v>700</v>
      </c>
      <c r="O874" s="670"/>
      <c r="P874" s="670"/>
      <c r="Q874" s="603">
        <v>700</v>
      </c>
      <c r="R874" s="670"/>
      <c r="S874" s="670"/>
      <c r="T874" s="670"/>
      <c r="U874" s="670"/>
      <c r="V874" s="670"/>
      <c r="W874" s="670"/>
      <c r="X874" s="670"/>
      <c r="Y874" s="670"/>
      <c r="Z874" s="670"/>
      <c r="AA874" s="608">
        <v>2</v>
      </c>
      <c r="AB874" s="670"/>
      <c r="AC874" s="670"/>
      <c r="AD874" s="605">
        <v>2</v>
      </c>
    </row>
    <row r="875" spans="1:30" ht="15.75" thickBot="1" x14ac:dyDescent="0.3">
      <c r="A875" s="593" t="s">
        <v>414</v>
      </c>
      <c r="B875" s="673">
        <v>45433</v>
      </c>
      <c r="C875" s="671" t="s">
        <v>396</v>
      </c>
      <c r="D875" s="600" t="s">
        <v>397</v>
      </c>
      <c r="E875" s="602"/>
      <c r="F875" s="602"/>
      <c r="G875" s="602"/>
      <c r="H875" s="602"/>
      <c r="I875" s="602"/>
      <c r="J875" s="602"/>
      <c r="K875" s="602"/>
      <c r="L875" s="602"/>
      <c r="M875" s="602"/>
      <c r="N875" s="601">
        <v>422.51</v>
      </c>
      <c r="O875" s="602"/>
      <c r="P875" s="602"/>
      <c r="Q875" s="603">
        <v>422.51</v>
      </c>
      <c r="R875" s="602"/>
      <c r="S875" s="602"/>
      <c r="T875" s="602"/>
      <c r="U875" s="602"/>
      <c r="V875" s="602"/>
      <c r="W875" s="602"/>
      <c r="X875" s="602"/>
      <c r="Y875" s="602"/>
      <c r="Z875" s="602"/>
      <c r="AA875" s="604">
        <v>2</v>
      </c>
      <c r="AB875" s="602"/>
      <c r="AC875" s="602"/>
      <c r="AD875" s="605">
        <v>2</v>
      </c>
    </row>
    <row r="876" spans="1:30" ht="15.75" thickBot="1" x14ac:dyDescent="0.3">
      <c r="A876" s="593" t="s">
        <v>414</v>
      </c>
      <c r="B876" s="672">
        <v>45435</v>
      </c>
      <c r="C876" s="671" t="s">
        <v>396</v>
      </c>
      <c r="D876" s="606" t="s">
        <v>397</v>
      </c>
      <c r="E876" s="670"/>
      <c r="F876" s="670"/>
      <c r="G876" s="670"/>
      <c r="H876" s="670"/>
      <c r="I876" s="670"/>
      <c r="J876" s="670"/>
      <c r="K876" s="670"/>
      <c r="L876" s="670"/>
      <c r="M876" s="670"/>
      <c r="N876" s="607">
        <v>650</v>
      </c>
      <c r="O876" s="670"/>
      <c r="P876" s="670"/>
      <c r="Q876" s="603">
        <v>650</v>
      </c>
      <c r="R876" s="670"/>
      <c r="S876" s="670"/>
      <c r="T876" s="670"/>
      <c r="U876" s="670"/>
      <c r="V876" s="670"/>
      <c r="W876" s="670"/>
      <c r="X876" s="670"/>
      <c r="Y876" s="670"/>
      <c r="Z876" s="670"/>
      <c r="AA876" s="608">
        <v>3</v>
      </c>
      <c r="AB876" s="670"/>
      <c r="AC876" s="670"/>
      <c r="AD876" s="605">
        <v>3</v>
      </c>
    </row>
    <row r="877" spans="1:30" ht="15.75" thickBot="1" x14ac:dyDescent="0.3">
      <c r="A877" s="593" t="s">
        <v>414</v>
      </c>
      <c r="B877" s="673">
        <v>45447</v>
      </c>
      <c r="C877" s="671" t="s">
        <v>396</v>
      </c>
      <c r="D877" s="600" t="s">
        <v>397</v>
      </c>
      <c r="E877" s="602"/>
      <c r="F877" s="602"/>
      <c r="G877" s="602"/>
      <c r="H877" s="602"/>
      <c r="I877" s="602"/>
      <c r="J877" s="602"/>
      <c r="K877" s="602"/>
      <c r="L877" s="602"/>
      <c r="M877" s="602"/>
      <c r="N877" s="601">
        <v>60</v>
      </c>
      <c r="O877" s="602"/>
      <c r="P877" s="602"/>
      <c r="Q877" s="603">
        <v>60</v>
      </c>
      <c r="R877" s="602"/>
      <c r="S877" s="602"/>
      <c r="T877" s="602"/>
      <c r="U877" s="602"/>
      <c r="V877" s="602"/>
      <c r="W877" s="602"/>
      <c r="X877" s="602"/>
      <c r="Y877" s="602"/>
      <c r="Z877" s="602"/>
      <c r="AA877" s="604">
        <v>1</v>
      </c>
      <c r="AB877" s="602"/>
      <c r="AC877" s="602"/>
      <c r="AD877" s="605">
        <v>1</v>
      </c>
    </row>
    <row r="878" spans="1:30" ht="15.75" thickBot="1" x14ac:dyDescent="0.3">
      <c r="A878" s="593" t="s">
        <v>414</v>
      </c>
      <c r="B878" s="672">
        <v>45448</v>
      </c>
      <c r="C878" s="671" t="s">
        <v>396</v>
      </c>
      <c r="D878" s="606" t="s">
        <v>397</v>
      </c>
      <c r="E878" s="670"/>
      <c r="F878" s="670"/>
      <c r="G878" s="670"/>
      <c r="H878" s="670"/>
      <c r="I878" s="670"/>
      <c r="J878" s="670"/>
      <c r="K878" s="670"/>
      <c r="L878" s="670"/>
      <c r="M878" s="670"/>
      <c r="N878" s="607">
        <v>60</v>
      </c>
      <c r="O878" s="670"/>
      <c r="P878" s="670"/>
      <c r="Q878" s="603">
        <v>60</v>
      </c>
      <c r="R878" s="670"/>
      <c r="S878" s="670"/>
      <c r="T878" s="670"/>
      <c r="U878" s="670"/>
      <c r="V878" s="670"/>
      <c r="W878" s="670"/>
      <c r="X878" s="670"/>
      <c r="Y878" s="670"/>
      <c r="Z878" s="670"/>
      <c r="AA878" s="608">
        <v>1</v>
      </c>
      <c r="AB878" s="670"/>
      <c r="AC878" s="670"/>
      <c r="AD878" s="605">
        <v>1</v>
      </c>
    </row>
    <row r="879" spans="1:30" ht="15.75" thickBot="1" x14ac:dyDescent="0.3">
      <c r="A879" s="593" t="s">
        <v>414</v>
      </c>
      <c r="B879" s="673">
        <v>45454</v>
      </c>
      <c r="C879" s="671" t="s">
        <v>396</v>
      </c>
      <c r="D879" s="600" t="s">
        <v>397</v>
      </c>
      <c r="E879" s="602"/>
      <c r="F879" s="602"/>
      <c r="G879" s="602"/>
      <c r="H879" s="602"/>
      <c r="I879" s="602"/>
      <c r="J879" s="602"/>
      <c r="K879" s="602"/>
      <c r="L879" s="602"/>
      <c r="M879" s="602"/>
      <c r="N879" s="601">
        <v>1010</v>
      </c>
      <c r="O879" s="601">
        <v>292.05</v>
      </c>
      <c r="P879" s="602"/>
      <c r="Q879" s="603">
        <v>1302.05</v>
      </c>
      <c r="R879" s="602"/>
      <c r="S879" s="602"/>
      <c r="T879" s="602"/>
      <c r="U879" s="602"/>
      <c r="V879" s="602"/>
      <c r="W879" s="602"/>
      <c r="X879" s="602"/>
      <c r="Y879" s="602"/>
      <c r="Z879" s="602"/>
      <c r="AA879" s="604">
        <v>3</v>
      </c>
      <c r="AB879" s="604">
        <v>1</v>
      </c>
      <c r="AC879" s="602"/>
      <c r="AD879" s="605">
        <v>4</v>
      </c>
    </row>
    <row r="880" spans="1:30" ht="15.75" thickBot="1" x14ac:dyDescent="0.3">
      <c r="A880" s="593" t="s">
        <v>414</v>
      </c>
      <c r="B880" s="672">
        <v>45455</v>
      </c>
      <c r="C880" s="671" t="s">
        <v>396</v>
      </c>
      <c r="D880" s="606" t="s">
        <v>397</v>
      </c>
      <c r="E880" s="670"/>
      <c r="F880" s="670"/>
      <c r="G880" s="670"/>
      <c r="H880" s="670"/>
      <c r="I880" s="670"/>
      <c r="J880" s="670"/>
      <c r="K880" s="670"/>
      <c r="L880" s="670"/>
      <c r="M880" s="670"/>
      <c r="N880" s="607">
        <v>60</v>
      </c>
      <c r="O880" s="607">
        <v>60</v>
      </c>
      <c r="P880" s="670"/>
      <c r="Q880" s="603">
        <v>120</v>
      </c>
      <c r="R880" s="670"/>
      <c r="S880" s="670"/>
      <c r="T880" s="670"/>
      <c r="U880" s="670"/>
      <c r="V880" s="670"/>
      <c r="W880" s="670"/>
      <c r="X880" s="670"/>
      <c r="Y880" s="670"/>
      <c r="Z880" s="670"/>
      <c r="AA880" s="608">
        <v>1</v>
      </c>
      <c r="AB880" s="608">
        <v>1</v>
      </c>
      <c r="AC880" s="670"/>
      <c r="AD880" s="605">
        <v>2</v>
      </c>
    </row>
    <row r="881" spans="1:30" ht="15.75" thickBot="1" x14ac:dyDescent="0.3">
      <c r="A881" s="593" t="s">
        <v>414</v>
      </c>
      <c r="B881" s="673">
        <v>45463</v>
      </c>
      <c r="C881" s="671" t="s">
        <v>396</v>
      </c>
      <c r="D881" s="600" t="s">
        <v>397</v>
      </c>
      <c r="E881" s="602"/>
      <c r="F881" s="602"/>
      <c r="G881" s="602"/>
      <c r="H881" s="602"/>
      <c r="I881" s="602"/>
      <c r="J881" s="602"/>
      <c r="K881" s="602"/>
      <c r="L881" s="602"/>
      <c r="M881" s="602"/>
      <c r="N881" s="602"/>
      <c r="O881" s="601">
        <v>300</v>
      </c>
      <c r="P881" s="602"/>
      <c r="Q881" s="603">
        <v>300</v>
      </c>
      <c r="R881" s="602"/>
      <c r="S881" s="602"/>
      <c r="T881" s="602"/>
      <c r="U881" s="602"/>
      <c r="V881" s="602"/>
      <c r="W881" s="602"/>
      <c r="X881" s="602"/>
      <c r="Y881" s="602"/>
      <c r="Z881" s="602"/>
      <c r="AA881" s="602"/>
      <c r="AB881" s="604">
        <v>1</v>
      </c>
      <c r="AC881" s="602"/>
      <c r="AD881" s="605">
        <v>1</v>
      </c>
    </row>
    <row r="882" spans="1:30" ht="15.75" thickBot="1" x14ac:dyDescent="0.3">
      <c r="A882" s="593" t="s">
        <v>414</v>
      </c>
      <c r="B882" s="672">
        <v>45467</v>
      </c>
      <c r="C882" s="671" t="s">
        <v>396</v>
      </c>
      <c r="D882" s="606" t="s">
        <v>397</v>
      </c>
      <c r="E882" s="670"/>
      <c r="F882" s="670"/>
      <c r="G882" s="670"/>
      <c r="H882" s="670"/>
      <c r="I882" s="670"/>
      <c r="J882" s="670"/>
      <c r="K882" s="670"/>
      <c r="L882" s="670"/>
      <c r="M882" s="670"/>
      <c r="N882" s="670"/>
      <c r="O882" s="607">
        <v>250</v>
      </c>
      <c r="P882" s="670"/>
      <c r="Q882" s="603">
        <v>250</v>
      </c>
      <c r="R882" s="670"/>
      <c r="S882" s="670"/>
      <c r="T882" s="670"/>
      <c r="U882" s="670"/>
      <c r="V882" s="670"/>
      <c r="W882" s="670"/>
      <c r="X882" s="670"/>
      <c r="Y882" s="670"/>
      <c r="Z882" s="670"/>
      <c r="AA882" s="670"/>
      <c r="AB882" s="608">
        <v>1</v>
      </c>
      <c r="AC882" s="670"/>
      <c r="AD882" s="605">
        <v>1</v>
      </c>
    </row>
    <row r="883" spans="1:30" ht="15.75" thickBot="1" x14ac:dyDescent="0.3">
      <c r="A883" s="593" t="s">
        <v>414</v>
      </c>
      <c r="B883" s="673">
        <v>45490</v>
      </c>
      <c r="C883" s="671" t="s">
        <v>396</v>
      </c>
      <c r="D883" s="600" t="s">
        <v>397</v>
      </c>
      <c r="E883" s="602"/>
      <c r="F883" s="602"/>
      <c r="G883" s="602"/>
      <c r="H883" s="602"/>
      <c r="I883" s="602"/>
      <c r="J883" s="602"/>
      <c r="K883" s="602"/>
      <c r="L883" s="602"/>
      <c r="M883" s="602"/>
      <c r="N883" s="602"/>
      <c r="O883" s="601">
        <v>120</v>
      </c>
      <c r="P883" s="602"/>
      <c r="Q883" s="603">
        <v>120</v>
      </c>
      <c r="R883" s="602"/>
      <c r="S883" s="602"/>
      <c r="T883" s="602"/>
      <c r="U883" s="602"/>
      <c r="V883" s="602"/>
      <c r="W883" s="602"/>
      <c r="X883" s="602"/>
      <c r="Y883" s="602"/>
      <c r="Z883" s="602"/>
      <c r="AA883" s="602"/>
      <c r="AB883" s="604">
        <v>2</v>
      </c>
      <c r="AC883" s="602"/>
      <c r="AD883" s="605">
        <v>2</v>
      </c>
    </row>
    <row r="884" spans="1:30" ht="15.75" thickBot="1" x14ac:dyDescent="0.3">
      <c r="A884" s="593" t="s">
        <v>414</v>
      </c>
      <c r="B884" s="672">
        <v>45491</v>
      </c>
      <c r="C884" s="671" t="s">
        <v>396</v>
      </c>
      <c r="D884" s="606" t="s">
        <v>397</v>
      </c>
      <c r="E884" s="670"/>
      <c r="F884" s="670"/>
      <c r="G884" s="670"/>
      <c r="H884" s="670"/>
      <c r="I884" s="670"/>
      <c r="J884" s="670"/>
      <c r="K884" s="670"/>
      <c r="L884" s="670"/>
      <c r="M884" s="670"/>
      <c r="N884" s="670"/>
      <c r="O884" s="670"/>
      <c r="P884" s="607">
        <v>180</v>
      </c>
      <c r="Q884" s="603">
        <v>180</v>
      </c>
      <c r="R884" s="670"/>
      <c r="S884" s="670"/>
      <c r="T884" s="670"/>
      <c r="U884" s="670"/>
      <c r="V884" s="670"/>
      <c r="W884" s="670"/>
      <c r="X884" s="670"/>
      <c r="Y884" s="670"/>
      <c r="Z884" s="670"/>
      <c r="AA884" s="670"/>
      <c r="AB884" s="670"/>
      <c r="AC884" s="608">
        <v>3</v>
      </c>
      <c r="AD884" s="605">
        <v>3</v>
      </c>
    </row>
    <row r="885" spans="1:30" ht="15.75" thickBot="1" x14ac:dyDescent="0.3">
      <c r="A885" s="593" t="s">
        <v>414</v>
      </c>
      <c r="B885" s="673">
        <v>45492</v>
      </c>
      <c r="C885" s="671" t="s">
        <v>396</v>
      </c>
      <c r="D885" s="600" t="s">
        <v>397</v>
      </c>
      <c r="E885" s="602"/>
      <c r="F885" s="602"/>
      <c r="G885" s="602"/>
      <c r="H885" s="602"/>
      <c r="I885" s="602"/>
      <c r="J885" s="602"/>
      <c r="K885" s="602"/>
      <c r="L885" s="602"/>
      <c r="M885" s="602"/>
      <c r="N885" s="602"/>
      <c r="O885" s="602"/>
      <c r="P885" s="601">
        <v>60</v>
      </c>
      <c r="Q885" s="603">
        <v>60</v>
      </c>
      <c r="R885" s="602"/>
      <c r="S885" s="602"/>
      <c r="T885" s="602"/>
      <c r="U885" s="602"/>
      <c r="V885" s="602"/>
      <c r="W885" s="602"/>
      <c r="X885" s="602"/>
      <c r="Y885" s="602"/>
      <c r="Z885" s="602"/>
      <c r="AA885" s="602"/>
      <c r="AB885" s="602"/>
      <c r="AC885" s="604">
        <v>1</v>
      </c>
      <c r="AD885" s="605">
        <v>1</v>
      </c>
    </row>
    <row r="886" spans="1:30" ht="15.75" thickBot="1" x14ac:dyDescent="0.3">
      <c r="A886" s="593" t="s">
        <v>414</v>
      </c>
      <c r="B886" s="672">
        <v>45495</v>
      </c>
      <c r="C886" s="671" t="s">
        <v>396</v>
      </c>
      <c r="D886" s="606" t="s">
        <v>397</v>
      </c>
      <c r="E886" s="670"/>
      <c r="F886" s="670"/>
      <c r="G886" s="670"/>
      <c r="H886" s="670"/>
      <c r="I886" s="670"/>
      <c r="J886" s="670"/>
      <c r="K886" s="670"/>
      <c r="L886" s="670"/>
      <c r="M886" s="670"/>
      <c r="N886" s="670"/>
      <c r="O886" s="670"/>
      <c r="P886" s="607">
        <v>457</v>
      </c>
      <c r="Q886" s="603">
        <v>457</v>
      </c>
      <c r="R886" s="670"/>
      <c r="S886" s="670"/>
      <c r="T886" s="670"/>
      <c r="U886" s="670"/>
      <c r="V886" s="670"/>
      <c r="W886" s="670"/>
      <c r="X886" s="670"/>
      <c r="Y886" s="670"/>
      <c r="Z886" s="670"/>
      <c r="AA886" s="670"/>
      <c r="AB886" s="670"/>
      <c r="AC886" s="608">
        <v>2</v>
      </c>
      <c r="AD886" s="605">
        <v>2</v>
      </c>
    </row>
    <row r="887" spans="1:30" ht="15.75" thickBot="1" x14ac:dyDescent="0.3">
      <c r="A887" s="593" t="s">
        <v>414</v>
      </c>
      <c r="B887" s="673">
        <v>45505</v>
      </c>
      <c r="C887" s="671" t="s">
        <v>396</v>
      </c>
      <c r="D887" s="600" t="s">
        <v>397</v>
      </c>
      <c r="E887" s="602"/>
      <c r="F887" s="602"/>
      <c r="G887" s="602"/>
      <c r="H887" s="602"/>
      <c r="I887" s="602"/>
      <c r="J887" s="602"/>
      <c r="K887" s="602"/>
      <c r="L887" s="602"/>
      <c r="M887" s="602"/>
      <c r="N887" s="602"/>
      <c r="O887" s="602"/>
      <c r="P887" s="601">
        <v>200</v>
      </c>
      <c r="Q887" s="603">
        <v>200</v>
      </c>
      <c r="R887" s="602"/>
      <c r="S887" s="602"/>
      <c r="T887" s="602"/>
      <c r="U887" s="602"/>
      <c r="V887" s="602"/>
      <c r="W887" s="602"/>
      <c r="X887" s="602"/>
      <c r="Y887" s="602"/>
      <c r="Z887" s="602"/>
      <c r="AA887" s="602"/>
      <c r="AB887" s="602"/>
      <c r="AC887" s="604">
        <v>1</v>
      </c>
      <c r="AD887" s="605">
        <v>1</v>
      </c>
    </row>
    <row r="888" spans="1:30" ht="15.75" thickBot="1" x14ac:dyDescent="0.3">
      <c r="A888" s="593" t="s">
        <v>414</v>
      </c>
      <c r="B888" s="672">
        <v>45506</v>
      </c>
      <c r="C888" s="671" t="s">
        <v>396</v>
      </c>
      <c r="D888" s="606" t="s">
        <v>397</v>
      </c>
      <c r="E888" s="670"/>
      <c r="F888" s="670"/>
      <c r="G888" s="670"/>
      <c r="H888" s="670"/>
      <c r="I888" s="670"/>
      <c r="J888" s="670"/>
      <c r="K888" s="670"/>
      <c r="L888" s="670"/>
      <c r="M888" s="670"/>
      <c r="N888" s="670"/>
      <c r="O888" s="670"/>
      <c r="P888" s="607">
        <v>691.54</v>
      </c>
      <c r="Q888" s="603">
        <v>691.54</v>
      </c>
      <c r="R888" s="670"/>
      <c r="S888" s="670"/>
      <c r="T888" s="670"/>
      <c r="U888" s="670"/>
      <c r="V888" s="670"/>
      <c r="W888" s="670"/>
      <c r="X888" s="670"/>
      <c r="Y888" s="670"/>
      <c r="Z888" s="670"/>
      <c r="AA888" s="670"/>
      <c r="AB888" s="670"/>
      <c r="AC888" s="608">
        <v>3</v>
      </c>
      <c r="AD888" s="605">
        <v>3</v>
      </c>
    </row>
    <row r="889" spans="1:30" ht="15.75" thickBot="1" x14ac:dyDescent="0.3">
      <c r="A889" s="593" t="s">
        <v>414</v>
      </c>
      <c r="B889" s="673">
        <v>45517</v>
      </c>
      <c r="C889" s="671" t="s">
        <v>396</v>
      </c>
      <c r="D889" s="600" t="s">
        <v>397</v>
      </c>
      <c r="E889" s="602"/>
      <c r="F889" s="602"/>
      <c r="G889" s="602"/>
      <c r="H889" s="602"/>
      <c r="I889" s="602"/>
      <c r="J889" s="602"/>
      <c r="K889" s="602"/>
      <c r="L889" s="602"/>
      <c r="M889" s="602"/>
      <c r="N889" s="602"/>
      <c r="O889" s="602"/>
      <c r="P889" s="601">
        <v>500</v>
      </c>
      <c r="Q889" s="603">
        <v>500</v>
      </c>
      <c r="R889" s="602"/>
      <c r="S889" s="602"/>
      <c r="T889" s="602"/>
      <c r="U889" s="602"/>
      <c r="V889" s="602"/>
      <c r="W889" s="602"/>
      <c r="X889" s="602"/>
      <c r="Y889" s="602"/>
      <c r="Z889" s="602"/>
      <c r="AA889" s="602"/>
      <c r="AB889" s="602"/>
      <c r="AC889" s="604">
        <v>1</v>
      </c>
      <c r="AD889" s="605">
        <v>1</v>
      </c>
    </row>
    <row r="890" spans="1:30" ht="15.75" thickBot="1" x14ac:dyDescent="0.3">
      <c r="A890" s="593" t="s">
        <v>414</v>
      </c>
      <c r="B890" s="671" t="s">
        <v>398</v>
      </c>
      <c r="C890" s="671" t="s">
        <v>396</v>
      </c>
      <c r="D890" s="606" t="s">
        <v>397</v>
      </c>
      <c r="E890" s="670"/>
      <c r="F890" s="670"/>
      <c r="G890" s="670"/>
      <c r="H890" s="670"/>
      <c r="I890" s="670"/>
      <c r="J890" s="670"/>
      <c r="K890" s="670"/>
      <c r="L890" s="670"/>
      <c r="M890" s="670"/>
      <c r="N890" s="670"/>
      <c r="O890" s="670"/>
      <c r="P890" s="670"/>
      <c r="Q890" s="591"/>
      <c r="R890" s="608">
        <v>3</v>
      </c>
      <c r="S890" s="608">
        <v>1</v>
      </c>
      <c r="T890" s="608">
        <v>6</v>
      </c>
      <c r="U890" s="608">
        <v>2</v>
      </c>
      <c r="V890" s="608">
        <v>6</v>
      </c>
      <c r="W890" s="608">
        <v>7</v>
      </c>
      <c r="X890" s="608">
        <v>3</v>
      </c>
      <c r="Y890" s="608">
        <v>11</v>
      </c>
      <c r="Z890" s="608">
        <v>4</v>
      </c>
      <c r="AA890" s="608">
        <v>10</v>
      </c>
      <c r="AB890" s="608">
        <v>5</v>
      </c>
      <c r="AC890" s="608">
        <v>11</v>
      </c>
      <c r="AD890" s="605">
        <v>69</v>
      </c>
    </row>
    <row r="891" spans="1:30" ht="15.75" thickBot="1" x14ac:dyDescent="0.3">
      <c r="A891" s="593" t="s">
        <v>414</v>
      </c>
      <c r="B891" s="671" t="s">
        <v>400</v>
      </c>
      <c r="C891" s="671" t="s">
        <v>400</v>
      </c>
      <c r="D891" s="609" t="s">
        <v>400</v>
      </c>
      <c r="E891" s="603">
        <v>590.73</v>
      </c>
      <c r="F891" s="603">
        <v>981</v>
      </c>
      <c r="G891" s="603">
        <v>1966.38</v>
      </c>
      <c r="H891" s="603">
        <v>1100</v>
      </c>
      <c r="I891" s="603">
        <v>1613.72</v>
      </c>
      <c r="J891" s="603">
        <v>1850</v>
      </c>
      <c r="K891" s="603">
        <v>3180.63</v>
      </c>
      <c r="L891" s="603">
        <v>2383</v>
      </c>
      <c r="M891" s="603">
        <v>430</v>
      </c>
      <c r="N891" s="603">
        <v>3162.51</v>
      </c>
      <c r="O891" s="603">
        <v>1022.05</v>
      </c>
      <c r="P891" s="603">
        <v>2088.54</v>
      </c>
      <c r="Q891" s="603">
        <v>20368.560000000001</v>
      </c>
      <c r="R891" s="610">
        <v>4</v>
      </c>
      <c r="S891" s="610">
        <v>4</v>
      </c>
      <c r="T891" s="610">
        <v>8</v>
      </c>
      <c r="U891" s="610">
        <v>5</v>
      </c>
      <c r="V891" s="610">
        <v>7</v>
      </c>
      <c r="W891" s="610">
        <v>7</v>
      </c>
      <c r="X891" s="610">
        <v>11</v>
      </c>
      <c r="Y891" s="610">
        <v>11</v>
      </c>
      <c r="Z891" s="610">
        <v>4</v>
      </c>
      <c r="AA891" s="610">
        <v>14</v>
      </c>
      <c r="AB891" s="610">
        <v>6</v>
      </c>
      <c r="AC891" s="610">
        <v>11</v>
      </c>
      <c r="AD891" s="605">
        <v>92</v>
      </c>
    </row>
    <row r="892" spans="1:30" ht="15.75" thickBot="1" x14ac:dyDescent="0.3">
      <c r="A892" s="593" t="s">
        <v>415</v>
      </c>
      <c r="B892" s="672">
        <v>45142</v>
      </c>
      <c r="C892" s="671" t="s">
        <v>396</v>
      </c>
      <c r="D892" s="606" t="s">
        <v>403</v>
      </c>
      <c r="E892" s="607">
        <v>9054</v>
      </c>
      <c r="F892" s="670"/>
      <c r="G892" s="670"/>
      <c r="H892" s="670"/>
      <c r="I892" s="670"/>
      <c r="J892" s="670"/>
      <c r="K892" s="670"/>
      <c r="L892" s="670"/>
      <c r="M892" s="670"/>
      <c r="N892" s="670"/>
      <c r="O892" s="670"/>
      <c r="P892" s="670"/>
      <c r="Q892" s="603">
        <v>9054</v>
      </c>
      <c r="R892" s="608">
        <v>19</v>
      </c>
      <c r="S892" s="670"/>
      <c r="T892" s="670"/>
      <c r="U892" s="670"/>
      <c r="V892" s="670"/>
      <c r="W892" s="670"/>
      <c r="X892" s="670"/>
      <c r="Y892" s="670"/>
      <c r="Z892" s="670"/>
      <c r="AA892" s="670"/>
      <c r="AB892" s="670"/>
      <c r="AC892" s="670"/>
      <c r="AD892" s="605">
        <v>19</v>
      </c>
    </row>
    <row r="893" spans="1:30" ht="15.75" thickBot="1" x14ac:dyDescent="0.3">
      <c r="A893" s="593" t="s">
        <v>415</v>
      </c>
      <c r="B893" s="673">
        <v>45147</v>
      </c>
      <c r="C893" s="671" t="s">
        <v>396</v>
      </c>
      <c r="D893" s="600" t="s">
        <v>402</v>
      </c>
      <c r="E893" s="601">
        <v>12685</v>
      </c>
      <c r="F893" s="602"/>
      <c r="G893" s="602"/>
      <c r="H893" s="602"/>
      <c r="I893" s="602"/>
      <c r="J893" s="602"/>
      <c r="K893" s="602"/>
      <c r="L893" s="602"/>
      <c r="M893" s="602"/>
      <c r="N893" s="602"/>
      <c r="O893" s="602"/>
      <c r="P893" s="602"/>
      <c r="Q893" s="603">
        <v>12685</v>
      </c>
      <c r="R893" s="604">
        <v>23</v>
      </c>
      <c r="S893" s="602"/>
      <c r="T893" s="602"/>
      <c r="U893" s="602"/>
      <c r="V893" s="602"/>
      <c r="W893" s="602"/>
      <c r="X893" s="602"/>
      <c r="Y893" s="602"/>
      <c r="Z893" s="602"/>
      <c r="AA893" s="602"/>
      <c r="AB893" s="602"/>
      <c r="AC893" s="602"/>
      <c r="AD893" s="605">
        <v>23</v>
      </c>
    </row>
    <row r="894" spans="1:30" ht="15.75" thickBot="1" x14ac:dyDescent="0.3">
      <c r="A894" s="593" t="s">
        <v>415</v>
      </c>
      <c r="B894" s="672">
        <v>45167</v>
      </c>
      <c r="C894" s="671" t="s">
        <v>396</v>
      </c>
      <c r="D894" s="606" t="s">
        <v>402</v>
      </c>
      <c r="E894" s="607">
        <v>16367</v>
      </c>
      <c r="F894" s="670"/>
      <c r="G894" s="670"/>
      <c r="H894" s="670"/>
      <c r="I894" s="670"/>
      <c r="J894" s="670"/>
      <c r="K894" s="670"/>
      <c r="L894" s="670"/>
      <c r="M894" s="670"/>
      <c r="N894" s="670"/>
      <c r="O894" s="670"/>
      <c r="P894" s="670"/>
      <c r="Q894" s="603">
        <v>16367</v>
      </c>
      <c r="R894" s="608">
        <v>25</v>
      </c>
      <c r="S894" s="670"/>
      <c r="T894" s="670"/>
      <c r="U894" s="670"/>
      <c r="V894" s="670"/>
      <c r="W894" s="670"/>
      <c r="X894" s="670"/>
      <c r="Y894" s="670"/>
      <c r="Z894" s="670"/>
      <c r="AA894" s="670"/>
      <c r="AB894" s="670"/>
      <c r="AC894" s="670"/>
      <c r="AD894" s="605">
        <v>25</v>
      </c>
    </row>
    <row r="895" spans="1:30" ht="15.75" thickBot="1" x14ac:dyDescent="0.3">
      <c r="A895" s="593" t="s">
        <v>415</v>
      </c>
      <c r="B895" s="673">
        <v>45170</v>
      </c>
      <c r="C895" s="671" t="s">
        <v>396</v>
      </c>
      <c r="D895" s="600" t="s">
        <v>403</v>
      </c>
      <c r="E895" s="601">
        <v>22335</v>
      </c>
      <c r="F895" s="601">
        <v>18006</v>
      </c>
      <c r="G895" s="602"/>
      <c r="H895" s="602"/>
      <c r="I895" s="602"/>
      <c r="J895" s="602"/>
      <c r="K895" s="602"/>
      <c r="L895" s="602"/>
      <c r="M895" s="602"/>
      <c r="N895" s="602"/>
      <c r="O895" s="602"/>
      <c r="P895" s="602"/>
      <c r="Q895" s="603">
        <v>40341</v>
      </c>
      <c r="R895" s="604">
        <v>39</v>
      </c>
      <c r="S895" s="604">
        <v>34</v>
      </c>
      <c r="T895" s="602"/>
      <c r="U895" s="602"/>
      <c r="V895" s="602"/>
      <c r="W895" s="602"/>
      <c r="X895" s="602"/>
      <c r="Y895" s="602"/>
      <c r="Z895" s="602"/>
      <c r="AA895" s="602"/>
      <c r="AB895" s="602"/>
      <c r="AC895" s="602"/>
      <c r="AD895" s="605">
        <v>73</v>
      </c>
    </row>
    <row r="896" spans="1:30" ht="15.75" thickBot="1" x14ac:dyDescent="0.3">
      <c r="A896" s="593" t="s">
        <v>415</v>
      </c>
      <c r="B896" s="672">
        <v>45181</v>
      </c>
      <c r="C896" s="671" t="s">
        <v>396</v>
      </c>
      <c r="D896" s="606" t="s">
        <v>403</v>
      </c>
      <c r="E896" s="670"/>
      <c r="F896" s="607">
        <v>5115</v>
      </c>
      <c r="G896" s="670"/>
      <c r="H896" s="670"/>
      <c r="I896" s="670"/>
      <c r="J896" s="670"/>
      <c r="K896" s="670"/>
      <c r="L896" s="670"/>
      <c r="M896" s="670"/>
      <c r="N896" s="670"/>
      <c r="O896" s="670"/>
      <c r="P896" s="670"/>
      <c r="Q896" s="603">
        <v>5115</v>
      </c>
      <c r="R896" s="670"/>
      <c r="S896" s="608">
        <v>11</v>
      </c>
      <c r="T896" s="670"/>
      <c r="U896" s="670"/>
      <c r="V896" s="670"/>
      <c r="W896" s="670"/>
      <c r="X896" s="670"/>
      <c r="Y896" s="670"/>
      <c r="Z896" s="670"/>
      <c r="AA896" s="670"/>
      <c r="AB896" s="670"/>
      <c r="AC896" s="670"/>
      <c r="AD896" s="605">
        <v>11</v>
      </c>
    </row>
    <row r="897" spans="1:30" ht="15.75" thickBot="1" x14ac:dyDescent="0.3">
      <c r="A897" s="593" t="s">
        <v>415</v>
      </c>
      <c r="B897" s="673">
        <v>45183</v>
      </c>
      <c r="C897" s="671" t="s">
        <v>396</v>
      </c>
      <c r="D897" s="600" t="s">
        <v>402</v>
      </c>
      <c r="E897" s="602"/>
      <c r="F897" s="601">
        <v>0</v>
      </c>
      <c r="G897" s="602"/>
      <c r="H897" s="602"/>
      <c r="I897" s="602"/>
      <c r="J897" s="602"/>
      <c r="K897" s="602"/>
      <c r="L897" s="602"/>
      <c r="M897" s="602"/>
      <c r="N897" s="602"/>
      <c r="O897" s="602"/>
      <c r="P897" s="602"/>
      <c r="Q897" s="603">
        <v>0</v>
      </c>
      <c r="R897" s="602"/>
      <c r="S897" s="604">
        <v>1</v>
      </c>
      <c r="T897" s="602"/>
      <c r="U897" s="602"/>
      <c r="V897" s="602"/>
      <c r="W897" s="602"/>
      <c r="X897" s="602"/>
      <c r="Y897" s="602"/>
      <c r="Z897" s="602"/>
      <c r="AA897" s="602"/>
      <c r="AB897" s="602"/>
      <c r="AC897" s="602"/>
      <c r="AD897" s="605">
        <v>1</v>
      </c>
    </row>
    <row r="898" spans="1:30" ht="15.75" thickBot="1" x14ac:dyDescent="0.3">
      <c r="A898" s="593" t="s">
        <v>415</v>
      </c>
      <c r="B898" s="672">
        <v>45184</v>
      </c>
      <c r="C898" s="671" t="s">
        <v>396</v>
      </c>
      <c r="D898" s="606" t="s">
        <v>402</v>
      </c>
      <c r="E898" s="607">
        <v>31921</v>
      </c>
      <c r="F898" s="607">
        <v>7389</v>
      </c>
      <c r="G898" s="670"/>
      <c r="H898" s="670"/>
      <c r="I898" s="670"/>
      <c r="J898" s="670"/>
      <c r="K898" s="670"/>
      <c r="L898" s="670"/>
      <c r="M898" s="670"/>
      <c r="N898" s="670"/>
      <c r="O898" s="670"/>
      <c r="P898" s="670"/>
      <c r="Q898" s="603">
        <v>39310</v>
      </c>
      <c r="R898" s="608">
        <v>37</v>
      </c>
      <c r="S898" s="608">
        <v>11</v>
      </c>
      <c r="T898" s="670"/>
      <c r="U898" s="670"/>
      <c r="V898" s="670"/>
      <c r="W898" s="670"/>
      <c r="X898" s="670"/>
      <c r="Y898" s="670"/>
      <c r="Z898" s="670"/>
      <c r="AA898" s="670"/>
      <c r="AB898" s="670"/>
      <c r="AC898" s="670"/>
      <c r="AD898" s="605">
        <v>42</v>
      </c>
    </row>
    <row r="899" spans="1:30" ht="15.75" thickBot="1" x14ac:dyDescent="0.3">
      <c r="A899" s="593" t="s">
        <v>415</v>
      </c>
      <c r="B899" s="673">
        <v>45212</v>
      </c>
      <c r="C899" s="671" t="s">
        <v>396</v>
      </c>
      <c r="D899" s="600" t="s">
        <v>402</v>
      </c>
      <c r="E899" s="602"/>
      <c r="F899" s="601">
        <v>1922</v>
      </c>
      <c r="G899" s="601">
        <v>1338</v>
      </c>
      <c r="H899" s="602"/>
      <c r="I899" s="602"/>
      <c r="J899" s="602"/>
      <c r="K899" s="602"/>
      <c r="L899" s="602"/>
      <c r="M899" s="602"/>
      <c r="N899" s="602"/>
      <c r="O899" s="602"/>
      <c r="P899" s="602"/>
      <c r="Q899" s="603">
        <v>3260</v>
      </c>
      <c r="R899" s="602"/>
      <c r="S899" s="604">
        <v>2</v>
      </c>
      <c r="T899" s="604">
        <v>2</v>
      </c>
      <c r="U899" s="602"/>
      <c r="V899" s="602"/>
      <c r="W899" s="602"/>
      <c r="X899" s="602"/>
      <c r="Y899" s="602"/>
      <c r="Z899" s="602"/>
      <c r="AA899" s="602"/>
      <c r="AB899" s="602"/>
      <c r="AC899" s="602"/>
      <c r="AD899" s="605">
        <v>4</v>
      </c>
    </row>
    <row r="900" spans="1:30" ht="15.75" thickBot="1" x14ac:dyDescent="0.3">
      <c r="A900" s="593" t="s">
        <v>415</v>
      </c>
      <c r="B900" s="672">
        <v>45239</v>
      </c>
      <c r="C900" s="671" t="s">
        <v>396</v>
      </c>
      <c r="D900" s="606" t="s">
        <v>402</v>
      </c>
      <c r="E900" s="670"/>
      <c r="F900" s="670"/>
      <c r="G900" s="607">
        <v>957</v>
      </c>
      <c r="H900" s="670"/>
      <c r="I900" s="670"/>
      <c r="J900" s="670"/>
      <c r="K900" s="670"/>
      <c r="L900" s="670"/>
      <c r="M900" s="670"/>
      <c r="N900" s="670"/>
      <c r="O900" s="670"/>
      <c r="P900" s="670"/>
      <c r="Q900" s="603">
        <v>957</v>
      </c>
      <c r="R900" s="670"/>
      <c r="S900" s="670"/>
      <c r="T900" s="608">
        <v>1</v>
      </c>
      <c r="U900" s="670"/>
      <c r="V900" s="670"/>
      <c r="W900" s="670"/>
      <c r="X900" s="670"/>
      <c r="Y900" s="670"/>
      <c r="Z900" s="670"/>
      <c r="AA900" s="670"/>
      <c r="AB900" s="670"/>
      <c r="AC900" s="670"/>
      <c r="AD900" s="605">
        <v>1</v>
      </c>
    </row>
    <row r="901" spans="1:30" ht="15.75" thickBot="1" x14ac:dyDescent="0.3">
      <c r="A901" s="593" t="s">
        <v>415</v>
      </c>
      <c r="B901" s="673">
        <v>45243</v>
      </c>
      <c r="C901" s="671" t="s">
        <v>396</v>
      </c>
      <c r="D901" s="600" t="s">
        <v>403</v>
      </c>
      <c r="E901" s="602"/>
      <c r="F901" s="602"/>
      <c r="G901" s="601">
        <v>38808</v>
      </c>
      <c r="H901" s="601">
        <v>12266</v>
      </c>
      <c r="I901" s="602"/>
      <c r="J901" s="602"/>
      <c r="K901" s="602"/>
      <c r="L901" s="602"/>
      <c r="M901" s="602"/>
      <c r="N901" s="602"/>
      <c r="O901" s="602"/>
      <c r="P901" s="602"/>
      <c r="Q901" s="603">
        <v>51074</v>
      </c>
      <c r="R901" s="602"/>
      <c r="S901" s="602"/>
      <c r="T901" s="604">
        <v>94</v>
      </c>
      <c r="U901" s="604">
        <v>32</v>
      </c>
      <c r="V901" s="602"/>
      <c r="W901" s="602"/>
      <c r="X901" s="602"/>
      <c r="Y901" s="602"/>
      <c r="Z901" s="602"/>
      <c r="AA901" s="602"/>
      <c r="AB901" s="602"/>
      <c r="AC901" s="602"/>
      <c r="AD901" s="605">
        <v>126</v>
      </c>
    </row>
    <row r="902" spans="1:30" ht="15.75" thickBot="1" x14ac:dyDescent="0.3">
      <c r="A902" s="593" t="s">
        <v>415</v>
      </c>
      <c r="B902" s="672">
        <v>45250</v>
      </c>
      <c r="C902" s="671" t="s">
        <v>396</v>
      </c>
      <c r="D902" s="606" t="s">
        <v>402</v>
      </c>
      <c r="E902" s="670"/>
      <c r="F902" s="670"/>
      <c r="G902" s="670"/>
      <c r="H902" s="607">
        <v>3500</v>
      </c>
      <c r="I902" s="670"/>
      <c r="J902" s="670"/>
      <c r="K902" s="670"/>
      <c r="L902" s="670"/>
      <c r="M902" s="670"/>
      <c r="N902" s="670"/>
      <c r="O902" s="670"/>
      <c r="P902" s="670"/>
      <c r="Q902" s="603">
        <v>3500</v>
      </c>
      <c r="R902" s="670"/>
      <c r="S902" s="670"/>
      <c r="T902" s="670"/>
      <c r="U902" s="608">
        <v>1</v>
      </c>
      <c r="V902" s="670"/>
      <c r="W902" s="670"/>
      <c r="X902" s="670"/>
      <c r="Y902" s="670"/>
      <c r="Z902" s="670"/>
      <c r="AA902" s="670"/>
      <c r="AB902" s="670"/>
      <c r="AC902" s="670"/>
      <c r="AD902" s="605">
        <v>1</v>
      </c>
    </row>
    <row r="903" spans="1:30" ht="15.75" thickBot="1" x14ac:dyDescent="0.3">
      <c r="A903" s="593" t="s">
        <v>415</v>
      </c>
      <c r="B903" s="673">
        <v>45265</v>
      </c>
      <c r="C903" s="671" t="s">
        <v>396</v>
      </c>
      <c r="D903" s="600" t="s">
        <v>402</v>
      </c>
      <c r="E903" s="602"/>
      <c r="F903" s="602"/>
      <c r="G903" s="601">
        <v>13498</v>
      </c>
      <c r="H903" s="601">
        <v>7192</v>
      </c>
      <c r="I903" s="602"/>
      <c r="J903" s="602"/>
      <c r="K903" s="602"/>
      <c r="L903" s="602"/>
      <c r="M903" s="602"/>
      <c r="N903" s="602"/>
      <c r="O903" s="602"/>
      <c r="P903" s="602"/>
      <c r="Q903" s="603">
        <v>20690</v>
      </c>
      <c r="R903" s="602"/>
      <c r="S903" s="602"/>
      <c r="T903" s="604">
        <v>26</v>
      </c>
      <c r="U903" s="604">
        <v>16</v>
      </c>
      <c r="V903" s="602"/>
      <c r="W903" s="602"/>
      <c r="X903" s="602"/>
      <c r="Y903" s="602"/>
      <c r="Z903" s="602"/>
      <c r="AA903" s="602"/>
      <c r="AB903" s="602"/>
      <c r="AC903" s="602"/>
      <c r="AD903" s="605">
        <v>36</v>
      </c>
    </row>
    <row r="904" spans="1:30" ht="15.75" thickBot="1" x14ac:dyDescent="0.3">
      <c r="A904" s="593" t="s">
        <v>415</v>
      </c>
      <c r="B904" s="672">
        <v>45288</v>
      </c>
      <c r="C904" s="671" t="s">
        <v>396</v>
      </c>
      <c r="D904" s="606" t="s">
        <v>402</v>
      </c>
      <c r="E904" s="670"/>
      <c r="F904" s="670"/>
      <c r="G904" s="670"/>
      <c r="H904" s="607">
        <v>46507</v>
      </c>
      <c r="I904" s="607">
        <v>17081</v>
      </c>
      <c r="J904" s="670"/>
      <c r="K904" s="670"/>
      <c r="L904" s="670"/>
      <c r="M904" s="670"/>
      <c r="N904" s="670"/>
      <c r="O904" s="670"/>
      <c r="P904" s="670"/>
      <c r="Q904" s="603">
        <v>63588</v>
      </c>
      <c r="R904" s="670"/>
      <c r="S904" s="670"/>
      <c r="T904" s="670"/>
      <c r="U904" s="608">
        <v>71</v>
      </c>
      <c r="V904" s="608">
        <v>31</v>
      </c>
      <c r="W904" s="670"/>
      <c r="X904" s="670"/>
      <c r="Y904" s="670"/>
      <c r="Z904" s="670"/>
      <c r="AA904" s="670"/>
      <c r="AB904" s="670"/>
      <c r="AC904" s="670"/>
      <c r="AD904" s="605">
        <v>94</v>
      </c>
    </row>
    <row r="905" spans="1:30" ht="15.75" thickBot="1" x14ac:dyDescent="0.3">
      <c r="A905" s="593" t="s">
        <v>415</v>
      </c>
      <c r="B905" s="673">
        <v>45294</v>
      </c>
      <c r="C905" s="671" t="s">
        <v>396</v>
      </c>
      <c r="D905" s="600" t="s">
        <v>402</v>
      </c>
      <c r="E905" s="602"/>
      <c r="F905" s="602"/>
      <c r="G905" s="602"/>
      <c r="H905" s="602"/>
      <c r="I905" s="602"/>
      <c r="J905" s="601">
        <v>1000</v>
      </c>
      <c r="K905" s="602"/>
      <c r="L905" s="602"/>
      <c r="M905" s="602"/>
      <c r="N905" s="602"/>
      <c r="O905" s="602"/>
      <c r="P905" s="602"/>
      <c r="Q905" s="603">
        <v>1000</v>
      </c>
      <c r="R905" s="602"/>
      <c r="S905" s="602"/>
      <c r="T905" s="602"/>
      <c r="U905" s="602"/>
      <c r="V905" s="602"/>
      <c r="W905" s="604">
        <v>1</v>
      </c>
      <c r="X905" s="602"/>
      <c r="Y905" s="602"/>
      <c r="Z905" s="602"/>
      <c r="AA905" s="602"/>
      <c r="AB905" s="602"/>
      <c r="AC905" s="602"/>
      <c r="AD905" s="605">
        <v>1</v>
      </c>
    </row>
    <row r="906" spans="1:30" ht="15.75" thickBot="1" x14ac:dyDescent="0.3">
      <c r="A906" s="593" t="s">
        <v>415</v>
      </c>
      <c r="B906" s="672">
        <v>45308</v>
      </c>
      <c r="C906" s="671" t="s">
        <v>396</v>
      </c>
      <c r="D906" s="606" t="s">
        <v>403</v>
      </c>
      <c r="E906" s="670"/>
      <c r="F906" s="670"/>
      <c r="G906" s="670"/>
      <c r="H906" s="607">
        <v>86341</v>
      </c>
      <c r="I906" s="607">
        <v>11556</v>
      </c>
      <c r="J906" s="607">
        <v>15952</v>
      </c>
      <c r="K906" s="670"/>
      <c r="L906" s="670"/>
      <c r="M906" s="670"/>
      <c r="N906" s="670"/>
      <c r="O906" s="670"/>
      <c r="P906" s="670"/>
      <c r="Q906" s="603">
        <v>113849</v>
      </c>
      <c r="R906" s="670"/>
      <c r="S906" s="670"/>
      <c r="T906" s="670"/>
      <c r="U906" s="608">
        <v>208</v>
      </c>
      <c r="V906" s="608">
        <v>22</v>
      </c>
      <c r="W906" s="608">
        <v>34</v>
      </c>
      <c r="X906" s="670"/>
      <c r="Y906" s="670"/>
      <c r="Z906" s="670"/>
      <c r="AA906" s="670"/>
      <c r="AB906" s="670"/>
      <c r="AC906" s="670"/>
      <c r="AD906" s="605">
        <v>264</v>
      </c>
    </row>
    <row r="907" spans="1:30" ht="15.75" thickBot="1" x14ac:dyDescent="0.3">
      <c r="A907" s="593" t="s">
        <v>415</v>
      </c>
      <c r="B907" s="673">
        <v>45309</v>
      </c>
      <c r="C907" s="671" t="s">
        <v>396</v>
      </c>
      <c r="D907" s="600" t="s">
        <v>403</v>
      </c>
      <c r="E907" s="602"/>
      <c r="F907" s="602"/>
      <c r="G907" s="602"/>
      <c r="H907" s="602"/>
      <c r="I907" s="601">
        <v>22672</v>
      </c>
      <c r="J907" s="601">
        <v>32289</v>
      </c>
      <c r="K907" s="602"/>
      <c r="L907" s="602"/>
      <c r="M907" s="602"/>
      <c r="N907" s="602"/>
      <c r="O907" s="602"/>
      <c r="P907" s="602"/>
      <c r="Q907" s="603">
        <v>54961</v>
      </c>
      <c r="R907" s="602"/>
      <c r="S907" s="602"/>
      <c r="T907" s="602"/>
      <c r="U907" s="602"/>
      <c r="V907" s="604">
        <v>52</v>
      </c>
      <c r="W907" s="604">
        <v>80</v>
      </c>
      <c r="X907" s="602"/>
      <c r="Y907" s="602"/>
      <c r="Z907" s="602"/>
      <c r="AA907" s="602"/>
      <c r="AB907" s="602"/>
      <c r="AC907" s="602"/>
      <c r="AD907" s="605">
        <v>132</v>
      </c>
    </row>
    <row r="908" spans="1:30" ht="15.75" thickBot="1" x14ac:dyDescent="0.3">
      <c r="A908" s="593" t="s">
        <v>415</v>
      </c>
      <c r="B908" s="672">
        <v>45322</v>
      </c>
      <c r="C908" s="671" t="s">
        <v>396</v>
      </c>
      <c r="D908" s="606" t="s">
        <v>403</v>
      </c>
      <c r="E908" s="670"/>
      <c r="F908" s="670"/>
      <c r="G908" s="670"/>
      <c r="H908" s="670"/>
      <c r="I908" s="670"/>
      <c r="J908" s="607">
        <v>332</v>
      </c>
      <c r="K908" s="670"/>
      <c r="L908" s="670"/>
      <c r="M908" s="670"/>
      <c r="N908" s="670"/>
      <c r="O908" s="670"/>
      <c r="P908" s="670"/>
      <c r="Q908" s="603">
        <v>332</v>
      </c>
      <c r="R908" s="670"/>
      <c r="S908" s="670"/>
      <c r="T908" s="670"/>
      <c r="U908" s="670"/>
      <c r="V908" s="670"/>
      <c r="W908" s="608">
        <v>1</v>
      </c>
      <c r="X908" s="670"/>
      <c r="Y908" s="670"/>
      <c r="Z908" s="670"/>
      <c r="AA908" s="670"/>
      <c r="AB908" s="670"/>
      <c r="AC908" s="670"/>
      <c r="AD908" s="605">
        <v>1</v>
      </c>
    </row>
    <row r="909" spans="1:30" ht="15.75" thickBot="1" x14ac:dyDescent="0.3">
      <c r="A909" s="593" t="s">
        <v>415</v>
      </c>
      <c r="B909" s="673">
        <v>45342</v>
      </c>
      <c r="C909" s="671" t="s">
        <v>396</v>
      </c>
      <c r="D909" s="600" t="s">
        <v>402</v>
      </c>
      <c r="E909" s="602"/>
      <c r="F909" s="602"/>
      <c r="G909" s="602"/>
      <c r="H909" s="602"/>
      <c r="I909" s="602"/>
      <c r="J909" s="601">
        <v>37436</v>
      </c>
      <c r="K909" s="601">
        <v>0</v>
      </c>
      <c r="L909" s="602"/>
      <c r="M909" s="602"/>
      <c r="N909" s="602"/>
      <c r="O909" s="602"/>
      <c r="P909" s="602"/>
      <c r="Q909" s="603">
        <v>37436</v>
      </c>
      <c r="R909" s="602"/>
      <c r="S909" s="602"/>
      <c r="T909" s="602"/>
      <c r="U909" s="602"/>
      <c r="V909" s="602"/>
      <c r="W909" s="604">
        <v>60</v>
      </c>
      <c r="X909" s="604">
        <v>1</v>
      </c>
      <c r="Y909" s="602"/>
      <c r="Z909" s="602"/>
      <c r="AA909" s="602"/>
      <c r="AB909" s="602"/>
      <c r="AC909" s="602"/>
      <c r="AD909" s="605">
        <v>60</v>
      </c>
    </row>
    <row r="910" spans="1:30" ht="15.75" thickBot="1" x14ac:dyDescent="0.3">
      <c r="A910" s="593" t="s">
        <v>415</v>
      </c>
      <c r="B910" s="672">
        <v>45356</v>
      </c>
      <c r="C910" s="671" t="s">
        <v>396</v>
      </c>
      <c r="D910" s="606" t="s">
        <v>403</v>
      </c>
      <c r="E910" s="670"/>
      <c r="F910" s="670"/>
      <c r="G910" s="670"/>
      <c r="H910" s="670"/>
      <c r="I910" s="670"/>
      <c r="J910" s="607">
        <v>31059</v>
      </c>
      <c r="K910" s="670"/>
      <c r="L910" s="607">
        <v>6096</v>
      </c>
      <c r="M910" s="670"/>
      <c r="N910" s="670"/>
      <c r="O910" s="670"/>
      <c r="P910" s="670"/>
      <c r="Q910" s="603">
        <v>37155</v>
      </c>
      <c r="R910" s="670"/>
      <c r="S910" s="670"/>
      <c r="T910" s="670"/>
      <c r="U910" s="670"/>
      <c r="V910" s="670"/>
      <c r="W910" s="608">
        <v>66</v>
      </c>
      <c r="X910" s="670"/>
      <c r="Y910" s="608">
        <v>13</v>
      </c>
      <c r="Z910" s="670"/>
      <c r="AA910" s="670"/>
      <c r="AB910" s="670"/>
      <c r="AC910" s="670"/>
      <c r="AD910" s="605">
        <v>79</v>
      </c>
    </row>
    <row r="911" spans="1:30" ht="15.75" thickBot="1" x14ac:dyDescent="0.3">
      <c r="A911" s="593" t="s">
        <v>415</v>
      </c>
      <c r="B911" s="673">
        <v>45358</v>
      </c>
      <c r="C911" s="671" t="s">
        <v>396</v>
      </c>
      <c r="D911" s="600" t="s">
        <v>403</v>
      </c>
      <c r="E911" s="602"/>
      <c r="F911" s="602"/>
      <c r="G911" s="602"/>
      <c r="H911" s="602"/>
      <c r="I911" s="602"/>
      <c r="J911" s="602"/>
      <c r="K911" s="601">
        <v>15947</v>
      </c>
      <c r="L911" s="601">
        <v>11380</v>
      </c>
      <c r="M911" s="602"/>
      <c r="N911" s="602"/>
      <c r="O911" s="602"/>
      <c r="P911" s="602"/>
      <c r="Q911" s="603">
        <v>27327</v>
      </c>
      <c r="R911" s="602"/>
      <c r="S911" s="602"/>
      <c r="T911" s="602"/>
      <c r="U911" s="602"/>
      <c r="V911" s="602"/>
      <c r="W911" s="602"/>
      <c r="X911" s="604">
        <v>39</v>
      </c>
      <c r="Y911" s="604">
        <v>31</v>
      </c>
      <c r="Z911" s="602"/>
      <c r="AA911" s="602"/>
      <c r="AB911" s="602"/>
      <c r="AC911" s="602"/>
      <c r="AD911" s="605">
        <v>70</v>
      </c>
    </row>
    <row r="912" spans="1:30" ht="15.75" thickBot="1" x14ac:dyDescent="0.3">
      <c r="A912" s="593" t="s">
        <v>415</v>
      </c>
      <c r="B912" s="672">
        <v>45363</v>
      </c>
      <c r="C912" s="671" t="s">
        <v>396</v>
      </c>
      <c r="D912" s="606" t="s">
        <v>403</v>
      </c>
      <c r="E912" s="670"/>
      <c r="F912" s="670"/>
      <c r="G912" s="670"/>
      <c r="H912" s="670"/>
      <c r="I912" s="670"/>
      <c r="J912" s="670"/>
      <c r="K912" s="607">
        <v>29337</v>
      </c>
      <c r="L912" s="607">
        <v>27192</v>
      </c>
      <c r="M912" s="670"/>
      <c r="N912" s="670"/>
      <c r="O912" s="670"/>
      <c r="P912" s="670"/>
      <c r="Q912" s="603">
        <v>56529</v>
      </c>
      <c r="R912" s="670"/>
      <c r="S912" s="670"/>
      <c r="T912" s="670"/>
      <c r="U912" s="670"/>
      <c r="V912" s="670"/>
      <c r="W912" s="670"/>
      <c r="X912" s="608">
        <v>73</v>
      </c>
      <c r="Y912" s="608">
        <v>69</v>
      </c>
      <c r="Z912" s="670"/>
      <c r="AA912" s="670"/>
      <c r="AB912" s="670"/>
      <c r="AC912" s="670"/>
      <c r="AD912" s="605">
        <v>142</v>
      </c>
    </row>
    <row r="913" spans="1:30" ht="15.75" thickBot="1" x14ac:dyDescent="0.3">
      <c r="A913" s="593" t="s">
        <v>415</v>
      </c>
      <c r="B913" s="673">
        <v>45369</v>
      </c>
      <c r="C913" s="671" t="s">
        <v>396</v>
      </c>
      <c r="D913" s="600" t="s">
        <v>402</v>
      </c>
      <c r="E913" s="602"/>
      <c r="F913" s="602"/>
      <c r="G913" s="602"/>
      <c r="H913" s="602"/>
      <c r="I913" s="602"/>
      <c r="J913" s="602"/>
      <c r="K913" s="601">
        <v>32629</v>
      </c>
      <c r="L913" s="601">
        <v>15274</v>
      </c>
      <c r="M913" s="602"/>
      <c r="N913" s="602"/>
      <c r="O913" s="602"/>
      <c r="P913" s="602"/>
      <c r="Q913" s="603">
        <v>47903</v>
      </c>
      <c r="R913" s="602"/>
      <c r="S913" s="602"/>
      <c r="T913" s="602"/>
      <c r="U913" s="602"/>
      <c r="V913" s="602"/>
      <c r="W913" s="602"/>
      <c r="X913" s="604">
        <v>56</v>
      </c>
      <c r="Y913" s="604">
        <v>31</v>
      </c>
      <c r="Z913" s="602"/>
      <c r="AA913" s="602"/>
      <c r="AB913" s="602"/>
      <c r="AC913" s="602"/>
      <c r="AD913" s="605">
        <v>82</v>
      </c>
    </row>
    <row r="914" spans="1:30" ht="15.75" thickBot="1" x14ac:dyDescent="0.3">
      <c r="A914" s="593" t="s">
        <v>415</v>
      </c>
      <c r="B914" s="672">
        <v>45393</v>
      </c>
      <c r="C914" s="671" t="s">
        <v>396</v>
      </c>
      <c r="D914" s="606" t="s">
        <v>403</v>
      </c>
      <c r="E914" s="670"/>
      <c r="F914" s="670"/>
      <c r="G914" s="670"/>
      <c r="H914" s="670"/>
      <c r="I914" s="670"/>
      <c r="J914" s="670"/>
      <c r="K914" s="670"/>
      <c r="L914" s="607">
        <v>133490</v>
      </c>
      <c r="M914" s="607">
        <v>57492</v>
      </c>
      <c r="N914" s="670"/>
      <c r="O914" s="670"/>
      <c r="P914" s="670"/>
      <c r="Q914" s="603">
        <v>190982</v>
      </c>
      <c r="R914" s="670"/>
      <c r="S914" s="670"/>
      <c r="T914" s="670"/>
      <c r="U914" s="670"/>
      <c r="V914" s="670"/>
      <c r="W914" s="670"/>
      <c r="X914" s="670"/>
      <c r="Y914" s="608">
        <v>370</v>
      </c>
      <c r="Z914" s="608">
        <v>150</v>
      </c>
      <c r="AA914" s="670"/>
      <c r="AB914" s="670"/>
      <c r="AC914" s="670"/>
      <c r="AD914" s="605">
        <v>520</v>
      </c>
    </row>
    <row r="915" spans="1:30" ht="15.75" thickBot="1" x14ac:dyDescent="0.3">
      <c r="A915" s="593" t="s">
        <v>415</v>
      </c>
      <c r="B915" s="673">
        <v>45398</v>
      </c>
      <c r="C915" s="671" t="s">
        <v>396</v>
      </c>
      <c r="D915" s="600" t="s">
        <v>403</v>
      </c>
      <c r="E915" s="602"/>
      <c r="F915" s="602"/>
      <c r="G915" s="602"/>
      <c r="H915" s="602"/>
      <c r="I915" s="602"/>
      <c r="J915" s="602"/>
      <c r="K915" s="602"/>
      <c r="L915" s="601">
        <v>40386</v>
      </c>
      <c r="M915" s="601">
        <v>18168</v>
      </c>
      <c r="N915" s="602"/>
      <c r="O915" s="602"/>
      <c r="P915" s="602"/>
      <c r="Q915" s="603">
        <v>58554</v>
      </c>
      <c r="R915" s="602"/>
      <c r="S915" s="602"/>
      <c r="T915" s="602"/>
      <c r="U915" s="602"/>
      <c r="V915" s="602"/>
      <c r="W915" s="602"/>
      <c r="X915" s="602"/>
      <c r="Y915" s="604">
        <v>107</v>
      </c>
      <c r="Z915" s="604">
        <v>51</v>
      </c>
      <c r="AA915" s="602"/>
      <c r="AB915" s="602"/>
      <c r="AC915" s="602"/>
      <c r="AD915" s="605">
        <v>158</v>
      </c>
    </row>
    <row r="916" spans="1:30" ht="15.75" thickBot="1" x14ac:dyDescent="0.3">
      <c r="A916" s="593" t="s">
        <v>415</v>
      </c>
      <c r="B916" s="672">
        <v>45399</v>
      </c>
      <c r="C916" s="671" t="s">
        <v>396</v>
      </c>
      <c r="D916" s="606" t="s">
        <v>402</v>
      </c>
      <c r="E916" s="670"/>
      <c r="F916" s="670"/>
      <c r="G916" s="670"/>
      <c r="H916" s="670"/>
      <c r="I916" s="607">
        <v>15544</v>
      </c>
      <c r="J916" s="607">
        <v>10487</v>
      </c>
      <c r="K916" s="670"/>
      <c r="L916" s="607">
        <v>25842</v>
      </c>
      <c r="M916" s="607">
        <v>20364</v>
      </c>
      <c r="N916" s="670"/>
      <c r="O916" s="670"/>
      <c r="P916" s="670"/>
      <c r="Q916" s="603">
        <v>72237</v>
      </c>
      <c r="R916" s="670"/>
      <c r="S916" s="670"/>
      <c r="T916" s="670"/>
      <c r="U916" s="670"/>
      <c r="V916" s="608">
        <v>28</v>
      </c>
      <c r="W916" s="608">
        <v>19</v>
      </c>
      <c r="X916" s="670"/>
      <c r="Y916" s="608">
        <v>49</v>
      </c>
      <c r="Z916" s="608">
        <v>33</v>
      </c>
      <c r="AA916" s="670"/>
      <c r="AB916" s="670"/>
      <c r="AC916" s="670"/>
      <c r="AD916" s="605">
        <v>124</v>
      </c>
    </row>
    <row r="917" spans="1:30" ht="15.75" thickBot="1" x14ac:dyDescent="0.3">
      <c r="A917" s="593" t="s">
        <v>415</v>
      </c>
      <c r="B917" s="673">
        <v>45415</v>
      </c>
      <c r="C917" s="671" t="s">
        <v>396</v>
      </c>
      <c r="D917" s="600" t="s">
        <v>403</v>
      </c>
      <c r="E917" s="602"/>
      <c r="F917" s="602"/>
      <c r="G917" s="602"/>
      <c r="H917" s="602"/>
      <c r="I917" s="602"/>
      <c r="J917" s="602"/>
      <c r="K917" s="602"/>
      <c r="L917" s="602"/>
      <c r="M917" s="601">
        <v>42956</v>
      </c>
      <c r="N917" s="601">
        <v>16111</v>
      </c>
      <c r="O917" s="602"/>
      <c r="P917" s="602"/>
      <c r="Q917" s="603">
        <v>59067</v>
      </c>
      <c r="R917" s="602"/>
      <c r="S917" s="602"/>
      <c r="T917" s="602"/>
      <c r="U917" s="602"/>
      <c r="V917" s="602"/>
      <c r="W917" s="602"/>
      <c r="X917" s="602"/>
      <c r="Y917" s="602"/>
      <c r="Z917" s="604">
        <v>104</v>
      </c>
      <c r="AA917" s="604">
        <v>40</v>
      </c>
      <c r="AB917" s="602"/>
      <c r="AC917" s="602"/>
      <c r="AD917" s="605">
        <v>144</v>
      </c>
    </row>
    <row r="918" spans="1:30" ht="15.75" thickBot="1" x14ac:dyDescent="0.3">
      <c r="A918" s="593" t="s">
        <v>415</v>
      </c>
      <c r="B918" s="672">
        <v>45419</v>
      </c>
      <c r="C918" s="671" t="s">
        <v>396</v>
      </c>
      <c r="D918" s="606" t="s">
        <v>403</v>
      </c>
      <c r="E918" s="670"/>
      <c r="F918" s="670"/>
      <c r="G918" s="670"/>
      <c r="H918" s="670"/>
      <c r="I918" s="670"/>
      <c r="J918" s="670"/>
      <c r="K918" s="670"/>
      <c r="L918" s="607">
        <v>250</v>
      </c>
      <c r="M918" s="670"/>
      <c r="N918" s="670"/>
      <c r="O918" s="670"/>
      <c r="P918" s="670"/>
      <c r="Q918" s="603">
        <v>250</v>
      </c>
      <c r="R918" s="670"/>
      <c r="S918" s="670"/>
      <c r="T918" s="670"/>
      <c r="U918" s="670"/>
      <c r="V918" s="670"/>
      <c r="W918" s="670"/>
      <c r="X918" s="670"/>
      <c r="Y918" s="608">
        <v>1</v>
      </c>
      <c r="Z918" s="670"/>
      <c r="AA918" s="670"/>
      <c r="AB918" s="670"/>
      <c r="AC918" s="670"/>
      <c r="AD918" s="605">
        <v>1</v>
      </c>
    </row>
    <row r="919" spans="1:30" ht="15.75" thickBot="1" x14ac:dyDescent="0.3">
      <c r="A919" s="593" t="s">
        <v>415</v>
      </c>
      <c r="B919" s="673">
        <v>45426</v>
      </c>
      <c r="C919" s="671" t="s">
        <v>396</v>
      </c>
      <c r="D919" s="600" t="s">
        <v>402</v>
      </c>
      <c r="E919" s="602"/>
      <c r="F919" s="602"/>
      <c r="G919" s="602"/>
      <c r="H919" s="602"/>
      <c r="I919" s="602"/>
      <c r="J919" s="602"/>
      <c r="K919" s="602"/>
      <c r="L919" s="602"/>
      <c r="M919" s="601">
        <v>9235</v>
      </c>
      <c r="N919" s="601">
        <v>33907</v>
      </c>
      <c r="O919" s="602"/>
      <c r="P919" s="602"/>
      <c r="Q919" s="603">
        <v>43142</v>
      </c>
      <c r="R919" s="602"/>
      <c r="S919" s="602"/>
      <c r="T919" s="602"/>
      <c r="U919" s="602"/>
      <c r="V919" s="602"/>
      <c r="W919" s="602"/>
      <c r="X919" s="602"/>
      <c r="Y919" s="602"/>
      <c r="Z919" s="604">
        <v>17</v>
      </c>
      <c r="AA919" s="604">
        <v>57</v>
      </c>
      <c r="AB919" s="602"/>
      <c r="AC919" s="602"/>
      <c r="AD919" s="605">
        <v>67</v>
      </c>
    </row>
    <row r="920" spans="1:30" ht="15.75" thickBot="1" x14ac:dyDescent="0.3">
      <c r="A920" s="593" t="s">
        <v>415</v>
      </c>
      <c r="B920" s="690">
        <v>45457</v>
      </c>
      <c r="C920" s="692" t="s">
        <v>396</v>
      </c>
      <c r="D920" s="606" t="s">
        <v>402</v>
      </c>
      <c r="E920" s="670"/>
      <c r="F920" s="670"/>
      <c r="G920" s="670"/>
      <c r="H920" s="670"/>
      <c r="I920" s="670"/>
      <c r="J920" s="670"/>
      <c r="K920" s="670"/>
      <c r="L920" s="670"/>
      <c r="M920" s="670"/>
      <c r="N920" s="607">
        <v>13459</v>
      </c>
      <c r="O920" s="607">
        <v>10745</v>
      </c>
      <c r="P920" s="670"/>
      <c r="Q920" s="603">
        <v>24204</v>
      </c>
      <c r="R920" s="670"/>
      <c r="S920" s="670"/>
      <c r="T920" s="670"/>
      <c r="U920" s="670"/>
      <c r="V920" s="670"/>
      <c r="W920" s="670"/>
      <c r="X920" s="670"/>
      <c r="Y920" s="670"/>
      <c r="Z920" s="670"/>
      <c r="AA920" s="608">
        <v>20</v>
      </c>
      <c r="AB920" s="608">
        <v>20</v>
      </c>
      <c r="AC920" s="670"/>
      <c r="AD920" s="605">
        <v>40</v>
      </c>
    </row>
    <row r="921" spans="1:30" ht="15.75" thickBot="1" x14ac:dyDescent="0.3">
      <c r="A921" s="593" t="s">
        <v>415</v>
      </c>
      <c r="B921" s="691">
        <v>45457</v>
      </c>
      <c r="C921" s="692" t="s">
        <v>396</v>
      </c>
      <c r="D921" s="600" t="s">
        <v>403</v>
      </c>
      <c r="E921" s="602"/>
      <c r="F921" s="602"/>
      <c r="G921" s="602"/>
      <c r="H921" s="601">
        <v>3505</v>
      </c>
      <c r="I921" s="601">
        <v>7491</v>
      </c>
      <c r="J921" s="601">
        <v>11759</v>
      </c>
      <c r="K921" s="602"/>
      <c r="L921" s="602"/>
      <c r="M921" s="602"/>
      <c r="N921" s="601">
        <v>1870</v>
      </c>
      <c r="O921" s="601">
        <v>4591</v>
      </c>
      <c r="P921" s="602"/>
      <c r="Q921" s="603">
        <v>29216</v>
      </c>
      <c r="R921" s="602"/>
      <c r="S921" s="602"/>
      <c r="T921" s="602"/>
      <c r="U921" s="604">
        <v>9</v>
      </c>
      <c r="V921" s="604">
        <v>22</v>
      </c>
      <c r="W921" s="604">
        <v>34</v>
      </c>
      <c r="X921" s="602"/>
      <c r="Y921" s="602"/>
      <c r="Z921" s="602"/>
      <c r="AA921" s="604">
        <v>16</v>
      </c>
      <c r="AB921" s="604">
        <v>15</v>
      </c>
      <c r="AC921" s="602"/>
      <c r="AD921" s="605">
        <v>96</v>
      </c>
    </row>
    <row r="922" spans="1:30" ht="15.75" thickBot="1" x14ac:dyDescent="0.3">
      <c r="A922" s="593" t="s">
        <v>415</v>
      </c>
      <c r="B922" s="672">
        <v>45463</v>
      </c>
      <c r="C922" s="671" t="s">
        <v>396</v>
      </c>
      <c r="D922" s="606" t="s">
        <v>403</v>
      </c>
      <c r="E922" s="670"/>
      <c r="F922" s="670"/>
      <c r="G922" s="670"/>
      <c r="H922" s="670"/>
      <c r="I922" s="670"/>
      <c r="J922" s="670"/>
      <c r="K922" s="670"/>
      <c r="L922" s="670"/>
      <c r="M922" s="607">
        <v>22520</v>
      </c>
      <c r="N922" s="607">
        <v>719</v>
      </c>
      <c r="O922" s="607">
        <v>6859</v>
      </c>
      <c r="P922" s="670"/>
      <c r="Q922" s="603">
        <v>30098</v>
      </c>
      <c r="R922" s="670"/>
      <c r="S922" s="670"/>
      <c r="T922" s="670"/>
      <c r="U922" s="670"/>
      <c r="V922" s="670"/>
      <c r="W922" s="670"/>
      <c r="X922" s="670"/>
      <c r="Y922" s="670"/>
      <c r="Z922" s="608">
        <v>58</v>
      </c>
      <c r="AA922" s="608">
        <v>4</v>
      </c>
      <c r="AB922" s="608">
        <v>17</v>
      </c>
      <c r="AC922" s="670"/>
      <c r="AD922" s="605">
        <v>79</v>
      </c>
    </row>
    <row r="923" spans="1:30" ht="15.75" thickBot="1" x14ac:dyDescent="0.3">
      <c r="A923" s="593" t="s">
        <v>415</v>
      </c>
      <c r="B923" s="673">
        <v>45464</v>
      </c>
      <c r="C923" s="671" t="s">
        <v>396</v>
      </c>
      <c r="D923" s="600" t="s">
        <v>403</v>
      </c>
      <c r="E923" s="602"/>
      <c r="F923" s="602"/>
      <c r="G923" s="602"/>
      <c r="H923" s="602"/>
      <c r="I923" s="602"/>
      <c r="J923" s="602"/>
      <c r="K923" s="602"/>
      <c r="L923" s="602"/>
      <c r="M923" s="602"/>
      <c r="N923" s="601">
        <v>8021</v>
      </c>
      <c r="O923" s="601">
        <v>247</v>
      </c>
      <c r="P923" s="602"/>
      <c r="Q923" s="603">
        <v>8268</v>
      </c>
      <c r="R923" s="602"/>
      <c r="S923" s="602"/>
      <c r="T923" s="602"/>
      <c r="U923" s="602"/>
      <c r="V923" s="602"/>
      <c r="W923" s="602"/>
      <c r="X923" s="602"/>
      <c r="Y923" s="602"/>
      <c r="Z923" s="602"/>
      <c r="AA923" s="604">
        <v>20</v>
      </c>
      <c r="AB923" s="604">
        <v>1</v>
      </c>
      <c r="AC923" s="602"/>
      <c r="AD923" s="605">
        <v>21</v>
      </c>
    </row>
    <row r="924" spans="1:30" ht="15.75" thickBot="1" x14ac:dyDescent="0.3">
      <c r="A924" s="593" t="s">
        <v>415</v>
      </c>
      <c r="B924" s="672">
        <v>45468</v>
      </c>
      <c r="C924" s="671" t="s">
        <v>396</v>
      </c>
      <c r="D924" s="606" t="s">
        <v>403</v>
      </c>
      <c r="E924" s="670"/>
      <c r="F924" s="670"/>
      <c r="G924" s="670"/>
      <c r="H924" s="670"/>
      <c r="I924" s="670"/>
      <c r="J924" s="670"/>
      <c r="K924" s="607">
        <v>18779</v>
      </c>
      <c r="L924" s="607">
        <v>59317</v>
      </c>
      <c r="M924" s="607">
        <v>23855</v>
      </c>
      <c r="N924" s="607">
        <v>771</v>
      </c>
      <c r="O924" s="607">
        <v>7879</v>
      </c>
      <c r="P924" s="670"/>
      <c r="Q924" s="603">
        <v>110601</v>
      </c>
      <c r="R924" s="670"/>
      <c r="S924" s="670"/>
      <c r="T924" s="670"/>
      <c r="U924" s="670"/>
      <c r="V924" s="670"/>
      <c r="W924" s="670"/>
      <c r="X924" s="608">
        <v>47</v>
      </c>
      <c r="Y924" s="608">
        <v>179</v>
      </c>
      <c r="Z924" s="608">
        <v>73</v>
      </c>
      <c r="AA924" s="608">
        <v>3</v>
      </c>
      <c r="AB924" s="608">
        <v>28</v>
      </c>
      <c r="AC924" s="670"/>
      <c r="AD924" s="605">
        <v>330</v>
      </c>
    </row>
    <row r="925" spans="1:30" ht="15.75" thickBot="1" x14ac:dyDescent="0.3">
      <c r="A925" s="593" t="s">
        <v>415</v>
      </c>
      <c r="B925" s="673">
        <v>45469</v>
      </c>
      <c r="C925" s="671" t="s">
        <v>396</v>
      </c>
      <c r="D925" s="600" t="s">
        <v>403</v>
      </c>
      <c r="E925" s="602"/>
      <c r="F925" s="602"/>
      <c r="G925" s="602"/>
      <c r="H925" s="602"/>
      <c r="I925" s="602"/>
      <c r="J925" s="602"/>
      <c r="K925" s="602"/>
      <c r="L925" s="602"/>
      <c r="M925" s="602"/>
      <c r="N925" s="601">
        <v>19724</v>
      </c>
      <c r="O925" s="602"/>
      <c r="P925" s="602"/>
      <c r="Q925" s="603">
        <v>19724</v>
      </c>
      <c r="R925" s="602"/>
      <c r="S925" s="602"/>
      <c r="T925" s="602"/>
      <c r="U925" s="602"/>
      <c r="V925" s="602"/>
      <c r="W925" s="602"/>
      <c r="X925" s="602"/>
      <c r="Y925" s="602"/>
      <c r="Z925" s="602"/>
      <c r="AA925" s="604">
        <v>44</v>
      </c>
      <c r="AB925" s="602"/>
      <c r="AC925" s="602"/>
      <c r="AD925" s="605">
        <v>44</v>
      </c>
    </row>
    <row r="926" spans="1:30" ht="15.75" thickBot="1" x14ac:dyDescent="0.3">
      <c r="A926" s="593" t="s">
        <v>415</v>
      </c>
      <c r="B926" s="672">
        <v>45484</v>
      </c>
      <c r="C926" s="671" t="s">
        <v>396</v>
      </c>
      <c r="D926" s="606" t="s">
        <v>403</v>
      </c>
      <c r="E926" s="670"/>
      <c r="F926" s="670"/>
      <c r="G926" s="670"/>
      <c r="H926" s="670"/>
      <c r="I926" s="670"/>
      <c r="J926" s="670"/>
      <c r="K926" s="670"/>
      <c r="L926" s="607">
        <v>250</v>
      </c>
      <c r="M926" s="670"/>
      <c r="N926" s="670"/>
      <c r="O926" s="670"/>
      <c r="P926" s="670"/>
      <c r="Q926" s="603">
        <v>250</v>
      </c>
      <c r="R926" s="670"/>
      <c r="S926" s="670"/>
      <c r="T926" s="670"/>
      <c r="U926" s="670"/>
      <c r="V926" s="670"/>
      <c r="W926" s="670"/>
      <c r="X926" s="670"/>
      <c r="Y926" s="608">
        <v>1</v>
      </c>
      <c r="Z926" s="670"/>
      <c r="AA926" s="670"/>
      <c r="AB926" s="670"/>
      <c r="AC926" s="670"/>
      <c r="AD926" s="605">
        <v>1</v>
      </c>
    </row>
    <row r="927" spans="1:30" ht="15.75" thickBot="1" x14ac:dyDescent="0.3">
      <c r="A927" s="593" t="s">
        <v>415</v>
      </c>
      <c r="B927" s="673">
        <v>45505</v>
      </c>
      <c r="C927" s="671" t="s">
        <v>396</v>
      </c>
      <c r="D927" s="600" t="s">
        <v>402</v>
      </c>
      <c r="E927" s="602"/>
      <c r="F927" s="602"/>
      <c r="G927" s="602"/>
      <c r="H927" s="602"/>
      <c r="I927" s="602"/>
      <c r="J927" s="601">
        <v>500</v>
      </c>
      <c r="K927" s="602"/>
      <c r="L927" s="602"/>
      <c r="M927" s="602"/>
      <c r="N927" s="602"/>
      <c r="O927" s="602"/>
      <c r="P927" s="602"/>
      <c r="Q927" s="603">
        <v>500</v>
      </c>
      <c r="R927" s="602"/>
      <c r="S927" s="602"/>
      <c r="T927" s="602"/>
      <c r="U927" s="602"/>
      <c r="V927" s="602"/>
      <c r="W927" s="604">
        <v>1</v>
      </c>
      <c r="X927" s="602"/>
      <c r="Y927" s="602"/>
      <c r="Z927" s="602"/>
      <c r="AA927" s="602"/>
      <c r="AB927" s="602"/>
      <c r="AC927" s="602"/>
      <c r="AD927" s="605">
        <v>1</v>
      </c>
    </row>
    <row r="928" spans="1:30" ht="15.75" thickBot="1" x14ac:dyDescent="0.3">
      <c r="A928" s="593" t="s">
        <v>415</v>
      </c>
      <c r="B928" s="672">
        <v>45506</v>
      </c>
      <c r="C928" s="671" t="s">
        <v>396</v>
      </c>
      <c r="D928" s="606" t="s">
        <v>403</v>
      </c>
      <c r="E928" s="670"/>
      <c r="F928" s="670"/>
      <c r="G928" s="670"/>
      <c r="H928" s="670"/>
      <c r="I928" s="670"/>
      <c r="J928" s="670"/>
      <c r="K928" s="670"/>
      <c r="L928" s="670"/>
      <c r="M928" s="670"/>
      <c r="N928" s="670"/>
      <c r="O928" s="607">
        <v>47398</v>
      </c>
      <c r="P928" s="607">
        <v>3499</v>
      </c>
      <c r="Q928" s="603">
        <v>50897</v>
      </c>
      <c r="R928" s="670"/>
      <c r="S928" s="670"/>
      <c r="T928" s="670"/>
      <c r="U928" s="670"/>
      <c r="V928" s="670"/>
      <c r="W928" s="670"/>
      <c r="X928" s="670"/>
      <c r="Y928" s="670"/>
      <c r="Z928" s="670"/>
      <c r="AA928" s="670"/>
      <c r="AB928" s="608">
        <v>73</v>
      </c>
      <c r="AC928" s="608">
        <v>6</v>
      </c>
      <c r="AD928" s="605">
        <v>79</v>
      </c>
    </row>
    <row r="929" spans="1:30" ht="15.75" thickBot="1" x14ac:dyDescent="0.3">
      <c r="A929" s="593" t="s">
        <v>415</v>
      </c>
      <c r="B929" s="673">
        <v>45512</v>
      </c>
      <c r="C929" s="671" t="s">
        <v>396</v>
      </c>
      <c r="D929" s="600" t="s">
        <v>402</v>
      </c>
      <c r="E929" s="602"/>
      <c r="F929" s="602"/>
      <c r="G929" s="602"/>
      <c r="H929" s="602"/>
      <c r="I929" s="601">
        <v>500</v>
      </c>
      <c r="J929" s="602"/>
      <c r="K929" s="602"/>
      <c r="L929" s="602"/>
      <c r="M929" s="602"/>
      <c r="N929" s="602"/>
      <c r="O929" s="602"/>
      <c r="P929" s="602"/>
      <c r="Q929" s="603">
        <v>500</v>
      </c>
      <c r="R929" s="602"/>
      <c r="S929" s="602"/>
      <c r="T929" s="602"/>
      <c r="U929" s="602"/>
      <c r="V929" s="604">
        <v>1</v>
      </c>
      <c r="W929" s="602"/>
      <c r="X929" s="602"/>
      <c r="Y929" s="602"/>
      <c r="Z929" s="602"/>
      <c r="AA929" s="602"/>
      <c r="AB929" s="602"/>
      <c r="AC929" s="602"/>
      <c r="AD929" s="605">
        <v>1</v>
      </c>
    </row>
    <row r="930" spans="1:30" ht="15.75" thickBot="1" x14ac:dyDescent="0.3">
      <c r="A930" s="593" t="s">
        <v>415</v>
      </c>
      <c r="B930" s="672">
        <v>45520</v>
      </c>
      <c r="C930" s="671" t="s">
        <v>396</v>
      </c>
      <c r="D930" s="606" t="s">
        <v>403</v>
      </c>
      <c r="E930" s="670"/>
      <c r="F930" s="670"/>
      <c r="G930" s="670"/>
      <c r="H930" s="670"/>
      <c r="I930" s="670"/>
      <c r="J930" s="670"/>
      <c r="K930" s="670"/>
      <c r="L930" s="670"/>
      <c r="M930" s="670"/>
      <c r="N930" s="670"/>
      <c r="O930" s="670"/>
      <c r="P930" s="607">
        <v>66140</v>
      </c>
      <c r="Q930" s="603">
        <v>66140</v>
      </c>
      <c r="R930" s="670"/>
      <c r="S930" s="670"/>
      <c r="T930" s="670"/>
      <c r="U930" s="670"/>
      <c r="V930" s="670"/>
      <c r="W930" s="670"/>
      <c r="X930" s="670"/>
      <c r="Y930" s="670"/>
      <c r="Z930" s="670"/>
      <c r="AA930" s="670"/>
      <c r="AB930" s="670"/>
      <c r="AC930" s="608">
        <v>107</v>
      </c>
      <c r="AD930" s="605">
        <v>107</v>
      </c>
    </row>
    <row r="931" spans="1:30" ht="15.75" thickBot="1" x14ac:dyDescent="0.3">
      <c r="A931" s="593" t="s">
        <v>415</v>
      </c>
      <c r="B931" s="673">
        <v>45525</v>
      </c>
      <c r="C931" s="671" t="s">
        <v>396</v>
      </c>
      <c r="D931" s="600" t="s">
        <v>402</v>
      </c>
      <c r="E931" s="602"/>
      <c r="F931" s="602"/>
      <c r="G931" s="602"/>
      <c r="H931" s="602"/>
      <c r="I931" s="602"/>
      <c r="J931" s="601">
        <v>496</v>
      </c>
      <c r="K931" s="602"/>
      <c r="L931" s="602"/>
      <c r="M931" s="602"/>
      <c r="N931" s="602"/>
      <c r="O931" s="602"/>
      <c r="P931" s="602"/>
      <c r="Q931" s="603">
        <v>496</v>
      </c>
      <c r="R931" s="602"/>
      <c r="S931" s="602"/>
      <c r="T931" s="602"/>
      <c r="U931" s="602"/>
      <c r="V931" s="602"/>
      <c r="W931" s="604">
        <v>1</v>
      </c>
      <c r="X931" s="602"/>
      <c r="Y931" s="602"/>
      <c r="Z931" s="602"/>
      <c r="AA931" s="602"/>
      <c r="AB931" s="602"/>
      <c r="AC931" s="602"/>
      <c r="AD931" s="605">
        <v>1</v>
      </c>
    </row>
    <row r="932" spans="1:30" ht="15.75" thickBot="1" x14ac:dyDescent="0.3">
      <c r="A932" s="593" t="s">
        <v>415</v>
      </c>
      <c r="B932" s="692" t="s">
        <v>398</v>
      </c>
      <c r="C932" s="692" t="s">
        <v>396</v>
      </c>
      <c r="D932" s="606" t="s">
        <v>402</v>
      </c>
      <c r="E932" s="670"/>
      <c r="F932" s="670"/>
      <c r="G932" s="670"/>
      <c r="H932" s="670"/>
      <c r="I932" s="670"/>
      <c r="J932" s="670"/>
      <c r="K932" s="670"/>
      <c r="L932" s="670"/>
      <c r="M932" s="670"/>
      <c r="N932" s="670"/>
      <c r="O932" s="670"/>
      <c r="P932" s="670"/>
      <c r="Q932" s="591"/>
      <c r="R932" s="608">
        <v>48</v>
      </c>
      <c r="S932" s="608">
        <v>4</v>
      </c>
      <c r="T932" s="608">
        <v>27</v>
      </c>
      <c r="U932" s="608">
        <v>85</v>
      </c>
      <c r="V932" s="608">
        <v>43</v>
      </c>
      <c r="W932" s="608">
        <v>79</v>
      </c>
      <c r="X932" s="608">
        <v>57</v>
      </c>
      <c r="Y932" s="608">
        <v>56</v>
      </c>
      <c r="Z932" s="608">
        <v>50</v>
      </c>
      <c r="AA932" s="608">
        <v>34</v>
      </c>
      <c r="AB932" s="608">
        <v>53</v>
      </c>
      <c r="AC932" s="608">
        <v>43</v>
      </c>
      <c r="AD932" s="605">
        <v>551</v>
      </c>
    </row>
    <row r="933" spans="1:30" ht="15.75" thickBot="1" x14ac:dyDescent="0.3">
      <c r="A933" s="593" t="s">
        <v>415</v>
      </c>
      <c r="B933" s="692" t="s">
        <v>398</v>
      </c>
      <c r="C933" s="692" t="s">
        <v>396</v>
      </c>
      <c r="D933" s="600" t="s">
        <v>399</v>
      </c>
      <c r="E933" s="602"/>
      <c r="F933" s="602"/>
      <c r="G933" s="602"/>
      <c r="H933" s="602"/>
      <c r="I933" s="602"/>
      <c r="J933" s="602"/>
      <c r="K933" s="602"/>
      <c r="L933" s="602"/>
      <c r="M933" s="602"/>
      <c r="N933" s="602"/>
      <c r="O933" s="602"/>
      <c r="P933" s="602"/>
      <c r="Q933" s="591"/>
      <c r="R933" s="604">
        <v>1</v>
      </c>
      <c r="S933" s="602"/>
      <c r="T933" s="604">
        <v>2</v>
      </c>
      <c r="U933" s="602"/>
      <c r="V933" s="602"/>
      <c r="W933" s="604">
        <v>3</v>
      </c>
      <c r="X933" s="604">
        <v>5</v>
      </c>
      <c r="Y933" s="602"/>
      <c r="Z933" s="604">
        <v>4</v>
      </c>
      <c r="AA933" s="602"/>
      <c r="AB933" s="604">
        <v>1</v>
      </c>
      <c r="AC933" s="604">
        <v>1</v>
      </c>
      <c r="AD933" s="605">
        <v>17</v>
      </c>
    </row>
    <row r="934" spans="1:30" ht="15.75" thickBot="1" x14ac:dyDescent="0.3">
      <c r="A934" s="593" t="s">
        <v>415</v>
      </c>
      <c r="B934" s="692" t="s">
        <v>398</v>
      </c>
      <c r="C934" s="692" t="s">
        <v>396</v>
      </c>
      <c r="D934" s="606" t="s">
        <v>403</v>
      </c>
      <c r="E934" s="670"/>
      <c r="F934" s="670"/>
      <c r="G934" s="670"/>
      <c r="H934" s="670"/>
      <c r="I934" s="670"/>
      <c r="J934" s="670"/>
      <c r="K934" s="670"/>
      <c r="L934" s="670"/>
      <c r="M934" s="670"/>
      <c r="N934" s="670"/>
      <c r="O934" s="670"/>
      <c r="P934" s="670"/>
      <c r="Q934" s="591"/>
      <c r="R934" s="608">
        <v>52</v>
      </c>
      <c r="S934" s="608">
        <v>9</v>
      </c>
      <c r="T934" s="608">
        <v>94</v>
      </c>
      <c r="U934" s="608">
        <v>239</v>
      </c>
      <c r="V934" s="608">
        <v>75</v>
      </c>
      <c r="W934" s="608">
        <v>126</v>
      </c>
      <c r="X934" s="608">
        <v>112</v>
      </c>
      <c r="Y934" s="608">
        <v>558</v>
      </c>
      <c r="Z934" s="608">
        <v>236</v>
      </c>
      <c r="AA934" s="608">
        <v>68</v>
      </c>
      <c r="AB934" s="608">
        <v>101</v>
      </c>
      <c r="AC934" s="608">
        <v>114</v>
      </c>
      <c r="AD934" s="605">
        <v>1728</v>
      </c>
    </row>
    <row r="935" spans="1:30" ht="15.75" thickBot="1" x14ac:dyDescent="0.3">
      <c r="A935" s="593" t="s">
        <v>415</v>
      </c>
      <c r="B935" s="671" t="s">
        <v>400</v>
      </c>
      <c r="C935" s="671" t="s">
        <v>400</v>
      </c>
      <c r="D935" s="609" t="s">
        <v>400</v>
      </c>
      <c r="E935" s="603">
        <v>92362</v>
      </c>
      <c r="F935" s="603">
        <v>32432</v>
      </c>
      <c r="G935" s="603">
        <v>54601</v>
      </c>
      <c r="H935" s="603">
        <v>159311</v>
      </c>
      <c r="I935" s="603">
        <v>74844</v>
      </c>
      <c r="J935" s="603">
        <v>141310</v>
      </c>
      <c r="K935" s="603">
        <v>96692</v>
      </c>
      <c r="L935" s="603">
        <v>319477</v>
      </c>
      <c r="M935" s="603">
        <v>194590</v>
      </c>
      <c r="N935" s="603">
        <v>94582</v>
      </c>
      <c r="O935" s="603">
        <v>77719</v>
      </c>
      <c r="P935" s="603">
        <v>69639</v>
      </c>
      <c r="Q935" s="603">
        <v>1407559</v>
      </c>
      <c r="R935" s="610">
        <v>109</v>
      </c>
      <c r="S935" s="610">
        <v>50</v>
      </c>
      <c r="T935" s="610">
        <v>101</v>
      </c>
      <c r="U935" s="610">
        <v>260</v>
      </c>
      <c r="V935" s="610">
        <v>103</v>
      </c>
      <c r="W935" s="610">
        <v>199</v>
      </c>
      <c r="X935" s="610">
        <v>127</v>
      </c>
      <c r="Y935" s="610">
        <v>622</v>
      </c>
      <c r="Z935" s="610">
        <v>321</v>
      </c>
      <c r="AA935" s="610">
        <v>151</v>
      </c>
      <c r="AB935" s="610">
        <v>176</v>
      </c>
      <c r="AC935" s="610">
        <v>120</v>
      </c>
      <c r="AD935" s="605">
        <v>1993</v>
      </c>
    </row>
    <row r="936" spans="1:30" ht="15.75" thickBot="1" x14ac:dyDescent="0.3">
      <c r="A936" s="593" t="s">
        <v>416</v>
      </c>
      <c r="B936" s="672">
        <v>45189</v>
      </c>
      <c r="C936" s="671" t="s">
        <v>396</v>
      </c>
      <c r="D936" s="606" t="s">
        <v>397</v>
      </c>
      <c r="E936" s="607">
        <v>374.3</v>
      </c>
      <c r="F936" s="670"/>
      <c r="G936" s="670"/>
      <c r="H936" s="670"/>
      <c r="I936" s="670"/>
      <c r="J936" s="670"/>
      <c r="K936" s="670"/>
      <c r="L936" s="670"/>
      <c r="M936" s="670"/>
      <c r="N936" s="670"/>
      <c r="O936" s="670"/>
      <c r="P936" s="670"/>
      <c r="Q936" s="603">
        <v>374.3</v>
      </c>
      <c r="R936" s="608">
        <v>2</v>
      </c>
      <c r="S936" s="670"/>
      <c r="T936" s="670"/>
      <c r="U936" s="670"/>
      <c r="V936" s="670"/>
      <c r="W936" s="670"/>
      <c r="X936" s="670"/>
      <c r="Y936" s="670"/>
      <c r="Z936" s="670"/>
      <c r="AA936" s="670"/>
      <c r="AB936" s="670"/>
      <c r="AC936" s="670"/>
      <c r="AD936" s="605">
        <v>2</v>
      </c>
    </row>
    <row r="937" spans="1:30" ht="15.75" thickBot="1" x14ac:dyDescent="0.3">
      <c r="A937" s="593" t="s">
        <v>416</v>
      </c>
      <c r="B937" s="673">
        <v>45196</v>
      </c>
      <c r="C937" s="671" t="s">
        <v>396</v>
      </c>
      <c r="D937" s="600" t="s">
        <v>397</v>
      </c>
      <c r="E937" s="602"/>
      <c r="F937" s="601">
        <v>1146.1500000000001</v>
      </c>
      <c r="G937" s="602"/>
      <c r="H937" s="602"/>
      <c r="I937" s="602"/>
      <c r="J937" s="602"/>
      <c r="K937" s="602"/>
      <c r="L937" s="602"/>
      <c r="M937" s="602"/>
      <c r="N937" s="602"/>
      <c r="O937" s="602"/>
      <c r="P937" s="602"/>
      <c r="Q937" s="603">
        <v>1146.1500000000001</v>
      </c>
      <c r="R937" s="602"/>
      <c r="S937" s="604">
        <v>3</v>
      </c>
      <c r="T937" s="602"/>
      <c r="U937" s="602"/>
      <c r="V937" s="602"/>
      <c r="W937" s="602"/>
      <c r="X937" s="602"/>
      <c r="Y937" s="602"/>
      <c r="Z937" s="602"/>
      <c r="AA937" s="602"/>
      <c r="AB937" s="602"/>
      <c r="AC937" s="602"/>
      <c r="AD937" s="605">
        <v>3</v>
      </c>
    </row>
    <row r="938" spans="1:30" ht="15.75" thickBot="1" x14ac:dyDescent="0.3">
      <c r="A938" s="593" t="s">
        <v>416</v>
      </c>
      <c r="B938" s="672">
        <v>45205</v>
      </c>
      <c r="C938" s="671" t="s">
        <v>396</v>
      </c>
      <c r="D938" s="606" t="s">
        <v>397</v>
      </c>
      <c r="E938" s="670"/>
      <c r="F938" s="607">
        <v>1224.8800000000001</v>
      </c>
      <c r="G938" s="607">
        <v>641.59</v>
      </c>
      <c r="H938" s="670"/>
      <c r="I938" s="670"/>
      <c r="J938" s="670"/>
      <c r="K938" s="670"/>
      <c r="L938" s="670"/>
      <c r="M938" s="670"/>
      <c r="N938" s="670"/>
      <c r="O938" s="670"/>
      <c r="P938" s="670"/>
      <c r="Q938" s="603">
        <v>1866.47</v>
      </c>
      <c r="R938" s="670"/>
      <c r="S938" s="608">
        <v>2</v>
      </c>
      <c r="T938" s="608">
        <v>1</v>
      </c>
      <c r="U938" s="670"/>
      <c r="V938" s="670"/>
      <c r="W938" s="670"/>
      <c r="X938" s="670"/>
      <c r="Y938" s="670"/>
      <c r="Z938" s="670"/>
      <c r="AA938" s="670"/>
      <c r="AB938" s="670"/>
      <c r="AC938" s="670"/>
      <c r="AD938" s="605">
        <v>3</v>
      </c>
    </row>
    <row r="939" spans="1:30" ht="15.75" thickBot="1" x14ac:dyDescent="0.3">
      <c r="A939" s="593" t="s">
        <v>416</v>
      </c>
      <c r="B939" s="673">
        <v>45211</v>
      </c>
      <c r="C939" s="671" t="s">
        <v>396</v>
      </c>
      <c r="D939" s="600" t="s">
        <v>397</v>
      </c>
      <c r="E939" s="602"/>
      <c r="F939" s="602"/>
      <c r="G939" s="601">
        <v>818.31</v>
      </c>
      <c r="H939" s="602"/>
      <c r="I939" s="602"/>
      <c r="J939" s="602"/>
      <c r="K939" s="602"/>
      <c r="L939" s="602"/>
      <c r="M939" s="602"/>
      <c r="N939" s="602"/>
      <c r="O939" s="602"/>
      <c r="P939" s="602"/>
      <c r="Q939" s="603">
        <v>818.31</v>
      </c>
      <c r="R939" s="602"/>
      <c r="S939" s="602"/>
      <c r="T939" s="604">
        <v>1</v>
      </c>
      <c r="U939" s="602"/>
      <c r="V939" s="602"/>
      <c r="W939" s="602"/>
      <c r="X939" s="602"/>
      <c r="Y939" s="602"/>
      <c r="Z939" s="602"/>
      <c r="AA939" s="602"/>
      <c r="AB939" s="602"/>
      <c r="AC939" s="602"/>
      <c r="AD939" s="605">
        <v>1</v>
      </c>
    </row>
    <row r="940" spans="1:30" ht="15.75" thickBot="1" x14ac:dyDescent="0.3">
      <c r="A940" s="593" t="s">
        <v>416</v>
      </c>
      <c r="B940" s="672">
        <v>45212</v>
      </c>
      <c r="C940" s="671" t="s">
        <v>396</v>
      </c>
      <c r="D940" s="606" t="s">
        <v>397</v>
      </c>
      <c r="E940" s="670"/>
      <c r="F940" s="670"/>
      <c r="G940" s="607">
        <v>3752.38</v>
      </c>
      <c r="H940" s="670"/>
      <c r="I940" s="670"/>
      <c r="J940" s="670"/>
      <c r="K940" s="670"/>
      <c r="L940" s="670"/>
      <c r="M940" s="670"/>
      <c r="N940" s="670"/>
      <c r="O940" s="670"/>
      <c r="P940" s="670"/>
      <c r="Q940" s="603">
        <v>3752.38</v>
      </c>
      <c r="R940" s="670"/>
      <c r="S940" s="670"/>
      <c r="T940" s="608">
        <v>5</v>
      </c>
      <c r="U940" s="670"/>
      <c r="V940" s="670"/>
      <c r="W940" s="670"/>
      <c r="X940" s="670"/>
      <c r="Y940" s="670"/>
      <c r="Z940" s="670"/>
      <c r="AA940" s="670"/>
      <c r="AB940" s="670"/>
      <c r="AC940" s="670"/>
      <c r="AD940" s="605">
        <v>5</v>
      </c>
    </row>
    <row r="941" spans="1:30" ht="15.75" thickBot="1" x14ac:dyDescent="0.3">
      <c r="A941" s="593" t="s">
        <v>416</v>
      </c>
      <c r="B941" s="673">
        <v>45225</v>
      </c>
      <c r="C941" s="671" t="s">
        <v>396</v>
      </c>
      <c r="D941" s="600" t="s">
        <v>397</v>
      </c>
      <c r="E941" s="602"/>
      <c r="F941" s="602"/>
      <c r="G941" s="601">
        <v>8106.55</v>
      </c>
      <c r="H941" s="602"/>
      <c r="I941" s="602"/>
      <c r="J941" s="602"/>
      <c r="K941" s="602"/>
      <c r="L941" s="602"/>
      <c r="M941" s="602"/>
      <c r="N941" s="602"/>
      <c r="O941" s="602"/>
      <c r="P941" s="602"/>
      <c r="Q941" s="603">
        <v>8106.55</v>
      </c>
      <c r="R941" s="602"/>
      <c r="S941" s="602"/>
      <c r="T941" s="604">
        <v>7</v>
      </c>
      <c r="U941" s="602"/>
      <c r="V941" s="602"/>
      <c r="W941" s="602"/>
      <c r="X941" s="602"/>
      <c r="Y941" s="602"/>
      <c r="Z941" s="602"/>
      <c r="AA941" s="602"/>
      <c r="AB941" s="602"/>
      <c r="AC941" s="602"/>
      <c r="AD941" s="605">
        <v>7</v>
      </c>
    </row>
    <row r="942" spans="1:30" ht="15.75" thickBot="1" x14ac:dyDescent="0.3">
      <c r="A942" s="593" t="s">
        <v>416</v>
      </c>
      <c r="B942" s="672">
        <v>45232</v>
      </c>
      <c r="C942" s="671" t="s">
        <v>396</v>
      </c>
      <c r="D942" s="606" t="s">
        <v>397</v>
      </c>
      <c r="E942" s="670"/>
      <c r="F942" s="670"/>
      <c r="G942" s="607">
        <v>717.46</v>
      </c>
      <c r="H942" s="607">
        <v>1108.9000000000001</v>
      </c>
      <c r="I942" s="670"/>
      <c r="J942" s="670"/>
      <c r="K942" s="670"/>
      <c r="L942" s="670"/>
      <c r="M942" s="670"/>
      <c r="N942" s="670"/>
      <c r="O942" s="670"/>
      <c r="P942" s="670"/>
      <c r="Q942" s="603">
        <v>1826.36</v>
      </c>
      <c r="R942" s="670"/>
      <c r="S942" s="670"/>
      <c r="T942" s="608">
        <v>1</v>
      </c>
      <c r="U942" s="608">
        <v>3</v>
      </c>
      <c r="V942" s="670"/>
      <c r="W942" s="670"/>
      <c r="X942" s="670"/>
      <c r="Y942" s="670"/>
      <c r="Z942" s="670"/>
      <c r="AA942" s="670"/>
      <c r="AB942" s="670"/>
      <c r="AC942" s="670"/>
      <c r="AD942" s="605">
        <v>4</v>
      </c>
    </row>
    <row r="943" spans="1:30" ht="15.75" thickBot="1" x14ac:dyDescent="0.3">
      <c r="A943" s="593" t="s">
        <v>416</v>
      </c>
      <c r="B943" s="673">
        <v>45239</v>
      </c>
      <c r="C943" s="671" t="s">
        <v>396</v>
      </c>
      <c r="D943" s="600" t="s">
        <v>397</v>
      </c>
      <c r="E943" s="602"/>
      <c r="F943" s="602"/>
      <c r="G943" s="601">
        <v>388.91</v>
      </c>
      <c r="H943" s="602"/>
      <c r="I943" s="602"/>
      <c r="J943" s="602"/>
      <c r="K943" s="602"/>
      <c r="L943" s="602"/>
      <c r="M943" s="602"/>
      <c r="N943" s="602"/>
      <c r="O943" s="602"/>
      <c r="P943" s="602"/>
      <c r="Q943" s="603">
        <v>388.91</v>
      </c>
      <c r="R943" s="602"/>
      <c r="S943" s="602"/>
      <c r="T943" s="604">
        <v>2</v>
      </c>
      <c r="U943" s="602"/>
      <c r="V943" s="602"/>
      <c r="W943" s="602"/>
      <c r="X943" s="602"/>
      <c r="Y943" s="602"/>
      <c r="Z943" s="602"/>
      <c r="AA943" s="602"/>
      <c r="AB943" s="602"/>
      <c r="AC943" s="602"/>
      <c r="AD943" s="605">
        <v>2</v>
      </c>
    </row>
    <row r="944" spans="1:30" ht="15.75" thickBot="1" x14ac:dyDescent="0.3">
      <c r="A944" s="593" t="s">
        <v>416</v>
      </c>
      <c r="B944" s="672">
        <v>45243</v>
      </c>
      <c r="C944" s="671" t="s">
        <v>396</v>
      </c>
      <c r="D944" s="606" t="s">
        <v>397</v>
      </c>
      <c r="E944" s="607">
        <v>3382.5</v>
      </c>
      <c r="F944" s="670"/>
      <c r="G944" s="670"/>
      <c r="H944" s="670"/>
      <c r="I944" s="670"/>
      <c r="J944" s="670"/>
      <c r="K944" s="670"/>
      <c r="L944" s="670"/>
      <c r="M944" s="670"/>
      <c r="N944" s="670"/>
      <c r="O944" s="670"/>
      <c r="P944" s="670"/>
      <c r="Q944" s="603">
        <v>3382.5</v>
      </c>
      <c r="R944" s="608">
        <v>3</v>
      </c>
      <c r="S944" s="670"/>
      <c r="T944" s="670"/>
      <c r="U944" s="670"/>
      <c r="V944" s="670"/>
      <c r="W944" s="670"/>
      <c r="X944" s="670"/>
      <c r="Y944" s="670"/>
      <c r="Z944" s="670"/>
      <c r="AA944" s="670"/>
      <c r="AB944" s="670"/>
      <c r="AC944" s="670"/>
      <c r="AD944" s="605">
        <v>3</v>
      </c>
    </row>
    <row r="945" spans="1:30" ht="15.75" thickBot="1" x14ac:dyDescent="0.3">
      <c r="A945" s="593" t="s">
        <v>416</v>
      </c>
      <c r="B945" s="673">
        <v>45246</v>
      </c>
      <c r="C945" s="671" t="s">
        <v>396</v>
      </c>
      <c r="D945" s="600" t="s">
        <v>397</v>
      </c>
      <c r="E945" s="602"/>
      <c r="F945" s="602"/>
      <c r="G945" s="602"/>
      <c r="H945" s="601">
        <v>1554.39</v>
      </c>
      <c r="I945" s="602"/>
      <c r="J945" s="602"/>
      <c r="K945" s="602"/>
      <c r="L945" s="602"/>
      <c r="M945" s="602"/>
      <c r="N945" s="602"/>
      <c r="O945" s="602"/>
      <c r="P945" s="602"/>
      <c r="Q945" s="603">
        <v>1554.39</v>
      </c>
      <c r="R945" s="602"/>
      <c r="S945" s="602"/>
      <c r="T945" s="602"/>
      <c r="U945" s="604">
        <v>4</v>
      </c>
      <c r="V945" s="602"/>
      <c r="W945" s="602"/>
      <c r="X945" s="602"/>
      <c r="Y945" s="602"/>
      <c r="Z945" s="602"/>
      <c r="AA945" s="602"/>
      <c r="AB945" s="602"/>
      <c r="AC945" s="602"/>
      <c r="AD945" s="605">
        <v>4</v>
      </c>
    </row>
    <row r="946" spans="1:30" ht="15.75" thickBot="1" x14ac:dyDescent="0.3">
      <c r="A946" s="593" t="s">
        <v>416</v>
      </c>
      <c r="B946" s="672">
        <v>45252</v>
      </c>
      <c r="C946" s="671" t="s">
        <v>396</v>
      </c>
      <c r="D946" s="606" t="s">
        <v>397</v>
      </c>
      <c r="E946" s="670"/>
      <c r="F946" s="670"/>
      <c r="G946" s="670"/>
      <c r="H946" s="607">
        <v>204</v>
      </c>
      <c r="I946" s="670"/>
      <c r="J946" s="670"/>
      <c r="K946" s="670"/>
      <c r="L946" s="670"/>
      <c r="M946" s="670"/>
      <c r="N946" s="670"/>
      <c r="O946" s="670"/>
      <c r="P946" s="670"/>
      <c r="Q946" s="603">
        <v>204</v>
      </c>
      <c r="R946" s="670"/>
      <c r="S946" s="670"/>
      <c r="T946" s="670"/>
      <c r="U946" s="608">
        <v>1</v>
      </c>
      <c r="V946" s="670"/>
      <c r="W946" s="670"/>
      <c r="X946" s="670"/>
      <c r="Y946" s="670"/>
      <c r="Z946" s="670"/>
      <c r="AA946" s="670"/>
      <c r="AB946" s="670"/>
      <c r="AC946" s="670"/>
      <c r="AD946" s="605">
        <v>1</v>
      </c>
    </row>
    <row r="947" spans="1:30" ht="15.75" thickBot="1" x14ac:dyDescent="0.3">
      <c r="A947" s="593" t="s">
        <v>416</v>
      </c>
      <c r="B947" s="673">
        <v>45260</v>
      </c>
      <c r="C947" s="671" t="s">
        <v>396</v>
      </c>
      <c r="D947" s="600" t="s">
        <v>397</v>
      </c>
      <c r="E947" s="602"/>
      <c r="F947" s="602"/>
      <c r="G947" s="602"/>
      <c r="H947" s="601">
        <v>1430.18</v>
      </c>
      <c r="I947" s="602"/>
      <c r="J947" s="602"/>
      <c r="K947" s="602"/>
      <c r="L947" s="602"/>
      <c r="M947" s="602"/>
      <c r="N947" s="602"/>
      <c r="O947" s="602"/>
      <c r="P947" s="602"/>
      <c r="Q947" s="603">
        <v>1430.18</v>
      </c>
      <c r="R947" s="602"/>
      <c r="S947" s="602"/>
      <c r="T947" s="602"/>
      <c r="U947" s="604">
        <v>2</v>
      </c>
      <c r="V947" s="602"/>
      <c r="W947" s="602"/>
      <c r="X947" s="602"/>
      <c r="Y947" s="602"/>
      <c r="Z947" s="602"/>
      <c r="AA947" s="602"/>
      <c r="AB947" s="602"/>
      <c r="AC947" s="602"/>
      <c r="AD947" s="605">
        <v>2</v>
      </c>
    </row>
    <row r="948" spans="1:30" ht="15.75" thickBot="1" x14ac:dyDescent="0.3">
      <c r="A948" s="593" t="s">
        <v>416</v>
      </c>
      <c r="B948" s="672">
        <v>45266</v>
      </c>
      <c r="C948" s="671" t="s">
        <v>396</v>
      </c>
      <c r="D948" s="606" t="s">
        <v>397</v>
      </c>
      <c r="E948" s="670"/>
      <c r="F948" s="670"/>
      <c r="G948" s="670"/>
      <c r="H948" s="670"/>
      <c r="I948" s="607">
        <v>1640.87</v>
      </c>
      <c r="J948" s="670"/>
      <c r="K948" s="670"/>
      <c r="L948" s="670"/>
      <c r="M948" s="670"/>
      <c r="N948" s="670"/>
      <c r="O948" s="670"/>
      <c r="P948" s="670"/>
      <c r="Q948" s="603">
        <v>1640.87</v>
      </c>
      <c r="R948" s="670"/>
      <c r="S948" s="670"/>
      <c r="T948" s="670"/>
      <c r="U948" s="670"/>
      <c r="V948" s="608">
        <v>3</v>
      </c>
      <c r="W948" s="670"/>
      <c r="X948" s="670"/>
      <c r="Y948" s="670"/>
      <c r="Z948" s="670"/>
      <c r="AA948" s="670"/>
      <c r="AB948" s="670"/>
      <c r="AC948" s="670"/>
      <c r="AD948" s="605">
        <v>3</v>
      </c>
    </row>
    <row r="949" spans="1:30" ht="15.75" thickBot="1" x14ac:dyDescent="0.3">
      <c r="A949" s="593" t="s">
        <v>416</v>
      </c>
      <c r="B949" s="673">
        <v>45273</v>
      </c>
      <c r="C949" s="671" t="s">
        <v>396</v>
      </c>
      <c r="D949" s="600" t="s">
        <v>397</v>
      </c>
      <c r="E949" s="602"/>
      <c r="F949" s="602"/>
      <c r="G949" s="602"/>
      <c r="H949" s="602"/>
      <c r="I949" s="601">
        <v>2830</v>
      </c>
      <c r="J949" s="602"/>
      <c r="K949" s="602"/>
      <c r="L949" s="602"/>
      <c r="M949" s="602"/>
      <c r="N949" s="602"/>
      <c r="O949" s="602"/>
      <c r="P949" s="602"/>
      <c r="Q949" s="603">
        <v>2830</v>
      </c>
      <c r="R949" s="602"/>
      <c r="S949" s="602"/>
      <c r="T949" s="602"/>
      <c r="U949" s="602"/>
      <c r="V949" s="604">
        <v>3</v>
      </c>
      <c r="W949" s="602"/>
      <c r="X949" s="602"/>
      <c r="Y949" s="602"/>
      <c r="Z949" s="602"/>
      <c r="AA949" s="602"/>
      <c r="AB949" s="602"/>
      <c r="AC949" s="602"/>
      <c r="AD949" s="605">
        <v>3</v>
      </c>
    </row>
    <row r="950" spans="1:30" ht="15.75" thickBot="1" x14ac:dyDescent="0.3">
      <c r="A950" s="593" t="s">
        <v>416</v>
      </c>
      <c r="B950" s="672">
        <v>45280</v>
      </c>
      <c r="C950" s="671" t="s">
        <v>396</v>
      </c>
      <c r="D950" s="606" t="s">
        <v>397</v>
      </c>
      <c r="E950" s="670"/>
      <c r="F950" s="670"/>
      <c r="G950" s="670"/>
      <c r="H950" s="670"/>
      <c r="I950" s="607">
        <v>439.38</v>
      </c>
      <c r="J950" s="670"/>
      <c r="K950" s="670"/>
      <c r="L950" s="670"/>
      <c r="M950" s="670"/>
      <c r="N950" s="670"/>
      <c r="O950" s="670"/>
      <c r="P950" s="670"/>
      <c r="Q950" s="603">
        <v>439.38</v>
      </c>
      <c r="R950" s="670"/>
      <c r="S950" s="670"/>
      <c r="T950" s="670"/>
      <c r="U950" s="670"/>
      <c r="V950" s="608">
        <v>2</v>
      </c>
      <c r="W950" s="670"/>
      <c r="X950" s="670"/>
      <c r="Y950" s="670"/>
      <c r="Z950" s="670"/>
      <c r="AA950" s="670"/>
      <c r="AB950" s="670"/>
      <c r="AC950" s="670"/>
      <c r="AD950" s="605">
        <v>2</v>
      </c>
    </row>
    <row r="951" spans="1:30" ht="15.75" thickBot="1" x14ac:dyDescent="0.3">
      <c r="A951" s="593" t="s">
        <v>416</v>
      </c>
      <c r="B951" s="673">
        <v>45288</v>
      </c>
      <c r="C951" s="671" t="s">
        <v>396</v>
      </c>
      <c r="D951" s="600" t="s">
        <v>397</v>
      </c>
      <c r="E951" s="602"/>
      <c r="F951" s="602"/>
      <c r="G951" s="602"/>
      <c r="H951" s="602"/>
      <c r="I951" s="601">
        <v>2231.69</v>
      </c>
      <c r="J951" s="602"/>
      <c r="K951" s="602"/>
      <c r="L951" s="602"/>
      <c r="M951" s="602"/>
      <c r="N951" s="602"/>
      <c r="O951" s="602"/>
      <c r="P951" s="602"/>
      <c r="Q951" s="603">
        <v>2231.69</v>
      </c>
      <c r="R951" s="602"/>
      <c r="S951" s="602"/>
      <c r="T951" s="602"/>
      <c r="U951" s="602"/>
      <c r="V951" s="604">
        <v>3</v>
      </c>
      <c r="W951" s="602"/>
      <c r="X951" s="602"/>
      <c r="Y951" s="602"/>
      <c r="Z951" s="602"/>
      <c r="AA951" s="602"/>
      <c r="AB951" s="602"/>
      <c r="AC951" s="602"/>
      <c r="AD951" s="605">
        <v>3</v>
      </c>
    </row>
    <row r="952" spans="1:30" ht="15.75" thickBot="1" x14ac:dyDescent="0.3">
      <c r="A952" s="593" t="s">
        <v>416</v>
      </c>
      <c r="B952" s="672">
        <v>45299</v>
      </c>
      <c r="C952" s="671" t="s">
        <v>396</v>
      </c>
      <c r="D952" s="606" t="s">
        <v>397</v>
      </c>
      <c r="E952" s="670"/>
      <c r="F952" s="670"/>
      <c r="G952" s="670"/>
      <c r="H952" s="670"/>
      <c r="I952" s="607">
        <v>1732.67</v>
      </c>
      <c r="J952" s="670"/>
      <c r="K952" s="670"/>
      <c r="L952" s="670"/>
      <c r="M952" s="670"/>
      <c r="N952" s="670"/>
      <c r="O952" s="670"/>
      <c r="P952" s="670"/>
      <c r="Q952" s="603">
        <v>1732.67</v>
      </c>
      <c r="R952" s="670"/>
      <c r="S952" s="670"/>
      <c r="T952" s="670"/>
      <c r="U952" s="670"/>
      <c r="V952" s="608">
        <v>3</v>
      </c>
      <c r="W952" s="670"/>
      <c r="X952" s="670"/>
      <c r="Y952" s="670"/>
      <c r="Z952" s="670"/>
      <c r="AA952" s="670"/>
      <c r="AB952" s="670"/>
      <c r="AC952" s="670"/>
      <c r="AD952" s="605">
        <v>3</v>
      </c>
    </row>
    <row r="953" spans="1:30" ht="15.75" thickBot="1" x14ac:dyDescent="0.3">
      <c r="A953" s="593" t="s">
        <v>416</v>
      </c>
      <c r="B953" s="673">
        <v>45301</v>
      </c>
      <c r="C953" s="671" t="s">
        <v>396</v>
      </c>
      <c r="D953" s="600" t="s">
        <v>397</v>
      </c>
      <c r="E953" s="602"/>
      <c r="F953" s="602"/>
      <c r="G953" s="602"/>
      <c r="H953" s="602"/>
      <c r="I953" s="602"/>
      <c r="J953" s="601">
        <v>1384.28</v>
      </c>
      <c r="K953" s="602"/>
      <c r="L953" s="602"/>
      <c r="M953" s="602"/>
      <c r="N953" s="602"/>
      <c r="O953" s="602"/>
      <c r="P953" s="602"/>
      <c r="Q953" s="603">
        <v>1384.28</v>
      </c>
      <c r="R953" s="602"/>
      <c r="S953" s="602"/>
      <c r="T953" s="602"/>
      <c r="U953" s="602"/>
      <c r="V953" s="602"/>
      <c r="W953" s="604">
        <v>1</v>
      </c>
      <c r="X953" s="602"/>
      <c r="Y953" s="602"/>
      <c r="Z953" s="602"/>
      <c r="AA953" s="602"/>
      <c r="AB953" s="602"/>
      <c r="AC953" s="602"/>
      <c r="AD953" s="605">
        <v>1</v>
      </c>
    </row>
    <row r="954" spans="1:30" ht="15.75" thickBot="1" x14ac:dyDescent="0.3">
      <c r="A954" s="593" t="s">
        <v>416</v>
      </c>
      <c r="B954" s="672">
        <v>45313</v>
      </c>
      <c r="C954" s="671" t="s">
        <v>396</v>
      </c>
      <c r="D954" s="606" t="s">
        <v>397</v>
      </c>
      <c r="E954" s="670"/>
      <c r="F954" s="670"/>
      <c r="G954" s="670"/>
      <c r="H954" s="670"/>
      <c r="I954" s="670"/>
      <c r="J954" s="607">
        <v>1556.71</v>
      </c>
      <c r="K954" s="670"/>
      <c r="L954" s="670"/>
      <c r="M954" s="670"/>
      <c r="N954" s="670"/>
      <c r="O954" s="670"/>
      <c r="P954" s="670"/>
      <c r="Q954" s="603">
        <v>1556.71</v>
      </c>
      <c r="R954" s="670"/>
      <c r="S954" s="670"/>
      <c r="T954" s="670"/>
      <c r="U954" s="670"/>
      <c r="V954" s="670"/>
      <c r="W954" s="608">
        <v>4</v>
      </c>
      <c r="X954" s="670"/>
      <c r="Y954" s="670"/>
      <c r="Z954" s="670"/>
      <c r="AA954" s="670"/>
      <c r="AB954" s="670"/>
      <c r="AC954" s="670"/>
      <c r="AD954" s="605">
        <v>4</v>
      </c>
    </row>
    <row r="955" spans="1:30" ht="15.75" thickBot="1" x14ac:dyDescent="0.3">
      <c r="A955" s="593" t="s">
        <v>416</v>
      </c>
      <c r="B955" s="673">
        <v>45317</v>
      </c>
      <c r="C955" s="671" t="s">
        <v>396</v>
      </c>
      <c r="D955" s="600" t="s">
        <v>397</v>
      </c>
      <c r="E955" s="602"/>
      <c r="F955" s="602"/>
      <c r="G955" s="602"/>
      <c r="H955" s="602"/>
      <c r="I955" s="602"/>
      <c r="J955" s="601">
        <v>734.38</v>
      </c>
      <c r="K955" s="602"/>
      <c r="L955" s="602"/>
      <c r="M955" s="602"/>
      <c r="N955" s="602"/>
      <c r="O955" s="602"/>
      <c r="P955" s="602"/>
      <c r="Q955" s="603">
        <v>734.38</v>
      </c>
      <c r="R955" s="602"/>
      <c r="S955" s="602"/>
      <c r="T955" s="602"/>
      <c r="U955" s="602"/>
      <c r="V955" s="602"/>
      <c r="W955" s="604">
        <v>2</v>
      </c>
      <c r="X955" s="602"/>
      <c r="Y955" s="602"/>
      <c r="Z955" s="602"/>
      <c r="AA955" s="602"/>
      <c r="AB955" s="602"/>
      <c r="AC955" s="602"/>
      <c r="AD955" s="605">
        <v>2</v>
      </c>
    </row>
    <row r="956" spans="1:30" ht="15.75" thickBot="1" x14ac:dyDescent="0.3">
      <c r="A956" s="593" t="s">
        <v>416</v>
      </c>
      <c r="B956" s="672">
        <v>45324</v>
      </c>
      <c r="C956" s="671" t="s">
        <v>396</v>
      </c>
      <c r="D956" s="606" t="s">
        <v>397</v>
      </c>
      <c r="E956" s="670"/>
      <c r="F956" s="670"/>
      <c r="G956" s="670"/>
      <c r="H956" s="670"/>
      <c r="I956" s="670"/>
      <c r="J956" s="607">
        <v>250</v>
      </c>
      <c r="K956" s="607">
        <v>434.72</v>
      </c>
      <c r="L956" s="670"/>
      <c r="M956" s="670"/>
      <c r="N956" s="670"/>
      <c r="O956" s="670"/>
      <c r="P956" s="670"/>
      <c r="Q956" s="603">
        <v>684.72</v>
      </c>
      <c r="R956" s="670"/>
      <c r="S956" s="670"/>
      <c r="T956" s="670"/>
      <c r="U956" s="670"/>
      <c r="V956" s="670"/>
      <c r="W956" s="608">
        <v>1</v>
      </c>
      <c r="X956" s="608">
        <v>1</v>
      </c>
      <c r="Y956" s="670"/>
      <c r="Z956" s="670"/>
      <c r="AA956" s="670"/>
      <c r="AB956" s="670"/>
      <c r="AC956" s="670"/>
      <c r="AD956" s="605">
        <v>2</v>
      </c>
    </row>
    <row r="957" spans="1:30" ht="15.75" thickBot="1" x14ac:dyDescent="0.3">
      <c r="A957" s="593" t="s">
        <v>416</v>
      </c>
      <c r="B957" s="673">
        <v>45330</v>
      </c>
      <c r="C957" s="671" t="s">
        <v>396</v>
      </c>
      <c r="D957" s="600" t="s">
        <v>397</v>
      </c>
      <c r="E957" s="602"/>
      <c r="F957" s="602"/>
      <c r="G957" s="602"/>
      <c r="H957" s="602"/>
      <c r="I957" s="602"/>
      <c r="J957" s="601">
        <v>2149.13</v>
      </c>
      <c r="K957" s="601">
        <v>1382.59</v>
      </c>
      <c r="L957" s="602"/>
      <c r="M957" s="602"/>
      <c r="N957" s="602"/>
      <c r="O957" s="602"/>
      <c r="P957" s="602"/>
      <c r="Q957" s="603">
        <v>3531.72</v>
      </c>
      <c r="R957" s="602"/>
      <c r="S957" s="602"/>
      <c r="T957" s="602"/>
      <c r="U957" s="602"/>
      <c r="V957" s="602"/>
      <c r="W957" s="604">
        <v>3</v>
      </c>
      <c r="X957" s="604">
        <v>3</v>
      </c>
      <c r="Y957" s="602"/>
      <c r="Z957" s="602"/>
      <c r="AA957" s="602"/>
      <c r="AB957" s="602"/>
      <c r="AC957" s="602"/>
      <c r="AD957" s="605">
        <v>6</v>
      </c>
    </row>
    <row r="958" spans="1:30" ht="15.75" thickBot="1" x14ac:dyDescent="0.3">
      <c r="A958" s="593" t="s">
        <v>416</v>
      </c>
      <c r="B958" s="672">
        <v>45336</v>
      </c>
      <c r="C958" s="671" t="s">
        <v>396</v>
      </c>
      <c r="D958" s="606" t="s">
        <v>397</v>
      </c>
      <c r="E958" s="670"/>
      <c r="F958" s="670"/>
      <c r="G958" s="670"/>
      <c r="H958" s="670"/>
      <c r="I958" s="607">
        <v>747.08</v>
      </c>
      <c r="J958" s="670"/>
      <c r="K958" s="607">
        <v>135.96</v>
      </c>
      <c r="L958" s="670"/>
      <c r="M958" s="670"/>
      <c r="N958" s="670"/>
      <c r="O958" s="670"/>
      <c r="P958" s="670"/>
      <c r="Q958" s="603">
        <v>883.04</v>
      </c>
      <c r="R958" s="670"/>
      <c r="S958" s="670"/>
      <c r="T958" s="670"/>
      <c r="U958" s="670"/>
      <c r="V958" s="608">
        <v>1</v>
      </c>
      <c r="W958" s="670"/>
      <c r="X958" s="608">
        <v>2</v>
      </c>
      <c r="Y958" s="670"/>
      <c r="Z958" s="670"/>
      <c r="AA958" s="670"/>
      <c r="AB958" s="670"/>
      <c r="AC958" s="670"/>
      <c r="AD958" s="605">
        <v>3</v>
      </c>
    </row>
    <row r="959" spans="1:30" ht="15.75" thickBot="1" x14ac:dyDescent="0.3">
      <c r="A959" s="593" t="s">
        <v>416</v>
      </c>
      <c r="B959" s="673">
        <v>45345</v>
      </c>
      <c r="C959" s="671" t="s">
        <v>396</v>
      </c>
      <c r="D959" s="600" t="s">
        <v>397</v>
      </c>
      <c r="E959" s="602"/>
      <c r="F959" s="602"/>
      <c r="G959" s="602"/>
      <c r="H959" s="602"/>
      <c r="I959" s="602"/>
      <c r="J959" s="602"/>
      <c r="K959" s="601">
        <v>2111.2399999999998</v>
      </c>
      <c r="L959" s="602"/>
      <c r="M959" s="602"/>
      <c r="N959" s="602"/>
      <c r="O959" s="602"/>
      <c r="P959" s="602"/>
      <c r="Q959" s="603">
        <v>2111.2399999999998</v>
      </c>
      <c r="R959" s="602"/>
      <c r="S959" s="602"/>
      <c r="T959" s="602"/>
      <c r="U959" s="602"/>
      <c r="V959" s="602"/>
      <c r="W959" s="602"/>
      <c r="X959" s="604">
        <v>2</v>
      </c>
      <c r="Y959" s="602"/>
      <c r="Z959" s="602"/>
      <c r="AA959" s="602"/>
      <c r="AB959" s="602"/>
      <c r="AC959" s="602"/>
      <c r="AD959" s="605">
        <v>2</v>
      </c>
    </row>
    <row r="960" spans="1:30" ht="15.75" thickBot="1" x14ac:dyDescent="0.3">
      <c r="A960" s="593" t="s">
        <v>416</v>
      </c>
      <c r="B960" s="672">
        <v>45348</v>
      </c>
      <c r="C960" s="671" t="s">
        <v>396</v>
      </c>
      <c r="D960" s="606" t="s">
        <v>397</v>
      </c>
      <c r="E960" s="670"/>
      <c r="F960" s="670"/>
      <c r="G960" s="670"/>
      <c r="H960" s="670"/>
      <c r="I960" s="670"/>
      <c r="J960" s="607">
        <v>2000</v>
      </c>
      <c r="K960" s="670"/>
      <c r="L960" s="670"/>
      <c r="M960" s="670"/>
      <c r="N960" s="670"/>
      <c r="O960" s="670"/>
      <c r="P960" s="670"/>
      <c r="Q960" s="603">
        <v>2000</v>
      </c>
      <c r="R960" s="670"/>
      <c r="S960" s="670"/>
      <c r="T960" s="670"/>
      <c r="U960" s="670"/>
      <c r="V960" s="670"/>
      <c r="W960" s="608">
        <v>1</v>
      </c>
      <c r="X960" s="670"/>
      <c r="Y960" s="670"/>
      <c r="Z960" s="670"/>
      <c r="AA960" s="670"/>
      <c r="AB960" s="670"/>
      <c r="AC960" s="670"/>
      <c r="AD960" s="605">
        <v>1</v>
      </c>
    </row>
    <row r="961" spans="1:30" ht="15.75" thickBot="1" x14ac:dyDescent="0.3">
      <c r="A961" s="593" t="s">
        <v>416</v>
      </c>
      <c r="B961" s="673">
        <v>45350</v>
      </c>
      <c r="C961" s="671" t="s">
        <v>396</v>
      </c>
      <c r="D961" s="600" t="s">
        <v>397</v>
      </c>
      <c r="E961" s="602"/>
      <c r="F961" s="602"/>
      <c r="G961" s="602"/>
      <c r="H961" s="602"/>
      <c r="I961" s="602"/>
      <c r="J961" s="602"/>
      <c r="K961" s="601">
        <v>1981.39</v>
      </c>
      <c r="L961" s="602"/>
      <c r="M961" s="602"/>
      <c r="N961" s="602"/>
      <c r="O961" s="602"/>
      <c r="P961" s="602"/>
      <c r="Q961" s="603">
        <v>1981.39</v>
      </c>
      <c r="R961" s="602"/>
      <c r="S961" s="602"/>
      <c r="T961" s="602"/>
      <c r="U961" s="602"/>
      <c r="V961" s="602"/>
      <c r="W961" s="602"/>
      <c r="X961" s="604">
        <v>3</v>
      </c>
      <c r="Y961" s="602"/>
      <c r="Z961" s="602"/>
      <c r="AA961" s="602"/>
      <c r="AB961" s="602"/>
      <c r="AC961" s="602"/>
      <c r="AD961" s="605">
        <v>3</v>
      </c>
    </row>
    <row r="962" spans="1:30" ht="15.75" thickBot="1" x14ac:dyDescent="0.3">
      <c r="A962" s="593" t="s">
        <v>416</v>
      </c>
      <c r="B962" s="672">
        <v>45359</v>
      </c>
      <c r="C962" s="671" t="s">
        <v>396</v>
      </c>
      <c r="D962" s="606" t="s">
        <v>397</v>
      </c>
      <c r="E962" s="670"/>
      <c r="F962" s="670"/>
      <c r="G962" s="670"/>
      <c r="H962" s="670"/>
      <c r="I962" s="670"/>
      <c r="J962" s="670"/>
      <c r="K962" s="607">
        <v>421.8</v>
      </c>
      <c r="L962" s="607">
        <v>823.3</v>
      </c>
      <c r="M962" s="670"/>
      <c r="N962" s="670"/>
      <c r="O962" s="670"/>
      <c r="P962" s="670"/>
      <c r="Q962" s="603">
        <v>1245.0999999999999</v>
      </c>
      <c r="R962" s="670"/>
      <c r="S962" s="670"/>
      <c r="T962" s="670"/>
      <c r="U962" s="670"/>
      <c r="V962" s="670"/>
      <c r="W962" s="670"/>
      <c r="X962" s="608">
        <v>1</v>
      </c>
      <c r="Y962" s="608">
        <v>1</v>
      </c>
      <c r="Z962" s="670"/>
      <c r="AA962" s="670"/>
      <c r="AB962" s="670"/>
      <c r="AC962" s="670"/>
      <c r="AD962" s="605">
        <v>2</v>
      </c>
    </row>
    <row r="963" spans="1:30" ht="15.75" thickBot="1" x14ac:dyDescent="0.3">
      <c r="A963" s="593" t="s">
        <v>416</v>
      </c>
      <c r="B963" s="673">
        <v>45364</v>
      </c>
      <c r="C963" s="671" t="s">
        <v>396</v>
      </c>
      <c r="D963" s="600" t="s">
        <v>397</v>
      </c>
      <c r="E963" s="602"/>
      <c r="F963" s="602"/>
      <c r="G963" s="602"/>
      <c r="H963" s="602"/>
      <c r="I963" s="602"/>
      <c r="J963" s="602"/>
      <c r="K963" s="602"/>
      <c r="L963" s="601">
        <v>2193.88</v>
      </c>
      <c r="M963" s="602"/>
      <c r="N963" s="602"/>
      <c r="O963" s="602"/>
      <c r="P963" s="602"/>
      <c r="Q963" s="603">
        <v>2193.88</v>
      </c>
      <c r="R963" s="602"/>
      <c r="S963" s="602"/>
      <c r="T963" s="602"/>
      <c r="U963" s="602"/>
      <c r="V963" s="602"/>
      <c r="W963" s="602"/>
      <c r="X963" s="602"/>
      <c r="Y963" s="604">
        <v>2</v>
      </c>
      <c r="Z963" s="602"/>
      <c r="AA963" s="602"/>
      <c r="AB963" s="602"/>
      <c r="AC963" s="602"/>
      <c r="AD963" s="605">
        <v>2</v>
      </c>
    </row>
    <row r="964" spans="1:30" ht="15.75" thickBot="1" x14ac:dyDescent="0.3">
      <c r="A964" s="593" t="s">
        <v>416</v>
      </c>
      <c r="B964" s="672">
        <v>45369</v>
      </c>
      <c r="C964" s="671" t="s">
        <v>396</v>
      </c>
      <c r="D964" s="606" t="s">
        <v>397</v>
      </c>
      <c r="E964" s="670"/>
      <c r="F964" s="670"/>
      <c r="G964" s="670"/>
      <c r="H964" s="670"/>
      <c r="I964" s="670"/>
      <c r="J964" s="670"/>
      <c r="K964" s="670"/>
      <c r="L964" s="607">
        <v>1539.91</v>
      </c>
      <c r="M964" s="670"/>
      <c r="N964" s="670"/>
      <c r="O964" s="670"/>
      <c r="P964" s="670"/>
      <c r="Q964" s="603">
        <v>1539.91</v>
      </c>
      <c r="R964" s="670"/>
      <c r="S964" s="670"/>
      <c r="T964" s="670"/>
      <c r="U964" s="670"/>
      <c r="V964" s="670"/>
      <c r="W964" s="670"/>
      <c r="X964" s="670"/>
      <c r="Y964" s="608">
        <v>3</v>
      </c>
      <c r="Z964" s="670"/>
      <c r="AA964" s="670"/>
      <c r="AB964" s="670"/>
      <c r="AC964" s="670"/>
      <c r="AD964" s="605">
        <v>3</v>
      </c>
    </row>
    <row r="965" spans="1:30" ht="15.75" thickBot="1" x14ac:dyDescent="0.3">
      <c r="A965" s="593" t="s">
        <v>416</v>
      </c>
      <c r="B965" s="673">
        <v>45371</v>
      </c>
      <c r="C965" s="671" t="s">
        <v>396</v>
      </c>
      <c r="D965" s="600" t="s">
        <v>397</v>
      </c>
      <c r="E965" s="602"/>
      <c r="F965" s="602"/>
      <c r="G965" s="602"/>
      <c r="H965" s="602"/>
      <c r="I965" s="602"/>
      <c r="J965" s="602"/>
      <c r="K965" s="601">
        <v>300</v>
      </c>
      <c r="L965" s="601">
        <v>2496.46</v>
      </c>
      <c r="M965" s="602"/>
      <c r="N965" s="602"/>
      <c r="O965" s="602"/>
      <c r="P965" s="602"/>
      <c r="Q965" s="603">
        <v>2796.46</v>
      </c>
      <c r="R965" s="602"/>
      <c r="S965" s="602"/>
      <c r="T965" s="602"/>
      <c r="U965" s="602"/>
      <c r="V965" s="602"/>
      <c r="W965" s="602"/>
      <c r="X965" s="604">
        <v>1</v>
      </c>
      <c r="Y965" s="604">
        <v>3</v>
      </c>
      <c r="Z965" s="602"/>
      <c r="AA965" s="602"/>
      <c r="AB965" s="602"/>
      <c r="AC965" s="602"/>
      <c r="AD965" s="605">
        <v>4</v>
      </c>
    </row>
    <row r="966" spans="1:30" ht="15.75" thickBot="1" x14ac:dyDescent="0.3">
      <c r="A966" s="593" t="s">
        <v>416</v>
      </c>
      <c r="B966" s="672">
        <v>45378</v>
      </c>
      <c r="C966" s="671" t="s">
        <v>396</v>
      </c>
      <c r="D966" s="606" t="s">
        <v>397</v>
      </c>
      <c r="E966" s="670"/>
      <c r="F966" s="670"/>
      <c r="G966" s="670"/>
      <c r="H966" s="670"/>
      <c r="I966" s="670"/>
      <c r="J966" s="670"/>
      <c r="K966" s="670"/>
      <c r="L966" s="607">
        <v>1751.15</v>
      </c>
      <c r="M966" s="670"/>
      <c r="N966" s="670"/>
      <c r="O966" s="670"/>
      <c r="P966" s="670"/>
      <c r="Q966" s="603">
        <v>1751.15</v>
      </c>
      <c r="R966" s="670"/>
      <c r="S966" s="670"/>
      <c r="T966" s="670"/>
      <c r="U966" s="670"/>
      <c r="V966" s="670"/>
      <c r="W966" s="670"/>
      <c r="X966" s="670"/>
      <c r="Y966" s="608">
        <v>1</v>
      </c>
      <c r="Z966" s="670"/>
      <c r="AA966" s="670"/>
      <c r="AB966" s="670"/>
      <c r="AC966" s="670"/>
      <c r="AD966" s="605">
        <v>1</v>
      </c>
    </row>
    <row r="967" spans="1:30" ht="15.75" thickBot="1" x14ac:dyDescent="0.3">
      <c r="A967" s="593" t="s">
        <v>416</v>
      </c>
      <c r="B967" s="673">
        <v>45386</v>
      </c>
      <c r="C967" s="671" t="s">
        <v>396</v>
      </c>
      <c r="D967" s="600" t="s">
        <v>397</v>
      </c>
      <c r="E967" s="602"/>
      <c r="F967" s="602"/>
      <c r="G967" s="602"/>
      <c r="H967" s="602"/>
      <c r="I967" s="602"/>
      <c r="J967" s="602"/>
      <c r="K967" s="602"/>
      <c r="L967" s="601">
        <v>2320.44</v>
      </c>
      <c r="M967" s="601">
        <v>1408.91</v>
      </c>
      <c r="N967" s="602"/>
      <c r="O967" s="602"/>
      <c r="P967" s="602"/>
      <c r="Q967" s="603">
        <v>3729.35</v>
      </c>
      <c r="R967" s="602"/>
      <c r="S967" s="602"/>
      <c r="T967" s="602"/>
      <c r="U967" s="602"/>
      <c r="V967" s="602"/>
      <c r="W967" s="602"/>
      <c r="X967" s="602"/>
      <c r="Y967" s="604">
        <v>2</v>
      </c>
      <c r="Z967" s="604">
        <v>2</v>
      </c>
      <c r="AA967" s="602"/>
      <c r="AB967" s="602"/>
      <c r="AC967" s="602"/>
      <c r="AD967" s="605">
        <v>4</v>
      </c>
    </row>
    <row r="968" spans="1:30" ht="15.75" thickBot="1" x14ac:dyDescent="0.3">
      <c r="A968" s="593" t="s">
        <v>416</v>
      </c>
      <c r="B968" s="672">
        <v>45390</v>
      </c>
      <c r="C968" s="671" t="s">
        <v>396</v>
      </c>
      <c r="D968" s="606" t="s">
        <v>397</v>
      </c>
      <c r="E968" s="670"/>
      <c r="F968" s="670"/>
      <c r="G968" s="670"/>
      <c r="H968" s="670"/>
      <c r="I968" s="670"/>
      <c r="J968" s="670"/>
      <c r="K968" s="670"/>
      <c r="L968" s="670"/>
      <c r="M968" s="607">
        <v>376.02</v>
      </c>
      <c r="N968" s="670"/>
      <c r="O968" s="670"/>
      <c r="P968" s="670"/>
      <c r="Q968" s="603">
        <v>376.02</v>
      </c>
      <c r="R968" s="670"/>
      <c r="S968" s="670"/>
      <c r="T968" s="670"/>
      <c r="U968" s="670"/>
      <c r="V968" s="670"/>
      <c r="W968" s="670"/>
      <c r="X968" s="670"/>
      <c r="Y968" s="670"/>
      <c r="Z968" s="608">
        <v>1</v>
      </c>
      <c r="AA968" s="670"/>
      <c r="AB968" s="670"/>
      <c r="AC968" s="670"/>
      <c r="AD968" s="605">
        <v>1</v>
      </c>
    </row>
    <row r="969" spans="1:30" ht="15.75" thickBot="1" x14ac:dyDescent="0.3">
      <c r="A969" s="593" t="s">
        <v>416</v>
      </c>
      <c r="B969" s="673">
        <v>45392</v>
      </c>
      <c r="C969" s="671" t="s">
        <v>396</v>
      </c>
      <c r="D969" s="600" t="s">
        <v>397</v>
      </c>
      <c r="E969" s="602"/>
      <c r="F969" s="602"/>
      <c r="G969" s="602"/>
      <c r="H969" s="602"/>
      <c r="I969" s="602"/>
      <c r="J969" s="602"/>
      <c r="K969" s="602"/>
      <c r="L969" s="602"/>
      <c r="M969" s="601">
        <v>817.83</v>
      </c>
      <c r="N969" s="602"/>
      <c r="O969" s="602"/>
      <c r="P969" s="602"/>
      <c r="Q969" s="603">
        <v>817.83</v>
      </c>
      <c r="R969" s="602"/>
      <c r="S969" s="602"/>
      <c r="T969" s="602"/>
      <c r="U969" s="602"/>
      <c r="V969" s="602"/>
      <c r="W969" s="602"/>
      <c r="X969" s="602"/>
      <c r="Y969" s="602"/>
      <c r="Z969" s="604">
        <v>2</v>
      </c>
      <c r="AA969" s="602"/>
      <c r="AB969" s="602"/>
      <c r="AC969" s="602"/>
      <c r="AD969" s="605">
        <v>2</v>
      </c>
    </row>
    <row r="970" spans="1:30" ht="15.75" thickBot="1" x14ac:dyDescent="0.3">
      <c r="A970" s="593" t="s">
        <v>416</v>
      </c>
      <c r="B970" s="672">
        <v>45399</v>
      </c>
      <c r="C970" s="671" t="s">
        <v>396</v>
      </c>
      <c r="D970" s="606" t="s">
        <v>397</v>
      </c>
      <c r="E970" s="670"/>
      <c r="F970" s="670"/>
      <c r="G970" s="670"/>
      <c r="H970" s="670"/>
      <c r="I970" s="670"/>
      <c r="J970" s="670"/>
      <c r="K970" s="670"/>
      <c r="L970" s="670"/>
      <c r="M970" s="607">
        <v>3383.27</v>
      </c>
      <c r="N970" s="670"/>
      <c r="O970" s="670"/>
      <c r="P970" s="670"/>
      <c r="Q970" s="603">
        <v>3383.27</v>
      </c>
      <c r="R970" s="670"/>
      <c r="S970" s="670"/>
      <c r="T970" s="670"/>
      <c r="U970" s="670"/>
      <c r="V970" s="670"/>
      <c r="W970" s="670"/>
      <c r="X970" s="670"/>
      <c r="Y970" s="670"/>
      <c r="Z970" s="608">
        <v>3</v>
      </c>
      <c r="AA970" s="670"/>
      <c r="AB970" s="670"/>
      <c r="AC970" s="670"/>
      <c r="AD970" s="605">
        <v>3</v>
      </c>
    </row>
    <row r="971" spans="1:30" ht="15.75" thickBot="1" x14ac:dyDescent="0.3">
      <c r="A971" s="593" t="s">
        <v>416</v>
      </c>
      <c r="B971" s="673">
        <v>45406</v>
      </c>
      <c r="C971" s="671" t="s">
        <v>396</v>
      </c>
      <c r="D971" s="600" t="s">
        <v>397</v>
      </c>
      <c r="E971" s="602"/>
      <c r="F971" s="602"/>
      <c r="G971" s="602"/>
      <c r="H971" s="602"/>
      <c r="I971" s="602"/>
      <c r="J971" s="602"/>
      <c r="K971" s="602"/>
      <c r="L971" s="602"/>
      <c r="M971" s="601">
        <v>2500.4499999999998</v>
      </c>
      <c r="N971" s="602"/>
      <c r="O971" s="602"/>
      <c r="P971" s="602"/>
      <c r="Q971" s="603">
        <v>2500.4499999999998</v>
      </c>
      <c r="R971" s="602"/>
      <c r="S971" s="602"/>
      <c r="T971" s="602"/>
      <c r="U971" s="602"/>
      <c r="V971" s="602"/>
      <c r="W971" s="602"/>
      <c r="X971" s="602"/>
      <c r="Y971" s="602"/>
      <c r="Z971" s="604">
        <v>3</v>
      </c>
      <c r="AA971" s="602"/>
      <c r="AB971" s="602"/>
      <c r="AC971" s="602"/>
      <c r="AD971" s="605">
        <v>3</v>
      </c>
    </row>
    <row r="972" spans="1:30" ht="15.75" thickBot="1" x14ac:dyDescent="0.3">
      <c r="A972" s="593" t="s">
        <v>416</v>
      </c>
      <c r="B972" s="672">
        <v>45413</v>
      </c>
      <c r="C972" s="671" t="s">
        <v>396</v>
      </c>
      <c r="D972" s="606" t="s">
        <v>397</v>
      </c>
      <c r="E972" s="670"/>
      <c r="F972" s="670"/>
      <c r="G972" s="670"/>
      <c r="H972" s="670"/>
      <c r="I972" s="670"/>
      <c r="J972" s="670"/>
      <c r="K972" s="670"/>
      <c r="L972" s="670"/>
      <c r="M972" s="607">
        <v>143.02000000000001</v>
      </c>
      <c r="N972" s="670"/>
      <c r="O972" s="670"/>
      <c r="P972" s="670"/>
      <c r="Q972" s="603">
        <v>143.02000000000001</v>
      </c>
      <c r="R972" s="670"/>
      <c r="S972" s="670"/>
      <c r="T972" s="670"/>
      <c r="U972" s="670"/>
      <c r="V972" s="670"/>
      <c r="W972" s="670"/>
      <c r="X972" s="670"/>
      <c r="Y972" s="670"/>
      <c r="Z972" s="608">
        <v>1</v>
      </c>
      <c r="AA972" s="670"/>
      <c r="AB972" s="670"/>
      <c r="AC972" s="670"/>
      <c r="AD972" s="605">
        <v>1</v>
      </c>
    </row>
    <row r="973" spans="1:30" ht="15.75" thickBot="1" x14ac:dyDescent="0.3">
      <c r="A973" s="593" t="s">
        <v>416</v>
      </c>
      <c r="B973" s="673">
        <v>45414</v>
      </c>
      <c r="C973" s="671" t="s">
        <v>396</v>
      </c>
      <c r="D973" s="600" t="s">
        <v>397</v>
      </c>
      <c r="E973" s="602"/>
      <c r="F973" s="602"/>
      <c r="G973" s="602"/>
      <c r="H973" s="602"/>
      <c r="I973" s="602"/>
      <c r="J973" s="602"/>
      <c r="K973" s="601">
        <v>418</v>
      </c>
      <c r="L973" s="602"/>
      <c r="M973" s="602"/>
      <c r="N973" s="602"/>
      <c r="O973" s="602"/>
      <c r="P973" s="602"/>
      <c r="Q973" s="603">
        <v>418</v>
      </c>
      <c r="R973" s="602"/>
      <c r="S973" s="602"/>
      <c r="T973" s="602"/>
      <c r="U973" s="602"/>
      <c r="V973" s="602"/>
      <c r="W973" s="602"/>
      <c r="X973" s="604">
        <v>1</v>
      </c>
      <c r="Y973" s="602"/>
      <c r="Z973" s="602"/>
      <c r="AA973" s="602"/>
      <c r="AB973" s="602"/>
      <c r="AC973" s="602"/>
      <c r="AD973" s="605">
        <v>1</v>
      </c>
    </row>
    <row r="974" spans="1:30" ht="15.75" thickBot="1" x14ac:dyDescent="0.3">
      <c r="A974" s="593" t="s">
        <v>416</v>
      </c>
      <c r="B974" s="672">
        <v>45420</v>
      </c>
      <c r="C974" s="671" t="s">
        <v>396</v>
      </c>
      <c r="D974" s="606" t="s">
        <v>397</v>
      </c>
      <c r="E974" s="670"/>
      <c r="F974" s="670"/>
      <c r="G974" s="670"/>
      <c r="H974" s="670"/>
      <c r="I974" s="670"/>
      <c r="J974" s="670"/>
      <c r="K974" s="670"/>
      <c r="L974" s="670"/>
      <c r="M974" s="670"/>
      <c r="N974" s="607">
        <v>3421.77</v>
      </c>
      <c r="O974" s="670"/>
      <c r="P974" s="670"/>
      <c r="Q974" s="603">
        <v>3421.77</v>
      </c>
      <c r="R974" s="670"/>
      <c r="S974" s="670"/>
      <c r="T974" s="670"/>
      <c r="U974" s="670"/>
      <c r="V974" s="670"/>
      <c r="W974" s="670"/>
      <c r="X974" s="670"/>
      <c r="Y974" s="670"/>
      <c r="Z974" s="670"/>
      <c r="AA974" s="608">
        <v>5</v>
      </c>
      <c r="AB974" s="670"/>
      <c r="AC974" s="670"/>
      <c r="AD974" s="605">
        <v>5</v>
      </c>
    </row>
    <row r="975" spans="1:30" ht="15.75" thickBot="1" x14ac:dyDescent="0.3">
      <c r="A975" s="593" t="s">
        <v>416</v>
      </c>
      <c r="B975" s="673">
        <v>45425</v>
      </c>
      <c r="C975" s="671" t="s">
        <v>396</v>
      </c>
      <c r="D975" s="600" t="s">
        <v>397</v>
      </c>
      <c r="E975" s="602"/>
      <c r="F975" s="602"/>
      <c r="G975" s="602"/>
      <c r="H975" s="602"/>
      <c r="I975" s="602"/>
      <c r="J975" s="602"/>
      <c r="K975" s="602"/>
      <c r="L975" s="601">
        <v>1650</v>
      </c>
      <c r="M975" s="602"/>
      <c r="N975" s="602"/>
      <c r="O975" s="602"/>
      <c r="P975" s="602"/>
      <c r="Q975" s="603">
        <v>1650</v>
      </c>
      <c r="R975" s="602"/>
      <c r="S975" s="602"/>
      <c r="T975" s="602"/>
      <c r="U975" s="602"/>
      <c r="V975" s="602"/>
      <c r="W975" s="602"/>
      <c r="X975" s="602"/>
      <c r="Y975" s="604">
        <v>2</v>
      </c>
      <c r="Z975" s="602"/>
      <c r="AA975" s="602"/>
      <c r="AB975" s="602"/>
      <c r="AC975" s="602"/>
      <c r="AD975" s="605">
        <v>2</v>
      </c>
    </row>
    <row r="976" spans="1:30" ht="15.75" thickBot="1" x14ac:dyDescent="0.3">
      <c r="A976" s="593" t="s">
        <v>416</v>
      </c>
      <c r="B976" s="672">
        <v>45429</v>
      </c>
      <c r="C976" s="671" t="s">
        <v>396</v>
      </c>
      <c r="D976" s="606" t="s">
        <v>397</v>
      </c>
      <c r="E976" s="670"/>
      <c r="F976" s="670"/>
      <c r="G976" s="670"/>
      <c r="H976" s="670"/>
      <c r="I976" s="670"/>
      <c r="J976" s="670"/>
      <c r="K976" s="670"/>
      <c r="L976" s="670"/>
      <c r="M976" s="670"/>
      <c r="N976" s="607">
        <v>1737</v>
      </c>
      <c r="O976" s="670"/>
      <c r="P976" s="670"/>
      <c r="Q976" s="603">
        <v>1737</v>
      </c>
      <c r="R976" s="670"/>
      <c r="S976" s="670"/>
      <c r="T976" s="670"/>
      <c r="U976" s="670"/>
      <c r="V976" s="670"/>
      <c r="W976" s="670"/>
      <c r="X976" s="670"/>
      <c r="Y976" s="670"/>
      <c r="Z976" s="670"/>
      <c r="AA976" s="608">
        <v>3</v>
      </c>
      <c r="AB976" s="670"/>
      <c r="AC976" s="670"/>
      <c r="AD976" s="605">
        <v>3</v>
      </c>
    </row>
    <row r="977" spans="1:30" ht="15.75" thickBot="1" x14ac:dyDescent="0.3">
      <c r="A977" s="593" t="s">
        <v>416</v>
      </c>
      <c r="B977" s="673">
        <v>45432</v>
      </c>
      <c r="C977" s="671" t="s">
        <v>396</v>
      </c>
      <c r="D977" s="600" t="s">
        <v>397</v>
      </c>
      <c r="E977" s="602"/>
      <c r="F977" s="602"/>
      <c r="G977" s="602"/>
      <c r="H977" s="602"/>
      <c r="I977" s="602"/>
      <c r="J977" s="602"/>
      <c r="K977" s="602"/>
      <c r="L977" s="602"/>
      <c r="M977" s="601">
        <v>1500</v>
      </c>
      <c r="N977" s="602"/>
      <c r="O977" s="602"/>
      <c r="P977" s="602"/>
      <c r="Q977" s="603">
        <v>1500</v>
      </c>
      <c r="R977" s="602"/>
      <c r="S977" s="602"/>
      <c r="T977" s="602"/>
      <c r="U977" s="602"/>
      <c r="V977" s="602"/>
      <c r="W977" s="602"/>
      <c r="X977" s="602"/>
      <c r="Y977" s="602"/>
      <c r="Z977" s="604">
        <v>2</v>
      </c>
      <c r="AA977" s="602"/>
      <c r="AB977" s="602"/>
      <c r="AC977" s="602"/>
      <c r="AD977" s="605">
        <v>2</v>
      </c>
    </row>
    <row r="978" spans="1:30" ht="15.75" thickBot="1" x14ac:dyDescent="0.3">
      <c r="A978" s="593" t="s">
        <v>416</v>
      </c>
      <c r="B978" s="672">
        <v>45435</v>
      </c>
      <c r="C978" s="671" t="s">
        <v>396</v>
      </c>
      <c r="D978" s="606" t="s">
        <v>397</v>
      </c>
      <c r="E978" s="670"/>
      <c r="F978" s="670"/>
      <c r="G978" s="670"/>
      <c r="H978" s="670"/>
      <c r="I978" s="670"/>
      <c r="J978" s="670"/>
      <c r="K978" s="670"/>
      <c r="L978" s="670"/>
      <c r="M978" s="670"/>
      <c r="N978" s="607">
        <v>810.82</v>
      </c>
      <c r="O978" s="670"/>
      <c r="P978" s="670"/>
      <c r="Q978" s="603">
        <v>810.82</v>
      </c>
      <c r="R978" s="670"/>
      <c r="S978" s="670"/>
      <c r="T978" s="670"/>
      <c r="U978" s="670"/>
      <c r="V978" s="670"/>
      <c r="W978" s="670"/>
      <c r="X978" s="670"/>
      <c r="Y978" s="670"/>
      <c r="Z978" s="670"/>
      <c r="AA978" s="608">
        <v>1</v>
      </c>
      <c r="AB978" s="670"/>
      <c r="AC978" s="670"/>
      <c r="AD978" s="605">
        <v>1</v>
      </c>
    </row>
    <row r="979" spans="1:30" ht="15.75" thickBot="1" x14ac:dyDescent="0.3">
      <c r="A979" s="593" t="s">
        <v>416</v>
      </c>
      <c r="B979" s="673">
        <v>45441</v>
      </c>
      <c r="C979" s="671" t="s">
        <v>396</v>
      </c>
      <c r="D979" s="600" t="s">
        <v>397</v>
      </c>
      <c r="E979" s="602"/>
      <c r="F979" s="602"/>
      <c r="G979" s="602"/>
      <c r="H979" s="602"/>
      <c r="I979" s="602"/>
      <c r="J979" s="602"/>
      <c r="K979" s="602"/>
      <c r="L979" s="602"/>
      <c r="M979" s="601">
        <v>2643.59</v>
      </c>
      <c r="N979" s="602"/>
      <c r="O979" s="602"/>
      <c r="P979" s="602"/>
      <c r="Q979" s="603">
        <v>2643.59</v>
      </c>
      <c r="R979" s="602"/>
      <c r="S979" s="602"/>
      <c r="T979" s="602"/>
      <c r="U979" s="602"/>
      <c r="V979" s="602"/>
      <c r="W979" s="602"/>
      <c r="X979" s="602"/>
      <c r="Y979" s="602"/>
      <c r="Z979" s="604">
        <v>2</v>
      </c>
      <c r="AA979" s="602"/>
      <c r="AB979" s="602"/>
      <c r="AC979" s="602"/>
      <c r="AD979" s="605">
        <v>2</v>
      </c>
    </row>
    <row r="980" spans="1:30" ht="15.75" thickBot="1" x14ac:dyDescent="0.3">
      <c r="A980" s="593" t="s">
        <v>416</v>
      </c>
      <c r="B980" s="672">
        <v>45447</v>
      </c>
      <c r="C980" s="671" t="s">
        <v>396</v>
      </c>
      <c r="D980" s="606" t="s">
        <v>397</v>
      </c>
      <c r="E980" s="670"/>
      <c r="F980" s="670"/>
      <c r="G980" s="670"/>
      <c r="H980" s="670"/>
      <c r="I980" s="670"/>
      <c r="J980" s="670"/>
      <c r="K980" s="670"/>
      <c r="L980" s="670"/>
      <c r="M980" s="670"/>
      <c r="N980" s="607">
        <v>1130.58</v>
      </c>
      <c r="O980" s="607">
        <v>830.35</v>
      </c>
      <c r="P980" s="670"/>
      <c r="Q980" s="603">
        <v>1960.93</v>
      </c>
      <c r="R980" s="670"/>
      <c r="S980" s="670"/>
      <c r="T980" s="670"/>
      <c r="U980" s="670"/>
      <c r="V980" s="670"/>
      <c r="W980" s="670"/>
      <c r="X980" s="670"/>
      <c r="Y980" s="670"/>
      <c r="Z980" s="670"/>
      <c r="AA980" s="608">
        <v>2</v>
      </c>
      <c r="AB980" s="608">
        <v>2</v>
      </c>
      <c r="AC980" s="670"/>
      <c r="AD980" s="605">
        <v>4</v>
      </c>
    </row>
    <row r="981" spans="1:30" ht="15.75" thickBot="1" x14ac:dyDescent="0.3">
      <c r="A981" s="593" t="s">
        <v>416</v>
      </c>
      <c r="B981" s="673">
        <v>45450</v>
      </c>
      <c r="C981" s="671" t="s">
        <v>396</v>
      </c>
      <c r="D981" s="600" t="s">
        <v>397</v>
      </c>
      <c r="E981" s="602"/>
      <c r="F981" s="602"/>
      <c r="G981" s="602"/>
      <c r="H981" s="602"/>
      <c r="I981" s="602"/>
      <c r="J981" s="602"/>
      <c r="K981" s="602"/>
      <c r="L981" s="602"/>
      <c r="M981" s="602"/>
      <c r="N981" s="601">
        <v>60.02</v>
      </c>
      <c r="O981" s="601">
        <v>1600</v>
      </c>
      <c r="P981" s="602"/>
      <c r="Q981" s="603">
        <v>1660.02</v>
      </c>
      <c r="R981" s="602"/>
      <c r="S981" s="602"/>
      <c r="T981" s="602"/>
      <c r="U981" s="602"/>
      <c r="V981" s="602"/>
      <c r="W981" s="602"/>
      <c r="X981" s="602"/>
      <c r="Y981" s="602"/>
      <c r="Z981" s="602"/>
      <c r="AA981" s="604">
        <v>1</v>
      </c>
      <c r="AB981" s="604">
        <v>1</v>
      </c>
      <c r="AC981" s="602"/>
      <c r="AD981" s="605">
        <v>2</v>
      </c>
    </row>
    <row r="982" spans="1:30" ht="15.75" thickBot="1" x14ac:dyDescent="0.3">
      <c r="A982" s="593" t="s">
        <v>416</v>
      </c>
      <c r="B982" s="672">
        <v>45456</v>
      </c>
      <c r="C982" s="671" t="s">
        <v>396</v>
      </c>
      <c r="D982" s="606" t="s">
        <v>397</v>
      </c>
      <c r="E982" s="670"/>
      <c r="F982" s="670"/>
      <c r="G982" s="670"/>
      <c r="H982" s="670"/>
      <c r="I982" s="670"/>
      <c r="J982" s="670"/>
      <c r="K982" s="670"/>
      <c r="L982" s="670"/>
      <c r="M982" s="670"/>
      <c r="N982" s="607">
        <v>364</v>
      </c>
      <c r="O982" s="607">
        <v>5962.46</v>
      </c>
      <c r="P982" s="670"/>
      <c r="Q982" s="603">
        <v>6326.46</v>
      </c>
      <c r="R982" s="670"/>
      <c r="S982" s="670"/>
      <c r="T982" s="670"/>
      <c r="U982" s="670"/>
      <c r="V982" s="670"/>
      <c r="W982" s="670"/>
      <c r="X982" s="670"/>
      <c r="Y982" s="670"/>
      <c r="Z982" s="670"/>
      <c r="AA982" s="608">
        <v>1</v>
      </c>
      <c r="AB982" s="608">
        <v>3</v>
      </c>
      <c r="AC982" s="670"/>
      <c r="AD982" s="605">
        <v>4</v>
      </c>
    </row>
    <row r="983" spans="1:30" ht="15.75" thickBot="1" x14ac:dyDescent="0.3">
      <c r="A983" s="593" t="s">
        <v>416</v>
      </c>
      <c r="B983" s="673">
        <v>45464</v>
      </c>
      <c r="C983" s="671" t="s">
        <v>396</v>
      </c>
      <c r="D983" s="600" t="s">
        <v>397</v>
      </c>
      <c r="E983" s="602"/>
      <c r="F983" s="602"/>
      <c r="G983" s="602"/>
      <c r="H983" s="602"/>
      <c r="I983" s="602"/>
      <c r="J983" s="602"/>
      <c r="K983" s="602"/>
      <c r="L983" s="602"/>
      <c r="M983" s="602"/>
      <c r="N983" s="602"/>
      <c r="O983" s="601">
        <v>3056.19</v>
      </c>
      <c r="P983" s="602"/>
      <c r="Q983" s="603">
        <v>3056.19</v>
      </c>
      <c r="R983" s="602"/>
      <c r="S983" s="602"/>
      <c r="T983" s="602"/>
      <c r="U983" s="602"/>
      <c r="V983" s="602"/>
      <c r="W983" s="602"/>
      <c r="X983" s="602"/>
      <c r="Y983" s="602"/>
      <c r="Z983" s="602"/>
      <c r="AA983" s="602"/>
      <c r="AB983" s="604">
        <v>2</v>
      </c>
      <c r="AC983" s="602"/>
      <c r="AD983" s="605">
        <v>2</v>
      </c>
    </row>
    <row r="984" spans="1:30" ht="15.75" thickBot="1" x14ac:dyDescent="0.3">
      <c r="A984" s="593" t="s">
        <v>416</v>
      </c>
      <c r="B984" s="672">
        <v>45470</v>
      </c>
      <c r="C984" s="671" t="s">
        <v>396</v>
      </c>
      <c r="D984" s="606" t="s">
        <v>397</v>
      </c>
      <c r="E984" s="670"/>
      <c r="F984" s="670"/>
      <c r="G984" s="670"/>
      <c r="H984" s="670"/>
      <c r="I984" s="670"/>
      <c r="J984" s="670"/>
      <c r="K984" s="670"/>
      <c r="L984" s="670"/>
      <c r="M984" s="670"/>
      <c r="N984" s="670"/>
      <c r="O984" s="607">
        <v>1833.81</v>
      </c>
      <c r="P984" s="670"/>
      <c r="Q984" s="603">
        <v>1833.81</v>
      </c>
      <c r="R984" s="670"/>
      <c r="S984" s="670"/>
      <c r="T984" s="670"/>
      <c r="U984" s="670"/>
      <c r="V984" s="670"/>
      <c r="W984" s="670"/>
      <c r="X984" s="670"/>
      <c r="Y984" s="670"/>
      <c r="Z984" s="670"/>
      <c r="AA984" s="670"/>
      <c r="AB984" s="608">
        <v>2</v>
      </c>
      <c r="AC984" s="670"/>
      <c r="AD984" s="605">
        <v>2</v>
      </c>
    </row>
    <row r="985" spans="1:30" ht="15.75" thickBot="1" x14ac:dyDescent="0.3">
      <c r="A985" s="593" t="s">
        <v>416</v>
      </c>
      <c r="B985" s="673">
        <v>45483</v>
      </c>
      <c r="C985" s="671" t="s">
        <v>396</v>
      </c>
      <c r="D985" s="600" t="s">
        <v>397</v>
      </c>
      <c r="E985" s="602"/>
      <c r="F985" s="602"/>
      <c r="G985" s="602"/>
      <c r="H985" s="602"/>
      <c r="I985" s="602"/>
      <c r="J985" s="602"/>
      <c r="K985" s="602"/>
      <c r="L985" s="602"/>
      <c r="M985" s="602"/>
      <c r="N985" s="602"/>
      <c r="O985" s="601">
        <v>441.33</v>
      </c>
      <c r="P985" s="602"/>
      <c r="Q985" s="603">
        <v>441.33</v>
      </c>
      <c r="R985" s="602"/>
      <c r="S985" s="602"/>
      <c r="T985" s="602"/>
      <c r="U985" s="602"/>
      <c r="V985" s="602"/>
      <c r="W985" s="602"/>
      <c r="X985" s="602"/>
      <c r="Y985" s="602"/>
      <c r="Z985" s="602"/>
      <c r="AA985" s="602"/>
      <c r="AB985" s="604">
        <v>1</v>
      </c>
      <c r="AC985" s="602"/>
      <c r="AD985" s="605">
        <v>1</v>
      </c>
    </row>
    <row r="986" spans="1:30" ht="15.75" thickBot="1" x14ac:dyDescent="0.3">
      <c r="A986" s="593" t="s">
        <v>416</v>
      </c>
      <c r="B986" s="672">
        <v>45491</v>
      </c>
      <c r="C986" s="671" t="s">
        <v>396</v>
      </c>
      <c r="D986" s="606" t="s">
        <v>397</v>
      </c>
      <c r="E986" s="670"/>
      <c r="F986" s="670"/>
      <c r="G986" s="670"/>
      <c r="H986" s="670"/>
      <c r="I986" s="670"/>
      <c r="J986" s="670"/>
      <c r="K986" s="670"/>
      <c r="L986" s="670"/>
      <c r="M986" s="670"/>
      <c r="N986" s="670"/>
      <c r="O986" s="670"/>
      <c r="P986" s="607">
        <v>1095.21</v>
      </c>
      <c r="Q986" s="603">
        <v>1095.21</v>
      </c>
      <c r="R986" s="670"/>
      <c r="S986" s="670"/>
      <c r="T986" s="670"/>
      <c r="U986" s="670"/>
      <c r="V986" s="670"/>
      <c r="W986" s="670"/>
      <c r="X986" s="670"/>
      <c r="Y986" s="670"/>
      <c r="Z986" s="670"/>
      <c r="AA986" s="670"/>
      <c r="AB986" s="670"/>
      <c r="AC986" s="608">
        <v>2</v>
      </c>
      <c r="AD986" s="605">
        <v>2</v>
      </c>
    </row>
    <row r="987" spans="1:30" ht="15.75" thickBot="1" x14ac:dyDescent="0.3">
      <c r="A987" s="593" t="s">
        <v>416</v>
      </c>
      <c r="B987" s="673">
        <v>45495</v>
      </c>
      <c r="C987" s="671" t="s">
        <v>396</v>
      </c>
      <c r="D987" s="600" t="s">
        <v>397</v>
      </c>
      <c r="E987" s="602"/>
      <c r="F987" s="602"/>
      <c r="G987" s="602"/>
      <c r="H987" s="602"/>
      <c r="I987" s="602"/>
      <c r="J987" s="602"/>
      <c r="K987" s="602"/>
      <c r="L987" s="602"/>
      <c r="M987" s="602"/>
      <c r="N987" s="602"/>
      <c r="O987" s="601">
        <v>1200</v>
      </c>
      <c r="P987" s="602"/>
      <c r="Q987" s="603">
        <v>1200</v>
      </c>
      <c r="R987" s="602"/>
      <c r="S987" s="602"/>
      <c r="T987" s="602"/>
      <c r="U987" s="602"/>
      <c r="V987" s="602"/>
      <c r="W987" s="602"/>
      <c r="X987" s="602"/>
      <c r="Y987" s="602"/>
      <c r="Z987" s="602"/>
      <c r="AA987" s="602"/>
      <c r="AB987" s="604">
        <v>1</v>
      </c>
      <c r="AC987" s="602"/>
      <c r="AD987" s="605">
        <v>1</v>
      </c>
    </row>
    <row r="988" spans="1:30" ht="15.75" thickBot="1" x14ac:dyDescent="0.3">
      <c r="A988" s="593" t="s">
        <v>416</v>
      </c>
      <c r="B988" s="672">
        <v>45505</v>
      </c>
      <c r="C988" s="671" t="s">
        <v>396</v>
      </c>
      <c r="D988" s="606" t="s">
        <v>397</v>
      </c>
      <c r="E988" s="670"/>
      <c r="F988" s="670"/>
      <c r="G988" s="670"/>
      <c r="H988" s="670"/>
      <c r="I988" s="670"/>
      <c r="J988" s="670"/>
      <c r="K988" s="670"/>
      <c r="L988" s="670"/>
      <c r="M988" s="670"/>
      <c r="N988" s="670"/>
      <c r="O988" s="670"/>
      <c r="P988" s="607">
        <v>4268.1499999999996</v>
      </c>
      <c r="Q988" s="603">
        <v>4268.1499999999996</v>
      </c>
      <c r="R988" s="670"/>
      <c r="S988" s="670"/>
      <c r="T988" s="670"/>
      <c r="U988" s="670"/>
      <c r="V988" s="670"/>
      <c r="W988" s="670"/>
      <c r="X988" s="670"/>
      <c r="Y988" s="670"/>
      <c r="Z988" s="670"/>
      <c r="AA988" s="670"/>
      <c r="AB988" s="670"/>
      <c r="AC988" s="608">
        <v>3</v>
      </c>
      <c r="AD988" s="605">
        <v>3</v>
      </c>
    </row>
    <row r="989" spans="1:30" ht="15.75" thickBot="1" x14ac:dyDescent="0.3">
      <c r="A989" s="593" t="s">
        <v>416</v>
      </c>
      <c r="B989" s="671" t="s">
        <v>398</v>
      </c>
      <c r="C989" s="671" t="s">
        <v>396</v>
      </c>
      <c r="D989" s="600" t="s">
        <v>397</v>
      </c>
      <c r="E989" s="602"/>
      <c r="F989" s="602"/>
      <c r="G989" s="602"/>
      <c r="H989" s="602"/>
      <c r="I989" s="602"/>
      <c r="J989" s="602"/>
      <c r="K989" s="602"/>
      <c r="L989" s="602"/>
      <c r="M989" s="602"/>
      <c r="N989" s="602"/>
      <c r="O989" s="602"/>
      <c r="P989" s="602"/>
      <c r="Q989" s="591"/>
      <c r="R989" s="604">
        <v>6</v>
      </c>
      <c r="S989" s="604">
        <v>4</v>
      </c>
      <c r="T989" s="604">
        <v>16</v>
      </c>
      <c r="U989" s="604">
        <v>2</v>
      </c>
      <c r="V989" s="604">
        <v>13</v>
      </c>
      <c r="W989" s="604">
        <v>10</v>
      </c>
      <c r="X989" s="604">
        <v>7</v>
      </c>
      <c r="Y989" s="604">
        <v>7</v>
      </c>
      <c r="Z989" s="604">
        <v>10</v>
      </c>
      <c r="AA989" s="604">
        <v>14</v>
      </c>
      <c r="AB989" s="604">
        <v>8</v>
      </c>
      <c r="AC989" s="604">
        <v>8</v>
      </c>
      <c r="AD989" s="605">
        <v>99</v>
      </c>
    </row>
    <row r="990" spans="1:30" ht="15.75" thickBot="1" x14ac:dyDescent="0.3">
      <c r="A990" s="593" t="s">
        <v>416</v>
      </c>
      <c r="B990" s="671" t="s">
        <v>400</v>
      </c>
      <c r="C990" s="671" t="s">
        <v>400</v>
      </c>
      <c r="D990" s="609" t="s">
        <v>400</v>
      </c>
      <c r="E990" s="603">
        <v>3756.8</v>
      </c>
      <c r="F990" s="603">
        <v>2371.0300000000002</v>
      </c>
      <c r="G990" s="603">
        <v>14425.2</v>
      </c>
      <c r="H990" s="603">
        <v>4297.47</v>
      </c>
      <c r="I990" s="603">
        <v>9621.69</v>
      </c>
      <c r="J990" s="603">
        <v>8074.5</v>
      </c>
      <c r="K990" s="603">
        <v>7185.7</v>
      </c>
      <c r="L990" s="603">
        <v>12775.14</v>
      </c>
      <c r="M990" s="603">
        <v>12773.09</v>
      </c>
      <c r="N990" s="603">
        <v>7524.19</v>
      </c>
      <c r="O990" s="603">
        <v>14924.14</v>
      </c>
      <c r="P990" s="603">
        <v>5363.36</v>
      </c>
      <c r="Q990" s="603">
        <v>103092.31</v>
      </c>
      <c r="R990" s="610">
        <v>6</v>
      </c>
      <c r="S990" s="610">
        <v>6</v>
      </c>
      <c r="T990" s="610">
        <v>19</v>
      </c>
      <c r="U990" s="610">
        <v>10</v>
      </c>
      <c r="V990" s="610">
        <v>16</v>
      </c>
      <c r="W990" s="610">
        <v>12</v>
      </c>
      <c r="X990" s="610">
        <v>14</v>
      </c>
      <c r="Y990" s="610">
        <v>14</v>
      </c>
      <c r="Z990" s="610">
        <v>18</v>
      </c>
      <c r="AA990" s="610">
        <v>14</v>
      </c>
      <c r="AB990" s="610">
        <v>12</v>
      </c>
      <c r="AC990" s="610">
        <v>8</v>
      </c>
      <c r="AD990" s="605">
        <v>136</v>
      </c>
    </row>
    <row r="991" spans="1:30" ht="15.75" thickBot="1" x14ac:dyDescent="0.3">
      <c r="A991" s="593" t="s">
        <v>417</v>
      </c>
      <c r="B991" s="673">
        <v>45154</v>
      </c>
      <c r="C991" s="671" t="s">
        <v>396</v>
      </c>
      <c r="D991" s="600" t="s">
        <v>397</v>
      </c>
      <c r="E991" s="601">
        <v>9400</v>
      </c>
      <c r="F991" s="602"/>
      <c r="G991" s="602"/>
      <c r="H991" s="602"/>
      <c r="I991" s="602"/>
      <c r="J991" s="602"/>
      <c r="K991" s="602"/>
      <c r="L991" s="602"/>
      <c r="M991" s="602"/>
      <c r="N991" s="602"/>
      <c r="O991" s="602"/>
      <c r="P991" s="602"/>
      <c r="Q991" s="603">
        <v>9400</v>
      </c>
      <c r="R991" s="604">
        <v>4</v>
      </c>
      <c r="S991" s="602"/>
      <c r="T991" s="602"/>
      <c r="U991" s="602"/>
      <c r="V991" s="602"/>
      <c r="W991" s="602"/>
      <c r="X991" s="602"/>
      <c r="Y991" s="602"/>
      <c r="Z991" s="602"/>
      <c r="AA991" s="602"/>
      <c r="AB991" s="602"/>
      <c r="AC991" s="602"/>
      <c r="AD991" s="605">
        <v>4</v>
      </c>
    </row>
    <row r="992" spans="1:30" ht="15.75" thickBot="1" x14ac:dyDescent="0.3">
      <c r="A992" s="593" t="s">
        <v>417</v>
      </c>
      <c r="B992" s="672">
        <v>45182</v>
      </c>
      <c r="C992" s="671" t="s">
        <v>396</v>
      </c>
      <c r="D992" s="606" t="s">
        <v>397</v>
      </c>
      <c r="E992" s="670"/>
      <c r="F992" s="607">
        <v>14203</v>
      </c>
      <c r="G992" s="670"/>
      <c r="H992" s="670"/>
      <c r="I992" s="670"/>
      <c r="J992" s="670"/>
      <c r="K992" s="670"/>
      <c r="L992" s="670"/>
      <c r="M992" s="670"/>
      <c r="N992" s="670"/>
      <c r="O992" s="670"/>
      <c r="P992" s="670"/>
      <c r="Q992" s="603">
        <v>14203</v>
      </c>
      <c r="R992" s="670"/>
      <c r="S992" s="608">
        <v>20</v>
      </c>
      <c r="T992" s="670"/>
      <c r="U992" s="670"/>
      <c r="V992" s="670"/>
      <c r="W992" s="670"/>
      <c r="X992" s="670"/>
      <c r="Y992" s="670"/>
      <c r="Z992" s="670"/>
      <c r="AA992" s="670"/>
      <c r="AB992" s="670"/>
      <c r="AC992" s="670"/>
      <c r="AD992" s="605">
        <v>20</v>
      </c>
    </row>
    <row r="993" spans="1:30" ht="15.75" thickBot="1" x14ac:dyDescent="0.3">
      <c r="A993" s="593" t="s">
        <v>417</v>
      </c>
      <c r="B993" s="673">
        <v>45189</v>
      </c>
      <c r="C993" s="671" t="s">
        <v>396</v>
      </c>
      <c r="D993" s="600" t="s">
        <v>397</v>
      </c>
      <c r="E993" s="602"/>
      <c r="F993" s="601">
        <v>600</v>
      </c>
      <c r="G993" s="602"/>
      <c r="H993" s="602"/>
      <c r="I993" s="602"/>
      <c r="J993" s="602"/>
      <c r="K993" s="602"/>
      <c r="L993" s="602"/>
      <c r="M993" s="602"/>
      <c r="N993" s="602"/>
      <c r="O993" s="602"/>
      <c r="P993" s="602"/>
      <c r="Q993" s="603">
        <v>600</v>
      </c>
      <c r="R993" s="602"/>
      <c r="S993" s="604">
        <v>1</v>
      </c>
      <c r="T993" s="602"/>
      <c r="U993" s="602"/>
      <c r="V993" s="602"/>
      <c r="W993" s="602"/>
      <c r="X993" s="602"/>
      <c r="Y993" s="602"/>
      <c r="Z993" s="602"/>
      <c r="AA993" s="602"/>
      <c r="AB993" s="602"/>
      <c r="AC993" s="602"/>
      <c r="AD993" s="605">
        <v>1</v>
      </c>
    </row>
    <row r="994" spans="1:30" ht="15.75" thickBot="1" x14ac:dyDescent="0.3">
      <c r="A994" s="593" t="s">
        <v>417</v>
      </c>
      <c r="B994" s="672">
        <v>45427</v>
      </c>
      <c r="C994" s="671" t="s">
        <v>396</v>
      </c>
      <c r="D994" s="606" t="s">
        <v>397</v>
      </c>
      <c r="E994" s="670"/>
      <c r="F994" s="670"/>
      <c r="G994" s="670"/>
      <c r="H994" s="670"/>
      <c r="I994" s="670"/>
      <c r="J994" s="670"/>
      <c r="K994" s="670"/>
      <c r="L994" s="670"/>
      <c r="M994" s="670"/>
      <c r="N994" s="607">
        <v>73525</v>
      </c>
      <c r="O994" s="670"/>
      <c r="P994" s="670"/>
      <c r="Q994" s="603">
        <v>73525</v>
      </c>
      <c r="R994" s="670"/>
      <c r="S994" s="670"/>
      <c r="T994" s="670"/>
      <c r="U994" s="670"/>
      <c r="V994" s="670"/>
      <c r="W994" s="670"/>
      <c r="X994" s="670"/>
      <c r="Y994" s="670"/>
      <c r="Z994" s="670"/>
      <c r="AA994" s="608">
        <v>38</v>
      </c>
      <c r="AB994" s="670"/>
      <c r="AC994" s="670"/>
      <c r="AD994" s="605">
        <v>38</v>
      </c>
    </row>
    <row r="995" spans="1:30" ht="15.75" thickBot="1" x14ac:dyDescent="0.3">
      <c r="A995" s="593" t="s">
        <v>417</v>
      </c>
      <c r="B995" s="673">
        <v>45433</v>
      </c>
      <c r="C995" s="671" t="s">
        <v>396</v>
      </c>
      <c r="D995" s="600" t="s">
        <v>397</v>
      </c>
      <c r="E995" s="602"/>
      <c r="F995" s="602"/>
      <c r="G995" s="602"/>
      <c r="H995" s="602"/>
      <c r="I995" s="602"/>
      <c r="J995" s="602"/>
      <c r="K995" s="602"/>
      <c r="L995" s="602"/>
      <c r="M995" s="602"/>
      <c r="N995" s="601">
        <v>38450</v>
      </c>
      <c r="O995" s="602"/>
      <c r="P995" s="602"/>
      <c r="Q995" s="603">
        <v>38450</v>
      </c>
      <c r="R995" s="602"/>
      <c r="S995" s="602"/>
      <c r="T995" s="602"/>
      <c r="U995" s="602"/>
      <c r="V995" s="602"/>
      <c r="W995" s="602"/>
      <c r="X995" s="602"/>
      <c r="Y995" s="602"/>
      <c r="Z995" s="602"/>
      <c r="AA995" s="604">
        <v>21</v>
      </c>
      <c r="AB995" s="602"/>
      <c r="AC995" s="602"/>
      <c r="AD995" s="605">
        <v>21</v>
      </c>
    </row>
    <row r="996" spans="1:30" ht="15.75" thickBot="1" x14ac:dyDescent="0.3">
      <c r="A996" s="593" t="s">
        <v>417</v>
      </c>
      <c r="B996" s="672">
        <v>45443</v>
      </c>
      <c r="C996" s="671" t="s">
        <v>396</v>
      </c>
      <c r="D996" s="606" t="s">
        <v>397</v>
      </c>
      <c r="E996" s="670"/>
      <c r="F996" s="670"/>
      <c r="G996" s="670"/>
      <c r="H996" s="670"/>
      <c r="I996" s="670"/>
      <c r="J996" s="670"/>
      <c r="K996" s="670"/>
      <c r="L996" s="670"/>
      <c r="M996" s="670"/>
      <c r="N996" s="607">
        <v>26610</v>
      </c>
      <c r="O996" s="670"/>
      <c r="P996" s="670"/>
      <c r="Q996" s="603">
        <v>26610</v>
      </c>
      <c r="R996" s="670"/>
      <c r="S996" s="670"/>
      <c r="T996" s="670"/>
      <c r="U996" s="670"/>
      <c r="V996" s="670"/>
      <c r="W996" s="670"/>
      <c r="X996" s="670"/>
      <c r="Y996" s="670"/>
      <c r="Z996" s="670"/>
      <c r="AA996" s="608">
        <v>14</v>
      </c>
      <c r="AB996" s="670"/>
      <c r="AC996" s="670"/>
      <c r="AD996" s="605">
        <v>14</v>
      </c>
    </row>
    <row r="997" spans="1:30" ht="15.75" thickBot="1" x14ac:dyDescent="0.3">
      <c r="A997" s="593" t="s">
        <v>417</v>
      </c>
      <c r="B997" s="673">
        <v>45448</v>
      </c>
      <c r="C997" s="671" t="s">
        <v>396</v>
      </c>
      <c r="D997" s="600" t="s">
        <v>397</v>
      </c>
      <c r="E997" s="602"/>
      <c r="F997" s="602"/>
      <c r="G997" s="602"/>
      <c r="H997" s="602"/>
      <c r="I997" s="602"/>
      <c r="J997" s="602"/>
      <c r="K997" s="602"/>
      <c r="L997" s="602"/>
      <c r="M997" s="602"/>
      <c r="N997" s="602"/>
      <c r="O997" s="601">
        <v>12200</v>
      </c>
      <c r="P997" s="602"/>
      <c r="Q997" s="603">
        <v>12200</v>
      </c>
      <c r="R997" s="602"/>
      <c r="S997" s="602"/>
      <c r="T997" s="602"/>
      <c r="U997" s="602"/>
      <c r="V997" s="602"/>
      <c r="W997" s="602"/>
      <c r="X997" s="602"/>
      <c r="Y997" s="602"/>
      <c r="Z997" s="602"/>
      <c r="AA997" s="602"/>
      <c r="AB997" s="604">
        <v>6</v>
      </c>
      <c r="AC997" s="602"/>
      <c r="AD997" s="605">
        <v>6</v>
      </c>
    </row>
    <row r="998" spans="1:30" ht="15.75" thickBot="1" x14ac:dyDescent="0.3">
      <c r="A998" s="593" t="s">
        <v>417</v>
      </c>
      <c r="B998" s="672">
        <v>45454</v>
      </c>
      <c r="C998" s="671" t="s">
        <v>396</v>
      </c>
      <c r="D998" s="606" t="s">
        <v>397</v>
      </c>
      <c r="E998" s="670"/>
      <c r="F998" s="670"/>
      <c r="G998" s="670"/>
      <c r="H998" s="670"/>
      <c r="I998" s="670"/>
      <c r="J998" s="670"/>
      <c r="K998" s="670"/>
      <c r="L998" s="670"/>
      <c r="M998" s="670"/>
      <c r="N998" s="670"/>
      <c r="O998" s="607">
        <v>56800</v>
      </c>
      <c r="P998" s="670"/>
      <c r="Q998" s="603">
        <v>56800</v>
      </c>
      <c r="R998" s="670"/>
      <c r="S998" s="670"/>
      <c r="T998" s="670"/>
      <c r="U998" s="670"/>
      <c r="V998" s="670"/>
      <c r="W998" s="670"/>
      <c r="X998" s="670"/>
      <c r="Y998" s="670"/>
      <c r="Z998" s="670"/>
      <c r="AA998" s="670"/>
      <c r="AB998" s="608">
        <v>29</v>
      </c>
      <c r="AC998" s="670"/>
      <c r="AD998" s="605">
        <v>29</v>
      </c>
    </row>
    <row r="999" spans="1:30" ht="15.75" thickBot="1" x14ac:dyDescent="0.3">
      <c r="A999" s="593" t="s">
        <v>417</v>
      </c>
      <c r="B999" s="673">
        <v>45463</v>
      </c>
      <c r="C999" s="671" t="s">
        <v>396</v>
      </c>
      <c r="D999" s="600" t="s">
        <v>397</v>
      </c>
      <c r="E999" s="602"/>
      <c r="F999" s="602"/>
      <c r="G999" s="602"/>
      <c r="H999" s="602"/>
      <c r="I999" s="602"/>
      <c r="J999" s="602"/>
      <c r="K999" s="602"/>
      <c r="L999" s="602"/>
      <c r="M999" s="602"/>
      <c r="N999" s="602"/>
      <c r="O999" s="601">
        <v>40400</v>
      </c>
      <c r="P999" s="602"/>
      <c r="Q999" s="603">
        <v>40400</v>
      </c>
      <c r="R999" s="602"/>
      <c r="S999" s="602"/>
      <c r="T999" s="602"/>
      <c r="U999" s="602"/>
      <c r="V999" s="602"/>
      <c r="W999" s="602"/>
      <c r="X999" s="602"/>
      <c r="Y999" s="602"/>
      <c r="Z999" s="602"/>
      <c r="AA999" s="602"/>
      <c r="AB999" s="604">
        <v>21</v>
      </c>
      <c r="AC999" s="602"/>
      <c r="AD999" s="605">
        <v>21</v>
      </c>
    </row>
    <row r="1000" spans="1:30" ht="15.75" thickBot="1" x14ac:dyDescent="0.3">
      <c r="A1000" s="593" t="s">
        <v>417</v>
      </c>
      <c r="B1000" s="672">
        <v>45469</v>
      </c>
      <c r="C1000" s="671" t="s">
        <v>396</v>
      </c>
      <c r="D1000" s="606" t="s">
        <v>397</v>
      </c>
      <c r="E1000" s="670"/>
      <c r="F1000" s="670"/>
      <c r="G1000" s="670"/>
      <c r="H1000" s="670"/>
      <c r="I1000" s="670"/>
      <c r="J1000" s="670"/>
      <c r="K1000" s="670"/>
      <c r="L1000" s="670"/>
      <c r="M1000" s="670"/>
      <c r="N1000" s="670"/>
      <c r="O1000" s="607">
        <v>35450</v>
      </c>
      <c r="P1000" s="670"/>
      <c r="Q1000" s="603">
        <v>35450</v>
      </c>
      <c r="R1000" s="670"/>
      <c r="S1000" s="670"/>
      <c r="T1000" s="670"/>
      <c r="U1000" s="670"/>
      <c r="V1000" s="670"/>
      <c r="W1000" s="670"/>
      <c r="X1000" s="670"/>
      <c r="Y1000" s="670"/>
      <c r="Z1000" s="670"/>
      <c r="AA1000" s="670"/>
      <c r="AB1000" s="608">
        <v>19</v>
      </c>
      <c r="AC1000" s="670"/>
      <c r="AD1000" s="605">
        <v>19</v>
      </c>
    </row>
    <row r="1001" spans="1:30" ht="15.75" thickBot="1" x14ac:dyDescent="0.3">
      <c r="A1001" s="593" t="s">
        <v>417</v>
      </c>
      <c r="B1001" s="673">
        <v>45490</v>
      </c>
      <c r="C1001" s="671" t="s">
        <v>396</v>
      </c>
      <c r="D1001" s="600" t="s">
        <v>397</v>
      </c>
      <c r="E1001" s="602"/>
      <c r="F1001" s="602"/>
      <c r="G1001" s="602"/>
      <c r="H1001" s="602"/>
      <c r="I1001" s="602"/>
      <c r="J1001" s="602"/>
      <c r="K1001" s="602"/>
      <c r="L1001" s="602"/>
      <c r="M1001" s="602"/>
      <c r="N1001" s="602"/>
      <c r="O1001" s="602"/>
      <c r="P1001" s="601">
        <v>13275</v>
      </c>
      <c r="Q1001" s="603">
        <v>13275</v>
      </c>
      <c r="R1001" s="602"/>
      <c r="S1001" s="602"/>
      <c r="T1001" s="602"/>
      <c r="U1001" s="602"/>
      <c r="V1001" s="602"/>
      <c r="W1001" s="602"/>
      <c r="X1001" s="602"/>
      <c r="Y1001" s="602"/>
      <c r="Z1001" s="602"/>
      <c r="AA1001" s="602"/>
      <c r="AB1001" s="602"/>
      <c r="AC1001" s="604">
        <v>9</v>
      </c>
      <c r="AD1001" s="605">
        <v>9</v>
      </c>
    </row>
    <row r="1002" spans="1:30" ht="15.75" thickBot="1" x14ac:dyDescent="0.3">
      <c r="A1002" s="593" t="s">
        <v>417</v>
      </c>
      <c r="B1002" s="672">
        <v>45492</v>
      </c>
      <c r="C1002" s="671" t="s">
        <v>396</v>
      </c>
      <c r="D1002" s="606" t="s">
        <v>397</v>
      </c>
      <c r="E1002" s="670"/>
      <c r="F1002" s="670"/>
      <c r="G1002" s="670"/>
      <c r="H1002" s="670"/>
      <c r="I1002" s="670"/>
      <c r="J1002" s="670"/>
      <c r="K1002" s="670"/>
      <c r="L1002" s="670"/>
      <c r="M1002" s="670"/>
      <c r="N1002" s="670"/>
      <c r="O1002" s="670"/>
      <c r="P1002" s="607">
        <v>11400</v>
      </c>
      <c r="Q1002" s="603">
        <v>11400</v>
      </c>
      <c r="R1002" s="670"/>
      <c r="S1002" s="670"/>
      <c r="T1002" s="670"/>
      <c r="U1002" s="670"/>
      <c r="V1002" s="670"/>
      <c r="W1002" s="670"/>
      <c r="X1002" s="670"/>
      <c r="Y1002" s="670"/>
      <c r="Z1002" s="670"/>
      <c r="AA1002" s="670"/>
      <c r="AB1002" s="670"/>
      <c r="AC1002" s="608">
        <v>6</v>
      </c>
      <c r="AD1002" s="605">
        <v>6</v>
      </c>
    </row>
    <row r="1003" spans="1:30" ht="15.75" thickBot="1" x14ac:dyDescent="0.3">
      <c r="A1003" s="593" t="s">
        <v>417</v>
      </c>
      <c r="B1003" s="671" t="s">
        <v>398</v>
      </c>
      <c r="C1003" s="671" t="s">
        <v>396</v>
      </c>
      <c r="D1003" s="600" t="s">
        <v>397</v>
      </c>
      <c r="E1003" s="602"/>
      <c r="F1003" s="602"/>
      <c r="G1003" s="602"/>
      <c r="H1003" s="602"/>
      <c r="I1003" s="602"/>
      <c r="J1003" s="602"/>
      <c r="K1003" s="602"/>
      <c r="L1003" s="602"/>
      <c r="M1003" s="602"/>
      <c r="N1003" s="602"/>
      <c r="O1003" s="602"/>
      <c r="P1003" s="602"/>
      <c r="Q1003" s="591"/>
      <c r="R1003" s="602"/>
      <c r="S1003" s="602"/>
      <c r="T1003" s="602"/>
      <c r="U1003" s="602"/>
      <c r="V1003" s="602"/>
      <c r="W1003" s="602"/>
      <c r="X1003" s="602"/>
      <c r="Y1003" s="602"/>
      <c r="Z1003" s="602"/>
      <c r="AA1003" s="604">
        <v>1</v>
      </c>
      <c r="AB1003" s="602"/>
      <c r="AC1003" s="602"/>
      <c r="AD1003" s="605">
        <v>1</v>
      </c>
    </row>
    <row r="1004" spans="1:30" ht="15.75" thickBot="1" x14ac:dyDescent="0.3">
      <c r="A1004" s="593" t="s">
        <v>417</v>
      </c>
      <c r="B1004" s="671" t="s">
        <v>400</v>
      </c>
      <c r="C1004" s="671" t="s">
        <v>400</v>
      </c>
      <c r="D1004" s="609" t="s">
        <v>400</v>
      </c>
      <c r="E1004" s="603">
        <v>9400</v>
      </c>
      <c r="F1004" s="603">
        <v>14803</v>
      </c>
      <c r="G1004" s="591"/>
      <c r="H1004" s="591"/>
      <c r="I1004" s="591"/>
      <c r="J1004" s="591"/>
      <c r="K1004" s="591"/>
      <c r="L1004" s="591"/>
      <c r="M1004" s="591"/>
      <c r="N1004" s="603">
        <v>138585</v>
      </c>
      <c r="O1004" s="603">
        <v>144850</v>
      </c>
      <c r="P1004" s="603">
        <v>24675</v>
      </c>
      <c r="Q1004" s="603">
        <v>332313</v>
      </c>
      <c r="R1004" s="610">
        <v>4</v>
      </c>
      <c r="S1004" s="610">
        <v>21</v>
      </c>
      <c r="T1004" s="591"/>
      <c r="U1004" s="591"/>
      <c r="V1004" s="591"/>
      <c r="W1004" s="591"/>
      <c r="X1004" s="591"/>
      <c r="Y1004" s="591"/>
      <c r="Z1004" s="591"/>
      <c r="AA1004" s="610">
        <v>73</v>
      </c>
      <c r="AB1004" s="610">
        <v>75</v>
      </c>
      <c r="AC1004" s="610">
        <v>15</v>
      </c>
      <c r="AD1004" s="605">
        <v>186</v>
      </c>
    </row>
    <row r="1005" spans="1:30" ht="15.75" thickBot="1" x14ac:dyDescent="0.3">
      <c r="A1005" s="593" t="s">
        <v>418</v>
      </c>
      <c r="B1005" s="691">
        <v>45140</v>
      </c>
      <c r="C1005" s="692" t="s">
        <v>396</v>
      </c>
      <c r="D1005" s="600" t="s">
        <v>399</v>
      </c>
      <c r="E1005" s="601">
        <v>1088</v>
      </c>
      <c r="F1005" s="602"/>
      <c r="G1005" s="602"/>
      <c r="H1005" s="602"/>
      <c r="I1005" s="602"/>
      <c r="J1005" s="602"/>
      <c r="K1005" s="602"/>
      <c r="L1005" s="602"/>
      <c r="M1005" s="602"/>
      <c r="N1005" s="602"/>
      <c r="O1005" s="602"/>
      <c r="P1005" s="602"/>
      <c r="Q1005" s="603">
        <v>1088</v>
      </c>
      <c r="R1005" s="604">
        <v>3</v>
      </c>
      <c r="S1005" s="602"/>
      <c r="T1005" s="602"/>
      <c r="U1005" s="602"/>
      <c r="V1005" s="602"/>
      <c r="W1005" s="602"/>
      <c r="X1005" s="602"/>
      <c r="Y1005" s="602"/>
      <c r="Z1005" s="602"/>
      <c r="AA1005" s="602"/>
      <c r="AB1005" s="602"/>
      <c r="AC1005" s="602"/>
      <c r="AD1005" s="605">
        <v>3</v>
      </c>
    </row>
    <row r="1006" spans="1:30" ht="15.75" thickBot="1" x14ac:dyDescent="0.3">
      <c r="A1006" s="593" t="s">
        <v>418</v>
      </c>
      <c r="B1006" s="690">
        <v>45140</v>
      </c>
      <c r="C1006" s="692" t="s">
        <v>396</v>
      </c>
      <c r="D1006" s="606" t="s">
        <v>403</v>
      </c>
      <c r="E1006" s="607">
        <v>1218</v>
      </c>
      <c r="F1006" s="670"/>
      <c r="G1006" s="670"/>
      <c r="H1006" s="670"/>
      <c r="I1006" s="670"/>
      <c r="J1006" s="670"/>
      <c r="K1006" s="670"/>
      <c r="L1006" s="670"/>
      <c r="M1006" s="670"/>
      <c r="N1006" s="670"/>
      <c r="O1006" s="670"/>
      <c r="P1006" s="670"/>
      <c r="Q1006" s="603">
        <v>1218</v>
      </c>
      <c r="R1006" s="608">
        <v>2</v>
      </c>
      <c r="S1006" s="670"/>
      <c r="T1006" s="670"/>
      <c r="U1006" s="670"/>
      <c r="V1006" s="670"/>
      <c r="W1006" s="670"/>
      <c r="X1006" s="670"/>
      <c r="Y1006" s="670"/>
      <c r="Z1006" s="670"/>
      <c r="AA1006" s="670"/>
      <c r="AB1006" s="670"/>
      <c r="AC1006" s="670"/>
      <c r="AD1006" s="605">
        <v>2</v>
      </c>
    </row>
    <row r="1007" spans="1:30" ht="15.75" thickBot="1" x14ac:dyDescent="0.3">
      <c r="A1007" s="593" t="s">
        <v>418</v>
      </c>
      <c r="B1007" s="673">
        <v>45145</v>
      </c>
      <c r="C1007" s="671" t="s">
        <v>396</v>
      </c>
      <c r="D1007" s="600" t="s">
        <v>402</v>
      </c>
      <c r="E1007" s="601">
        <v>2808.38</v>
      </c>
      <c r="F1007" s="602"/>
      <c r="G1007" s="602"/>
      <c r="H1007" s="602"/>
      <c r="I1007" s="602"/>
      <c r="J1007" s="602"/>
      <c r="K1007" s="602"/>
      <c r="L1007" s="602"/>
      <c r="M1007" s="602"/>
      <c r="N1007" s="602"/>
      <c r="O1007" s="602"/>
      <c r="P1007" s="602"/>
      <c r="Q1007" s="603">
        <v>2808.38</v>
      </c>
      <c r="R1007" s="604">
        <v>2</v>
      </c>
      <c r="S1007" s="602"/>
      <c r="T1007" s="602"/>
      <c r="U1007" s="602"/>
      <c r="V1007" s="602"/>
      <c r="W1007" s="602"/>
      <c r="X1007" s="602"/>
      <c r="Y1007" s="602"/>
      <c r="Z1007" s="602"/>
      <c r="AA1007" s="602"/>
      <c r="AB1007" s="602"/>
      <c r="AC1007" s="602"/>
      <c r="AD1007" s="605">
        <v>2</v>
      </c>
    </row>
    <row r="1008" spans="1:30" ht="15.75" thickBot="1" x14ac:dyDescent="0.3">
      <c r="A1008" s="593" t="s">
        <v>418</v>
      </c>
      <c r="B1008" s="690">
        <v>45146</v>
      </c>
      <c r="C1008" s="692" t="s">
        <v>396</v>
      </c>
      <c r="D1008" s="606" t="s">
        <v>402</v>
      </c>
      <c r="E1008" s="607">
        <v>3219.29</v>
      </c>
      <c r="F1008" s="670"/>
      <c r="G1008" s="670"/>
      <c r="H1008" s="670"/>
      <c r="I1008" s="670"/>
      <c r="J1008" s="670"/>
      <c r="K1008" s="670"/>
      <c r="L1008" s="670"/>
      <c r="M1008" s="670"/>
      <c r="N1008" s="670"/>
      <c r="O1008" s="670"/>
      <c r="P1008" s="670"/>
      <c r="Q1008" s="603">
        <v>3219.29</v>
      </c>
      <c r="R1008" s="608">
        <v>8</v>
      </c>
      <c r="S1008" s="670"/>
      <c r="T1008" s="670"/>
      <c r="U1008" s="670"/>
      <c r="V1008" s="670"/>
      <c r="W1008" s="670"/>
      <c r="X1008" s="670"/>
      <c r="Y1008" s="670"/>
      <c r="Z1008" s="670"/>
      <c r="AA1008" s="670"/>
      <c r="AB1008" s="670"/>
      <c r="AC1008" s="670"/>
      <c r="AD1008" s="605">
        <v>8</v>
      </c>
    </row>
    <row r="1009" spans="1:30" ht="15.75" thickBot="1" x14ac:dyDescent="0.3">
      <c r="A1009" s="593" t="s">
        <v>418</v>
      </c>
      <c r="B1009" s="691">
        <v>45146</v>
      </c>
      <c r="C1009" s="692" t="s">
        <v>396</v>
      </c>
      <c r="D1009" s="600" t="s">
        <v>399</v>
      </c>
      <c r="E1009" s="601">
        <v>28873</v>
      </c>
      <c r="F1009" s="602"/>
      <c r="G1009" s="602"/>
      <c r="H1009" s="602"/>
      <c r="I1009" s="602"/>
      <c r="J1009" s="602"/>
      <c r="K1009" s="602"/>
      <c r="L1009" s="602"/>
      <c r="M1009" s="602"/>
      <c r="N1009" s="602"/>
      <c r="O1009" s="602"/>
      <c r="P1009" s="602"/>
      <c r="Q1009" s="603">
        <v>28873</v>
      </c>
      <c r="R1009" s="604">
        <v>48</v>
      </c>
      <c r="S1009" s="602"/>
      <c r="T1009" s="602"/>
      <c r="U1009" s="602"/>
      <c r="V1009" s="602"/>
      <c r="W1009" s="602"/>
      <c r="X1009" s="602"/>
      <c r="Y1009" s="602"/>
      <c r="Z1009" s="602"/>
      <c r="AA1009" s="602"/>
      <c r="AB1009" s="602"/>
      <c r="AC1009" s="602"/>
      <c r="AD1009" s="605">
        <v>48</v>
      </c>
    </row>
    <row r="1010" spans="1:30" ht="15.75" thickBot="1" x14ac:dyDescent="0.3">
      <c r="A1010" s="593" t="s">
        <v>418</v>
      </c>
      <c r="B1010" s="690">
        <v>45146</v>
      </c>
      <c r="C1010" s="692" t="s">
        <v>396</v>
      </c>
      <c r="D1010" s="606" t="s">
        <v>403</v>
      </c>
      <c r="E1010" s="607">
        <v>3122</v>
      </c>
      <c r="F1010" s="670"/>
      <c r="G1010" s="670"/>
      <c r="H1010" s="670"/>
      <c r="I1010" s="670"/>
      <c r="J1010" s="670"/>
      <c r="K1010" s="670"/>
      <c r="L1010" s="670"/>
      <c r="M1010" s="670"/>
      <c r="N1010" s="670"/>
      <c r="O1010" s="670"/>
      <c r="P1010" s="670"/>
      <c r="Q1010" s="603">
        <v>3122</v>
      </c>
      <c r="R1010" s="608">
        <v>7</v>
      </c>
      <c r="S1010" s="670"/>
      <c r="T1010" s="670"/>
      <c r="U1010" s="670"/>
      <c r="V1010" s="670"/>
      <c r="W1010" s="670"/>
      <c r="X1010" s="670"/>
      <c r="Y1010" s="670"/>
      <c r="Z1010" s="670"/>
      <c r="AA1010" s="670"/>
      <c r="AB1010" s="670"/>
      <c r="AC1010" s="670"/>
      <c r="AD1010" s="605">
        <v>7</v>
      </c>
    </row>
    <row r="1011" spans="1:30" ht="15.75" thickBot="1" x14ac:dyDescent="0.3">
      <c r="A1011" s="593" t="s">
        <v>418</v>
      </c>
      <c r="B1011" s="691">
        <v>45155</v>
      </c>
      <c r="C1011" s="692" t="s">
        <v>396</v>
      </c>
      <c r="D1011" s="600" t="s">
        <v>399</v>
      </c>
      <c r="E1011" s="601">
        <v>51277</v>
      </c>
      <c r="F1011" s="602"/>
      <c r="G1011" s="602"/>
      <c r="H1011" s="602"/>
      <c r="I1011" s="602"/>
      <c r="J1011" s="602"/>
      <c r="K1011" s="602"/>
      <c r="L1011" s="602"/>
      <c r="M1011" s="602"/>
      <c r="N1011" s="602"/>
      <c r="O1011" s="602"/>
      <c r="P1011" s="602"/>
      <c r="Q1011" s="603">
        <v>51277</v>
      </c>
      <c r="R1011" s="604">
        <v>93</v>
      </c>
      <c r="S1011" s="602"/>
      <c r="T1011" s="602"/>
      <c r="U1011" s="602"/>
      <c r="V1011" s="602"/>
      <c r="W1011" s="602"/>
      <c r="X1011" s="602"/>
      <c r="Y1011" s="602"/>
      <c r="Z1011" s="602"/>
      <c r="AA1011" s="602"/>
      <c r="AB1011" s="602"/>
      <c r="AC1011" s="602"/>
      <c r="AD1011" s="605">
        <v>93</v>
      </c>
    </row>
    <row r="1012" spans="1:30" ht="15.75" thickBot="1" x14ac:dyDescent="0.3">
      <c r="A1012" s="593" t="s">
        <v>418</v>
      </c>
      <c r="B1012" s="690">
        <v>45155</v>
      </c>
      <c r="C1012" s="692" t="s">
        <v>396</v>
      </c>
      <c r="D1012" s="606" t="s">
        <v>403</v>
      </c>
      <c r="E1012" s="607">
        <v>12641</v>
      </c>
      <c r="F1012" s="670"/>
      <c r="G1012" s="670"/>
      <c r="H1012" s="670"/>
      <c r="I1012" s="670"/>
      <c r="J1012" s="670"/>
      <c r="K1012" s="670"/>
      <c r="L1012" s="670"/>
      <c r="M1012" s="670"/>
      <c r="N1012" s="670"/>
      <c r="O1012" s="670"/>
      <c r="P1012" s="670"/>
      <c r="Q1012" s="603">
        <v>12641</v>
      </c>
      <c r="R1012" s="608">
        <v>27</v>
      </c>
      <c r="S1012" s="670"/>
      <c r="T1012" s="670"/>
      <c r="U1012" s="670"/>
      <c r="V1012" s="670"/>
      <c r="W1012" s="670"/>
      <c r="X1012" s="670"/>
      <c r="Y1012" s="670"/>
      <c r="Z1012" s="670"/>
      <c r="AA1012" s="670"/>
      <c r="AB1012" s="670"/>
      <c r="AC1012" s="670"/>
      <c r="AD1012" s="605">
        <v>27</v>
      </c>
    </row>
    <row r="1013" spans="1:30" ht="15.75" thickBot="1" x14ac:dyDescent="0.3">
      <c r="A1013" s="593" t="s">
        <v>418</v>
      </c>
      <c r="B1013" s="673">
        <v>45160</v>
      </c>
      <c r="C1013" s="671" t="s">
        <v>396</v>
      </c>
      <c r="D1013" s="600" t="s">
        <v>402</v>
      </c>
      <c r="E1013" s="601">
        <v>1401</v>
      </c>
      <c r="F1013" s="602"/>
      <c r="G1013" s="602"/>
      <c r="H1013" s="602"/>
      <c r="I1013" s="602"/>
      <c r="J1013" s="602"/>
      <c r="K1013" s="602"/>
      <c r="L1013" s="602"/>
      <c r="M1013" s="602"/>
      <c r="N1013" s="602"/>
      <c r="O1013" s="602"/>
      <c r="P1013" s="602"/>
      <c r="Q1013" s="603">
        <v>1401</v>
      </c>
      <c r="R1013" s="604">
        <v>5</v>
      </c>
      <c r="S1013" s="602"/>
      <c r="T1013" s="602"/>
      <c r="U1013" s="602"/>
      <c r="V1013" s="602"/>
      <c r="W1013" s="602"/>
      <c r="X1013" s="602"/>
      <c r="Y1013" s="602"/>
      <c r="Z1013" s="602"/>
      <c r="AA1013" s="602"/>
      <c r="AB1013" s="602"/>
      <c r="AC1013" s="602"/>
      <c r="AD1013" s="605">
        <v>5</v>
      </c>
    </row>
    <row r="1014" spans="1:30" ht="15.75" thickBot="1" x14ac:dyDescent="0.3">
      <c r="A1014" s="593" t="s">
        <v>418</v>
      </c>
      <c r="B1014" s="690">
        <v>45161</v>
      </c>
      <c r="C1014" s="692" t="s">
        <v>396</v>
      </c>
      <c r="D1014" s="606" t="s">
        <v>399</v>
      </c>
      <c r="E1014" s="607">
        <v>40587</v>
      </c>
      <c r="F1014" s="670"/>
      <c r="G1014" s="670"/>
      <c r="H1014" s="670"/>
      <c r="I1014" s="670"/>
      <c r="J1014" s="670"/>
      <c r="K1014" s="670"/>
      <c r="L1014" s="670"/>
      <c r="M1014" s="670"/>
      <c r="N1014" s="670"/>
      <c r="O1014" s="670"/>
      <c r="P1014" s="670"/>
      <c r="Q1014" s="603">
        <v>40587</v>
      </c>
      <c r="R1014" s="608">
        <v>74</v>
      </c>
      <c r="S1014" s="670"/>
      <c r="T1014" s="670"/>
      <c r="U1014" s="670"/>
      <c r="V1014" s="670"/>
      <c r="W1014" s="670"/>
      <c r="X1014" s="670"/>
      <c r="Y1014" s="670"/>
      <c r="Z1014" s="670"/>
      <c r="AA1014" s="670"/>
      <c r="AB1014" s="670"/>
      <c r="AC1014" s="670"/>
      <c r="AD1014" s="605">
        <v>74</v>
      </c>
    </row>
    <row r="1015" spans="1:30" ht="15.75" thickBot="1" x14ac:dyDescent="0.3">
      <c r="A1015" s="593" t="s">
        <v>418</v>
      </c>
      <c r="B1015" s="691">
        <v>45161</v>
      </c>
      <c r="C1015" s="692" t="s">
        <v>396</v>
      </c>
      <c r="D1015" s="600" t="s">
        <v>403</v>
      </c>
      <c r="E1015" s="601">
        <v>8289</v>
      </c>
      <c r="F1015" s="602"/>
      <c r="G1015" s="602"/>
      <c r="H1015" s="602"/>
      <c r="I1015" s="602"/>
      <c r="J1015" s="602"/>
      <c r="K1015" s="602"/>
      <c r="L1015" s="602"/>
      <c r="M1015" s="602"/>
      <c r="N1015" s="602"/>
      <c r="O1015" s="602"/>
      <c r="P1015" s="602"/>
      <c r="Q1015" s="603">
        <v>8289</v>
      </c>
      <c r="R1015" s="604">
        <v>19</v>
      </c>
      <c r="S1015" s="602"/>
      <c r="T1015" s="602"/>
      <c r="U1015" s="602"/>
      <c r="V1015" s="602"/>
      <c r="W1015" s="602"/>
      <c r="X1015" s="602"/>
      <c r="Y1015" s="602"/>
      <c r="Z1015" s="602"/>
      <c r="AA1015" s="602"/>
      <c r="AB1015" s="602"/>
      <c r="AC1015" s="602"/>
      <c r="AD1015" s="605">
        <v>19</v>
      </c>
    </row>
    <row r="1016" spans="1:30" ht="15.75" thickBot="1" x14ac:dyDescent="0.3">
      <c r="A1016" s="593" t="s">
        <v>418</v>
      </c>
      <c r="B1016" s="672">
        <v>45163</v>
      </c>
      <c r="C1016" s="671" t="s">
        <v>396</v>
      </c>
      <c r="D1016" s="606" t="s">
        <v>402</v>
      </c>
      <c r="E1016" s="607">
        <v>6502.58</v>
      </c>
      <c r="F1016" s="670"/>
      <c r="G1016" s="670"/>
      <c r="H1016" s="670"/>
      <c r="I1016" s="670"/>
      <c r="J1016" s="670"/>
      <c r="K1016" s="670"/>
      <c r="L1016" s="670"/>
      <c r="M1016" s="670"/>
      <c r="N1016" s="670"/>
      <c r="O1016" s="670"/>
      <c r="P1016" s="670"/>
      <c r="Q1016" s="603">
        <v>6502.58</v>
      </c>
      <c r="R1016" s="608">
        <v>7</v>
      </c>
      <c r="S1016" s="670"/>
      <c r="T1016" s="670"/>
      <c r="U1016" s="670"/>
      <c r="V1016" s="670"/>
      <c r="W1016" s="670"/>
      <c r="X1016" s="670"/>
      <c r="Y1016" s="670"/>
      <c r="Z1016" s="670"/>
      <c r="AA1016" s="670"/>
      <c r="AB1016" s="670"/>
      <c r="AC1016" s="670"/>
      <c r="AD1016" s="605">
        <v>7</v>
      </c>
    </row>
    <row r="1017" spans="1:30" ht="15.75" thickBot="1" x14ac:dyDescent="0.3">
      <c r="A1017" s="593" t="s">
        <v>418</v>
      </c>
      <c r="B1017" s="673">
        <v>45167</v>
      </c>
      <c r="C1017" s="671" t="s">
        <v>396</v>
      </c>
      <c r="D1017" s="600" t="s">
        <v>402</v>
      </c>
      <c r="E1017" s="601">
        <v>7272.39</v>
      </c>
      <c r="F1017" s="602"/>
      <c r="G1017" s="602"/>
      <c r="H1017" s="602"/>
      <c r="I1017" s="602"/>
      <c r="J1017" s="602"/>
      <c r="K1017" s="602"/>
      <c r="L1017" s="602"/>
      <c r="M1017" s="602"/>
      <c r="N1017" s="602"/>
      <c r="O1017" s="602"/>
      <c r="P1017" s="602"/>
      <c r="Q1017" s="603">
        <v>7272.39</v>
      </c>
      <c r="R1017" s="604">
        <v>8</v>
      </c>
      <c r="S1017" s="602"/>
      <c r="T1017" s="602"/>
      <c r="U1017" s="602"/>
      <c r="V1017" s="602"/>
      <c r="W1017" s="602"/>
      <c r="X1017" s="602"/>
      <c r="Y1017" s="602"/>
      <c r="Z1017" s="602"/>
      <c r="AA1017" s="602"/>
      <c r="AB1017" s="602"/>
      <c r="AC1017" s="602"/>
      <c r="AD1017" s="605">
        <v>8</v>
      </c>
    </row>
    <row r="1018" spans="1:30" ht="15.75" thickBot="1" x14ac:dyDescent="0.3">
      <c r="A1018" s="593" t="s">
        <v>418</v>
      </c>
      <c r="B1018" s="690">
        <v>45168</v>
      </c>
      <c r="C1018" s="692" t="s">
        <v>396</v>
      </c>
      <c r="D1018" s="606" t="s">
        <v>402</v>
      </c>
      <c r="E1018" s="607">
        <v>43250.6</v>
      </c>
      <c r="F1018" s="670"/>
      <c r="G1018" s="670"/>
      <c r="H1018" s="670"/>
      <c r="I1018" s="670"/>
      <c r="J1018" s="670"/>
      <c r="K1018" s="670"/>
      <c r="L1018" s="670"/>
      <c r="M1018" s="670"/>
      <c r="N1018" s="670"/>
      <c r="O1018" s="670"/>
      <c r="P1018" s="670"/>
      <c r="Q1018" s="603">
        <v>43250.6</v>
      </c>
      <c r="R1018" s="608">
        <v>37</v>
      </c>
      <c r="S1018" s="670"/>
      <c r="T1018" s="670"/>
      <c r="U1018" s="670"/>
      <c r="V1018" s="670"/>
      <c r="W1018" s="670"/>
      <c r="X1018" s="670"/>
      <c r="Y1018" s="670"/>
      <c r="Z1018" s="670"/>
      <c r="AA1018" s="670"/>
      <c r="AB1018" s="670"/>
      <c r="AC1018" s="670"/>
      <c r="AD1018" s="605">
        <v>37</v>
      </c>
    </row>
    <row r="1019" spans="1:30" ht="15.75" thickBot="1" x14ac:dyDescent="0.3">
      <c r="A1019" s="593" t="s">
        <v>418</v>
      </c>
      <c r="B1019" s="691">
        <v>45168</v>
      </c>
      <c r="C1019" s="692" t="s">
        <v>396</v>
      </c>
      <c r="D1019" s="600" t="s">
        <v>399</v>
      </c>
      <c r="E1019" s="601">
        <v>33761</v>
      </c>
      <c r="F1019" s="602"/>
      <c r="G1019" s="602"/>
      <c r="H1019" s="602"/>
      <c r="I1019" s="602"/>
      <c r="J1019" s="602"/>
      <c r="K1019" s="602"/>
      <c r="L1019" s="602"/>
      <c r="M1019" s="602"/>
      <c r="N1019" s="602"/>
      <c r="O1019" s="602"/>
      <c r="P1019" s="602"/>
      <c r="Q1019" s="603">
        <v>33761</v>
      </c>
      <c r="R1019" s="604">
        <v>58</v>
      </c>
      <c r="S1019" s="602"/>
      <c r="T1019" s="602"/>
      <c r="U1019" s="602"/>
      <c r="V1019" s="602"/>
      <c r="W1019" s="602"/>
      <c r="X1019" s="602"/>
      <c r="Y1019" s="602"/>
      <c r="Z1019" s="602"/>
      <c r="AA1019" s="602"/>
      <c r="AB1019" s="602"/>
      <c r="AC1019" s="602"/>
      <c r="AD1019" s="605">
        <v>58</v>
      </c>
    </row>
    <row r="1020" spans="1:30" ht="15.75" thickBot="1" x14ac:dyDescent="0.3">
      <c r="A1020" s="593" t="s">
        <v>418</v>
      </c>
      <c r="B1020" s="690">
        <v>45168</v>
      </c>
      <c r="C1020" s="692" t="s">
        <v>396</v>
      </c>
      <c r="D1020" s="606" t="s">
        <v>403</v>
      </c>
      <c r="E1020" s="607">
        <v>5624</v>
      </c>
      <c r="F1020" s="670"/>
      <c r="G1020" s="670"/>
      <c r="H1020" s="670"/>
      <c r="I1020" s="670"/>
      <c r="J1020" s="670"/>
      <c r="K1020" s="670"/>
      <c r="L1020" s="670"/>
      <c r="M1020" s="670"/>
      <c r="N1020" s="670"/>
      <c r="O1020" s="670"/>
      <c r="P1020" s="670"/>
      <c r="Q1020" s="603">
        <v>5624</v>
      </c>
      <c r="R1020" s="608">
        <v>12</v>
      </c>
      <c r="S1020" s="670"/>
      <c r="T1020" s="670"/>
      <c r="U1020" s="670"/>
      <c r="V1020" s="670"/>
      <c r="W1020" s="670"/>
      <c r="X1020" s="670"/>
      <c r="Y1020" s="670"/>
      <c r="Z1020" s="670"/>
      <c r="AA1020" s="670"/>
      <c r="AB1020" s="670"/>
      <c r="AC1020" s="670"/>
      <c r="AD1020" s="605">
        <v>12</v>
      </c>
    </row>
    <row r="1021" spans="1:30" ht="15.75" thickBot="1" x14ac:dyDescent="0.3">
      <c r="A1021" s="593" t="s">
        <v>418</v>
      </c>
      <c r="B1021" s="673">
        <v>45174</v>
      </c>
      <c r="C1021" s="671" t="s">
        <v>396</v>
      </c>
      <c r="D1021" s="600" t="s">
        <v>402</v>
      </c>
      <c r="E1021" s="601">
        <v>63341.94</v>
      </c>
      <c r="F1021" s="601">
        <v>351</v>
      </c>
      <c r="G1021" s="602"/>
      <c r="H1021" s="602"/>
      <c r="I1021" s="602"/>
      <c r="J1021" s="602"/>
      <c r="K1021" s="602"/>
      <c r="L1021" s="602"/>
      <c r="M1021" s="602"/>
      <c r="N1021" s="602"/>
      <c r="O1021" s="602"/>
      <c r="P1021" s="602"/>
      <c r="Q1021" s="603">
        <v>63692.94</v>
      </c>
      <c r="R1021" s="604">
        <v>67</v>
      </c>
      <c r="S1021" s="604">
        <v>1</v>
      </c>
      <c r="T1021" s="602"/>
      <c r="U1021" s="602"/>
      <c r="V1021" s="602"/>
      <c r="W1021" s="602"/>
      <c r="X1021" s="602"/>
      <c r="Y1021" s="602"/>
      <c r="Z1021" s="602"/>
      <c r="AA1021" s="602"/>
      <c r="AB1021" s="602"/>
      <c r="AC1021" s="602"/>
      <c r="AD1021" s="605">
        <v>67</v>
      </c>
    </row>
    <row r="1022" spans="1:30" ht="15.75" thickBot="1" x14ac:dyDescent="0.3">
      <c r="A1022" s="593" t="s">
        <v>418</v>
      </c>
      <c r="B1022" s="690">
        <v>45177</v>
      </c>
      <c r="C1022" s="692" t="s">
        <v>396</v>
      </c>
      <c r="D1022" s="606" t="s">
        <v>399</v>
      </c>
      <c r="E1022" s="607">
        <v>23873</v>
      </c>
      <c r="F1022" s="607">
        <v>2108</v>
      </c>
      <c r="G1022" s="670"/>
      <c r="H1022" s="670"/>
      <c r="I1022" s="670"/>
      <c r="J1022" s="670"/>
      <c r="K1022" s="670"/>
      <c r="L1022" s="670"/>
      <c r="M1022" s="670"/>
      <c r="N1022" s="670"/>
      <c r="O1022" s="670"/>
      <c r="P1022" s="670"/>
      <c r="Q1022" s="603">
        <v>25981</v>
      </c>
      <c r="R1022" s="608">
        <v>41</v>
      </c>
      <c r="S1022" s="608">
        <v>3</v>
      </c>
      <c r="T1022" s="670"/>
      <c r="U1022" s="670"/>
      <c r="V1022" s="670"/>
      <c r="W1022" s="670"/>
      <c r="X1022" s="670"/>
      <c r="Y1022" s="670"/>
      <c r="Z1022" s="670"/>
      <c r="AA1022" s="670"/>
      <c r="AB1022" s="670"/>
      <c r="AC1022" s="670"/>
      <c r="AD1022" s="605">
        <v>44</v>
      </c>
    </row>
    <row r="1023" spans="1:30" ht="15.75" thickBot="1" x14ac:dyDescent="0.3">
      <c r="A1023" s="593" t="s">
        <v>418</v>
      </c>
      <c r="B1023" s="691">
        <v>45177</v>
      </c>
      <c r="C1023" s="692" t="s">
        <v>396</v>
      </c>
      <c r="D1023" s="600" t="s">
        <v>403</v>
      </c>
      <c r="E1023" s="601">
        <v>2733</v>
      </c>
      <c r="F1023" s="601">
        <v>799</v>
      </c>
      <c r="G1023" s="602"/>
      <c r="H1023" s="602"/>
      <c r="I1023" s="602"/>
      <c r="J1023" s="602"/>
      <c r="K1023" s="602"/>
      <c r="L1023" s="602"/>
      <c r="M1023" s="602"/>
      <c r="N1023" s="602"/>
      <c r="O1023" s="602"/>
      <c r="P1023" s="602"/>
      <c r="Q1023" s="603">
        <v>3532</v>
      </c>
      <c r="R1023" s="604">
        <v>6</v>
      </c>
      <c r="S1023" s="604">
        <v>2</v>
      </c>
      <c r="T1023" s="602"/>
      <c r="U1023" s="602"/>
      <c r="V1023" s="602"/>
      <c r="W1023" s="602"/>
      <c r="X1023" s="602"/>
      <c r="Y1023" s="602"/>
      <c r="Z1023" s="602"/>
      <c r="AA1023" s="602"/>
      <c r="AB1023" s="602"/>
      <c r="AC1023" s="602"/>
      <c r="AD1023" s="605">
        <v>8</v>
      </c>
    </row>
    <row r="1024" spans="1:30" ht="15.75" thickBot="1" x14ac:dyDescent="0.3">
      <c r="A1024" s="593" t="s">
        <v>418</v>
      </c>
      <c r="B1024" s="690">
        <v>45180</v>
      </c>
      <c r="C1024" s="692" t="s">
        <v>396</v>
      </c>
      <c r="D1024" s="606" t="s">
        <v>399</v>
      </c>
      <c r="E1024" s="607">
        <v>509</v>
      </c>
      <c r="F1024" s="607">
        <v>10754</v>
      </c>
      <c r="G1024" s="670"/>
      <c r="H1024" s="670"/>
      <c r="I1024" s="670"/>
      <c r="J1024" s="670"/>
      <c r="K1024" s="670"/>
      <c r="L1024" s="670"/>
      <c r="M1024" s="670"/>
      <c r="N1024" s="670"/>
      <c r="O1024" s="670"/>
      <c r="P1024" s="670"/>
      <c r="Q1024" s="603">
        <v>11263</v>
      </c>
      <c r="R1024" s="608">
        <v>2</v>
      </c>
      <c r="S1024" s="608">
        <v>15</v>
      </c>
      <c r="T1024" s="670"/>
      <c r="U1024" s="670"/>
      <c r="V1024" s="670"/>
      <c r="W1024" s="670"/>
      <c r="X1024" s="670"/>
      <c r="Y1024" s="670"/>
      <c r="Z1024" s="670"/>
      <c r="AA1024" s="670"/>
      <c r="AB1024" s="670"/>
      <c r="AC1024" s="670"/>
      <c r="AD1024" s="605">
        <v>17</v>
      </c>
    </row>
    <row r="1025" spans="1:30" ht="15.75" thickBot="1" x14ac:dyDescent="0.3">
      <c r="A1025" s="593" t="s">
        <v>418</v>
      </c>
      <c r="B1025" s="691">
        <v>45180</v>
      </c>
      <c r="C1025" s="692" t="s">
        <v>396</v>
      </c>
      <c r="D1025" s="600" t="s">
        <v>403</v>
      </c>
      <c r="E1025" s="602"/>
      <c r="F1025" s="601">
        <v>705</v>
      </c>
      <c r="G1025" s="602"/>
      <c r="H1025" s="602"/>
      <c r="I1025" s="602"/>
      <c r="J1025" s="602"/>
      <c r="K1025" s="602"/>
      <c r="L1025" s="602"/>
      <c r="M1025" s="602"/>
      <c r="N1025" s="602"/>
      <c r="O1025" s="602"/>
      <c r="P1025" s="602"/>
      <c r="Q1025" s="603">
        <v>705</v>
      </c>
      <c r="R1025" s="602"/>
      <c r="S1025" s="604">
        <v>2</v>
      </c>
      <c r="T1025" s="602"/>
      <c r="U1025" s="602"/>
      <c r="V1025" s="602"/>
      <c r="W1025" s="602"/>
      <c r="X1025" s="602"/>
      <c r="Y1025" s="602"/>
      <c r="Z1025" s="602"/>
      <c r="AA1025" s="602"/>
      <c r="AB1025" s="602"/>
      <c r="AC1025" s="602"/>
      <c r="AD1025" s="605">
        <v>2</v>
      </c>
    </row>
    <row r="1026" spans="1:30" ht="15.75" thickBot="1" x14ac:dyDescent="0.3">
      <c r="A1026" s="593" t="s">
        <v>418</v>
      </c>
      <c r="B1026" s="690">
        <v>45181</v>
      </c>
      <c r="C1026" s="692" t="s">
        <v>396</v>
      </c>
      <c r="D1026" s="606" t="s">
        <v>402</v>
      </c>
      <c r="E1026" s="670"/>
      <c r="F1026" s="607">
        <v>1894.02</v>
      </c>
      <c r="G1026" s="670"/>
      <c r="H1026" s="670"/>
      <c r="I1026" s="670"/>
      <c r="J1026" s="670"/>
      <c r="K1026" s="670"/>
      <c r="L1026" s="670"/>
      <c r="M1026" s="670"/>
      <c r="N1026" s="670"/>
      <c r="O1026" s="670"/>
      <c r="P1026" s="670"/>
      <c r="Q1026" s="603">
        <v>1894.02</v>
      </c>
      <c r="R1026" s="670"/>
      <c r="S1026" s="608">
        <v>1</v>
      </c>
      <c r="T1026" s="670"/>
      <c r="U1026" s="670"/>
      <c r="V1026" s="670"/>
      <c r="W1026" s="670"/>
      <c r="X1026" s="670"/>
      <c r="Y1026" s="670"/>
      <c r="Z1026" s="670"/>
      <c r="AA1026" s="670"/>
      <c r="AB1026" s="670"/>
      <c r="AC1026" s="670"/>
      <c r="AD1026" s="605">
        <v>1</v>
      </c>
    </row>
    <row r="1027" spans="1:30" ht="15.75" thickBot="1" x14ac:dyDescent="0.3">
      <c r="A1027" s="593" t="s">
        <v>418</v>
      </c>
      <c r="B1027" s="691">
        <v>45181</v>
      </c>
      <c r="C1027" s="692" t="s">
        <v>396</v>
      </c>
      <c r="D1027" s="600" t="s">
        <v>399</v>
      </c>
      <c r="E1027" s="602"/>
      <c r="F1027" s="601">
        <v>1000</v>
      </c>
      <c r="G1027" s="602"/>
      <c r="H1027" s="602"/>
      <c r="I1027" s="602"/>
      <c r="J1027" s="602"/>
      <c r="K1027" s="602"/>
      <c r="L1027" s="602"/>
      <c r="M1027" s="602"/>
      <c r="N1027" s="602"/>
      <c r="O1027" s="602"/>
      <c r="P1027" s="602"/>
      <c r="Q1027" s="603">
        <v>1000</v>
      </c>
      <c r="R1027" s="602"/>
      <c r="S1027" s="604">
        <v>1</v>
      </c>
      <c r="T1027" s="602"/>
      <c r="U1027" s="602"/>
      <c r="V1027" s="602"/>
      <c r="W1027" s="602"/>
      <c r="X1027" s="602"/>
      <c r="Y1027" s="602"/>
      <c r="Z1027" s="602"/>
      <c r="AA1027" s="602"/>
      <c r="AB1027" s="602"/>
      <c r="AC1027" s="602"/>
      <c r="AD1027" s="605">
        <v>1</v>
      </c>
    </row>
    <row r="1028" spans="1:30" ht="15.75" thickBot="1" x14ac:dyDescent="0.3">
      <c r="A1028" s="593" t="s">
        <v>418</v>
      </c>
      <c r="B1028" s="672">
        <v>45187</v>
      </c>
      <c r="C1028" s="671" t="s">
        <v>396</v>
      </c>
      <c r="D1028" s="606" t="s">
        <v>402</v>
      </c>
      <c r="E1028" s="607">
        <v>105560.35</v>
      </c>
      <c r="F1028" s="607">
        <v>4312.83</v>
      </c>
      <c r="G1028" s="670"/>
      <c r="H1028" s="670"/>
      <c r="I1028" s="670"/>
      <c r="J1028" s="670"/>
      <c r="K1028" s="670"/>
      <c r="L1028" s="670"/>
      <c r="M1028" s="670"/>
      <c r="N1028" s="670"/>
      <c r="O1028" s="670"/>
      <c r="P1028" s="670"/>
      <c r="Q1028" s="603">
        <v>109873.18</v>
      </c>
      <c r="R1028" s="608">
        <v>111</v>
      </c>
      <c r="S1028" s="608">
        <v>4</v>
      </c>
      <c r="T1028" s="670"/>
      <c r="U1028" s="670"/>
      <c r="V1028" s="670"/>
      <c r="W1028" s="670"/>
      <c r="X1028" s="670"/>
      <c r="Y1028" s="670"/>
      <c r="Z1028" s="670"/>
      <c r="AA1028" s="670"/>
      <c r="AB1028" s="670"/>
      <c r="AC1028" s="670"/>
      <c r="AD1028" s="605">
        <v>113</v>
      </c>
    </row>
    <row r="1029" spans="1:30" ht="15.75" thickBot="1" x14ac:dyDescent="0.3">
      <c r="A1029" s="593" t="s">
        <v>418</v>
      </c>
      <c r="B1029" s="691">
        <v>45188</v>
      </c>
      <c r="C1029" s="692" t="s">
        <v>396</v>
      </c>
      <c r="D1029" s="600" t="s">
        <v>399</v>
      </c>
      <c r="E1029" s="601">
        <v>1922</v>
      </c>
      <c r="F1029" s="601">
        <v>13704</v>
      </c>
      <c r="G1029" s="602"/>
      <c r="H1029" s="602"/>
      <c r="I1029" s="602"/>
      <c r="J1029" s="602"/>
      <c r="K1029" s="602"/>
      <c r="L1029" s="602"/>
      <c r="M1029" s="602"/>
      <c r="N1029" s="602"/>
      <c r="O1029" s="602"/>
      <c r="P1029" s="602"/>
      <c r="Q1029" s="603">
        <v>15626</v>
      </c>
      <c r="R1029" s="604">
        <v>4</v>
      </c>
      <c r="S1029" s="604">
        <v>21</v>
      </c>
      <c r="T1029" s="602"/>
      <c r="U1029" s="602"/>
      <c r="V1029" s="602"/>
      <c r="W1029" s="602"/>
      <c r="X1029" s="602"/>
      <c r="Y1029" s="602"/>
      <c r="Z1029" s="602"/>
      <c r="AA1029" s="602"/>
      <c r="AB1029" s="602"/>
      <c r="AC1029" s="602"/>
      <c r="AD1029" s="605">
        <v>25</v>
      </c>
    </row>
    <row r="1030" spans="1:30" ht="15.75" thickBot="1" x14ac:dyDescent="0.3">
      <c r="A1030" s="593" t="s">
        <v>418</v>
      </c>
      <c r="B1030" s="690">
        <v>45188</v>
      </c>
      <c r="C1030" s="692" t="s">
        <v>396</v>
      </c>
      <c r="D1030" s="606" t="s">
        <v>403</v>
      </c>
      <c r="E1030" s="670"/>
      <c r="F1030" s="607">
        <v>2645</v>
      </c>
      <c r="G1030" s="670"/>
      <c r="H1030" s="670"/>
      <c r="I1030" s="670"/>
      <c r="J1030" s="670"/>
      <c r="K1030" s="670"/>
      <c r="L1030" s="670"/>
      <c r="M1030" s="670"/>
      <c r="N1030" s="670"/>
      <c r="O1030" s="670"/>
      <c r="P1030" s="670"/>
      <c r="Q1030" s="603">
        <v>2645</v>
      </c>
      <c r="R1030" s="670"/>
      <c r="S1030" s="608">
        <v>6</v>
      </c>
      <c r="T1030" s="670"/>
      <c r="U1030" s="670"/>
      <c r="V1030" s="670"/>
      <c r="W1030" s="670"/>
      <c r="X1030" s="670"/>
      <c r="Y1030" s="670"/>
      <c r="Z1030" s="670"/>
      <c r="AA1030" s="670"/>
      <c r="AB1030" s="670"/>
      <c r="AC1030" s="670"/>
      <c r="AD1030" s="605">
        <v>6</v>
      </c>
    </row>
    <row r="1031" spans="1:30" ht="15.75" thickBot="1" x14ac:dyDescent="0.3">
      <c r="A1031" s="593" t="s">
        <v>418</v>
      </c>
      <c r="B1031" s="673">
        <v>45195</v>
      </c>
      <c r="C1031" s="671" t="s">
        <v>396</v>
      </c>
      <c r="D1031" s="600" t="s">
        <v>402</v>
      </c>
      <c r="E1031" s="601">
        <v>28239</v>
      </c>
      <c r="F1031" s="601">
        <v>8446.92</v>
      </c>
      <c r="G1031" s="602"/>
      <c r="H1031" s="602"/>
      <c r="I1031" s="602"/>
      <c r="J1031" s="602"/>
      <c r="K1031" s="602"/>
      <c r="L1031" s="602"/>
      <c r="M1031" s="602"/>
      <c r="N1031" s="602"/>
      <c r="O1031" s="602"/>
      <c r="P1031" s="602"/>
      <c r="Q1031" s="603">
        <v>36685.919999999998</v>
      </c>
      <c r="R1031" s="604">
        <v>24</v>
      </c>
      <c r="S1031" s="604">
        <v>7</v>
      </c>
      <c r="T1031" s="602"/>
      <c r="U1031" s="602"/>
      <c r="V1031" s="602"/>
      <c r="W1031" s="602"/>
      <c r="X1031" s="602"/>
      <c r="Y1031" s="602"/>
      <c r="Z1031" s="602"/>
      <c r="AA1031" s="602"/>
      <c r="AB1031" s="602"/>
      <c r="AC1031" s="602"/>
      <c r="AD1031" s="605">
        <v>29</v>
      </c>
    </row>
    <row r="1032" spans="1:30" ht="15.75" thickBot="1" x14ac:dyDescent="0.3">
      <c r="A1032" s="593" t="s">
        <v>418</v>
      </c>
      <c r="B1032" s="672">
        <v>45222</v>
      </c>
      <c r="C1032" s="671" t="s">
        <v>396</v>
      </c>
      <c r="D1032" s="606" t="s">
        <v>402</v>
      </c>
      <c r="E1032" s="670"/>
      <c r="F1032" s="670"/>
      <c r="G1032" s="607">
        <v>2507</v>
      </c>
      <c r="H1032" s="670"/>
      <c r="I1032" s="670"/>
      <c r="J1032" s="670"/>
      <c r="K1032" s="670"/>
      <c r="L1032" s="670"/>
      <c r="M1032" s="670"/>
      <c r="N1032" s="670"/>
      <c r="O1032" s="670"/>
      <c r="P1032" s="670"/>
      <c r="Q1032" s="603">
        <v>2507</v>
      </c>
      <c r="R1032" s="670"/>
      <c r="S1032" s="670"/>
      <c r="T1032" s="608">
        <v>5</v>
      </c>
      <c r="U1032" s="670"/>
      <c r="V1032" s="670"/>
      <c r="W1032" s="670"/>
      <c r="X1032" s="670"/>
      <c r="Y1032" s="670"/>
      <c r="Z1032" s="670"/>
      <c r="AA1032" s="670"/>
      <c r="AB1032" s="670"/>
      <c r="AC1032" s="670"/>
      <c r="AD1032" s="605">
        <v>5</v>
      </c>
    </row>
    <row r="1033" spans="1:30" ht="15.75" thickBot="1" x14ac:dyDescent="0.3">
      <c r="A1033" s="593" t="s">
        <v>418</v>
      </c>
      <c r="B1033" s="673">
        <v>45225</v>
      </c>
      <c r="C1033" s="671" t="s">
        <v>396</v>
      </c>
      <c r="D1033" s="600" t="s">
        <v>402</v>
      </c>
      <c r="E1033" s="602"/>
      <c r="F1033" s="602"/>
      <c r="G1033" s="601">
        <v>20591</v>
      </c>
      <c r="H1033" s="602"/>
      <c r="I1033" s="602"/>
      <c r="J1033" s="602"/>
      <c r="K1033" s="602"/>
      <c r="L1033" s="602"/>
      <c r="M1033" s="602"/>
      <c r="N1033" s="602"/>
      <c r="O1033" s="602"/>
      <c r="P1033" s="602"/>
      <c r="Q1033" s="603">
        <v>20591</v>
      </c>
      <c r="R1033" s="602"/>
      <c r="S1033" s="602"/>
      <c r="T1033" s="604">
        <v>32</v>
      </c>
      <c r="U1033" s="602"/>
      <c r="V1033" s="602"/>
      <c r="W1033" s="602"/>
      <c r="X1033" s="602"/>
      <c r="Y1033" s="602"/>
      <c r="Z1033" s="602"/>
      <c r="AA1033" s="602"/>
      <c r="AB1033" s="602"/>
      <c r="AC1033" s="602"/>
      <c r="AD1033" s="605">
        <v>32</v>
      </c>
    </row>
    <row r="1034" spans="1:30" ht="15.75" thickBot="1" x14ac:dyDescent="0.3">
      <c r="A1034" s="593" t="s">
        <v>418</v>
      </c>
      <c r="B1034" s="672">
        <v>45232</v>
      </c>
      <c r="C1034" s="671" t="s">
        <v>396</v>
      </c>
      <c r="D1034" s="606" t="s">
        <v>402</v>
      </c>
      <c r="E1034" s="670"/>
      <c r="F1034" s="670"/>
      <c r="G1034" s="607">
        <v>65213</v>
      </c>
      <c r="H1034" s="607">
        <v>1002</v>
      </c>
      <c r="I1034" s="670"/>
      <c r="J1034" s="670"/>
      <c r="K1034" s="670"/>
      <c r="L1034" s="670"/>
      <c r="M1034" s="670"/>
      <c r="N1034" s="670"/>
      <c r="O1034" s="670"/>
      <c r="P1034" s="670"/>
      <c r="Q1034" s="603">
        <v>66215</v>
      </c>
      <c r="R1034" s="670"/>
      <c r="S1034" s="670"/>
      <c r="T1034" s="608">
        <v>181</v>
      </c>
      <c r="U1034" s="608">
        <v>4</v>
      </c>
      <c r="V1034" s="670"/>
      <c r="W1034" s="670"/>
      <c r="X1034" s="670"/>
      <c r="Y1034" s="670"/>
      <c r="Z1034" s="670"/>
      <c r="AA1034" s="670"/>
      <c r="AB1034" s="670"/>
      <c r="AC1034" s="670"/>
      <c r="AD1034" s="605">
        <v>185</v>
      </c>
    </row>
    <row r="1035" spans="1:30" ht="15.75" thickBot="1" x14ac:dyDescent="0.3">
      <c r="A1035" s="593" t="s">
        <v>418</v>
      </c>
      <c r="B1035" s="673">
        <v>45237</v>
      </c>
      <c r="C1035" s="671" t="s">
        <v>396</v>
      </c>
      <c r="D1035" s="600" t="s">
        <v>402</v>
      </c>
      <c r="E1035" s="602"/>
      <c r="F1035" s="602"/>
      <c r="G1035" s="601">
        <v>52661</v>
      </c>
      <c r="H1035" s="601">
        <v>7837</v>
      </c>
      <c r="I1035" s="602"/>
      <c r="J1035" s="602"/>
      <c r="K1035" s="602"/>
      <c r="L1035" s="602"/>
      <c r="M1035" s="602"/>
      <c r="N1035" s="602"/>
      <c r="O1035" s="602"/>
      <c r="P1035" s="602"/>
      <c r="Q1035" s="603">
        <v>60498</v>
      </c>
      <c r="R1035" s="602"/>
      <c r="S1035" s="602"/>
      <c r="T1035" s="604">
        <v>90</v>
      </c>
      <c r="U1035" s="604">
        <v>12</v>
      </c>
      <c r="V1035" s="602"/>
      <c r="W1035" s="602"/>
      <c r="X1035" s="602"/>
      <c r="Y1035" s="602"/>
      <c r="Z1035" s="602"/>
      <c r="AA1035" s="602"/>
      <c r="AB1035" s="602"/>
      <c r="AC1035" s="602"/>
      <c r="AD1035" s="605">
        <v>100</v>
      </c>
    </row>
    <row r="1036" spans="1:30" ht="15.75" thickBot="1" x14ac:dyDescent="0.3">
      <c r="A1036" s="593" t="s">
        <v>418</v>
      </c>
      <c r="B1036" s="672">
        <v>45238</v>
      </c>
      <c r="C1036" s="671" t="s">
        <v>396</v>
      </c>
      <c r="D1036" s="606" t="s">
        <v>402</v>
      </c>
      <c r="E1036" s="670"/>
      <c r="F1036" s="670"/>
      <c r="G1036" s="607">
        <v>182203</v>
      </c>
      <c r="H1036" s="607">
        <v>16292</v>
      </c>
      <c r="I1036" s="670"/>
      <c r="J1036" s="670"/>
      <c r="K1036" s="670"/>
      <c r="L1036" s="670"/>
      <c r="M1036" s="670"/>
      <c r="N1036" s="670"/>
      <c r="O1036" s="670"/>
      <c r="P1036" s="670"/>
      <c r="Q1036" s="603">
        <v>198495</v>
      </c>
      <c r="R1036" s="670"/>
      <c r="S1036" s="670"/>
      <c r="T1036" s="608">
        <v>439</v>
      </c>
      <c r="U1036" s="608">
        <v>42</v>
      </c>
      <c r="V1036" s="670"/>
      <c r="W1036" s="670"/>
      <c r="X1036" s="670"/>
      <c r="Y1036" s="670"/>
      <c r="Z1036" s="670"/>
      <c r="AA1036" s="670"/>
      <c r="AB1036" s="670"/>
      <c r="AC1036" s="670"/>
      <c r="AD1036" s="605">
        <v>479</v>
      </c>
    </row>
    <row r="1037" spans="1:30" ht="15.75" thickBot="1" x14ac:dyDescent="0.3">
      <c r="A1037" s="593" t="s">
        <v>418</v>
      </c>
      <c r="B1037" s="673">
        <v>45251</v>
      </c>
      <c r="C1037" s="671" t="s">
        <v>396</v>
      </c>
      <c r="D1037" s="600" t="s">
        <v>402</v>
      </c>
      <c r="E1037" s="602"/>
      <c r="F1037" s="602"/>
      <c r="G1037" s="601">
        <v>44989</v>
      </c>
      <c r="H1037" s="601">
        <v>47087</v>
      </c>
      <c r="I1037" s="602"/>
      <c r="J1037" s="602"/>
      <c r="K1037" s="602"/>
      <c r="L1037" s="602"/>
      <c r="M1037" s="602"/>
      <c r="N1037" s="602"/>
      <c r="O1037" s="602"/>
      <c r="P1037" s="602"/>
      <c r="Q1037" s="603">
        <v>92076</v>
      </c>
      <c r="R1037" s="602"/>
      <c r="S1037" s="602"/>
      <c r="T1037" s="604">
        <v>103</v>
      </c>
      <c r="U1037" s="604">
        <v>98</v>
      </c>
      <c r="V1037" s="602"/>
      <c r="W1037" s="602"/>
      <c r="X1037" s="602"/>
      <c r="Y1037" s="602"/>
      <c r="Z1037" s="602"/>
      <c r="AA1037" s="602"/>
      <c r="AB1037" s="602"/>
      <c r="AC1037" s="602"/>
      <c r="AD1037" s="605">
        <v>201</v>
      </c>
    </row>
    <row r="1038" spans="1:30" ht="15.75" thickBot="1" x14ac:dyDescent="0.3">
      <c r="A1038" s="593" t="s">
        <v>418</v>
      </c>
      <c r="B1038" s="672">
        <v>45258</v>
      </c>
      <c r="C1038" s="671" t="s">
        <v>396</v>
      </c>
      <c r="D1038" s="606" t="s">
        <v>402</v>
      </c>
      <c r="E1038" s="670"/>
      <c r="F1038" s="670"/>
      <c r="G1038" s="607">
        <v>6956</v>
      </c>
      <c r="H1038" s="607">
        <v>15283</v>
      </c>
      <c r="I1038" s="670"/>
      <c r="J1038" s="670"/>
      <c r="K1038" s="670"/>
      <c r="L1038" s="670"/>
      <c r="M1038" s="670"/>
      <c r="N1038" s="670"/>
      <c r="O1038" s="670"/>
      <c r="P1038" s="670"/>
      <c r="Q1038" s="603">
        <v>22239</v>
      </c>
      <c r="R1038" s="670"/>
      <c r="S1038" s="670"/>
      <c r="T1038" s="608">
        <v>11</v>
      </c>
      <c r="U1038" s="608">
        <v>26</v>
      </c>
      <c r="V1038" s="670"/>
      <c r="W1038" s="670"/>
      <c r="X1038" s="670"/>
      <c r="Y1038" s="670"/>
      <c r="Z1038" s="670"/>
      <c r="AA1038" s="670"/>
      <c r="AB1038" s="670"/>
      <c r="AC1038" s="670"/>
      <c r="AD1038" s="605">
        <v>37</v>
      </c>
    </row>
    <row r="1039" spans="1:30" ht="15.75" thickBot="1" x14ac:dyDescent="0.3">
      <c r="A1039" s="593" t="s">
        <v>418</v>
      </c>
      <c r="B1039" s="673">
        <v>45259</v>
      </c>
      <c r="C1039" s="671" t="s">
        <v>396</v>
      </c>
      <c r="D1039" s="600" t="s">
        <v>402</v>
      </c>
      <c r="E1039" s="602"/>
      <c r="F1039" s="602"/>
      <c r="G1039" s="601">
        <v>21975</v>
      </c>
      <c r="H1039" s="601">
        <v>52226</v>
      </c>
      <c r="I1039" s="602"/>
      <c r="J1039" s="602"/>
      <c r="K1039" s="602"/>
      <c r="L1039" s="602"/>
      <c r="M1039" s="602"/>
      <c r="N1039" s="602"/>
      <c r="O1039" s="602"/>
      <c r="P1039" s="602"/>
      <c r="Q1039" s="603">
        <v>74201</v>
      </c>
      <c r="R1039" s="602"/>
      <c r="S1039" s="602"/>
      <c r="T1039" s="604">
        <v>54</v>
      </c>
      <c r="U1039" s="604">
        <v>131</v>
      </c>
      <c r="V1039" s="602"/>
      <c r="W1039" s="602"/>
      <c r="X1039" s="602"/>
      <c r="Y1039" s="602"/>
      <c r="Z1039" s="602"/>
      <c r="AA1039" s="602"/>
      <c r="AB1039" s="602"/>
      <c r="AC1039" s="602"/>
      <c r="AD1039" s="605">
        <v>184</v>
      </c>
    </row>
    <row r="1040" spans="1:30" ht="15.75" thickBot="1" x14ac:dyDescent="0.3">
      <c r="A1040" s="593" t="s">
        <v>418</v>
      </c>
      <c r="B1040" s="672">
        <v>45264</v>
      </c>
      <c r="C1040" s="671" t="s">
        <v>396</v>
      </c>
      <c r="D1040" s="606" t="s">
        <v>402</v>
      </c>
      <c r="E1040" s="670"/>
      <c r="F1040" s="670"/>
      <c r="G1040" s="607">
        <v>26866</v>
      </c>
      <c r="H1040" s="607">
        <v>40969</v>
      </c>
      <c r="I1040" s="607">
        <v>3721</v>
      </c>
      <c r="J1040" s="670"/>
      <c r="K1040" s="670"/>
      <c r="L1040" s="670"/>
      <c r="M1040" s="670"/>
      <c r="N1040" s="670"/>
      <c r="O1040" s="670"/>
      <c r="P1040" s="670"/>
      <c r="Q1040" s="603">
        <v>71556</v>
      </c>
      <c r="R1040" s="670"/>
      <c r="S1040" s="670"/>
      <c r="T1040" s="608">
        <v>69</v>
      </c>
      <c r="U1040" s="608">
        <v>85</v>
      </c>
      <c r="V1040" s="608">
        <v>10</v>
      </c>
      <c r="W1040" s="670"/>
      <c r="X1040" s="670"/>
      <c r="Y1040" s="670"/>
      <c r="Z1040" s="670"/>
      <c r="AA1040" s="670"/>
      <c r="AB1040" s="670"/>
      <c r="AC1040" s="670"/>
      <c r="AD1040" s="605">
        <v>161</v>
      </c>
    </row>
    <row r="1041" spans="1:30" ht="15.75" thickBot="1" x14ac:dyDescent="0.3">
      <c r="A1041" s="593" t="s">
        <v>418</v>
      </c>
      <c r="B1041" s="673">
        <v>45266</v>
      </c>
      <c r="C1041" s="671" t="s">
        <v>396</v>
      </c>
      <c r="D1041" s="600" t="s">
        <v>402</v>
      </c>
      <c r="E1041" s="602"/>
      <c r="F1041" s="602"/>
      <c r="G1041" s="601">
        <v>217</v>
      </c>
      <c r="H1041" s="601">
        <v>20837</v>
      </c>
      <c r="I1041" s="601">
        <v>924</v>
      </c>
      <c r="J1041" s="602"/>
      <c r="K1041" s="602"/>
      <c r="L1041" s="602"/>
      <c r="M1041" s="602"/>
      <c r="N1041" s="602"/>
      <c r="O1041" s="602"/>
      <c r="P1041" s="602"/>
      <c r="Q1041" s="603">
        <v>21978</v>
      </c>
      <c r="R1041" s="602"/>
      <c r="S1041" s="602"/>
      <c r="T1041" s="604">
        <v>1</v>
      </c>
      <c r="U1041" s="604">
        <v>44</v>
      </c>
      <c r="V1041" s="604">
        <v>3</v>
      </c>
      <c r="W1041" s="602"/>
      <c r="X1041" s="602"/>
      <c r="Y1041" s="602"/>
      <c r="Z1041" s="602"/>
      <c r="AA1041" s="602"/>
      <c r="AB1041" s="602"/>
      <c r="AC1041" s="602"/>
      <c r="AD1041" s="605">
        <v>48</v>
      </c>
    </row>
    <row r="1042" spans="1:30" ht="15.75" thickBot="1" x14ac:dyDescent="0.3">
      <c r="A1042" s="593" t="s">
        <v>418</v>
      </c>
      <c r="B1042" s="672">
        <v>45281</v>
      </c>
      <c r="C1042" s="671" t="s">
        <v>396</v>
      </c>
      <c r="D1042" s="606" t="s">
        <v>402</v>
      </c>
      <c r="E1042" s="670"/>
      <c r="F1042" s="670"/>
      <c r="G1042" s="607">
        <v>4149</v>
      </c>
      <c r="H1042" s="607">
        <v>58686</v>
      </c>
      <c r="I1042" s="607">
        <v>41338</v>
      </c>
      <c r="J1042" s="670"/>
      <c r="K1042" s="670"/>
      <c r="L1042" s="670"/>
      <c r="M1042" s="670"/>
      <c r="N1042" s="670"/>
      <c r="O1042" s="670"/>
      <c r="P1042" s="670"/>
      <c r="Q1042" s="603">
        <v>104173</v>
      </c>
      <c r="R1042" s="670"/>
      <c r="S1042" s="670"/>
      <c r="T1042" s="608">
        <v>9</v>
      </c>
      <c r="U1042" s="608">
        <v>122</v>
      </c>
      <c r="V1042" s="608">
        <v>75</v>
      </c>
      <c r="W1042" s="670"/>
      <c r="X1042" s="670"/>
      <c r="Y1042" s="670"/>
      <c r="Z1042" s="670"/>
      <c r="AA1042" s="670"/>
      <c r="AB1042" s="670"/>
      <c r="AC1042" s="670"/>
      <c r="AD1042" s="605">
        <v>206</v>
      </c>
    </row>
    <row r="1043" spans="1:30" ht="15.75" thickBot="1" x14ac:dyDescent="0.3">
      <c r="A1043" s="593" t="s">
        <v>418</v>
      </c>
      <c r="B1043" s="673">
        <v>45299</v>
      </c>
      <c r="C1043" s="671" t="s">
        <v>396</v>
      </c>
      <c r="D1043" s="600" t="s">
        <v>402</v>
      </c>
      <c r="E1043" s="602"/>
      <c r="F1043" s="602"/>
      <c r="G1043" s="601">
        <v>405</v>
      </c>
      <c r="H1043" s="601">
        <v>8914</v>
      </c>
      <c r="I1043" s="601">
        <v>22985</v>
      </c>
      <c r="J1043" s="601">
        <v>1903</v>
      </c>
      <c r="K1043" s="602"/>
      <c r="L1043" s="602"/>
      <c r="M1043" s="602"/>
      <c r="N1043" s="602"/>
      <c r="O1043" s="602"/>
      <c r="P1043" s="602"/>
      <c r="Q1043" s="603">
        <v>34207</v>
      </c>
      <c r="R1043" s="602"/>
      <c r="S1043" s="602"/>
      <c r="T1043" s="604">
        <v>1</v>
      </c>
      <c r="U1043" s="604">
        <v>15</v>
      </c>
      <c r="V1043" s="604">
        <v>48</v>
      </c>
      <c r="W1043" s="604">
        <v>3</v>
      </c>
      <c r="X1043" s="602"/>
      <c r="Y1043" s="602"/>
      <c r="Z1043" s="602"/>
      <c r="AA1043" s="602"/>
      <c r="AB1043" s="602"/>
      <c r="AC1043" s="602"/>
      <c r="AD1043" s="605">
        <v>67</v>
      </c>
    </row>
    <row r="1044" spans="1:30" ht="15.75" thickBot="1" x14ac:dyDescent="0.3">
      <c r="A1044" s="593" t="s">
        <v>418</v>
      </c>
      <c r="B1044" s="690">
        <v>45307</v>
      </c>
      <c r="C1044" s="692" t="s">
        <v>396</v>
      </c>
      <c r="D1044" s="606" t="s">
        <v>399</v>
      </c>
      <c r="E1044" s="670"/>
      <c r="F1044" s="670"/>
      <c r="G1044" s="607">
        <v>39471</v>
      </c>
      <c r="H1044" s="607">
        <v>3295</v>
      </c>
      <c r="I1044" s="607">
        <v>314</v>
      </c>
      <c r="J1044" s="607">
        <v>490</v>
      </c>
      <c r="K1044" s="670"/>
      <c r="L1044" s="670"/>
      <c r="M1044" s="670"/>
      <c r="N1044" s="670"/>
      <c r="O1044" s="670"/>
      <c r="P1044" s="670"/>
      <c r="Q1044" s="603">
        <v>43570</v>
      </c>
      <c r="R1044" s="670"/>
      <c r="S1044" s="670"/>
      <c r="T1044" s="608">
        <v>83</v>
      </c>
      <c r="U1044" s="608">
        <v>7</v>
      </c>
      <c r="V1044" s="608">
        <v>1</v>
      </c>
      <c r="W1044" s="608">
        <v>1</v>
      </c>
      <c r="X1044" s="670"/>
      <c r="Y1044" s="670"/>
      <c r="Z1044" s="670"/>
      <c r="AA1044" s="670"/>
      <c r="AB1044" s="670"/>
      <c r="AC1044" s="670"/>
      <c r="AD1044" s="605">
        <v>92</v>
      </c>
    </row>
    <row r="1045" spans="1:30" ht="15.75" thickBot="1" x14ac:dyDescent="0.3">
      <c r="A1045" s="593" t="s">
        <v>418</v>
      </c>
      <c r="B1045" s="691">
        <v>45307</v>
      </c>
      <c r="C1045" s="692" t="s">
        <v>396</v>
      </c>
      <c r="D1045" s="600" t="s">
        <v>403</v>
      </c>
      <c r="E1045" s="602"/>
      <c r="F1045" s="602"/>
      <c r="G1045" s="601">
        <v>6255</v>
      </c>
      <c r="H1045" s="602"/>
      <c r="I1045" s="602"/>
      <c r="J1045" s="601">
        <v>594</v>
      </c>
      <c r="K1045" s="602"/>
      <c r="L1045" s="602"/>
      <c r="M1045" s="602"/>
      <c r="N1045" s="602"/>
      <c r="O1045" s="602"/>
      <c r="P1045" s="602"/>
      <c r="Q1045" s="603">
        <v>6849</v>
      </c>
      <c r="R1045" s="602"/>
      <c r="S1045" s="602"/>
      <c r="T1045" s="604">
        <v>13</v>
      </c>
      <c r="U1045" s="602"/>
      <c r="V1045" s="602"/>
      <c r="W1045" s="604">
        <v>2</v>
      </c>
      <c r="X1045" s="602"/>
      <c r="Y1045" s="602"/>
      <c r="Z1045" s="602"/>
      <c r="AA1045" s="602"/>
      <c r="AB1045" s="602"/>
      <c r="AC1045" s="602"/>
      <c r="AD1045" s="605">
        <v>15</v>
      </c>
    </row>
    <row r="1046" spans="1:30" ht="15.75" thickBot="1" x14ac:dyDescent="0.3">
      <c r="A1046" s="593" t="s">
        <v>418</v>
      </c>
      <c r="B1046" s="690">
        <v>45308</v>
      </c>
      <c r="C1046" s="692" t="s">
        <v>396</v>
      </c>
      <c r="D1046" s="606" t="s">
        <v>399</v>
      </c>
      <c r="E1046" s="670"/>
      <c r="F1046" s="670"/>
      <c r="G1046" s="607">
        <v>137698</v>
      </c>
      <c r="H1046" s="607">
        <v>8295</v>
      </c>
      <c r="I1046" s="607">
        <v>450</v>
      </c>
      <c r="J1046" s="607">
        <v>2546</v>
      </c>
      <c r="K1046" s="670"/>
      <c r="L1046" s="670"/>
      <c r="M1046" s="670"/>
      <c r="N1046" s="670"/>
      <c r="O1046" s="670"/>
      <c r="P1046" s="670"/>
      <c r="Q1046" s="603">
        <v>148989</v>
      </c>
      <c r="R1046" s="670"/>
      <c r="S1046" s="670"/>
      <c r="T1046" s="608">
        <v>283</v>
      </c>
      <c r="U1046" s="608">
        <v>17</v>
      </c>
      <c r="V1046" s="608">
        <v>1</v>
      </c>
      <c r="W1046" s="608">
        <v>6</v>
      </c>
      <c r="X1046" s="670"/>
      <c r="Y1046" s="670"/>
      <c r="Z1046" s="670"/>
      <c r="AA1046" s="670"/>
      <c r="AB1046" s="670"/>
      <c r="AC1046" s="670"/>
      <c r="AD1046" s="605">
        <v>304</v>
      </c>
    </row>
    <row r="1047" spans="1:30" ht="15.75" thickBot="1" x14ac:dyDescent="0.3">
      <c r="A1047" s="593" t="s">
        <v>418</v>
      </c>
      <c r="B1047" s="691">
        <v>45308</v>
      </c>
      <c r="C1047" s="692" t="s">
        <v>396</v>
      </c>
      <c r="D1047" s="600" t="s">
        <v>403</v>
      </c>
      <c r="E1047" s="602"/>
      <c r="F1047" s="602"/>
      <c r="G1047" s="601">
        <v>26014</v>
      </c>
      <c r="H1047" s="601">
        <v>1736</v>
      </c>
      <c r="I1047" s="602"/>
      <c r="J1047" s="601">
        <v>2550</v>
      </c>
      <c r="K1047" s="602"/>
      <c r="L1047" s="602"/>
      <c r="M1047" s="602"/>
      <c r="N1047" s="602"/>
      <c r="O1047" s="602"/>
      <c r="P1047" s="602"/>
      <c r="Q1047" s="603">
        <v>30300</v>
      </c>
      <c r="R1047" s="602"/>
      <c r="S1047" s="602"/>
      <c r="T1047" s="604">
        <v>55</v>
      </c>
      <c r="U1047" s="604">
        <v>6</v>
      </c>
      <c r="V1047" s="602"/>
      <c r="W1047" s="604">
        <v>6</v>
      </c>
      <c r="X1047" s="602"/>
      <c r="Y1047" s="602"/>
      <c r="Z1047" s="602"/>
      <c r="AA1047" s="602"/>
      <c r="AB1047" s="602"/>
      <c r="AC1047" s="602"/>
      <c r="AD1047" s="605">
        <v>65</v>
      </c>
    </row>
    <row r="1048" spans="1:30" ht="15.75" thickBot="1" x14ac:dyDescent="0.3">
      <c r="A1048" s="593" t="s">
        <v>418</v>
      </c>
      <c r="B1048" s="690">
        <v>45309</v>
      </c>
      <c r="C1048" s="692" t="s">
        <v>396</v>
      </c>
      <c r="D1048" s="606" t="s">
        <v>399</v>
      </c>
      <c r="E1048" s="670"/>
      <c r="F1048" s="670"/>
      <c r="G1048" s="607">
        <v>273288</v>
      </c>
      <c r="H1048" s="607">
        <v>5502</v>
      </c>
      <c r="I1048" s="607">
        <v>8355</v>
      </c>
      <c r="J1048" s="607">
        <v>3957</v>
      </c>
      <c r="K1048" s="670"/>
      <c r="L1048" s="670"/>
      <c r="M1048" s="670"/>
      <c r="N1048" s="670"/>
      <c r="O1048" s="670"/>
      <c r="P1048" s="670"/>
      <c r="Q1048" s="603">
        <v>291102</v>
      </c>
      <c r="R1048" s="670"/>
      <c r="S1048" s="670"/>
      <c r="T1048" s="608">
        <v>532</v>
      </c>
      <c r="U1048" s="608">
        <v>16</v>
      </c>
      <c r="V1048" s="608">
        <v>26</v>
      </c>
      <c r="W1048" s="608">
        <v>9</v>
      </c>
      <c r="X1048" s="670"/>
      <c r="Y1048" s="670"/>
      <c r="Z1048" s="670"/>
      <c r="AA1048" s="670"/>
      <c r="AB1048" s="670"/>
      <c r="AC1048" s="670"/>
      <c r="AD1048" s="605">
        <v>552</v>
      </c>
    </row>
    <row r="1049" spans="1:30" ht="15.75" thickBot="1" x14ac:dyDescent="0.3">
      <c r="A1049" s="593" t="s">
        <v>418</v>
      </c>
      <c r="B1049" s="691">
        <v>45309</v>
      </c>
      <c r="C1049" s="692" t="s">
        <v>396</v>
      </c>
      <c r="D1049" s="600" t="s">
        <v>403</v>
      </c>
      <c r="E1049" s="602"/>
      <c r="F1049" s="602"/>
      <c r="G1049" s="601">
        <v>56068</v>
      </c>
      <c r="H1049" s="601">
        <v>1773</v>
      </c>
      <c r="I1049" s="601">
        <v>2717</v>
      </c>
      <c r="J1049" s="601">
        <v>4767</v>
      </c>
      <c r="K1049" s="602"/>
      <c r="L1049" s="602"/>
      <c r="M1049" s="602"/>
      <c r="N1049" s="602"/>
      <c r="O1049" s="602"/>
      <c r="P1049" s="602"/>
      <c r="Q1049" s="603">
        <v>65325</v>
      </c>
      <c r="R1049" s="602"/>
      <c r="S1049" s="602"/>
      <c r="T1049" s="604">
        <v>130</v>
      </c>
      <c r="U1049" s="604">
        <v>4</v>
      </c>
      <c r="V1049" s="604">
        <v>10</v>
      </c>
      <c r="W1049" s="604">
        <v>8</v>
      </c>
      <c r="X1049" s="602"/>
      <c r="Y1049" s="602"/>
      <c r="Z1049" s="602"/>
      <c r="AA1049" s="602"/>
      <c r="AB1049" s="602"/>
      <c r="AC1049" s="602"/>
      <c r="AD1049" s="605">
        <v>142</v>
      </c>
    </row>
    <row r="1050" spans="1:30" ht="15.75" thickBot="1" x14ac:dyDescent="0.3">
      <c r="A1050" s="593" t="s">
        <v>418</v>
      </c>
      <c r="B1050" s="690">
        <v>45310</v>
      </c>
      <c r="C1050" s="692" t="s">
        <v>396</v>
      </c>
      <c r="D1050" s="606" t="s">
        <v>399</v>
      </c>
      <c r="E1050" s="670"/>
      <c r="F1050" s="670"/>
      <c r="G1050" s="607">
        <v>148468</v>
      </c>
      <c r="H1050" s="607">
        <v>101728</v>
      </c>
      <c r="I1050" s="607">
        <v>13228</v>
      </c>
      <c r="J1050" s="607">
        <v>8844</v>
      </c>
      <c r="K1050" s="670"/>
      <c r="L1050" s="670"/>
      <c r="M1050" s="670"/>
      <c r="N1050" s="670"/>
      <c r="O1050" s="670"/>
      <c r="P1050" s="670"/>
      <c r="Q1050" s="603">
        <v>272268</v>
      </c>
      <c r="R1050" s="670"/>
      <c r="S1050" s="670"/>
      <c r="T1050" s="608">
        <v>296</v>
      </c>
      <c r="U1050" s="608">
        <v>200</v>
      </c>
      <c r="V1050" s="608">
        <v>32</v>
      </c>
      <c r="W1050" s="608">
        <v>17</v>
      </c>
      <c r="X1050" s="670"/>
      <c r="Y1050" s="670"/>
      <c r="Z1050" s="670"/>
      <c r="AA1050" s="670"/>
      <c r="AB1050" s="670"/>
      <c r="AC1050" s="670"/>
      <c r="AD1050" s="605">
        <v>511</v>
      </c>
    </row>
    <row r="1051" spans="1:30" ht="15.75" thickBot="1" x14ac:dyDescent="0.3">
      <c r="A1051" s="593" t="s">
        <v>418</v>
      </c>
      <c r="B1051" s="691">
        <v>45310</v>
      </c>
      <c r="C1051" s="692" t="s">
        <v>396</v>
      </c>
      <c r="D1051" s="600" t="s">
        <v>403</v>
      </c>
      <c r="E1051" s="602"/>
      <c r="F1051" s="602"/>
      <c r="G1051" s="601">
        <v>32774</v>
      </c>
      <c r="H1051" s="601">
        <v>26307</v>
      </c>
      <c r="I1051" s="601">
        <v>1697</v>
      </c>
      <c r="J1051" s="601">
        <v>3086</v>
      </c>
      <c r="K1051" s="602"/>
      <c r="L1051" s="602"/>
      <c r="M1051" s="602"/>
      <c r="N1051" s="602"/>
      <c r="O1051" s="602"/>
      <c r="P1051" s="602"/>
      <c r="Q1051" s="603">
        <v>63864</v>
      </c>
      <c r="R1051" s="602"/>
      <c r="S1051" s="602"/>
      <c r="T1051" s="604">
        <v>74</v>
      </c>
      <c r="U1051" s="604">
        <v>69</v>
      </c>
      <c r="V1051" s="604">
        <v>12</v>
      </c>
      <c r="W1051" s="604">
        <v>6</v>
      </c>
      <c r="X1051" s="602"/>
      <c r="Y1051" s="602"/>
      <c r="Z1051" s="602"/>
      <c r="AA1051" s="602"/>
      <c r="AB1051" s="602"/>
      <c r="AC1051" s="602"/>
      <c r="AD1051" s="605">
        <v>148</v>
      </c>
    </row>
    <row r="1052" spans="1:30" ht="15.75" thickBot="1" x14ac:dyDescent="0.3">
      <c r="A1052" s="593" t="s">
        <v>418</v>
      </c>
      <c r="B1052" s="672">
        <v>45313</v>
      </c>
      <c r="C1052" s="671" t="s">
        <v>396</v>
      </c>
      <c r="D1052" s="606" t="s">
        <v>402</v>
      </c>
      <c r="E1052" s="670"/>
      <c r="F1052" s="670"/>
      <c r="G1052" s="607">
        <v>3110</v>
      </c>
      <c r="H1052" s="607">
        <v>5199</v>
      </c>
      <c r="I1052" s="607">
        <v>8065</v>
      </c>
      <c r="J1052" s="607">
        <v>8169</v>
      </c>
      <c r="K1052" s="670"/>
      <c r="L1052" s="670"/>
      <c r="M1052" s="670"/>
      <c r="N1052" s="670"/>
      <c r="O1052" s="670"/>
      <c r="P1052" s="670"/>
      <c r="Q1052" s="603">
        <v>24543</v>
      </c>
      <c r="R1052" s="670"/>
      <c r="S1052" s="670"/>
      <c r="T1052" s="608">
        <v>11</v>
      </c>
      <c r="U1052" s="608">
        <v>12</v>
      </c>
      <c r="V1052" s="608">
        <v>16</v>
      </c>
      <c r="W1052" s="608">
        <v>15</v>
      </c>
      <c r="X1052" s="670"/>
      <c r="Y1052" s="670"/>
      <c r="Z1052" s="670"/>
      <c r="AA1052" s="670"/>
      <c r="AB1052" s="670"/>
      <c r="AC1052" s="670"/>
      <c r="AD1052" s="605">
        <v>54</v>
      </c>
    </row>
    <row r="1053" spans="1:30" ht="15.75" thickBot="1" x14ac:dyDescent="0.3">
      <c r="A1053" s="593" t="s">
        <v>418</v>
      </c>
      <c r="B1053" s="691">
        <v>45314</v>
      </c>
      <c r="C1053" s="692" t="s">
        <v>396</v>
      </c>
      <c r="D1053" s="600" t="s">
        <v>399</v>
      </c>
      <c r="E1053" s="602"/>
      <c r="F1053" s="602"/>
      <c r="G1053" s="601">
        <v>46761</v>
      </c>
      <c r="H1053" s="601">
        <v>124954</v>
      </c>
      <c r="I1053" s="601">
        <v>3960</v>
      </c>
      <c r="J1053" s="601">
        <v>388</v>
      </c>
      <c r="K1053" s="602"/>
      <c r="L1053" s="602"/>
      <c r="M1053" s="602"/>
      <c r="N1053" s="602"/>
      <c r="O1053" s="602"/>
      <c r="P1053" s="602"/>
      <c r="Q1053" s="603">
        <v>176063</v>
      </c>
      <c r="R1053" s="602"/>
      <c r="S1053" s="602"/>
      <c r="T1053" s="604">
        <v>104</v>
      </c>
      <c r="U1053" s="604">
        <v>249</v>
      </c>
      <c r="V1053" s="604">
        <v>10</v>
      </c>
      <c r="W1053" s="604">
        <v>1</v>
      </c>
      <c r="X1053" s="602"/>
      <c r="Y1053" s="602"/>
      <c r="Z1053" s="602"/>
      <c r="AA1053" s="602"/>
      <c r="AB1053" s="602"/>
      <c r="AC1053" s="602"/>
      <c r="AD1053" s="605">
        <v>358</v>
      </c>
    </row>
    <row r="1054" spans="1:30" ht="15.75" thickBot="1" x14ac:dyDescent="0.3">
      <c r="A1054" s="593" t="s">
        <v>418</v>
      </c>
      <c r="B1054" s="690">
        <v>45314</v>
      </c>
      <c r="C1054" s="692" t="s">
        <v>396</v>
      </c>
      <c r="D1054" s="606" t="s">
        <v>403</v>
      </c>
      <c r="E1054" s="670"/>
      <c r="F1054" s="670"/>
      <c r="G1054" s="607">
        <v>18511</v>
      </c>
      <c r="H1054" s="607">
        <v>36872</v>
      </c>
      <c r="I1054" s="607">
        <v>736</v>
      </c>
      <c r="J1054" s="607">
        <v>1283</v>
      </c>
      <c r="K1054" s="670"/>
      <c r="L1054" s="670"/>
      <c r="M1054" s="670"/>
      <c r="N1054" s="670"/>
      <c r="O1054" s="670"/>
      <c r="P1054" s="670"/>
      <c r="Q1054" s="603">
        <v>57402</v>
      </c>
      <c r="R1054" s="670"/>
      <c r="S1054" s="670"/>
      <c r="T1054" s="608">
        <v>39</v>
      </c>
      <c r="U1054" s="608">
        <v>91</v>
      </c>
      <c r="V1054" s="608">
        <v>3</v>
      </c>
      <c r="W1054" s="608">
        <v>2</v>
      </c>
      <c r="X1054" s="670"/>
      <c r="Y1054" s="670"/>
      <c r="Z1054" s="670"/>
      <c r="AA1054" s="670"/>
      <c r="AB1054" s="670"/>
      <c r="AC1054" s="670"/>
      <c r="AD1054" s="605">
        <v>132</v>
      </c>
    </row>
    <row r="1055" spans="1:30" ht="15.75" thickBot="1" x14ac:dyDescent="0.3">
      <c r="A1055" s="593" t="s">
        <v>418</v>
      </c>
      <c r="B1055" s="691">
        <v>45315</v>
      </c>
      <c r="C1055" s="692" t="s">
        <v>396</v>
      </c>
      <c r="D1055" s="600" t="s">
        <v>399</v>
      </c>
      <c r="E1055" s="602"/>
      <c r="F1055" s="602"/>
      <c r="G1055" s="601">
        <v>44467</v>
      </c>
      <c r="H1055" s="601">
        <v>146964</v>
      </c>
      <c r="I1055" s="601">
        <v>7090</v>
      </c>
      <c r="J1055" s="601">
        <v>3890</v>
      </c>
      <c r="K1055" s="602"/>
      <c r="L1055" s="602"/>
      <c r="M1055" s="602"/>
      <c r="N1055" s="602"/>
      <c r="O1055" s="602"/>
      <c r="P1055" s="602"/>
      <c r="Q1055" s="603">
        <v>202411</v>
      </c>
      <c r="R1055" s="602"/>
      <c r="S1055" s="602"/>
      <c r="T1055" s="604">
        <v>84</v>
      </c>
      <c r="U1055" s="604">
        <v>281</v>
      </c>
      <c r="V1055" s="604">
        <v>21</v>
      </c>
      <c r="W1055" s="604">
        <v>6</v>
      </c>
      <c r="X1055" s="602"/>
      <c r="Y1055" s="602"/>
      <c r="Z1055" s="602"/>
      <c r="AA1055" s="602"/>
      <c r="AB1055" s="602"/>
      <c r="AC1055" s="602"/>
      <c r="AD1055" s="605">
        <v>364</v>
      </c>
    </row>
    <row r="1056" spans="1:30" ht="15.75" thickBot="1" x14ac:dyDescent="0.3">
      <c r="A1056" s="593" t="s">
        <v>418</v>
      </c>
      <c r="B1056" s="690">
        <v>45315</v>
      </c>
      <c r="C1056" s="692" t="s">
        <v>396</v>
      </c>
      <c r="D1056" s="606" t="s">
        <v>403</v>
      </c>
      <c r="E1056" s="670"/>
      <c r="F1056" s="670"/>
      <c r="G1056" s="607">
        <v>7550</v>
      </c>
      <c r="H1056" s="607">
        <v>21801</v>
      </c>
      <c r="I1056" s="607">
        <v>743</v>
      </c>
      <c r="J1056" s="607">
        <v>1099</v>
      </c>
      <c r="K1056" s="670"/>
      <c r="L1056" s="670"/>
      <c r="M1056" s="670"/>
      <c r="N1056" s="670"/>
      <c r="O1056" s="670"/>
      <c r="P1056" s="670"/>
      <c r="Q1056" s="603">
        <v>31193</v>
      </c>
      <c r="R1056" s="670"/>
      <c r="S1056" s="670"/>
      <c r="T1056" s="608">
        <v>18</v>
      </c>
      <c r="U1056" s="608">
        <v>53</v>
      </c>
      <c r="V1056" s="608">
        <v>5</v>
      </c>
      <c r="W1056" s="608">
        <v>3</v>
      </c>
      <c r="X1056" s="670"/>
      <c r="Y1056" s="670"/>
      <c r="Z1056" s="670"/>
      <c r="AA1056" s="670"/>
      <c r="AB1056" s="670"/>
      <c r="AC1056" s="670"/>
      <c r="AD1056" s="605">
        <v>72</v>
      </c>
    </row>
    <row r="1057" spans="1:30" ht="15.75" thickBot="1" x14ac:dyDescent="0.3">
      <c r="A1057" s="593" t="s">
        <v>418</v>
      </c>
      <c r="B1057" s="691">
        <v>45316</v>
      </c>
      <c r="C1057" s="692" t="s">
        <v>396</v>
      </c>
      <c r="D1057" s="600" t="s">
        <v>399</v>
      </c>
      <c r="E1057" s="602"/>
      <c r="F1057" s="602"/>
      <c r="G1057" s="602"/>
      <c r="H1057" s="601">
        <v>144767</v>
      </c>
      <c r="I1057" s="601">
        <v>15674</v>
      </c>
      <c r="J1057" s="601">
        <v>12035</v>
      </c>
      <c r="K1057" s="602"/>
      <c r="L1057" s="602"/>
      <c r="M1057" s="602"/>
      <c r="N1057" s="602"/>
      <c r="O1057" s="602"/>
      <c r="P1057" s="602"/>
      <c r="Q1057" s="603">
        <v>172476</v>
      </c>
      <c r="R1057" s="602"/>
      <c r="S1057" s="602"/>
      <c r="T1057" s="602"/>
      <c r="U1057" s="604">
        <v>273</v>
      </c>
      <c r="V1057" s="604">
        <v>34</v>
      </c>
      <c r="W1057" s="604">
        <v>23</v>
      </c>
      <c r="X1057" s="602"/>
      <c r="Y1057" s="602"/>
      <c r="Z1057" s="602"/>
      <c r="AA1057" s="602"/>
      <c r="AB1057" s="602"/>
      <c r="AC1057" s="602"/>
      <c r="AD1057" s="605">
        <v>322</v>
      </c>
    </row>
    <row r="1058" spans="1:30" ht="15.75" thickBot="1" x14ac:dyDescent="0.3">
      <c r="A1058" s="593" t="s">
        <v>418</v>
      </c>
      <c r="B1058" s="690">
        <v>45316</v>
      </c>
      <c r="C1058" s="692" t="s">
        <v>396</v>
      </c>
      <c r="D1058" s="606" t="s">
        <v>403</v>
      </c>
      <c r="E1058" s="670"/>
      <c r="F1058" s="670"/>
      <c r="G1058" s="670"/>
      <c r="H1058" s="607">
        <v>38289</v>
      </c>
      <c r="I1058" s="607">
        <v>4200</v>
      </c>
      <c r="J1058" s="607">
        <v>3178</v>
      </c>
      <c r="K1058" s="670"/>
      <c r="L1058" s="670"/>
      <c r="M1058" s="670"/>
      <c r="N1058" s="670"/>
      <c r="O1058" s="670"/>
      <c r="P1058" s="670"/>
      <c r="Q1058" s="603">
        <v>45667</v>
      </c>
      <c r="R1058" s="670"/>
      <c r="S1058" s="670"/>
      <c r="T1058" s="670"/>
      <c r="U1058" s="608">
        <v>98</v>
      </c>
      <c r="V1058" s="608">
        <v>12</v>
      </c>
      <c r="W1058" s="608">
        <v>8</v>
      </c>
      <c r="X1058" s="670"/>
      <c r="Y1058" s="670"/>
      <c r="Z1058" s="670"/>
      <c r="AA1058" s="670"/>
      <c r="AB1058" s="670"/>
      <c r="AC1058" s="670"/>
      <c r="AD1058" s="605">
        <v>116</v>
      </c>
    </row>
    <row r="1059" spans="1:30" ht="15.75" thickBot="1" x14ac:dyDescent="0.3">
      <c r="A1059" s="593" t="s">
        <v>418</v>
      </c>
      <c r="B1059" s="691">
        <v>45317</v>
      </c>
      <c r="C1059" s="692" t="s">
        <v>396</v>
      </c>
      <c r="D1059" s="600" t="s">
        <v>399</v>
      </c>
      <c r="E1059" s="602"/>
      <c r="F1059" s="602"/>
      <c r="G1059" s="602"/>
      <c r="H1059" s="601">
        <v>142263</v>
      </c>
      <c r="I1059" s="601">
        <v>149817</v>
      </c>
      <c r="J1059" s="601">
        <v>7215</v>
      </c>
      <c r="K1059" s="602"/>
      <c r="L1059" s="602"/>
      <c r="M1059" s="602"/>
      <c r="N1059" s="602"/>
      <c r="O1059" s="602"/>
      <c r="P1059" s="602"/>
      <c r="Q1059" s="603">
        <v>299295</v>
      </c>
      <c r="R1059" s="602"/>
      <c r="S1059" s="602"/>
      <c r="T1059" s="602"/>
      <c r="U1059" s="604">
        <v>220</v>
      </c>
      <c r="V1059" s="604">
        <v>296</v>
      </c>
      <c r="W1059" s="604">
        <v>18</v>
      </c>
      <c r="X1059" s="602"/>
      <c r="Y1059" s="602"/>
      <c r="Z1059" s="602"/>
      <c r="AA1059" s="602"/>
      <c r="AB1059" s="602"/>
      <c r="AC1059" s="602"/>
      <c r="AD1059" s="605">
        <v>522</v>
      </c>
    </row>
    <row r="1060" spans="1:30" ht="15.75" thickBot="1" x14ac:dyDescent="0.3">
      <c r="A1060" s="593" t="s">
        <v>418</v>
      </c>
      <c r="B1060" s="690">
        <v>45317</v>
      </c>
      <c r="C1060" s="692" t="s">
        <v>396</v>
      </c>
      <c r="D1060" s="606" t="s">
        <v>403</v>
      </c>
      <c r="E1060" s="670"/>
      <c r="F1060" s="670"/>
      <c r="G1060" s="670"/>
      <c r="H1060" s="607">
        <v>23663</v>
      </c>
      <c r="I1060" s="607">
        <v>52754</v>
      </c>
      <c r="J1060" s="607">
        <v>4445</v>
      </c>
      <c r="K1060" s="670"/>
      <c r="L1060" s="670"/>
      <c r="M1060" s="670"/>
      <c r="N1060" s="670"/>
      <c r="O1060" s="670"/>
      <c r="P1060" s="670"/>
      <c r="Q1060" s="603">
        <v>80862</v>
      </c>
      <c r="R1060" s="670"/>
      <c r="S1060" s="670"/>
      <c r="T1060" s="670"/>
      <c r="U1060" s="608">
        <v>53</v>
      </c>
      <c r="V1060" s="608">
        <v>146</v>
      </c>
      <c r="W1060" s="608">
        <v>12</v>
      </c>
      <c r="X1060" s="670"/>
      <c r="Y1060" s="670"/>
      <c r="Z1060" s="670"/>
      <c r="AA1060" s="670"/>
      <c r="AB1060" s="670"/>
      <c r="AC1060" s="670"/>
      <c r="AD1060" s="605">
        <v>208</v>
      </c>
    </row>
    <row r="1061" spans="1:30" ht="15.75" thickBot="1" x14ac:dyDescent="0.3">
      <c r="A1061" s="593" t="s">
        <v>418</v>
      </c>
      <c r="B1061" s="691">
        <v>45320</v>
      </c>
      <c r="C1061" s="692" t="s">
        <v>396</v>
      </c>
      <c r="D1061" s="600" t="s">
        <v>402</v>
      </c>
      <c r="E1061" s="602"/>
      <c r="F1061" s="602"/>
      <c r="G1061" s="602"/>
      <c r="H1061" s="601">
        <v>1000</v>
      </c>
      <c r="I1061" s="602"/>
      <c r="J1061" s="601">
        <v>1482</v>
      </c>
      <c r="K1061" s="602"/>
      <c r="L1061" s="602"/>
      <c r="M1061" s="602"/>
      <c r="N1061" s="602"/>
      <c r="O1061" s="602"/>
      <c r="P1061" s="602"/>
      <c r="Q1061" s="603">
        <v>2482</v>
      </c>
      <c r="R1061" s="602"/>
      <c r="S1061" s="602"/>
      <c r="T1061" s="602"/>
      <c r="U1061" s="604">
        <v>1</v>
      </c>
      <c r="V1061" s="602"/>
      <c r="W1061" s="604">
        <v>3</v>
      </c>
      <c r="X1061" s="602"/>
      <c r="Y1061" s="602"/>
      <c r="Z1061" s="602"/>
      <c r="AA1061" s="602"/>
      <c r="AB1061" s="602"/>
      <c r="AC1061" s="602"/>
      <c r="AD1061" s="605">
        <v>4</v>
      </c>
    </row>
    <row r="1062" spans="1:30" ht="15.75" thickBot="1" x14ac:dyDescent="0.3">
      <c r="A1062" s="593" t="s">
        <v>418</v>
      </c>
      <c r="B1062" s="690">
        <v>45320</v>
      </c>
      <c r="C1062" s="692" t="s">
        <v>396</v>
      </c>
      <c r="D1062" s="606" t="s">
        <v>399</v>
      </c>
      <c r="E1062" s="670"/>
      <c r="F1062" s="670"/>
      <c r="G1062" s="670"/>
      <c r="H1062" s="670"/>
      <c r="I1062" s="607">
        <v>327539</v>
      </c>
      <c r="J1062" s="607">
        <v>28920</v>
      </c>
      <c r="K1062" s="670"/>
      <c r="L1062" s="670"/>
      <c r="M1062" s="670"/>
      <c r="N1062" s="670"/>
      <c r="O1062" s="670"/>
      <c r="P1062" s="670"/>
      <c r="Q1062" s="603">
        <v>356459</v>
      </c>
      <c r="R1062" s="670"/>
      <c r="S1062" s="670"/>
      <c r="T1062" s="670"/>
      <c r="U1062" s="670"/>
      <c r="V1062" s="608">
        <v>525</v>
      </c>
      <c r="W1062" s="608">
        <v>57</v>
      </c>
      <c r="X1062" s="670"/>
      <c r="Y1062" s="670"/>
      <c r="Z1062" s="670"/>
      <c r="AA1062" s="670"/>
      <c r="AB1062" s="670"/>
      <c r="AC1062" s="670"/>
      <c r="AD1062" s="605">
        <v>574</v>
      </c>
    </row>
    <row r="1063" spans="1:30" ht="15.75" thickBot="1" x14ac:dyDescent="0.3">
      <c r="A1063" s="593" t="s">
        <v>418</v>
      </c>
      <c r="B1063" s="691">
        <v>45320</v>
      </c>
      <c r="C1063" s="692" t="s">
        <v>396</v>
      </c>
      <c r="D1063" s="600" t="s">
        <v>403</v>
      </c>
      <c r="E1063" s="602"/>
      <c r="F1063" s="602"/>
      <c r="G1063" s="602"/>
      <c r="H1063" s="602"/>
      <c r="I1063" s="601">
        <v>66826</v>
      </c>
      <c r="J1063" s="601">
        <v>10963</v>
      </c>
      <c r="K1063" s="602"/>
      <c r="L1063" s="602"/>
      <c r="M1063" s="602"/>
      <c r="N1063" s="602"/>
      <c r="O1063" s="602"/>
      <c r="P1063" s="602"/>
      <c r="Q1063" s="603">
        <v>77789</v>
      </c>
      <c r="R1063" s="602"/>
      <c r="S1063" s="602"/>
      <c r="T1063" s="602"/>
      <c r="U1063" s="602"/>
      <c r="V1063" s="604">
        <v>156</v>
      </c>
      <c r="W1063" s="604">
        <v>25</v>
      </c>
      <c r="X1063" s="602"/>
      <c r="Y1063" s="602"/>
      <c r="Z1063" s="602"/>
      <c r="AA1063" s="602"/>
      <c r="AB1063" s="602"/>
      <c r="AC1063" s="602"/>
      <c r="AD1063" s="605">
        <v>179</v>
      </c>
    </row>
    <row r="1064" spans="1:30" ht="15.75" thickBot="1" x14ac:dyDescent="0.3">
      <c r="A1064" s="593" t="s">
        <v>418</v>
      </c>
      <c r="B1064" s="690">
        <v>45321</v>
      </c>
      <c r="C1064" s="692" t="s">
        <v>396</v>
      </c>
      <c r="D1064" s="606" t="s">
        <v>399</v>
      </c>
      <c r="E1064" s="670"/>
      <c r="F1064" s="670"/>
      <c r="G1064" s="670"/>
      <c r="H1064" s="607">
        <v>54641</v>
      </c>
      <c r="I1064" s="607">
        <v>234795</v>
      </c>
      <c r="J1064" s="607">
        <v>58614</v>
      </c>
      <c r="K1064" s="670"/>
      <c r="L1064" s="670"/>
      <c r="M1064" s="670"/>
      <c r="N1064" s="670"/>
      <c r="O1064" s="670"/>
      <c r="P1064" s="670"/>
      <c r="Q1064" s="603">
        <v>348050</v>
      </c>
      <c r="R1064" s="670"/>
      <c r="S1064" s="670"/>
      <c r="T1064" s="670"/>
      <c r="U1064" s="608">
        <v>86</v>
      </c>
      <c r="V1064" s="608">
        <v>400</v>
      </c>
      <c r="W1064" s="608">
        <v>110</v>
      </c>
      <c r="X1064" s="670"/>
      <c r="Y1064" s="670"/>
      <c r="Z1064" s="670"/>
      <c r="AA1064" s="670"/>
      <c r="AB1064" s="670"/>
      <c r="AC1064" s="670"/>
      <c r="AD1064" s="605">
        <v>590</v>
      </c>
    </row>
    <row r="1065" spans="1:30" ht="15.75" thickBot="1" x14ac:dyDescent="0.3">
      <c r="A1065" s="593" t="s">
        <v>418</v>
      </c>
      <c r="B1065" s="691">
        <v>45321</v>
      </c>
      <c r="C1065" s="692" t="s">
        <v>396</v>
      </c>
      <c r="D1065" s="600" t="s">
        <v>403</v>
      </c>
      <c r="E1065" s="602"/>
      <c r="F1065" s="602"/>
      <c r="G1065" s="602"/>
      <c r="H1065" s="601">
        <v>9288</v>
      </c>
      <c r="I1065" s="601">
        <v>52392</v>
      </c>
      <c r="J1065" s="601">
        <v>19228</v>
      </c>
      <c r="K1065" s="602"/>
      <c r="L1065" s="602"/>
      <c r="M1065" s="602"/>
      <c r="N1065" s="602"/>
      <c r="O1065" s="602"/>
      <c r="P1065" s="602"/>
      <c r="Q1065" s="603">
        <v>80908</v>
      </c>
      <c r="R1065" s="602"/>
      <c r="S1065" s="602"/>
      <c r="T1065" s="602"/>
      <c r="U1065" s="604">
        <v>23</v>
      </c>
      <c r="V1065" s="604">
        <v>115</v>
      </c>
      <c r="W1065" s="604">
        <v>48</v>
      </c>
      <c r="X1065" s="602"/>
      <c r="Y1065" s="602"/>
      <c r="Z1065" s="602"/>
      <c r="AA1065" s="602"/>
      <c r="AB1065" s="602"/>
      <c r="AC1065" s="602"/>
      <c r="AD1065" s="605">
        <v>185</v>
      </c>
    </row>
    <row r="1066" spans="1:30" ht="15.75" thickBot="1" x14ac:dyDescent="0.3">
      <c r="A1066" s="593" t="s">
        <v>418</v>
      </c>
      <c r="B1066" s="690">
        <v>45322</v>
      </c>
      <c r="C1066" s="692" t="s">
        <v>396</v>
      </c>
      <c r="D1066" s="606" t="s">
        <v>399</v>
      </c>
      <c r="E1066" s="670"/>
      <c r="F1066" s="670"/>
      <c r="G1066" s="607">
        <v>661</v>
      </c>
      <c r="H1066" s="607">
        <v>498</v>
      </c>
      <c r="I1066" s="607">
        <v>9892</v>
      </c>
      <c r="J1066" s="607">
        <v>233785</v>
      </c>
      <c r="K1066" s="670"/>
      <c r="L1066" s="670"/>
      <c r="M1066" s="670"/>
      <c r="N1066" s="670"/>
      <c r="O1066" s="670"/>
      <c r="P1066" s="670"/>
      <c r="Q1066" s="603">
        <v>244836</v>
      </c>
      <c r="R1066" s="670"/>
      <c r="S1066" s="670"/>
      <c r="T1066" s="608">
        <v>2</v>
      </c>
      <c r="U1066" s="608">
        <v>1</v>
      </c>
      <c r="V1066" s="608">
        <v>18</v>
      </c>
      <c r="W1066" s="608">
        <v>403</v>
      </c>
      <c r="X1066" s="670"/>
      <c r="Y1066" s="670"/>
      <c r="Z1066" s="670"/>
      <c r="AA1066" s="670"/>
      <c r="AB1066" s="670"/>
      <c r="AC1066" s="670"/>
      <c r="AD1066" s="605">
        <v>424</v>
      </c>
    </row>
    <row r="1067" spans="1:30" ht="15.75" thickBot="1" x14ac:dyDescent="0.3">
      <c r="A1067" s="593" t="s">
        <v>418</v>
      </c>
      <c r="B1067" s="691">
        <v>45322</v>
      </c>
      <c r="C1067" s="692" t="s">
        <v>396</v>
      </c>
      <c r="D1067" s="600" t="s">
        <v>403</v>
      </c>
      <c r="E1067" s="602"/>
      <c r="F1067" s="602"/>
      <c r="G1067" s="602"/>
      <c r="H1067" s="601">
        <v>502</v>
      </c>
      <c r="I1067" s="601">
        <v>2476</v>
      </c>
      <c r="J1067" s="601">
        <v>75518</v>
      </c>
      <c r="K1067" s="602"/>
      <c r="L1067" s="602"/>
      <c r="M1067" s="602"/>
      <c r="N1067" s="602"/>
      <c r="O1067" s="602"/>
      <c r="P1067" s="602"/>
      <c r="Q1067" s="603">
        <v>78496</v>
      </c>
      <c r="R1067" s="602"/>
      <c r="S1067" s="602"/>
      <c r="T1067" s="602"/>
      <c r="U1067" s="604">
        <v>1</v>
      </c>
      <c r="V1067" s="604">
        <v>6</v>
      </c>
      <c r="W1067" s="604">
        <v>181</v>
      </c>
      <c r="X1067" s="602"/>
      <c r="Y1067" s="602"/>
      <c r="Z1067" s="602"/>
      <c r="AA1067" s="602"/>
      <c r="AB1067" s="602"/>
      <c r="AC1067" s="602"/>
      <c r="AD1067" s="605">
        <v>188</v>
      </c>
    </row>
    <row r="1068" spans="1:30" ht="15.75" thickBot="1" x14ac:dyDescent="0.3">
      <c r="A1068" s="593" t="s">
        <v>418</v>
      </c>
      <c r="B1068" s="690">
        <v>45324</v>
      </c>
      <c r="C1068" s="692" t="s">
        <v>396</v>
      </c>
      <c r="D1068" s="606" t="s">
        <v>402</v>
      </c>
      <c r="E1068" s="670"/>
      <c r="F1068" s="670"/>
      <c r="G1068" s="607">
        <v>200</v>
      </c>
      <c r="H1068" s="670"/>
      <c r="I1068" s="670"/>
      <c r="J1068" s="607">
        <v>2500</v>
      </c>
      <c r="K1068" s="670"/>
      <c r="L1068" s="670"/>
      <c r="M1068" s="670"/>
      <c r="N1068" s="670"/>
      <c r="O1068" s="670"/>
      <c r="P1068" s="670"/>
      <c r="Q1068" s="603">
        <v>2700</v>
      </c>
      <c r="R1068" s="670"/>
      <c r="S1068" s="670"/>
      <c r="T1068" s="608">
        <v>1</v>
      </c>
      <c r="U1068" s="670"/>
      <c r="V1068" s="670"/>
      <c r="W1068" s="608">
        <v>2</v>
      </c>
      <c r="X1068" s="670"/>
      <c r="Y1068" s="670"/>
      <c r="Z1068" s="670"/>
      <c r="AA1068" s="670"/>
      <c r="AB1068" s="670"/>
      <c r="AC1068" s="670"/>
      <c r="AD1068" s="605">
        <v>3</v>
      </c>
    </row>
    <row r="1069" spans="1:30" ht="15.75" thickBot="1" x14ac:dyDescent="0.3">
      <c r="A1069" s="593" t="s">
        <v>418</v>
      </c>
      <c r="B1069" s="691">
        <v>45324</v>
      </c>
      <c r="C1069" s="692" t="s">
        <v>396</v>
      </c>
      <c r="D1069" s="600" t="s">
        <v>399</v>
      </c>
      <c r="E1069" s="602"/>
      <c r="F1069" s="602"/>
      <c r="G1069" s="602"/>
      <c r="H1069" s="601">
        <v>577</v>
      </c>
      <c r="I1069" s="601">
        <v>2304</v>
      </c>
      <c r="J1069" s="601">
        <v>180804</v>
      </c>
      <c r="K1069" s="601">
        <v>1207</v>
      </c>
      <c r="L1069" s="602"/>
      <c r="M1069" s="602"/>
      <c r="N1069" s="602"/>
      <c r="O1069" s="602"/>
      <c r="P1069" s="602"/>
      <c r="Q1069" s="603">
        <v>184892</v>
      </c>
      <c r="R1069" s="602"/>
      <c r="S1069" s="602"/>
      <c r="T1069" s="602"/>
      <c r="U1069" s="604">
        <v>1</v>
      </c>
      <c r="V1069" s="604">
        <v>5</v>
      </c>
      <c r="W1069" s="604">
        <v>291</v>
      </c>
      <c r="X1069" s="604">
        <v>5</v>
      </c>
      <c r="Y1069" s="602"/>
      <c r="Z1069" s="602"/>
      <c r="AA1069" s="602"/>
      <c r="AB1069" s="602"/>
      <c r="AC1069" s="602"/>
      <c r="AD1069" s="605">
        <v>299</v>
      </c>
    </row>
    <row r="1070" spans="1:30" ht="15.75" thickBot="1" x14ac:dyDescent="0.3">
      <c r="A1070" s="593" t="s">
        <v>418</v>
      </c>
      <c r="B1070" s="690">
        <v>45324</v>
      </c>
      <c r="C1070" s="692" t="s">
        <v>396</v>
      </c>
      <c r="D1070" s="606" t="s">
        <v>403</v>
      </c>
      <c r="E1070" s="670"/>
      <c r="F1070" s="670"/>
      <c r="G1070" s="670"/>
      <c r="H1070" s="670"/>
      <c r="I1070" s="607">
        <v>1224</v>
      </c>
      <c r="J1070" s="607">
        <v>50799</v>
      </c>
      <c r="K1070" s="607">
        <v>1118</v>
      </c>
      <c r="L1070" s="670"/>
      <c r="M1070" s="670"/>
      <c r="N1070" s="670"/>
      <c r="O1070" s="670"/>
      <c r="P1070" s="670"/>
      <c r="Q1070" s="603">
        <v>53141</v>
      </c>
      <c r="R1070" s="670"/>
      <c r="S1070" s="670"/>
      <c r="T1070" s="670"/>
      <c r="U1070" s="670"/>
      <c r="V1070" s="608">
        <v>3</v>
      </c>
      <c r="W1070" s="608">
        <v>120</v>
      </c>
      <c r="X1070" s="608">
        <v>3</v>
      </c>
      <c r="Y1070" s="670"/>
      <c r="Z1070" s="670"/>
      <c r="AA1070" s="670"/>
      <c r="AB1070" s="670"/>
      <c r="AC1070" s="670"/>
      <c r="AD1070" s="605">
        <v>125</v>
      </c>
    </row>
    <row r="1071" spans="1:30" ht="15.75" thickBot="1" x14ac:dyDescent="0.3">
      <c r="A1071" s="593" t="s">
        <v>418</v>
      </c>
      <c r="B1071" s="673">
        <v>45330</v>
      </c>
      <c r="C1071" s="671" t="s">
        <v>396</v>
      </c>
      <c r="D1071" s="600" t="s">
        <v>402</v>
      </c>
      <c r="E1071" s="602"/>
      <c r="F1071" s="602"/>
      <c r="G1071" s="602"/>
      <c r="H1071" s="602"/>
      <c r="I1071" s="602"/>
      <c r="J1071" s="601">
        <v>702</v>
      </c>
      <c r="K1071" s="602"/>
      <c r="L1071" s="602"/>
      <c r="M1071" s="602"/>
      <c r="N1071" s="602"/>
      <c r="O1071" s="602"/>
      <c r="P1071" s="602"/>
      <c r="Q1071" s="603">
        <v>702</v>
      </c>
      <c r="R1071" s="602"/>
      <c r="S1071" s="602"/>
      <c r="T1071" s="602"/>
      <c r="U1071" s="602"/>
      <c r="V1071" s="602"/>
      <c r="W1071" s="604">
        <v>1</v>
      </c>
      <c r="X1071" s="602"/>
      <c r="Y1071" s="602"/>
      <c r="Z1071" s="602"/>
      <c r="AA1071" s="602"/>
      <c r="AB1071" s="602"/>
      <c r="AC1071" s="602"/>
      <c r="AD1071" s="605">
        <v>1</v>
      </c>
    </row>
    <row r="1072" spans="1:30" ht="15.75" thickBot="1" x14ac:dyDescent="0.3">
      <c r="A1072" s="593" t="s">
        <v>418</v>
      </c>
      <c r="B1072" s="690">
        <v>45335</v>
      </c>
      <c r="C1072" s="692" t="s">
        <v>396</v>
      </c>
      <c r="D1072" s="606" t="s">
        <v>399</v>
      </c>
      <c r="E1072" s="670"/>
      <c r="F1072" s="670"/>
      <c r="G1072" s="670"/>
      <c r="H1072" s="670"/>
      <c r="I1072" s="670"/>
      <c r="J1072" s="670"/>
      <c r="K1072" s="607">
        <v>181</v>
      </c>
      <c r="L1072" s="670"/>
      <c r="M1072" s="670"/>
      <c r="N1072" s="670"/>
      <c r="O1072" s="670"/>
      <c r="P1072" s="670"/>
      <c r="Q1072" s="603">
        <v>181</v>
      </c>
      <c r="R1072" s="670"/>
      <c r="S1072" s="670"/>
      <c r="T1072" s="670"/>
      <c r="U1072" s="670"/>
      <c r="V1072" s="670"/>
      <c r="W1072" s="670"/>
      <c r="X1072" s="608">
        <v>1</v>
      </c>
      <c r="Y1072" s="670"/>
      <c r="Z1072" s="670"/>
      <c r="AA1072" s="670"/>
      <c r="AB1072" s="670"/>
      <c r="AC1072" s="670"/>
      <c r="AD1072" s="605">
        <v>1</v>
      </c>
    </row>
    <row r="1073" spans="1:30" ht="15.75" thickBot="1" x14ac:dyDescent="0.3">
      <c r="A1073" s="593" t="s">
        <v>418</v>
      </c>
      <c r="B1073" s="691">
        <v>45335</v>
      </c>
      <c r="C1073" s="692" t="s">
        <v>396</v>
      </c>
      <c r="D1073" s="600" t="s">
        <v>403</v>
      </c>
      <c r="E1073" s="602"/>
      <c r="F1073" s="602"/>
      <c r="G1073" s="602"/>
      <c r="H1073" s="602"/>
      <c r="I1073" s="602"/>
      <c r="J1073" s="602"/>
      <c r="K1073" s="601">
        <v>474</v>
      </c>
      <c r="L1073" s="602"/>
      <c r="M1073" s="602"/>
      <c r="N1073" s="602"/>
      <c r="O1073" s="602"/>
      <c r="P1073" s="602"/>
      <c r="Q1073" s="603">
        <v>474</v>
      </c>
      <c r="R1073" s="602"/>
      <c r="S1073" s="602"/>
      <c r="T1073" s="602"/>
      <c r="U1073" s="602"/>
      <c r="V1073" s="602"/>
      <c r="W1073" s="602"/>
      <c r="X1073" s="604">
        <v>1</v>
      </c>
      <c r="Y1073" s="602"/>
      <c r="Z1073" s="602"/>
      <c r="AA1073" s="602"/>
      <c r="AB1073" s="602"/>
      <c r="AC1073" s="602"/>
      <c r="AD1073" s="605">
        <v>1</v>
      </c>
    </row>
    <row r="1074" spans="1:30" ht="15.75" thickBot="1" x14ac:dyDescent="0.3">
      <c r="A1074" s="593" t="s">
        <v>418</v>
      </c>
      <c r="B1074" s="672">
        <v>45337</v>
      </c>
      <c r="C1074" s="671" t="s">
        <v>396</v>
      </c>
      <c r="D1074" s="606" t="s">
        <v>402</v>
      </c>
      <c r="E1074" s="670"/>
      <c r="F1074" s="670"/>
      <c r="G1074" s="670"/>
      <c r="H1074" s="607">
        <v>437</v>
      </c>
      <c r="I1074" s="670"/>
      <c r="J1074" s="670"/>
      <c r="K1074" s="670"/>
      <c r="L1074" s="670"/>
      <c r="M1074" s="670"/>
      <c r="N1074" s="670"/>
      <c r="O1074" s="670"/>
      <c r="P1074" s="670"/>
      <c r="Q1074" s="603">
        <v>437</v>
      </c>
      <c r="R1074" s="670"/>
      <c r="S1074" s="670"/>
      <c r="T1074" s="670"/>
      <c r="U1074" s="608">
        <v>1</v>
      </c>
      <c r="V1074" s="670"/>
      <c r="W1074" s="670"/>
      <c r="X1074" s="670"/>
      <c r="Y1074" s="670"/>
      <c r="Z1074" s="670"/>
      <c r="AA1074" s="670"/>
      <c r="AB1074" s="670"/>
      <c r="AC1074" s="670"/>
      <c r="AD1074" s="605">
        <v>1</v>
      </c>
    </row>
    <row r="1075" spans="1:30" ht="15.75" thickBot="1" x14ac:dyDescent="0.3">
      <c r="A1075" s="593" t="s">
        <v>418</v>
      </c>
      <c r="B1075" s="691">
        <v>45338</v>
      </c>
      <c r="C1075" s="692" t="s">
        <v>396</v>
      </c>
      <c r="D1075" s="600" t="s">
        <v>399</v>
      </c>
      <c r="E1075" s="602"/>
      <c r="F1075" s="602"/>
      <c r="G1075" s="602"/>
      <c r="H1075" s="602"/>
      <c r="I1075" s="602"/>
      <c r="J1075" s="601">
        <v>108864</v>
      </c>
      <c r="K1075" s="601">
        <v>135836</v>
      </c>
      <c r="L1075" s="602"/>
      <c r="M1075" s="602"/>
      <c r="N1075" s="602"/>
      <c r="O1075" s="602"/>
      <c r="P1075" s="602"/>
      <c r="Q1075" s="603">
        <v>244700</v>
      </c>
      <c r="R1075" s="602"/>
      <c r="S1075" s="602"/>
      <c r="T1075" s="602"/>
      <c r="U1075" s="602"/>
      <c r="V1075" s="602"/>
      <c r="W1075" s="604">
        <v>166</v>
      </c>
      <c r="X1075" s="604">
        <v>227</v>
      </c>
      <c r="Y1075" s="602"/>
      <c r="Z1075" s="602"/>
      <c r="AA1075" s="602"/>
      <c r="AB1075" s="602"/>
      <c r="AC1075" s="602"/>
      <c r="AD1075" s="605">
        <v>391</v>
      </c>
    </row>
    <row r="1076" spans="1:30" ht="15.75" thickBot="1" x14ac:dyDescent="0.3">
      <c r="A1076" s="593" t="s">
        <v>418</v>
      </c>
      <c r="B1076" s="690">
        <v>45338</v>
      </c>
      <c r="C1076" s="692" t="s">
        <v>396</v>
      </c>
      <c r="D1076" s="606" t="s">
        <v>403</v>
      </c>
      <c r="E1076" s="670"/>
      <c r="F1076" s="670"/>
      <c r="G1076" s="670"/>
      <c r="H1076" s="670"/>
      <c r="I1076" s="670"/>
      <c r="J1076" s="607">
        <v>19761</v>
      </c>
      <c r="K1076" s="607">
        <v>41809</v>
      </c>
      <c r="L1076" s="670"/>
      <c r="M1076" s="670"/>
      <c r="N1076" s="670"/>
      <c r="O1076" s="670"/>
      <c r="P1076" s="670"/>
      <c r="Q1076" s="603">
        <v>61570</v>
      </c>
      <c r="R1076" s="670"/>
      <c r="S1076" s="670"/>
      <c r="T1076" s="670"/>
      <c r="U1076" s="670"/>
      <c r="V1076" s="670"/>
      <c r="W1076" s="608">
        <v>48</v>
      </c>
      <c r="X1076" s="608">
        <v>107</v>
      </c>
      <c r="Y1076" s="670"/>
      <c r="Z1076" s="670"/>
      <c r="AA1076" s="670"/>
      <c r="AB1076" s="670"/>
      <c r="AC1076" s="670"/>
      <c r="AD1076" s="605">
        <v>154</v>
      </c>
    </row>
    <row r="1077" spans="1:30" ht="15.75" thickBot="1" x14ac:dyDescent="0.3">
      <c r="A1077" s="593" t="s">
        <v>418</v>
      </c>
      <c r="B1077" s="691">
        <v>45342</v>
      </c>
      <c r="C1077" s="692" t="s">
        <v>396</v>
      </c>
      <c r="D1077" s="600" t="s">
        <v>399</v>
      </c>
      <c r="E1077" s="602"/>
      <c r="F1077" s="602"/>
      <c r="G1077" s="602"/>
      <c r="H1077" s="602"/>
      <c r="I1077" s="602"/>
      <c r="J1077" s="602"/>
      <c r="K1077" s="601">
        <v>108577</v>
      </c>
      <c r="L1077" s="602"/>
      <c r="M1077" s="602"/>
      <c r="N1077" s="602"/>
      <c r="O1077" s="602"/>
      <c r="P1077" s="602"/>
      <c r="Q1077" s="603">
        <v>108577</v>
      </c>
      <c r="R1077" s="602"/>
      <c r="S1077" s="602"/>
      <c r="T1077" s="602"/>
      <c r="U1077" s="602"/>
      <c r="V1077" s="602"/>
      <c r="W1077" s="602"/>
      <c r="X1077" s="604">
        <v>183</v>
      </c>
      <c r="Y1077" s="602"/>
      <c r="Z1077" s="602"/>
      <c r="AA1077" s="602"/>
      <c r="AB1077" s="602"/>
      <c r="AC1077" s="602"/>
      <c r="AD1077" s="605">
        <v>183</v>
      </c>
    </row>
    <row r="1078" spans="1:30" ht="15.75" thickBot="1" x14ac:dyDescent="0.3">
      <c r="A1078" s="593" t="s">
        <v>418</v>
      </c>
      <c r="B1078" s="690">
        <v>45342</v>
      </c>
      <c r="C1078" s="692" t="s">
        <v>396</v>
      </c>
      <c r="D1078" s="606" t="s">
        <v>403</v>
      </c>
      <c r="E1078" s="670"/>
      <c r="F1078" s="670"/>
      <c r="G1078" s="670"/>
      <c r="H1078" s="670"/>
      <c r="I1078" s="670"/>
      <c r="J1078" s="670"/>
      <c r="K1078" s="607">
        <v>26714</v>
      </c>
      <c r="L1078" s="670"/>
      <c r="M1078" s="670"/>
      <c r="N1078" s="670"/>
      <c r="O1078" s="670"/>
      <c r="P1078" s="670"/>
      <c r="Q1078" s="603">
        <v>26714</v>
      </c>
      <c r="R1078" s="670"/>
      <c r="S1078" s="670"/>
      <c r="T1078" s="670"/>
      <c r="U1078" s="670"/>
      <c r="V1078" s="670"/>
      <c r="W1078" s="670"/>
      <c r="X1078" s="608">
        <v>59</v>
      </c>
      <c r="Y1078" s="670"/>
      <c r="Z1078" s="670"/>
      <c r="AA1078" s="670"/>
      <c r="AB1078" s="670"/>
      <c r="AC1078" s="670"/>
      <c r="AD1078" s="605">
        <v>59</v>
      </c>
    </row>
    <row r="1079" spans="1:30" ht="15.75" thickBot="1" x14ac:dyDescent="0.3">
      <c r="A1079" s="593" t="s">
        <v>418</v>
      </c>
      <c r="B1079" s="691">
        <v>45344</v>
      </c>
      <c r="C1079" s="692" t="s">
        <v>396</v>
      </c>
      <c r="D1079" s="600" t="s">
        <v>399</v>
      </c>
      <c r="E1079" s="602"/>
      <c r="F1079" s="602"/>
      <c r="G1079" s="601">
        <v>338</v>
      </c>
      <c r="H1079" s="602"/>
      <c r="I1079" s="602"/>
      <c r="J1079" s="601">
        <v>2685</v>
      </c>
      <c r="K1079" s="601">
        <v>240904</v>
      </c>
      <c r="L1079" s="602"/>
      <c r="M1079" s="602"/>
      <c r="N1079" s="602"/>
      <c r="O1079" s="602"/>
      <c r="P1079" s="602"/>
      <c r="Q1079" s="603">
        <v>243927</v>
      </c>
      <c r="R1079" s="602"/>
      <c r="S1079" s="602"/>
      <c r="T1079" s="604">
        <v>1</v>
      </c>
      <c r="U1079" s="602"/>
      <c r="V1079" s="602"/>
      <c r="W1079" s="604">
        <v>3</v>
      </c>
      <c r="X1079" s="604">
        <v>384</v>
      </c>
      <c r="Y1079" s="602"/>
      <c r="Z1079" s="602"/>
      <c r="AA1079" s="602"/>
      <c r="AB1079" s="602"/>
      <c r="AC1079" s="602"/>
      <c r="AD1079" s="605">
        <v>387</v>
      </c>
    </row>
    <row r="1080" spans="1:30" ht="15.75" thickBot="1" x14ac:dyDescent="0.3">
      <c r="A1080" s="593" t="s">
        <v>418</v>
      </c>
      <c r="B1080" s="690">
        <v>45344</v>
      </c>
      <c r="C1080" s="692" t="s">
        <v>396</v>
      </c>
      <c r="D1080" s="606" t="s">
        <v>403</v>
      </c>
      <c r="E1080" s="670"/>
      <c r="F1080" s="670"/>
      <c r="G1080" s="670"/>
      <c r="H1080" s="670"/>
      <c r="I1080" s="670"/>
      <c r="J1080" s="607">
        <v>545</v>
      </c>
      <c r="K1080" s="607">
        <v>48157</v>
      </c>
      <c r="L1080" s="670"/>
      <c r="M1080" s="670"/>
      <c r="N1080" s="670"/>
      <c r="O1080" s="670"/>
      <c r="P1080" s="670"/>
      <c r="Q1080" s="603">
        <v>48702</v>
      </c>
      <c r="R1080" s="670"/>
      <c r="S1080" s="670"/>
      <c r="T1080" s="670"/>
      <c r="U1080" s="670"/>
      <c r="V1080" s="670"/>
      <c r="W1080" s="608">
        <v>1</v>
      </c>
      <c r="X1080" s="608">
        <v>111</v>
      </c>
      <c r="Y1080" s="670"/>
      <c r="Z1080" s="670"/>
      <c r="AA1080" s="670"/>
      <c r="AB1080" s="670"/>
      <c r="AC1080" s="670"/>
      <c r="AD1080" s="605">
        <v>112</v>
      </c>
    </row>
    <row r="1081" spans="1:30" ht="15.75" thickBot="1" x14ac:dyDescent="0.3">
      <c r="A1081" s="593" t="s">
        <v>418</v>
      </c>
      <c r="B1081" s="673">
        <v>45345</v>
      </c>
      <c r="C1081" s="671" t="s">
        <v>396</v>
      </c>
      <c r="D1081" s="600" t="s">
        <v>402</v>
      </c>
      <c r="E1081" s="602"/>
      <c r="F1081" s="602"/>
      <c r="G1081" s="602"/>
      <c r="H1081" s="602"/>
      <c r="I1081" s="602"/>
      <c r="J1081" s="601">
        <v>2566</v>
      </c>
      <c r="K1081" s="601">
        <v>1860</v>
      </c>
      <c r="L1081" s="602"/>
      <c r="M1081" s="602"/>
      <c r="N1081" s="602"/>
      <c r="O1081" s="602"/>
      <c r="P1081" s="602"/>
      <c r="Q1081" s="603">
        <v>4426</v>
      </c>
      <c r="R1081" s="602"/>
      <c r="S1081" s="602"/>
      <c r="T1081" s="602"/>
      <c r="U1081" s="602"/>
      <c r="V1081" s="602"/>
      <c r="W1081" s="604">
        <v>3</v>
      </c>
      <c r="X1081" s="604">
        <v>3</v>
      </c>
      <c r="Y1081" s="602"/>
      <c r="Z1081" s="602"/>
      <c r="AA1081" s="602"/>
      <c r="AB1081" s="602"/>
      <c r="AC1081" s="602"/>
      <c r="AD1081" s="605">
        <v>6</v>
      </c>
    </row>
    <row r="1082" spans="1:30" ht="15.75" thickBot="1" x14ac:dyDescent="0.3">
      <c r="A1082" s="593" t="s">
        <v>418</v>
      </c>
      <c r="B1082" s="690">
        <v>45349</v>
      </c>
      <c r="C1082" s="692" t="s">
        <v>396</v>
      </c>
      <c r="D1082" s="606" t="s">
        <v>399</v>
      </c>
      <c r="E1082" s="670"/>
      <c r="F1082" s="670"/>
      <c r="G1082" s="670"/>
      <c r="H1082" s="670"/>
      <c r="I1082" s="607">
        <v>630</v>
      </c>
      <c r="J1082" s="607">
        <v>563</v>
      </c>
      <c r="K1082" s="607">
        <v>115323</v>
      </c>
      <c r="L1082" s="670"/>
      <c r="M1082" s="670"/>
      <c r="N1082" s="670"/>
      <c r="O1082" s="670"/>
      <c r="P1082" s="670"/>
      <c r="Q1082" s="603">
        <v>116516</v>
      </c>
      <c r="R1082" s="670"/>
      <c r="S1082" s="670"/>
      <c r="T1082" s="670"/>
      <c r="U1082" s="670"/>
      <c r="V1082" s="608">
        <v>2</v>
      </c>
      <c r="W1082" s="608">
        <v>1</v>
      </c>
      <c r="X1082" s="608">
        <v>189</v>
      </c>
      <c r="Y1082" s="670"/>
      <c r="Z1082" s="670"/>
      <c r="AA1082" s="670"/>
      <c r="AB1082" s="670"/>
      <c r="AC1082" s="670"/>
      <c r="AD1082" s="605">
        <v>192</v>
      </c>
    </row>
    <row r="1083" spans="1:30" ht="15.75" thickBot="1" x14ac:dyDescent="0.3">
      <c r="A1083" s="593" t="s">
        <v>418</v>
      </c>
      <c r="B1083" s="691">
        <v>45349</v>
      </c>
      <c r="C1083" s="692" t="s">
        <v>396</v>
      </c>
      <c r="D1083" s="600" t="s">
        <v>403</v>
      </c>
      <c r="E1083" s="602"/>
      <c r="F1083" s="602"/>
      <c r="G1083" s="602"/>
      <c r="H1083" s="602"/>
      <c r="I1083" s="601">
        <v>482</v>
      </c>
      <c r="J1083" s="602"/>
      <c r="K1083" s="601">
        <v>24987</v>
      </c>
      <c r="L1083" s="602"/>
      <c r="M1083" s="602"/>
      <c r="N1083" s="602"/>
      <c r="O1083" s="602"/>
      <c r="P1083" s="602"/>
      <c r="Q1083" s="603">
        <v>25469</v>
      </c>
      <c r="R1083" s="602"/>
      <c r="S1083" s="602"/>
      <c r="T1083" s="602"/>
      <c r="U1083" s="602"/>
      <c r="V1083" s="604">
        <v>1</v>
      </c>
      <c r="W1083" s="602"/>
      <c r="X1083" s="604">
        <v>64</v>
      </c>
      <c r="Y1083" s="602"/>
      <c r="Z1083" s="602"/>
      <c r="AA1083" s="602"/>
      <c r="AB1083" s="602"/>
      <c r="AC1083" s="602"/>
      <c r="AD1083" s="605">
        <v>65</v>
      </c>
    </row>
    <row r="1084" spans="1:30" ht="15.75" thickBot="1" x14ac:dyDescent="0.3">
      <c r="A1084" s="593" t="s">
        <v>418</v>
      </c>
      <c r="B1084" s="672">
        <v>45356</v>
      </c>
      <c r="C1084" s="671" t="s">
        <v>396</v>
      </c>
      <c r="D1084" s="606" t="s">
        <v>403</v>
      </c>
      <c r="E1084" s="670"/>
      <c r="F1084" s="670"/>
      <c r="G1084" s="670"/>
      <c r="H1084" s="670"/>
      <c r="I1084" s="670"/>
      <c r="J1084" s="670"/>
      <c r="K1084" s="607">
        <v>250</v>
      </c>
      <c r="L1084" s="670"/>
      <c r="M1084" s="670"/>
      <c r="N1084" s="670"/>
      <c r="O1084" s="670"/>
      <c r="P1084" s="670"/>
      <c r="Q1084" s="603">
        <v>250</v>
      </c>
      <c r="R1084" s="670"/>
      <c r="S1084" s="670"/>
      <c r="T1084" s="670"/>
      <c r="U1084" s="670"/>
      <c r="V1084" s="670"/>
      <c r="W1084" s="670"/>
      <c r="X1084" s="608">
        <v>1</v>
      </c>
      <c r="Y1084" s="670"/>
      <c r="Z1084" s="670"/>
      <c r="AA1084" s="670"/>
      <c r="AB1084" s="670"/>
      <c r="AC1084" s="670"/>
      <c r="AD1084" s="605">
        <v>1</v>
      </c>
    </row>
    <row r="1085" spans="1:30" ht="15.75" thickBot="1" x14ac:dyDescent="0.3">
      <c r="A1085" s="593" t="s">
        <v>418</v>
      </c>
      <c r="B1085" s="673">
        <v>45363</v>
      </c>
      <c r="C1085" s="671" t="s">
        <v>396</v>
      </c>
      <c r="D1085" s="600" t="s">
        <v>402</v>
      </c>
      <c r="E1085" s="602"/>
      <c r="F1085" s="602"/>
      <c r="G1085" s="602"/>
      <c r="H1085" s="602"/>
      <c r="I1085" s="602"/>
      <c r="J1085" s="602"/>
      <c r="K1085" s="601">
        <v>1504</v>
      </c>
      <c r="L1085" s="601">
        <v>1000</v>
      </c>
      <c r="M1085" s="602"/>
      <c r="N1085" s="602"/>
      <c r="O1085" s="602"/>
      <c r="P1085" s="602"/>
      <c r="Q1085" s="603">
        <v>2504</v>
      </c>
      <c r="R1085" s="602"/>
      <c r="S1085" s="602"/>
      <c r="T1085" s="602"/>
      <c r="U1085" s="602"/>
      <c r="V1085" s="602"/>
      <c r="W1085" s="602"/>
      <c r="X1085" s="604">
        <v>2</v>
      </c>
      <c r="Y1085" s="604">
        <v>1</v>
      </c>
      <c r="Z1085" s="602"/>
      <c r="AA1085" s="602"/>
      <c r="AB1085" s="602"/>
      <c r="AC1085" s="602"/>
      <c r="AD1085" s="605">
        <v>3</v>
      </c>
    </row>
    <row r="1086" spans="1:30" ht="15.75" thickBot="1" x14ac:dyDescent="0.3">
      <c r="A1086" s="593" t="s">
        <v>418</v>
      </c>
      <c r="B1086" s="690">
        <v>45369</v>
      </c>
      <c r="C1086" s="692" t="s">
        <v>396</v>
      </c>
      <c r="D1086" s="606" t="s">
        <v>399</v>
      </c>
      <c r="E1086" s="670"/>
      <c r="F1086" s="670"/>
      <c r="G1086" s="670"/>
      <c r="H1086" s="670"/>
      <c r="I1086" s="607">
        <v>296</v>
      </c>
      <c r="J1086" s="607">
        <v>1822</v>
      </c>
      <c r="K1086" s="607">
        <v>52391</v>
      </c>
      <c r="L1086" s="607">
        <v>3259</v>
      </c>
      <c r="M1086" s="670"/>
      <c r="N1086" s="670"/>
      <c r="O1086" s="670"/>
      <c r="P1086" s="670"/>
      <c r="Q1086" s="603">
        <v>57768</v>
      </c>
      <c r="R1086" s="670"/>
      <c r="S1086" s="670"/>
      <c r="T1086" s="670"/>
      <c r="U1086" s="670"/>
      <c r="V1086" s="608">
        <v>1</v>
      </c>
      <c r="W1086" s="608">
        <v>3</v>
      </c>
      <c r="X1086" s="608">
        <v>91</v>
      </c>
      <c r="Y1086" s="608">
        <v>6</v>
      </c>
      <c r="Z1086" s="670"/>
      <c r="AA1086" s="670"/>
      <c r="AB1086" s="670"/>
      <c r="AC1086" s="670"/>
      <c r="AD1086" s="605">
        <v>99</v>
      </c>
    </row>
    <row r="1087" spans="1:30" ht="15.75" thickBot="1" x14ac:dyDescent="0.3">
      <c r="A1087" s="593" t="s">
        <v>418</v>
      </c>
      <c r="B1087" s="691">
        <v>45369</v>
      </c>
      <c r="C1087" s="692" t="s">
        <v>396</v>
      </c>
      <c r="D1087" s="600" t="s">
        <v>403</v>
      </c>
      <c r="E1087" s="602"/>
      <c r="F1087" s="602"/>
      <c r="G1087" s="602"/>
      <c r="H1087" s="602"/>
      <c r="I1087" s="602"/>
      <c r="J1087" s="601">
        <v>207</v>
      </c>
      <c r="K1087" s="601">
        <v>14355</v>
      </c>
      <c r="L1087" s="601">
        <v>1578</v>
      </c>
      <c r="M1087" s="602"/>
      <c r="N1087" s="602"/>
      <c r="O1087" s="602"/>
      <c r="P1087" s="602"/>
      <c r="Q1087" s="603">
        <v>16140</v>
      </c>
      <c r="R1087" s="602"/>
      <c r="S1087" s="602"/>
      <c r="T1087" s="602"/>
      <c r="U1087" s="602"/>
      <c r="V1087" s="602"/>
      <c r="W1087" s="604">
        <v>1</v>
      </c>
      <c r="X1087" s="604">
        <v>35</v>
      </c>
      <c r="Y1087" s="604">
        <v>4</v>
      </c>
      <c r="Z1087" s="602"/>
      <c r="AA1087" s="602"/>
      <c r="AB1087" s="602"/>
      <c r="AC1087" s="602"/>
      <c r="AD1087" s="605">
        <v>39</v>
      </c>
    </row>
    <row r="1088" spans="1:30" ht="15.75" thickBot="1" x14ac:dyDescent="0.3">
      <c r="A1088" s="593" t="s">
        <v>418</v>
      </c>
      <c r="B1088" s="690">
        <v>45370</v>
      </c>
      <c r="C1088" s="692" t="s">
        <v>396</v>
      </c>
      <c r="D1088" s="606" t="s">
        <v>399</v>
      </c>
      <c r="E1088" s="670"/>
      <c r="F1088" s="670"/>
      <c r="G1088" s="670"/>
      <c r="H1088" s="670"/>
      <c r="I1088" s="670"/>
      <c r="J1088" s="670"/>
      <c r="K1088" s="670"/>
      <c r="L1088" s="607">
        <v>0</v>
      </c>
      <c r="M1088" s="670"/>
      <c r="N1088" s="670"/>
      <c r="O1088" s="670"/>
      <c r="P1088" s="670"/>
      <c r="Q1088" s="603">
        <v>0</v>
      </c>
      <c r="R1088" s="670"/>
      <c r="S1088" s="670"/>
      <c r="T1088" s="670"/>
      <c r="U1088" s="670"/>
      <c r="V1088" s="670"/>
      <c r="W1088" s="670"/>
      <c r="X1088" s="670"/>
      <c r="Y1088" s="608">
        <v>1</v>
      </c>
      <c r="Z1088" s="670"/>
      <c r="AA1088" s="670"/>
      <c r="AB1088" s="670"/>
      <c r="AC1088" s="670"/>
      <c r="AD1088" s="605">
        <v>1</v>
      </c>
    </row>
    <row r="1089" spans="1:30" ht="15.75" thickBot="1" x14ac:dyDescent="0.3">
      <c r="A1089" s="593" t="s">
        <v>418</v>
      </c>
      <c r="B1089" s="691">
        <v>45370</v>
      </c>
      <c r="C1089" s="692" t="s">
        <v>396</v>
      </c>
      <c r="D1089" s="600" t="s">
        <v>403</v>
      </c>
      <c r="E1089" s="602"/>
      <c r="F1089" s="602"/>
      <c r="G1089" s="602"/>
      <c r="H1089" s="602"/>
      <c r="I1089" s="602"/>
      <c r="J1089" s="602"/>
      <c r="K1089" s="602"/>
      <c r="L1089" s="601">
        <v>0</v>
      </c>
      <c r="M1089" s="602"/>
      <c r="N1089" s="602"/>
      <c r="O1089" s="602"/>
      <c r="P1089" s="602"/>
      <c r="Q1089" s="603">
        <v>0</v>
      </c>
      <c r="R1089" s="602"/>
      <c r="S1089" s="602"/>
      <c r="T1089" s="602"/>
      <c r="U1089" s="602"/>
      <c r="V1089" s="602"/>
      <c r="W1089" s="602"/>
      <c r="X1089" s="602"/>
      <c r="Y1089" s="604">
        <v>1</v>
      </c>
      <c r="Z1089" s="602"/>
      <c r="AA1089" s="602"/>
      <c r="AB1089" s="602"/>
      <c r="AC1089" s="602"/>
      <c r="AD1089" s="605">
        <v>1</v>
      </c>
    </row>
    <row r="1090" spans="1:30" ht="15.75" thickBot="1" x14ac:dyDescent="0.3">
      <c r="A1090" s="593" t="s">
        <v>418</v>
      </c>
      <c r="B1090" s="672">
        <v>45379</v>
      </c>
      <c r="C1090" s="671" t="s">
        <v>396</v>
      </c>
      <c r="D1090" s="606" t="s">
        <v>402</v>
      </c>
      <c r="E1090" s="670"/>
      <c r="F1090" s="670"/>
      <c r="G1090" s="670"/>
      <c r="H1090" s="670"/>
      <c r="I1090" s="670"/>
      <c r="J1090" s="670"/>
      <c r="K1090" s="670"/>
      <c r="L1090" s="607">
        <v>6604</v>
      </c>
      <c r="M1090" s="670"/>
      <c r="N1090" s="670"/>
      <c r="O1090" s="670"/>
      <c r="P1090" s="670"/>
      <c r="Q1090" s="603">
        <v>6604</v>
      </c>
      <c r="R1090" s="670"/>
      <c r="S1090" s="670"/>
      <c r="T1090" s="670"/>
      <c r="U1090" s="670"/>
      <c r="V1090" s="670"/>
      <c r="W1090" s="670"/>
      <c r="X1090" s="670"/>
      <c r="Y1090" s="608">
        <v>7</v>
      </c>
      <c r="Z1090" s="670"/>
      <c r="AA1090" s="670"/>
      <c r="AB1090" s="670"/>
      <c r="AC1090" s="670"/>
      <c r="AD1090" s="605">
        <v>7</v>
      </c>
    </row>
    <row r="1091" spans="1:30" ht="15.75" thickBot="1" x14ac:dyDescent="0.3">
      <c r="A1091" s="593" t="s">
        <v>418</v>
      </c>
      <c r="B1091" s="691">
        <v>45390</v>
      </c>
      <c r="C1091" s="692" t="s">
        <v>396</v>
      </c>
      <c r="D1091" s="600" t="s">
        <v>402</v>
      </c>
      <c r="E1091" s="602"/>
      <c r="F1091" s="602"/>
      <c r="G1091" s="602"/>
      <c r="H1091" s="602"/>
      <c r="I1091" s="602"/>
      <c r="J1091" s="602"/>
      <c r="K1091" s="602"/>
      <c r="L1091" s="601">
        <v>3500</v>
      </c>
      <c r="M1091" s="602"/>
      <c r="N1091" s="602"/>
      <c r="O1091" s="602"/>
      <c r="P1091" s="602"/>
      <c r="Q1091" s="603">
        <v>3500</v>
      </c>
      <c r="R1091" s="602"/>
      <c r="S1091" s="602"/>
      <c r="T1091" s="602"/>
      <c r="U1091" s="602"/>
      <c r="V1091" s="602"/>
      <c r="W1091" s="602"/>
      <c r="X1091" s="602"/>
      <c r="Y1091" s="604">
        <v>3</v>
      </c>
      <c r="Z1091" s="602"/>
      <c r="AA1091" s="602"/>
      <c r="AB1091" s="602"/>
      <c r="AC1091" s="602"/>
      <c r="AD1091" s="605">
        <v>3</v>
      </c>
    </row>
    <row r="1092" spans="1:30" ht="15.75" thickBot="1" x14ac:dyDescent="0.3">
      <c r="A1092" s="593" t="s">
        <v>418</v>
      </c>
      <c r="B1092" s="690">
        <v>45390</v>
      </c>
      <c r="C1092" s="692" t="s">
        <v>396</v>
      </c>
      <c r="D1092" s="606" t="s">
        <v>399</v>
      </c>
      <c r="E1092" s="670"/>
      <c r="F1092" s="670"/>
      <c r="G1092" s="670"/>
      <c r="H1092" s="670"/>
      <c r="I1092" s="670"/>
      <c r="J1092" s="670"/>
      <c r="K1092" s="670"/>
      <c r="L1092" s="607">
        <v>0</v>
      </c>
      <c r="M1092" s="670"/>
      <c r="N1092" s="670"/>
      <c r="O1092" s="670"/>
      <c r="P1092" s="670"/>
      <c r="Q1092" s="603">
        <v>0</v>
      </c>
      <c r="R1092" s="670"/>
      <c r="S1092" s="670"/>
      <c r="T1092" s="670"/>
      <c r="U1092" s="670"/>
      <c r="V1092" s="670"/>
      <c r="W1092" s="670"/>
      <c r="X1092" s="670"/>
      <c r="Y1092" s="608">
        <v>1</v>
      </c>
      <c r="Z1092" s="670"/>
      <c r="AA1092" s="670"/>
      <c r="AB1092" s="670"/>
      <c r="AC1092" s="670"/>
      <c r="AD1092" s="605">
        <v>1</v>
      </c>
    </row>
    <row r="1093" spans="1:30" ht="15.75" thickBot="1" x14ac:dyDescent="0.3">
      <c r="A1093" s="593" t="s">
        <v>418</v>
      </c>
      <c r="B1093" s="691">
        <v>45390</v>
      </c>
      <c r="C1093" s="692" t="s">
        <v>396</v>
      </c>
      <c r="D1093" s="600" t="s">
        <v>403</v>
      </c>
      <c r="E1093" s="602"/>
      <c r="F1093" s="602"/>
      <c r="G1093" s="602"/>
      <c r="H1093" s="602"/>
      <c r="I1093" s="602"/>
      <c r="J1093" s="602"/>
      <c r="K1093" s="602"/>
      <c r="L1093" s="601">
        <v>0</v>
      </c>
      <c r="M1093" s="602"/>
      <c r="N1093" s="602"/>
      <c r="O1093" s="602"/>
      <c r="P1093" s="602"/>
      <c r="Q1093" s="603">
        <v>0</v>
      </c>
      <c r="R1093" s="602"/>
      <c r="S1093" s="602"/>
      <c r="T1093" s="602"/>
      <c r="U1093" s="602"/>
      <c r="V1093" s="602"/>
      <c r="W1093" s="602"/>
      <c r="X1093" s="602"/>
      <c r="Y1093" s="604">
        <v>1</v>
      </c>
      <c r="Z1093" s="602"/>
      <c r="AA1093" s="602"/>
      <c r="AB1093" s="602"/>
      <c r="AC1093" s="602"/>
      <c r="AD1093" s="605">
        <v>1</v>
      </c>
    </row>
    <row r="1094" spans="1:30" ht="15.75" thickBot="1" x14ac:dyDescent="0.3">
      <c r="A1094" s="593" t="s">
        <v>418</v>
      </c>
      <c r="B1094" s="690">
        <v>45391</v>
      </c>
      <c r="C1094" s="692" t="s">
        <v>396</v>
      </c>
      <c r="D1094" s="606" t="s">
        <v>402</v>
      </c>
      <c r="E1094" s="670"/>
      <c r="F1094" s="670"/>
      <c r="G1094" s="670"/>
      <c r="H1094" s="670"/>
      <c r="I1094" s="670"/>
      <c r="J1094" s="670"/>
      <c r="K1094" s="670"/>
      <c r="L1094" s="607">
        <v>675</v>
      </c>
      <c r="M1094" s="607">
        <v>1838</v>
      </c>
      <c r="N1094" s="670"/>
      <c r="O1094" s="670"/>
      <c r="P1094" s="670"/>
      <c r="Q1094" s="603">
        <v>2513</v>
      </c>
      <c r="R1094" s="670"/>
      <c r="S1094" s="670"/>
      <c r="T1094" s="670"/>
      <c r="U1094" s="670"/>
      <c r="V1094" s="670"/>
      <c r="W1094" s="670"/>
      <c r="X1094" s="670"/>
      <c r="Y1094" s="608">
        <v>1</v>
      </c>
      <c r="Z1094" s="608">
        <v>2</v>
      </c>
      <c r="AA1094" s="670"/>
      <c r="AB1094" s="670"/>
      <c r="AC1094" s="670"/>
      <c r="AD1094" s="605">
        <v>3</v>
      </c>
    </row>
    <row r="1095" spans="1:30" ht="15.75" thickBot="1" x14ac:dyDescent="0.3">
      <c r="A1095" s="593" t="s">
        <v>418</v>
      </c>
      <c r="B1095" s="691">
        <v>45391</v>
      </c>
      <c r="C1095" s="692" t="s">
        <v>396</v>
      </c>
      <c r="D1095" s="600" t="s">
        <v>399</v>
      </c>
      <c r="E1095" s="602"/>
      <c r="F1095" s="602"/>
      <c r="G1095" s="602"/>
      <c r="H1095" s="602"/>
      <c r="I1095" s="602"/>
      <c r="J1095" s="602"/>
      <c r="K1095" s="602"/>
      <c r="L1095" s="601">
        <v>134669</v>
      </c>
      <c r="M1095" s="601">
        <v>1531</v>
      </c>
      <c r="N1095" s="602"/>
      <c r="O1095" s="602"/>
      <c r="P1095" s="602"/>
      <c r="Q1095" s="603">
        <v>136200</v>
      </c>
      <c r="R1095" s="602"/>
      <c r="S1095" s="602"/>
      <c r="T1095" s="602"/>
      <c r="U1095" s="602"/>
      <c r="V1095" s="602"/>
      <c r="W1095" s="602"/>
      <c r="X1095" s="602"/>
      <c r="Y1095" s="604">
        <v>229</v>
      </c>
      <c r="Z1095" s="604">
        <v>2</v>
      </c>
      <c r="AA1095" s="602"/>
      <c r="AB1095" s="602"/>
      <c r="AC1095" s="602"/>
      <c r="AD1095" s="605">
        <v>231</v>
      </c>
    </row>
    <row r="1096" spans="1:30" ht="15.75" thickBot="1" x14ac:dyDescent="0.3">
      <c r="A1096" s="593" t="s">
        <v>418</v>
      </c>
      <c r="B1096" s="690">
        <v>45391</v>
      </c>
      <c r="C1096" s="692" t="s">
        <v>396</v>
      </c>
      <c r="D1096" s="606" t="s">
        <v>403</v>
      </c>
      <c r="E1096" s="670"/>
      <c r="F1096" s="670"/>
      <c r="G1096" s="670"/>
      <c r="H1096" s="670"/>
      <c r="I1096" s="670"/>
      <c r="J1096" s="670"/>
      <c r="K1096" s="670"/>
      <c r="L1096" s="607">
        <v>32496</v>
      </c>
      <c r="M1096" s="607">
        <v>1230</v>
      </c>
      <c r="N1096" s="670"/>
      <c r="O1096" s="670"/>
      <c r="P1096" s="670"/>
      <c r="Q1096" s="603">
        <v>33726</v>
      </c>
      <c r="R1096" s="670"/>
      <c r="S1096" s="670"/>
      <c r="T1096" s="670"/>
      <c r="U1096" s="670"/>
      <c r="V1096" s="670"/>
      <c r="W1096" s="670"/>
      <c r="X1096" s="670"/>
      <c r="Y1096" s="608">
        <v>79</v>
      </c>
      <c r="Z1096" s="608">
        <v>3</v>
      </c>
      <c r="AA1096" s="670"/>
      <c r="AB1096" s="670"/>
      <c r="AC1096" s="670"/>
      <c r="AD1096" s="605">
        <v>82</v>
      </c>
    </row>
    <row r="1097" spans="1:30" ht="15.75" thickBot="1" x14ac:dyDescent="0.3">
      <c r="A1097" s="593" t="s">
        <v>418</v>
      </c>
      <c r="B1097" s="691">
        <v>45392</v>
      </c>
      <c r="C1097" s="692" t="s">
        <v>396</v>
      </c>
      <c r="D1097" s="600" t="s">
        <v>399</v>
      </c>
      <c r="E1097" s="602"/>
      <c r="F1097" s="602"/>
      <c r="G1097" s="602"/>
      <c r="H1097" s="602"/>
      <c r="I1097" s="602"/>
      <c r="J1097" s="601">
        <v>250</v>
      </c>
      <c r="K1097" s="601">
        <v>4450</v>
      </c>
      <c r="L1097" s="601">
        <v>147399</v>
      </c>
      <c r="M1097" s="601">
        <v>1332</v>
      </c>
      <c r="N1097" s="602"/>
      <c r="O1097" s="602"/>
      <c r="P1097" s="602"/>
      <c r="Q1097" s="603">
        <v>153431</v>
      </c>
      <c r="R1097" s="602"/>
      <c r="S1097" s="602"/>
      <c r="T1097" s="602"/>
      <c r="U1097" s="602"/>
      <c r="V1097" s="602"/>
      <c r="W1097" s="604">
        <v>1</v>
      </c>
      <c r="X1097" s="604">
        <v>8</v>
      </c>
      <c r="Y1097" s="604">
        <v>235</v>
      </c>
      <c r="Z1097" s="604">
        <v>3</v>
      </c>
      <c r="AA1097" s="602"/>
      <c r="AB1097" s="602"/>
      <c r="AC1097" s="602"/>
      <c r="AD1097" s="605">
        <v>245</v>
      </c>
    </row>
    <row r="1098" spans="1:30" ht="15.75" thickBot="1" x14ac:dyDescent="0.3">
      <c r="A1098" s="593" t="s">
        <v>418</v>
      </c>
      <c r="B1098" s="690">
        <v>45392</v>
      </c>
      <c r="C1098" s="692" t="s">
        <v>396</v>
      </c>
      <c r="D1098" s="606" t="s">
        <v>403</v>
      </c>
      <c r="E1098" s="670"/>
      <c r="F1098" s="670"/>
      <c r="G1098" s="670"/>
      <c r="H1098" s="670"/>
      <c r="I1098" s="670"/>
      <c r="J1098" s="670"/>
      <c r="K1098" s="607">
        <v>1524</v>
      </c>
      <c r="L1098" s="607">
        <v>29801</v>
      </c>
      <c r="M1098" s="607">
        <v>1309</v>
      </c>
      <c r="N1098" s="670"/>
      <c r="O1098" s="670"/>
      <c r="P1098" s="670"/>
      <c r="Q1098" s="603">
        <v>32634</v>
      </c>
      <c r="R1098" s="670"/>
      <c r="S1098" s="670"/>
      <c r="T1098" s="670"/>
      <c r="U1098" s="670"/>
      <c r="V1098" s="670"/>
      <c r="W1098" s="670"/>
      <c r="X1098" s="608">
        <v>5</v>
      </c>
      <c r="Y1098" s="608">
        <v>73</v>
      </c>
      <c r="Z1098" s="608">
        <v>5</v>
      </c>
      <c r="AA1098" s="670"/>
      <c r="AB1098" s="670"/>
      <c r="AC1098" s="670"/>
      <c r="AD1098" s="605">
        <v>82</v>
      </c>
    </row>
    <row r="1099" spans="1:30" ht="15.75" thickBot="1" x14ac:dyDescent="0.3">
      <c r="A1099" s="593" t="s">
        <v>418</v>
      </c>
      <c r="B1099" s="691">
        <v>45393</v>
      </c>
      <c r="C1099" s="692" t="s">
        <v>396</v>
      </c>
      <c r="D1099" s="600" t="s">
        <v>399</v>
      </c>
      <c r="E1099" s="602"/>
      <c r="F1099" s="602"/>
      <c r="G1099" s="602"/>
      <c r="H1099" s="602"/>
      <c r="I1099" s="602"/>
      <c r="J1099" s="602"/>
      <c r="K1099" s="602"/>
      <c r="L1099" s="601">
        <v>89249</v>
      </c>
      <c r="M1099" s="601">
        <v>1320</v>
      </c>
      <c r="N1099" s="602"/>
      <c r="O1099" s="602"/>
      <c r="P1099" s="602"/>
      <c r="Q1099" s="603">
        <v>90569</v>
      </c>
      <c r="R1099" s="602"/>
      <c r="S1099" s="602"/>
      <c r="T1099" s="602"/>
      <c r="U1099" s="602"/>
      <c r="V1099" s="602"/>
      <c r="W1099" s="602"/>
      <c r="X1099" s="602"/>
      <c r="Y1099" s="604">
        <v>133</v>
      </c>
      <c r="Z1099" s="604">
        <v>4</v>
      </c>
      <c r="AA1099" s="602"/>
      <c r="AB1099" s="602"/>
      <c r="AC1099" s="602"/>
      <c r="AD1099" s="605">
        <v>136</v>
      </c>
    </row>
    <row r="1100" spans="1:30" ht="15.75" thickBot="1" x14ac:dyDescent="0.3">
      <c r="A1100" s="593" t="s">
        <v>418</v>
      </c>
      <c r="B1100" s="690">
        <v>45393</v>
      </c>
      <c r="C1100" s="692" t="s">
        <v>396</v>
      </c>
      <c r="D1100" s="606" t="s">
        <v>403</v>
      </c>
      <c r="E1100" s="670"/>
      <c r="F1100" s="670"/>
      <c r="G1100" s="670"/>
      <c r="H1100" s="670"/>
      <c r="I1100" s="670"/>
      <c r="J1100" s="670"/>
      <c r="K1100" s="670"/>
      <c r="L1100" s="607">
        <v>18561</v>
      </c>
      <c r="M1100" s="607">
        <v>477</v>
      </c>
      <c r="N1100" s="670"/>
      <c r="O1100" s="670"/>
      <c r="P1100" s="670"/>
      <c r="Q1100" s="603">
        <v>19038</v>
      </c>
      <c r="R1100" s="670"/>
      <c r="S1100" s="670"/>
      <c r="T1100" s="670"/>
      <c r="U1100" s="670"/>
      <c r="V1100" s="670"/>
      <c r="W1100" s="670"/>
      <c r="X1100" s="670"/>
      <c r="Y1100" s="608">
        <v>38</v>
      </c>
      <c r="Z1100" s="608">
        <v>3</v>
      </c>
      <c r="AA1100" s="670"/>
      <c r="AB1100" s="670"/>
      <c r="AC1100" s="670"/>
      <c r="AD1100" s="605">
        <v>40</v>
      </c>
    </row>
    <row r="1101" spans="1:30" ht="15.75" thickBot="1" x14ac:dyDescent="0.3">
      <c r="A1101" s="593" t="s">
        <v>418</v>
      </c>
      <c r="B1101" s="691">
        <v>45394</v>
      </c>
      <c r="C1101" s="692" t="s">
        <v>396</v>
      </c>
      <c r="D1101" s="600" t="s">
        <v>399</v>
      </c>
      <c r="E1101" s="602"/>
      <c r="F1101" s="602"/>
      <c r="G1101" s="602"/>
      <c r="H1101" s="602"/>
      <c r="I1101" s="602"/>
      <c r="J1101" s="602"/>
      <c r="K1101" s="602"/>
      <c r="L1101" s="601">
        <v>62939</v>
      </c>
      <c r="M1101" s="602"/>
      <c r="N1101" s="602"/>
      <c r="O1101" s="602"/>
      <c r="P1101" s="602"/>
      <c r="Q1101" s="603">
        <v>62939</v>
      </c>
      <c r="R1101" s="602"/>
      <c r="S1101" s="602"/>
      <c r="T1101" s="602"/>
      <c r="U1101" s="602"/>
      <c r="V1101" s="602"/>
      <c r="W1101" s="602"/>
      <c r="X1101" s="602"/>
      <c r="Y1101" s="604">
        <v>93</v>
      </c>
      <c r="Z1101" s="602"/>
      <c r="AA1101" s="602"/>
      <c r="AB1101" s="602"/>
      <c r="AC1101" s="602"/>
      <c r="AD1101" s="605">
        <v>93</v>
      </c>
    </row>
    <row r="1102" spans="1:30" ht="15.75" thickBot="1" x14ac:dyDescent="0.3">
      <c r="A1102" s="593" t="s">
        <v>418</v>
      </c>
      <c r="B1102" s="690">
        <v>45394</v>
      </c>
      <c r="C1102" s="692" t="s">
        <v>396</v>
      </c>
      <c r="D1102" s="606" t="s">
        <v>403</v>
      </c>
      <c r="E1102" s="670"/>
      <c r="F1102" s="670"/>
      <c r="G1102" s="670"/>
      <c r="H1102" s="670"/>
      <c r="I1102" s="670"/>
      <c r="J1102" s="670"/>
      <c r="K1102" s="670"/>
      <c r="L1102" s="607">
        <v>10827</v>
      </c>
      <c r="M1102" s="607">
        <v>617</v>
      </c>
      <c r="N1102" s="670"/>
      <c r="O1102" s="670"/>
      <c r="P1102" s="670"/>
      <c r="Q1102" s="603">
        <v>11444</v>
      </c>
      <c r="R1102" s="670"/>
      <c r="S1102" s="670"/>
      <c r="T1102" s="670"/>
      <c r="U1102" s="670"/>
      <c r="V1102" s="670"/>
      <c r="W1102" s="670"/>
      <c r="X1102" s="670"/>
      <c r="Y1102" s="608">
        <v>25</v>
      </c>
      <c r="Z1102" s="608">
        <v>1</v>
      </c>
      <c r="AA1102" s="670"/>
      <c r="AB1102" s="670"/>
      <c r="AC1102" s="670"/>
      <c r="AD1102" s="605">
        <v>25</v>
      </c>
    </row>
    <row r="1103" spans="1:30" ht="15.75" thickBot="1" x14ac:dyDescent="0.3">
      <c r="A1103" s="593" t="s">
        <v>418</v>
      </c>
      <c r="B1103" s="673">
        <v>45398</v>
      </c>
      <c r="C1103" s="671" t="s">
        <v>396</v>
      </c>
      <c r="D1103" s="600" t="s">
        <v>402</v>
      </c>
      <c r="E1103" s="602"/>
      <c r="F1103" s="602"/>
      <c r="G1103" s="602"/>
      <c r="H1103" s="602"/>
      <c r="I1103" s="602"/>
      <c r="J1103" s="602"/>
      <c r="K1103" s="602"/>
      <c r="L1103" s="602"/>
      <c r="M1103" s="601">
        <v>3506</v>
      </c>
      <c r="N1103" s="602"/>
      <c r="O1103" s="602"/>
      <c r="P1103" s="602"/>
      <c r="Q1103" s="603">
        <v>3506</v>
      </c>
      <c r="R1103" s="602"/>
      <c r="S1103" s="602"/>
      <c r="T1103" s="602"/>
      <c r="U1103" s="602"/>
      <c r="V1103" s="602"/>
      <c r="W1103" s="602"/>
      <c r="X1103" s="602"/>
      <c r="Y1103" s="602"/>
      <c r="Z1103" s="604">
        <v>5</v>
      </c>
      <c r="AA1103" s="602"/>
      <c r="AB1103" s="602"/>
      <c r="AC1103" s="602"/>
      <c r="AD1103" s="605">
        <v>5</v>
      </c>
    </row>
    <row r="1104" spans="1:30" ht="15.75" thickBot="1" x14ac:dyDescent="0.3">
      <c r="A1104" s="593" t="s">
        <v>418</v>
      </c>
      <c r="B1104" s="690">
        <v>45407</v>
      </c>
      <c r="C1104" s="692" t="s">
        <v>396</v>
      </c>
      <c r="D1104" s="606" t="s">
        <v>399</v>
      </c>
      <c r="E1104" s="670"/>
      <c r="F1104" s="670"/>
      <c r="G1104" s="670"/>
      <c r="H1104" s="670"/>
      <c r="I1104" s="670"/>
      <c r="J1104" s="670"/>
      <c r="K1104" s="670"/>
      <c r="L1104" s="607">
        <v>3466</v>
      </c>
      <c r="M1104" s="607">
        <v>56366</v>
      </c>
      <c r="N1104" s="670"/>
      <c r="O1104" s="670"/>
      <c r="P1104" s="670"/>
      <c r="Q1104" s="603">
        <v>59832</v>
      </c>
      <c r="R1104" s="670"/>
      <c r="S1104" s="670"/>
      <c r="T1104" s="670"/>
      <c r="U1104" s="670"/>
      <c r="V1104" s="670"/>
      <c r="W1104" s="670"/>
      <c r="X1104" s="670"/>
      <c r="Y1104" s="608">
        <v>6</v>
      </c>
      <c r="Z1104" s="608">
        <v>100</v>
      </c>
      <c r="AA1104" s="670"/>
      <c r="AB1104" s="670"/>
      <c r="AC1104" s="670"/>
      <c r="AD1104" s="605">
        <v>106</v>
      </c>
    </row>
    <row r="1105" spans="1:30" ht="15.75" thickBot="1" x14ac:dyDescent="0.3">
      <c r="A1105" s="593" t="s">
        <v>418</v>
      </c>
      <c r="B1105" s="691">
        <v>45407</v>
      </c>
      <c r="C1105" s="692" t="s">
        <v>396</v>
      </c>
      <c r="D1105" s="600" t="s">
        <v>403</v>
      </c>
      <c r="E1105" s="602"/>
      <c r="F1105" s="602"/>
      <c r="G1105" s="602"/>
      <c r="H1105" s="602"/>
      <c r="I1105" s="602"/>
      <c r="J1105" s="602"/>
      <c r="K1105" s="602"/>
      <c r="L1105" s="601">
        <v>1017</v>
      </c>
      <c r="M1105" s="601">
        <v>11650</v>
      </c>
      <c r="N1105" s="602"/>
      <c r="O1105" s="602"/>
      <c r="P1105" s="602"/>
      <c r="Q1105" s="603">
        <v>12667</v>
      </c>
      <c r="R1105" s="602"/>
      <c r="S1105" s="602"/>
      <c r="T1105" s="602"/>
      <c r="U1105" s="602"/>
      <c r="V1105" s="602"/>
      <c r="W1105" s="602"/>
      <c r="X1105" s="602"/>
      <c r="Y1105" s="604">
        <v>3</v>
      </c>
      <c r="Z1105" s="604">
        <v>28</v>
      </c>
      <c r="AA1105" s="602"/>
      <c r="AB1105" s="602"/>
      <c r="AC1105" s="602"/>
      <c r="AD1105" s="605">
        <v>31</v>
      </c>
    </row>
    <row r="1106" spans="1:30" ht="15.75" thickBot="1" x14ac:dyDescent="0.3">
      <c r="A1106" s="593" t="s">
        <v>418</v>
      </c>
      <c r="B1106" s="690">
        <v>45408</v>
      </c>
      <c r="C1106" s="692" t="s">
        <v>396</v>
      </c>
      <c r="D1106" s="606" t="s">
        <v>399</v>
      </c>
      <c r="E1106" s="670"/>
      <c r="F1106" s="670"/>
      <c r="G1106" s="670"/>
      <c r="H1106" s="670"/>
      <c r="I1106" s="670"/>
      <c r="J1106" s="670"/>
      <c r="K1106" s="670"/>
      <c r="L1106" s="607">
        <v>1492</v>
      </c>
      <c r="M1106" s="607">
        <v>203178</v>
      </c>
      <c r="N1106" s="670"/>
      <c r="O1106" s="670"/>
      <c r="P1106" s="670"/>
      <c r="Q1106" s="603">
        <v>204670</v>
      </c>
      <c r="R1106" s="670"/>
      <c r="S1106" s="670"/>
      <c r="T1106" s="670"/>
      <c r="U1106" s="670"/>
      <c r="V1106" s="670"/>
      <c r="W1106" s="670"/>
      <c r="X1106" s="670"/>
      <c r="Y1106" s="608">
        <v>3</v>
      </c>
      <c r="Z1106" s="608">
        <v>319</v>
      </c>
      <c r="AA1106" s="670"/>
      <c r="AB1106" s="670"/>
      <c r="AC1106" s="670"/>
      <c r="AD1106" s="605">
        <v>321</v>
      </c>
    </row>
    <row r="1107" spans="1:30" ht="15.75" thickBot="1" x14ac:dyDescent="0.3">
      <c r="A1107" s="593" t="s">
        <v>418</v>
      </c>
      <c r="B1107" s="691">
        <v>45408</v>
      </c>
      <c r="C1107" s="692" t="s">
        <v>396</v>
      </c>
      <c r="D1107" s="600" t="s">
        <v>403</v>
      </c>
      <c r="E1107" s="602"/>
      <c r="F1107" s="602"/>
      <c r="G1107" s="602"/>
      <c r="H1107" s="602"/>
      <c r="I1107" s="602"/>
      <c r="J1107" s="602"/>
      <c r="K1107" s="602"/>
      <c r="L1107" s="601">
        <v>377</v>
      </c>
      <c r="M1107" s="601">
        <v>40469</v>
      </c>
      <c r="N1107" s="602"/>
      <c r="O1107" s="602"/>
      <c r="P1107" s="602"/>
      <c r="Q1107" s="603">
        <v>40846</v>
      </c>
      <c r="R1107" s="602"/>
      <c r="S1107" s="602"/>
      <c r="T1107" s="602"/>
      <c r="U1107" s="602"/>
      <c r="V1107" s="602"/>
      <c r="W1107" s="602"/>
      <c r="X1107" s="602"/>
      <c r="Y1107" s="604">
        <v>1</v>
      </c>
      <c r="Z1107" s="604">
        <v>96</v>
      </c>
      <c r="AA1107" s="602"/>
      <c r="AB1107" s="602"/>
      <c r="AC1107" s="602"/>
      <c r="AD1107" s="605">
        <v>97</v>
      </c>
    </row>
    <row r="1108" spans="1:30" ht="15.75" thickBot="1" x14ac:dyDescent="0.3">
      <c r="A1108" s="593" t="s">
        <v>418</v>
      </c>
      <c r="B1108" s="672">
        <v>45412</v>
      </c>
      <c r="C1108" s="671" t="s">
        <v>396</v>
      </c>
      <c r="D1108" s="606" t="s">
        <v>402</v>
      </c>
      <c r="E1108" s="670"/>
      <c r="F1108" s="670"/>
      <c r="G1108" s="670"/>
      <c r="H1108" s="670"/>
      <c r="I1108" s="670"/>
      <c r="J1108" s="670"/>
      <c r="K1108" s="670"/>
      <c r="L1108" s="670"/>
      <c r="M1108" s="607">
        <v>2261</v>
      </c>
      <c r="N1108" s="670"/>
      <c r="O1108" s="670"/>
      <c r="P1108" s="670"/>
      <c r="Q1108" s="603">
        <v>2261</v>
      </c>
      <c r="R1108" s="670"/>
      <c r="S1108" s="670"/>
      <c r="T1108" s="670"/>
      <c r="U1108" s="670"/>
      <c r="V1108" s="670"/>
      <c r="W1108" s="670"/>
      <c r="X1108" s="670"/>
      <c r="Y1108" s="670"/>
      <c r="Z1108" s="608">
        <v>7</v>
      </c>
      <c r="AA1108" s="670"/>
      <c r="AB1108" s="670"/>
      <c r="AC1108" s="670"/>
      <c r="AD1108" s="605">
        <v>7</v>
      </c>
    </row>
    <row r="1109" spans="1:30" ht="15.75" thickBot="1" x14ac:dyDescent="0.3">
      <c r="A1109" s="593" t="s">
        <v>418</v>
      </c>
      <c r="B1109" s="691">
        <v>45413</v>
      </c>
      <c r="C1109" s="692" t="s">
        <v>396</v>
      </c>
      <c r="D1109" s="600" t="s">
        <v>399</v>
      </c>
      <c r="E1109" s="602"/>
      <c r="F1109" s="602"/>
      <c r="G1109" s="602"/>
      <c r="H1109" s="602"/>
      <c r="I1109" s="602"/>
      <c r="J1109" s="602"/>
      <c r="K1109" s="602"/>
      <c r="L1109" s="602"/>
      <c r="M1109" s="601">
        <v>111643</v>
      </c>
      <c r="N1109" s="601">
        <v>2791</v>
      </c>
      <c r="O1109" s="602"/>
      <c r="P1109" s="602"/>
      <c r="Q1109" s="603">
        <v>114434</v>
      </c>
      <c r="R1109" s="602"/>
      <c r="S1109" s="602"/>
      <c r="T1109" s="602"/>
      <c r="U1109" s="602"/>
      <c r="V1109" s="602"/>
      <c r="W1109" s="602"/>
      <c r="X1109" s="602"/>
      <c r="Y1109" s="602"/>
      <c r="Z1109" s="604">
        <v>192</v>
      </c>
      <c r="AA1109" s="604">
        <v>6</v>
      </c>
      <c r="AB1109" s="602"/>
      <c r="AC1109" s="602"/>
      <c r="AD1109" s="605">
        <v>196</v>
      </c>
    </row>
    <row r="1110" spans="1:30" ht="15.75" thickBot="1" x14ac:dyDescent="0.3">
      <c r="A1110" s="593" t="s">
        <v>418</v>
      </c>
      <c r="B1110" s="690">
        <v>45413</v>
      </c>
      <c r="C1110" s="692" t="s">
        <v>396</v>
      </c>
      <c r="D1110" s="606" t="s">
        <v>403</v>
      </c>
      <c r="E1110" s="670"/>
      <c r="F1110" s="670"/>
      <c r="G1110" s="670"/>
      <c r="H1110" s="670"/>
      <c r="I1110" s="670"/>
      <c r="J1110" s="670"/>
      <c r="K1110" s="670"/>
      <c r="L1110" s="670"/>
      <c r="M1110" s="607">
        <v>22845</v>
      </c>
      <c r="N1110" s="607">
        <v>1300</v>
      </c>
      <c r="O1110" s="670"/>
      <c r="P1110" s="670"/>
      <c r="Q1110" s="603">
        <v>24145</v>
      </c>
      <c r="R1110" s="670"/>
      <c r="S1110" s="670"/>
      <c r="T1110" s="670"/>
      <c r="U1110" s="670"/>
      <c r="V1110" s="670"/>
      <c r="W1110" s="670"/>
      <c r="X1110" s="670"/>
      <c r="Y1110" s="670"/>
      <c r="Z1110" s="608">
        <v>53</v>
      </c>
      <c r="AA1110" s="608">
        <v>4</v>
      </c>
      <c r="AB1110" s="670"/>
      <c r="AC1110" s="670"/>
      <c r="AD1110" s="605">
        <v>55</v>
      </c>
    </row>
    <row r="1111" spans="1:30" ht="15.75" thickBot="1" x14ac:dyDescent="0.3">
      <c r="A1111" s="593" t="s">
        <v>418</v>
      </c>
      <c r="B1111" s="673">
        <v>45418</v>
      </c>
      <c r="C1111" s="671" t="s">
        <v>396</v>
      </c>
      <c r="D1111" s="600" t="s">
        <v>402</v>
      </c>
      <c r="E1111" s="602"/>
      <c r="F1111" s="602"/>
      <c r="G1111" s="602"/>
      <c r="H1111" s="602"/>
      <c r="I1111" s="602"/>
      <c r="J1111" s="602"/>
      <c r="K1111" s="602"/>
      <c r="L1111" s="602"/>
      <c r="M1111" s="601">
        <v>500</v>
      </c>
      <c r="N1111" s="601">
        <v>4345</v>
      </c>
      <c r="O1111" s="602"/>
      <c r="P1111" s="602"/>
      <c r="Q1111" s="603">
        <v>4845</v>
      </c>
      <c r="R1111" s="602"/>
      <c r="S1111" s="602"/>
      <c r="T1111" s="602"/>
      <c r="U1111" s="602"/>
      <c r="V1111" s="602"/>
      <c r="W1111" s="602"/>
      <c r="X1111" s="602"/>
      <c r="Y1111" s="602"/>
      <c r="Z1111" s="604">
        <v>1</v>
      </c>
      <c r="AA1111" s="604">
        <v>7</v>
      </c>
      <c r="AB1111" s="602"/>
      <c r="AC1111" s="602"/>
      <c r="AD1111" s="605">
        <v>7</v>
      </c>
    </row>
    <row r="1112" spans="1:30" ht="15.75" thickBot="1" x14ac:dyDescent="0.3">
      <c r="A1112" s="593" t="s">
        <v>418</v>
      </c>
      <c r="B1112" s="690">
        <v>45421</v>
      </c>
      <c r="C1112" s="692" t="s">
        <v>396</v>
      </c>
      <c r="D1112" s="606" t="s">
        <v>399</v>
      </c>
      <c r="E1112" s="670"/>
      <c r="F1112" s="670"/>
      <c r="G1112" s="670"/>
      <c r="H1112" s="670"/>
      <c r="I1112" s="670"/>
      <c r="J1112" s="670"/>
      <c r="K1112" s="670"/>
      <c r="L1112" s="670"/>
      <c r="M1112" s="607">
        <v>88094</v>
      </c>
      <c r="N1112" s="607">
        <v>167258</v>
      </c>
      <c r="O1112" s="670"/>
      <c r="P1112" s="670"/>
      <c r="Q1112" s="603">
        <v>255352</v>
      </c>
      <c r="R1112" s="670"/>
      <c r="S1112" s="670"/>
      <c r="T1112" s="670"/>
      <c r="U1112" s="670"/>
      <c r="V1112" s="670"/>
      <c r="W1112" s="670"/>
      <c r="X1112" s="670"/>
      <c r="Y1112" s="670"/>
      <c r="Z1112" s="608">
        <v>144</v>
      </c>
      <c r="AA1112" s="608">
        <v>270</v>
      </c>
      <c r="AB1112" s="670"/>
      <c r="AC1112" s="670"/>
      <c r="AD1112" s="605">
        <v>412</v>
      </c>
    </row>
    <row r="1113" spans="1:30" ht="15.75" thickBot="1" x14ac:dyDescent="0.3">
      <c r="A1113" s="593" t="s">
        <v>418</v>
      </c>
      <c r="B1113" s="691">
        <v>45421</v>
      </c>
      <c r="C1113" s="692" t="s">
        <v>396</v>
      </c>
      <c r="D1113" s="600" t="s">
        <v>403</v>
      </c>
      <c r="E1113" s="602"/>
      <c r="F1113" s="602"/>
      <c r="G1113" s="602"/>
      <c r="H1113" s="602"/>
      <c r="I1113" s="602"/>
      <c r="J1113" s="602"/>
      <c r="K1113" s="602"/>
      <c r="L1113" s="602"/>
      <c r="M1113" s="601">
        <v>12445</v>
      </c>
      <c r="N1113" s="601">
        <v>32741</v>
      </c>
      <c r="O1113" s="602"/>
      <c r="P1113" s="602"/>
      <c r="Q1113" s="603">
        <v>45186</v>
      </c>
      <c r="R1113" s="602"/>
      <c r="S1113" s="602"/>
      <c r="T1113" s="602"/>
      <c r="U1113" s="602"/>
      <c r="V1113" s="602"/>
      <c r="W1113" s="602"/>
      <c r="X1113" s="602"/>
      <c r="Y1113" s="602"/>
      <c r="Z1113" s="604">
        <v>36</v>
      </c>
      <c r="AA1113" s="604">
        <v>89</v>
      </c>
      <c r="AB1113" s="602"/>
      <c r="AC1113" s="602"/>
      <c r="AD1113" s="605">
        <v>124</v>
      </c>
    </row>
    <row r="1114" spans="1:30" ht="15.75" thickBot="1" x14ac:dyDescent="0.3">
      <c r="A1114" s="593" t="s">
        <v>418</v>
      </c>
      <c r="B1114" s="690">
        <v>45426</v>
      </c>
      <c r="C1114" s="692" t="s">
        <v>396</v>
      </c>
      <c r="D1114" s="606" t="s">
        <v>399</v>
      </c>
      <c r="E1114" s="670"/>
      <c r="F1114" s="670"/>
      <c r="G1114" s="670"/>
      <c r="H1114" s="670"/>
      <c r="I1114" s="670"/>
      <c r="J1114" s="670"/>
      <c r="K1114" s="670"/>
      <c r="L1114" s="670"/>
      <c r="M1114" s="607">
        <v>1497</v>
      </c>
      <c r="N1114" s="607">
        <v>81460</v>
      </c>
      <c r="O1114" s="670"/>
      <c r="P1114" s="670"/>
      <c r="Q1114" s="603">
        <v>82957</v>
      </c>
      <c r="R1114" s="670"/>
      <c r="S1114" s="670"/>
      <c r="T1114" s="670"/>
      <c r="U1114" s="670"/>
      <c r="V1114" s="670"/>
      <c r="W1114" s="670"/>
      <c r="X1114" s="670"/>
      <c r="Y1114" s="670"/>
      <c r="Z1114" s="608">
        <v>2</v>
      </c>
      <c r="AA1114" s="608">
        <v>120</v>
      </c>
      <c r="AB1114" s="670"/>
      <c r="AC1114" s="670"/>
      <c r="AD1114" s="605">
        <v>122</v>
      </c>
    </row>
    <row r="1115" spans="1:30" ht="15.75" thickBot="1" x14ac:dyDescent="0.3">
      <c r="A1115" s="593" t="s">
        <v>418</v>
      </c>
      <c r="B1115" s="691">
        <v>45426</v>
      </c>
      <c r="C1115" s="692" t="s">
        <v>396</v>
      </c>
      <c r="D1115" s="600" t="s">
        <v>403</v>
      </c>
      <c r="E1115" s="602"/>
      <c r="F1115" s="602"/>
      <c r="G1115" s="602"/>
      <c r="H1115" s="602"/>
      <c r="I1115" s="602"/>
      <c r="J1115" s="602"/>
      <c r="K1115" s="602"/>
      <c r="L1115" s="602"/>
      <c r="M1115" s="601">
        <v>95</v>
      </c>
      <c r="N1115" s="601">
        <v>21097</v>
      </c>
      <c r="O1115" s="602"/>
      <c r="P1115" s="602"/>
      <c r="Q1115" s="603">
        <v>21192</v>
      </c>
      <c r="R1115" s="602"/>
      <c r="S1115" s="602"/>
      <c r="T1115" s="602"/>
      <c r="U1115" s="602"/>
      <c r="V1115" s="602"/>
      <c r="W1115" s="602"/>
      <c r="X1115" s="602"/>
      <c r="Y1115" s="602"/>
      <c r="Z1115" s="604">
        <v>1</v>
      </c>
      <c r="AA1115" s="604">
        <v>42</v>
      </c>
      <c r="AB1115" s="602"/>
      <c r="AC1115" s="602"/>
      <c r="AD1115" s="605">
        <v>43</v>
      </c>
    </row>
    <row r="1116" spans="1:30" ht="15.75" thickBot="1" x14ac:dyDescent="0.3">
      <c r="A1116" s="593" t="s">
        <v>418</v>
      </c>
      <c r="B1116" s="672">
        <v>45429</v>
      </c>
      <c r="C1116" s="671" t="s">
        <v>396</v>
      </c>
      <c r="D1116" s="606" t="s">
        <v>399</v>
      </c>
      <c r="E1116" s="670"/>
      <c r="F1116" s="670"/>
      <c r="G1116" s="670"/>
      <c r="H1116" s="670"/>
      <c r="I1116" s="670"/>
      <c r="J1116" s="670"/>
      <c r="K1116" s="670"/>
      <c r="L1116" s="670"/>
      <c r="M1116" s="670"/>
      <c r="N1116" s="607">
        <v>727</v>
      </c>
      <c r="O1116" s="670"/>
      <c r="P1116" s="670"/>
      <c r="Q1116" s="603">
        <v>727</v>
      </c>
      <c r="R1116" s="670"/>
      <c r="S1116" s="670"/>
      <c r="T1116" s="670"/>
      <c r="U1116" s="670"/>
      <c r="V1116" s="670"/>
      <c r="W1116" s="670"/>
      <c r="X1116" s="670"/>
      <c r="Y1116" s="670"/>
      <c r="Z1116" s="670"/>
      <c r="AA1116" s="608">
        <v>1</v>
      </c>
      <c r="AB1116" s="670"/>
      <c r="AC1116" s="670"/>
      <c r="AD1116" s="605">
        <v>1</v>
      </c>
    </row>
    <row r="1117" spans="1:30" ht="15.75" thickBot="1" x14ac:dyDescent="0.3">
      <c r="A1117" s="593" t="s">
        <v>418</v>
      </c>
      <c r="B1117" s="673">
        <v>45432</v>
      </c>
      <c r="C1117" s="671" t="s">
        <v>396</v>
      </c>
      <c r="D1117" s="600" t="s">
        <v>402</v>
      </c>
      <c r="E1117" s="602"/>
      <c r="F1117" s="602"/>
      <c r="G1117" s="601">
        <v>462</v>
      </c>
      <c r="H1117" s="602"/>
      <c r="I1117" s="602"/>
      <c r="J1117" s="602"/>
      <c r="K1117" s="602"/>
      <c r="L1117" s="602"/>
      <c r="M1117" s="602"/>
      <c r="N1117" s="602"/>
      <c r="O1117" s="602"/>
      <c r="P1117" s="602"/>
      <c r="Q1117" s="603">
        <v>462</v>
      </c>
      <c r="R1117" s="602"/>
      <c r="S1117" s="602"/>
      <c r="T1117" s="604">
        <v>1</v>
      </c>
      <c r="U1117" s="602"/>
      <c r="V1117" s="602"/>
      <c r="W1117" s="602"/>
      <c r="X1117" s="602"/>
      <c r="Y1117" s="602"/>
      <c r="Z1117" s="602"/>
      <c r="AA1117" s="602"/>
      <c r="AB1117" s="602"/>
      <c r="AC1117" s="602"/>
      <c r="AD1117" s="605">
        <v>1</v>
      </c>
    </row>
    <row r="1118" spans="1:30" ht="15.75" thickBot="1" x14ac:dyDescent="0.3">
      <c r="A1118" s="593" t="s">
        <v>418</v>
      </c>
      <c r="B1118" s="690">
        <v>45433</v>
      </c>
      <c r="C1118" s="692" t="s">
        <v>396</v>
      </c>
      <c r="D1118" s="606" t="s">
        <v>399</v>
      </c>
      <c r="E1118" s="670"/>
      <c r="F1118" s="670"/>
      <c r="G1118" s="670"/>
      <c r="H1118" s="670"/>
      <c r="I1118" s="670"/>
      <c r="J1118" s="670"/>
      <c r="K1118" s="670"/>
      <c r="L1118" s="670"/>
      <c r="M1118" s="607">
        <v>281</v>
      </c>
      <c r="N1118" s="607">
        <v>102321</v>
      </c>
      <c r="O1118" s="670"/>
      <c r="P1118" s="670"/>
      <c r="Q1118" s="603">
        <v>102602</v>
      </c>
      <c r="R1118" s="670"/>
      <c r="S1118" s="670"/>
      <c r="T1118" s="670"/>
      <c r="U1118" s="670"/>
      <c r="V1118" s="670"/>
      <c r="W1118" s="670"/>
      <c r="X1118" s="670"/>
      <c r="Y1118" s="670"/>
      <c r="Z1118" s="608">
        <v>1</v>
      </c>
      <c r="AA1118" s="608">
        <v>166</v>
      </c>
      <c r="AB1118" s="670"/>
      <c r="AC1118" s="670"/>
      <c r="AD1118" s="605">
        <v>167</v>
      </c>
    </row>
    <row r="1119" spans="1:30" ht="15.75" thickBot="1" x14ac:dyDescent="0.3">
      <c r="A1119" s="593" t="s">
        <v>418</v>
      </c>
      <c r="B1119" s="691">
        <v>45433</v>
      </c>
      <c r="C1119" s="692" t="s">
        <v>396</v>
      </c>
      <c r="D1119" s="600" t="s">
        <v>403</v>
      </c>
      <c r="E1119" s="602"/>
      <c r="F1119" s="602"/>
      <c r="G1119" s="602"/>
      <c r="H1119" s="602"/>
      <c r="I1119" s="602"/>
      <c r="J1119" s="602"/>
      <c r="K1119" s="602"/>
      <c r="L1119" s="602"/>
      <c r="M1119" s="601">
        <v>448</v>
      </c>
      <c r="N1119" s="601">
        <v>28501</v>
      </c>
      <c r="O1119" s="602"/>
      <c r="P1119" s="602"/>
      <c r="Q1119" s="603">
        <v>28949</v>
      </c>
      <c r="R1119" s="602"/>
      <c r="S1119" s="602"/>
      <c r="T1119" s="602"/>
      <c r="U1119" s="602"/>
      <c r="V1119" s="602"/>
      <c r="W1119" s="602"/>
      <c r="X1119" s="602"/>
      <c r="Y1119" s="602"/>
      <c r="Z1119" s="604">
        <v>1</v>
      </c>
      <c r="AA1119" s="604">
        <v>69</v>
      </c>
      <c r="AB1119" s="602"/>
      <c r="AC1119" s="602"/>
      <c r="AD1119" s="605">
        <v>70</v>
      </c>
    </row>
    <row r="1120" spans="1:30" ht="15.75" thickBot="1" x14ac:dyDescent="0.3">
      <c r="A1120" s="593" t="s">
        <v>418</v>
      </c>
      <c r="B1120" s="672">
        <v>45447</v>
      </c>
      <c r="C1120" s="671" t="s">
        <v>396</v>
      </c>
      <c r="D1120" s="606" t="s">
        <v>402</v>
      </c>
      <c r="E1120" s="670"/>
      <c r="F1120" s="670"/>
      <c r="G1120" s="670"/>
      <c r="H1120" s="670"/>
      <c r="I1120" s="670"/>
      <c r="J1120" s="670"/>
      <c r="K1120" s="670"/>
      <c r="L1120" s="670"/>
      <c r="M1120" s="670"/>
      <c r="N1120" s="607">
        <v>17910</v>
      </c>
      <c r="O1120" s="607">
        <v>1000</v>
      </c>
      <c r="P1120" s="670"/>
      <c r="Q1120" s="603">
        <v>18910</v>
      </c>
      <c r="R1120" s="670"/>
      <c r="S1120" s="670"/>
      <c r="T1120" s="670"/>
      <c r="U1120" s="670"/>
      <c r="V1120" s="670"/>
      <c r="W1120" s="670"/>
      <c r="X1120" s="670"/>
      <c r="Y1120" s="670"/>
      <c r="Z1120" s="670"/>
      <c r="AA1120" s="608">
        <v>22</v>
      </c>
      <c r="AB1120" s="608">
        <v>1</v>
      </c>
      <c r="AC1120" s="670"/>
      <c r="AD1120" s="605">
        <v>23</v>
      </c>
    </row>
    <row r="1121" spans="1:30" ht="15.75" thickBot="1" x14ac:dyDescent="0.3">
      <c r="A1121" s="593" t="s">
        <v>418</v>
      </c>
      <c r="B1121" s="691">
        <v>45448</v>
      </c>
      <c r="C1121" s="692" t="s">
        <v>396</v>
      </c>
      <c r="D1121" s="600" t="s">
        <v>399</v>
      </c>
      <c r="E1121" s="602"/>
      <c r="F1121" s="602"/>
      <c r="G1121" s="602"/>
      <c r="H1121" s="602"/>
      <c r="I1121" s="602"/>
      <c r="J1121" s="602"/>
      <c r="K1121" s="602"/>
      <c r="L1121" s="602"/>
      <c r="M1121" s="602"/>
      <c r="N1121" s="601">
        <v>41754</v>
      </c>
      <c r="O1121" s="602"/>
      <c r="P1121" s="602"/>
      <c r="Q1121" s="603">
        <v>41754</v>
      </c>
      <c r="R1121" s="602"/>
      <c r="S1121" s="602"/>
      <c r="T1121" s="602"/>
      <c r="U1121" s="602"/>
      <c r="V1121" s="602"/>
      <c r="W1121" s="602"/>
      <c r="X1121" s="602"/>
      <c r="Y1121" s="602"/>
      <c r="Z1121" s="602"/>
      <c r="AA1121" s="604">
        <v>70</v>
      </c>
      <c r="AB1121" s="602"/>
      <c r="AC1121" s="602"/>
      <c r="AD1121" s="605">
        <v>70</v>
      </c>
    </row>
    <row r="1122" spans="1:30" ht="15.75" thickBot="1" x14ac:dyDescent="0.3">
      <c r="A1122" s="593" t="s">
        <v>418</v>
      </c>
      <c r="B1122" s="690">
        <v>45448</v>
      </c>
      <c r="C1122" s="692" t="s">
        <v>396</v>
      </c>
      <c r="D1122" s="606" t="s">
        <v>403</v>
      </c>
      <c r="E1122" s="670"/>
      <c r="F1122" s="670"/>
      <c r="G1122" s="670"/>
      <c r="H1122" s="670"/>
      <c r="I1122" s="670"/>
      <c r="J1122" s="670"/>
      <c r="K1122" s="670"/>
      <c r="L1122" s="670"/>
      <c r="M1122" s="670"/>
      <c r="N1122" s="607">
        <v>12578</v>
      </c>
      <c r="O1122" s="607">
        <v>577</v>
      </c>
      <c r="P1122" s="670"/>
      <c r="Q1122" s="603">
        <v>13155</v>
      </c>
      <c r="R1122" s="670"/>
      <c r="S1122" s="670"/>
      <c r="T1122" s="670"/>
      <c r="U1122" s="670"/>
      <c r="V1122" s="670"/>
      <c r="W1122" s="670"/>
      <c r="X1122" s="670"/>
      <c r="Y1122" s="670"/>
      <c r="Z1122" s="670"/>
      <c r="AA1122" s="608">
        <v>33</v>
      </c>
      <c r="AB1122" s="608">
        <v>1</v>
      </c>
      <c r="AC1122" s="670"/>
      <c r="AD1122" s="605">
        <v>34</v>
      </c>
    </row>
    <row r="1123" spans="1:30" ht="15.75" thickBot="1" x14ac:dyDescent="0.3">
      <c r="A1123" s="593" t="s">
        <v>418</v>
      </c>
      <c r="B1123" s="673">
        <v>45460</v>
      </c>
      <c r="C1123" s="671" t="s">
        <v>396</v>
      </c>
      <c r="D1123" s="600" t="s">
        <v>402</v>
      </c>
      <c r="E1123" s="602"/>
      <c r="F1123" s="602"/>
      <c r="G1123" s="601">
        <v>500</v>
      </c>
      <c r="H1123" s="601">
        <v>1000</v>
      </c>
      <c r="I1123" s="601">
        <v>500</v>
      </c>
      <c r="J1123" s="601">
        <v>500</v>
      </c>
      <c r="K1123" s="602"/>
      <c r="L1123" s="602"/>
      <c r="M1123" s="602"/>
      <c r="N1123" s="601">
        <v>20308</v>
      </c>
      <c r="O1123" s="601">
        <v>5307</v>
      </c>
      <c r="P1123" s="602"/>
      <c r="Q1123" s="603">
        <v>28115</v>
      </c>
      <c r="R1123" s="602"/>
      <c r="S1123" s="602"/>
      <c r="T1123" s="604">
        <v>1</v>
      </c>
      <c r="U1123" s="604">
        <v>2</v>
      </c>
      <c r="V1123" s="604">
        <v>1</v>
      </c>
      <c r="W1123" s="604">
        <v>1</v>
      </c>
      <c r="X1123" s="602"/>
      <c r="Y1123" s="602"/>
      <c r="Z1123" s="602"/>
      <c r="AA1123" s="604">
        <v>32</v>
      </c>
      <c r="AB1123" s="604">
        <v>12</v>
      </c>
      <c r="AC1123" s="602"/>
      <c r="AD1123" s="605">
        <v>49</v>
      </c>
    </row>
    <row r="1124" spans="1:30" ht="15.75" thickBot="1" x14ac:dyDescent="0.3">
      <c r="A1124" s="593" t="s">
        <v>418</v>
      </c>
      <c r="B1124" s="690">
        <v>45461</v>
      </c>
      <c r="C1124" s="692" t="s">
        <v>396</v>
      </c>
      <c r="D1124" s="606" t="s">
        <v>399</v>
      </c>
      <c r="E1124" s="670"/>
      <c r="F1124" s="670"/>
      <c r="G1124" s="670"/>
      <c r="H1124" s="670"/>
      <c r="I1124" s="670"/>
      <c r="J1124" s="670"/>
      <c r="K1124" s="670"/>
      <c r="L1124" s="670"/>
      <c r="M1124" s="670"/>
      <c r="N1124" s="607">
        <v>131837</v>
      </c>
      <c r="O1124" s="607">
        <v>1634</v>
      </c>
      <c r="P1124" s="670"/>
      <c r="Q1124" s="603">
        <v>133471</v>
      </c>
      <c r="R1124" s="670"/>
      <c r="S1124" s="670"/>
      <c r="T1124" s="670"/>
      <c r="U1124" s="670"/>
      <c r="V1124" s="670"/>
      <c r="W1124" s="670"/>
      <c r="X1124" s="670"/>
      <c r="Y1124" s="670"/>
      <c r="Z1124" s="670"/>
      <c r="AA1124" s="608">
        <v>222</v>
      </c>
      <c r="AB1124" s="608">
        <v>3</v>
      </c>
      <c r="AC1124" s="670"/>
      <c r="AD1124" s="605">
        <v>225</v>
      </c>
    </row>
    <row r="1125" spans="1:30" ht="15.75" thickBot="1" x14ac:dyDescent="0.3">
      <c r="A1125" s="593" t="s">
        <v>418</v>
      </c>
      <c r="B1125" s="691">
        <v>45461</v>
      </c>
      <c r="C1125" s="692" t="s">
        <v>396</v>
      </c>
      <c r="D1125" s="600" t="s">
        <v>403</v>
      </c>
      <c r="E1125" s="602"/>
      <c r="F1125" s="602"/>
      <c r="G1125" s="602"/>
      <c r="H1125" s="602"/>
      <c r="I1125" s="602"/>
      <c r="J1125" s="602"/>
      <c r="K1125" s="602"/>
      <c r="L1125" s="602"/>
      <c r="M1125" s="602"/>
      <c r="N1125" s="601">
        <v>41768</v>
      </c>
      <c r="O1125" s="601">
        <v>523</v>
      </c>
      <c r="P1125" s="602"/>
      <c r="Q1125" s="603">
        <v>42291</v>
      </c>
      <c r="R1125" s="602"/>
      <c r="S1125" s="602"/>
      <c r="T1125" s="602"/>
      <c r="U1125" s="602"/>
      <c r="V1125" s="602"/>
      <c r="W1125" s="602"/>
      <c r="X1125" s="602"/>
      <c r="Y1125" s="602"/>
      <c r="Z1125" s="602"/>
      <c r="AA1125" s="604">
        <v>109</v>
      </c>
      <c r="AB1125" s="604">
        <v>1</v>
      </c>
      <c r="AC1125" s="602"/>
      <c r="AD1125" s="605">
        <v>110</v>
      </c>
    </row>
    <row r="1126" spans="1:30" ht="15.75" thickBot="1" x14ac:dyDescent="0.3">
      <c r="A1126" s="593" t="s">
        <v>418</v>
      </c>
      <c r="B1126" s="690">
        <v>45463</v>
      </c>
      <c r="C1126" s="692" t="s">
        <v>396</v>
      </c>
      <c r="D1126" s="606" t="s">
        <v>399</v>
      </c>
      <c r="E1126" s="670"/>
      <c r="F1126" s="670"/>
      <c r="G1126" s="670"/>
      <c r="H1126" s="670"/>
      <c r="I1126" s="670"/>
      <c r="J1126" s="670"/>
      <c r="K1126" s="670"/>
      <c r="L1126" s="670"/>
      <c r="M1126" s="670"/>
      <c r="N1126" s="607">
        <v>10342</v>
      </c>
      <c r="O1126" s="607">
        <v>67246</v>
      </c>
      <c r="P1126" s="670"/>
      <c r="Q1126" s="603">
        <v>77588</v>
      </c>
      <c r="R1126" s="670"/>
      <c r="S1126" s="670"/>
      <c r="T1126" s="670"/>
      <c r="U1126" s="670"/>
      <c r="V1126" s="670"/>
      <c r="W1126" s="670"/>
      <c r="X1126" s="670"/>
      <c r="Y1126" s="670"/>
      <c r="Z1126" s="670"/>
      <c r="AA1126" s="608">
        <v>17</v>
      </c>
      <c r="AB1126" s="608">
        <v>123</v>
      </c>
      <c r="AC1126" s="670"/>
      <c r="AD1126" s="605">
        <v>140</v>
      </c>
    </row>
    <row r="1127" spans="1:30" ht="15.75" thickBot="1" x14ac:dyDescent="0.3">
      <c r="A1127" s="593" t="s">
        <v>418</v>
      </c>
      <c r="B1127" s="691">
        <v>45463</v>
      </c>
      <c r="C1127" s="692" t="s">
        <v>396</v>
      </c>
      <c r="D1127" s="600" t="s">
        <v>403</v>
      </c>
      <c r="E1127" s="602"/>
      <c r="F1127" s="602"/>
      <c r="G1127" s="602"/>
      <c r="H1127" s="602"/>
      <c r="I1127" s="602"/>
      <c r="J1127" s="602"/>
      <c r="K1127" s="602"/>
      <c r="L1127" s="602"/>
      <c r="M1127" s="602"/>
      <c r="N1127" s="601">
        <v>2910</v>
      </c>
      <c r="O1127" s="601">
        <v>25230</v>
      </c>
      <c r="P1127" s="602"/>
      <c r="Q1127" s="603">
        <v>28140</v>
      </c>
      <c r="R1127" s="602"/>
      <c r="S1127" s="602"/>
      <c r="T1127" s="602"/>
      <c r="U1127" s="602"/>
      <c r="V1127" s="602"/>
      <c r="W1127" s="602"/>
      <c r="X1127" s="602"/>
      <c r="Y1127" s="602"/>
      <c r="Z1127" s="602"/>
      <c r="AA1127" s="604">
        <v>10</v>
      </c>
      <c r="AB1127" s="604">
        <v>63</v>
      </c>
      <c r="AC1127" s="602"/>
      <c r="AD1127" s="605">
        <v>73</v>
      </c>
    </row>
    <row r="1128" spans="1:30" ht="15.75" thickBot="1" x14ac:dyDescent="0.3">
      <c r="A1128" s="593" t="s">
        <v>418</v>
      </c>
      <c r="B1128" s="690">
        <v>45468</v>
      </c>
      <c r="C1128" s="692" t="s">
        <v>396</v>
      </c>
      <c r="D1128" s="606" t="s">
        <v>399</v>
      </c>
      <c r="E1128" s="670"/>
      <c r="F1128" s="670"/>
      <c r="G1128" s="670"/>
      <c r="H1128" s="670"/>
      <c r="I1128" s="670"/>
      <c r="J1128" s="670"/>
      <c r="K1128" s="670"/>
      <c r="L1128" s="670"/>
      <c r="M1128" s="670"/>
      <c r="N1128" s="670"/>
      <c r="O1128" s="607">
        <v>41621</v>
      </c>
      <c r="P1128" s="670"/>
      <c r="Q1128" s="603">
        <v>41621</v>
      </c>
      <c r="R1128" s="670"/>
      <c r="S1128" s="670"/>
      <c r="T1128" s="670"/>
      <c r="U1128" s="670"/>
      <c r="V1128" s="670"/>
      <c r="W1128" s="670"/>
      <c r="X1128" s="670"/>
      <c r="Y1128" s="670"/>
      <c r="Z1128" s="670"/>
      <c r="AA1128" s="670"/>
      <c r="AB1128" s="608">
        <v>65</v>
      </c>
      <c r="AC1128" s="670"/>
      <c r="AD1128" s="605">
        <v>65</v>
      </c>
    </row>
    <row r="1129" spans="1:30" ht="15.75" thickBot="1" x14ac:dyDescent="0.3">
      <c r="A1129" s="593" t="s">
        <v>418</v>
      </c>
      <c r="B1129" s="691">
        <v>45468</v>
      </c>
      <c r="C1129" s="692" t="s">
        <v>396</v>
      </c>
      <c r="D1129" s="600" t="s">
        <v>403</v>
      </c>
      <c r="E1129" s="602"/>
      <c r="F1129" s="602"/>
      <c r="G1129" s="602"/>
      <c r="H1129" s="602"/>
      <c r="I1129" s="602"/>
      <c r="J1129" s="602"/>
      <c r="K1129" s="602"/>
      <c r="L1129" s="602"/>
      <c r="M1129" s="602"/>
      <c r="N1129" s="602"/>
      <c r="O1129" s="601">
        <v>11349</v>
      </c>
      <c r="P1129" s="602"/>
      <c r="Q1129" s="603">
        <v>11349</v>
      </c>
      <c r="R1129" s="602"/>
      <c r="S1129" s="602"/>
      <c r="T1129" s="602"/>
      <c r="U1129" s="602"/>
      <c r="V1129" s="602"/>
      <c r="W1129" s="602"/>
      <c r="X1129" s="602"/>
      <c r="Y1129" s="602"/>
      <c r="Z1129" s="602"/>
      <c r="AA1129" s="602"/>
      <c r="AB1129" s="604">
        <v>25</v>
      </c>
      <c r="AC1129" s="602"/>
      <c r="AD1129" s="605">
        <v>25</v>
      </c>
    </row>
    <row r="1130" spans="1:30" ht="15.75" thickBot="1" x14ac:dyDescent="0.3">
      <c r="A1130" s="593" t="s">
        <v>418</v>
      </c>
      <c r="B1130" s="672">
        <v>45470</v>
      </c>
      <c r="C1130" s="671" t="s">
        <v>396</v>
      </c>
      <c r="D1130" s="606" t="s">
        <v>402</v>
      </c>
      <c r="E1130" s="670"/>
      <c r="F1130" s="670"/>
      <c r="G1130" s="670"/>
      <c r="H1130" s="670"/>
      <c r="I1130" s="670"/>
      <c r="J1130" s="670"/>
      <c r="K1130" s="670"/>
      <c r="L1130" s="670"/>
      <c r="M1130" s="670"/>
      <c r="N1130" s="607">
        <v>2537</v>
      </c>
      <c r="O1130" s="607">
        <v>13419</v>
      </c>
      <c r="P1130" s="670"/>
      <c r="Q1130" s="603">
        <v>15956</v>
      </c>
      <c r="R1130" s="670"/>
      <c r="S1130" s="670"/>
      <c r="T1130" s="670"/>
      <c r="U1130" s="670"/>
      <c r="V1130" s="670"/>
      <c r="W1130" s="670"/>
      <c r="X1130" s="670"/>
      <c r="Y1130" s="670"/>
      <c r="Z1130" s="670"/>
      <c r="AA1130" s="608">
        <v>4</v>
      </c>
      <c r="AB1130" s="608">
        <v>22</v>
      </c>
      <c r="AC1130" s="670"/>
      <c r="AD1130" s="605">
        <v>26</v>
      </c>
    </row>
    <row r="1131" spans="1:30" ht="15.75" thickBot="1" x14ac:dyDescent="0.3">
      <c r="A1131" s="593" t="s">
        <v>418</v>
      </c>
      <c r="B1131" s="691">
        <v>45481</v>
      </c>
      <c r="C1131" s="692" t="s">
        <v>396</v>
      </c>
      <c r="D1131" s="600" t="s">
        <v>399</v>
      </c>
      <c r="E1131" s="602"/>
      <c r="F1131" s="602"/>
      <c r="G1131" s="602"/>
      <c r="H1131" s="602"/>
      <c r="I1131" s="602"/>
      <c r="J1131" s="602"/>
      <c r="K1131" s="602"/>
      <c r="L1131" s="602"/>
      <c r="M1131" s="602"/>
      <c r="N1131" s="601">
        <v>1500</v>
      </c>
      <c r="O1131" s="601">
        <v>64522</v>
      </c>
      <c r="P1131" s="601">
        <v>1820</v>
      </c>
      <c r="Q1131" s="603">
        <v>67842</v>
      </c>
      <c r="R1131" s="602"/>
      <c r="S1131" s="602"/>
      <c r="T1131" s="602"/>
      <c r="U1131" s="602"/>
      <c r="V1131" s="602"/>
      <c r="W1131" s="602"/>
      <c r="X1131" s="602"/>
      <c r="Y1131" s="602"/>
      <c r="Z1131" s="602"/>
      <c r="AA1131" s="604">
        <v>1</v>
      </c>
      <c r="AB1131" s="604">
        <v>95</v>
      </c>
      <c r="AC1131" s="604">
        <v>3</v>
      </c>
      <c r="AD1131" s="605">
        <v>99</v>
      </c>
    </row>
    <row r="1132" spans="1:30" ht="15.75" thickBot="1" x14ac:dyDescent="0.3">
      <c r="A1132" s="593" t="s">
        <v>418</v>
      </c>
      <c r="B1132" s="690">
        <v>45481</v>
      </c>
      <c r="C1132" s="692" t="s">
        <v>396</v>
      </c>
      <c r="D1132" s="606" t="s">
        <v>403</v>
      </c>
      <c r="E1132" s="670"/>
      <c r="F1132" s="670"/>
      <c r="G1132" s="670"/>
      <c r="H1132" s="670"/>
      <c r="I1132" s="670"/>
      <c r="J1132" s="670"/>
      <c r="K1132" s="670"/>
      <c r="L1132" s="670"/>
      <c r="M1132" s="670"/>
      <c r="N1132" s="670"/>
      <c r="O1132" s="607">
        <v>13858</v>
      </c>
      <c r="P1132" s="607">
        <v>844</v>
      </c>
      <c r="Q1132" s="603">
        <v>14702</v>
      </c>
      <c r="R1132" s="670"/>
      <c r="S1132" s="670"/>
      <c r="T1132" s="670"/>
      <c r="U1132" s="670"/>
      <c r="V1132" s="670"/>
      <c r="W1132" s="670"/>
      <c r="X1132" s="670"/>
      <c r="Y1132" s="670"/>
      <c r="Z1132" s="670"/>
      <c r="AA1132" s="670"/>
      <c r="AB1132" s="608">
        <v>33</v>
      </c>
      <c r="AC1132" s="608">
        <v>2</v>
      </c>
      <c r="AD1132" s="605">
        <v>35</v>
      </c>
    </row>
    <row r="1133" spans="1:30" ht="15.75" thickBot="1" x14ac:dyDescent="0.3">
      <c r="A1133" s="593" t="s">
        <v>418</v>
      </c>
      <c r="B1133" s="691">
        <v>45485</v>
      </c>
      <c r="C1133" s="692" t="s">
        <v>396</v>
      </c>
      <c r="D1133" s="600" t="s">
        <v>399</v>
      </c>
      <c r="E1133" s="602"/>
      <c r="F1133" s="602"/>
      <c r="G1133" s="602"/>
      <c r="H1133" s="602"/>
      <c r="I1133" s="602"/>
      <c r="J1133" s="602"/>
      <c r="K1133" s="602"/>
      <c r="L1133" s="602"/>
      <c r="M1133" s="602"/>
      <c r="N1133" s="601">
        <v>439</v>
      </c>
      <c r="O1133" s="601">
        <v>53963</v>
      </c>
      <c r="P1133" s="601">
        <v>434</v>
      </c>
      <c r="Q1133" s="603">
        <v>54836</v>
      </c>
      <c r="R1133" s="602"/>
      <c r="S1133" s="602"/>
      <c r="T1133" s="602"/>
      <c r="U1133" s="602"/>
      <c r="V1133" s="602"/>
      <c r="W1133" s="602"/>
      <c r="X1133" s="602"/>
      <c r="Y1133" s="602"/>
      <c r="Z1133" s="602"/>
      <c r="AA1133" s="604">
        <v>1</v>
      </c>
      <c r="AB1133" s="604">
        <v>96</v>
      </c>
      <c r="AC1133" s="604">
        <v>1</v>
      </c>
      <c r="AD1133" s="605">
        <v>98</v>
      </c>
    </row>
    <row r="1134" spans="1:30" ht="15.75" thickBot="1" x14ac:dyDescent="0.3">
      <c r="A1134" s="593" t="s">
        <v>418</v>
      </c>
      <c r="B1134" s="690">
        <v>45485</v>
      </c>
      <c r="C1134" s="692" t="s">
        <v>396</v>
      </c>
      <c r="D1134" s="606" t="s">
        <v>403</v>
      </c>
      <c r="E1134" s="670"/>
      <c r="F1134" s="670"/>
      <c r="G1134" s="670"/>
      <c r="H1134" s="670"/>
      <c r="I1134" s="670"/>
      <c r="J1134" s="670"/>
      <c r="K1134" s="670"/>
      <c r="L1134" s="670"/>
      <c r="M1134" s="670"/>
      <c r="N1134" s="607">
        <v>643</v>
      </c>
      <c r="O1134" s="607">
        <v>17329</v>
      </c>
      <c r="P1134" s="607">
        <v>257</v>
      </c>
      <c r="Q1134" s="603">
        <v>18229</v>
      </c>
      <c r="R1134" s="670"/>
      <c r="S1134" s="670"/>
      <c r="T1134" s="670"/>
      <c r="U1134" s="670"/>
      <c r="V1134" s="670"/>
      <c r="W1134" s="670"/>
      <c r="X1134" s="670"/>
      <c r="Y1134" s="670"/>
      <c r="Z1134" s="670"/>
      <c r="AA1134" s="608">
        <v>1</v>
      </c>
      <c r="AB1134" s="608">
        <v>47</v>
      </c>
      <c r="AC1134" s="608">
        <v>1</v>
      </c>
      <c r="AD1134" s="605">
        <v>49</v>
      </c>
    </row>
    <row r="1135" spans="1:30" ht="15.75" thickBot="1" x14ac:dyDescent="0.3">
      <c r="A1135" s="593" t="s">
        <v>418</v>
      </c>
      <c r="B1135" s="691">
        <v>45488</v>
      </c>
      <c r="C1135" s="692" t="s">
        <v>396</v>
      </c>
      <c r="D1135" s="600" t="s">
        <v>399</v>
      </c>
      <c r="E1135" s="602"/>
      <c r="F1135" s="602"/>
      <c r="G1135" s="602"/>
      <c r="H1135" s="602"/>
      <c r="I1135" s="602"/>
      <c r="J1135" s="602"/>
      <c r="K1135" s="602"/>
      <c r="L1135" s="602"/>
      <c r="M1135" s="602"/>
      <c r="N1135" s="601">
        <v>2500</v>
      </c>
      <c r="O1135" s="601">
        <v>523</v>
      </c>
      <c r="P1135" s="601">
        <v>22476</v>
      </c>
      <c r="Q1135" s="603">
        <v>25499</v>
      </c>
      <c r="R1135" s="602"/>
      <c r="S1135" s="602"/>
      <c r="T1135" s="602"/>
      <c r="U1135" s="602"/>
      <c r="V1135" s="602"/>
      <c r="W1135" s="602"/>
      <c r="X1135" s="602"/>
      <c r="Y1135" s="602"/>
      <c r="Z1135" s="602"/>
      <c r="AA1135" s="604">
        <v>2</v>
      </c>
      <c r="AB1135" s="604">
        <v>1</v>
      </c>
      <c r="AC1135" s="604">
        <v>38</v>
      </c>
      <c r="AD1135" s="605">
        <v>41</v>
      </c>
    </row>
    <row r="1136" spans="1:30" ht="15.75" thickBot="1" x14ac:dyDescent="0.3">
      <c r="A1136" s="593" t="s">
        <v>418</v>
      </c>
      <c r="B1136" s="690">
        <v>45488</v>
      </c>
      <c r="C1136" s="692" t="s">
        <v>396</v>
      </c>
      <c r="D1136" s="606" t="s">
        <v>403</v>
      </c>
      <c r="E1136" s="670"/>
      <c r="F1136" s="670"/>
      <c r="G1136" s="670"/>
      <c r="H1136" s="670"/>
      <c r="I1136" s="670"/>
      <c r="J1136" s="670"/>
      <c r="K1136" s="670"/>
      <c r="L1136" s="670"/>
      <c r="M1136" s="670"/>
      <c r="N1136" s="670"/>
      <c r="O1136" s="607">
        <v>89</v>
      </c>
      <c r="P1136" s="607">
        <v>9730</v>
      </c>
      <c r="Q1136" s="603">
        <v>9819</v>
      </c>
      <c r="R1136" s="670"/>
      <c r="S1136" s="670"/>
      <c r="T1136" s="670"/>
      <c r="U1136" s="670"/>
      <c r="V1136" s="670"/>
      <c r="W1136" s="670"/>
      <c r="X1136" s="670"/>
      <c r="Y1136" s="670"/>
      <c r="Z1136" s="670"/>
      <c r="AA1136" s="670"/>
      <c r="AB1136" s="608">
        <v>1</v>
      </c>
      <c r="AC1136" s="608">
        <v>22</v>
      </c>
      <c r="AD1136" s="605">
        <v>23</v>
      </c>
    </row>
    <row r="1137" spans="1:30" ht="15.75" thickBot="1" x14ac:dyDescent="0.3">
      <c r="A1137" s="593" t="s">
        <v>418</v>
      </c>
      <c r="B1137" s="673">
        <v>45490</v>
      </c>
      <c r="C1137" s="671" t="s">
        <v>396</v>
      </c>
      <c r="D1137" s="600" t="s">
        <v>402</v>
      </c>
      <c r="E1137" s="602"/>
      <c r="F1137" s="602"/>
      <c r="G1137" s="602"/>
      <c r="H1137" s="602"/>
      <c r="I1137" s="602"/>
      <c r="J1137" s="602"/>
      <c r="K1137" s="602"/>
      <c r="L1137" s="602"/>
      <c r="M1137" s="602"/>
      <c r="N1137" s="601">
        <v>816</v>
      </c>
      <c r="O1137" s="601">
        <v>22713</v>
      </c>
      <c r="P1137" s="601">
        <v>2153</v>
      </c>
      <c r="Q1137" s="603">
        <v>25682</v>
      </c>
      <c r="R1137" s="602"/>
      <c r="S1137" s="602"/>
      <c r="T1137" s="602"/>
      <c r="U1137" s="602"/>
      <c r="V1137" s="602"/>
      <c r="W1137" s="602"/>
      <c r="X1137" s="602"/>
      <c r="Y1137" s="602"/>
      <c r="Z1137" s="602"/>
      <c r="AA1137" s="604">
        <v>1</v>
      </c>
      <c r="AB1137" s="604">
        <v>41</v>
      </c>
      <c r="AC1137" s="604">
        <v>5</v>
      </c>
      <c r="AD1137" s="605">
        <v>47</v>
      </c>
    </row>
    <row r="1138" spans="1:30" ht="15.75" thickBot="1" x14ac:dyDescent="0.3">
      <c r="A1138" s="593" t="s">
        <v>418</v>
      </c>
      <c r="B1138" s="690">
        <v>45491</v>
      </c>
      <c r="C1138" s="692" t="s">
        <v>396</v>
      </c>
      <c r="D1138" s="606" t="s">
        <v>399</v>
      </c>
      <c r="E1138" s="670"/>
      <c r="F1138" s="670"/>
      <c r="G1138" s="670"/>
      <c r="H1138" s="670"/>
      <c r="I1138" s="670"/>
      <c r="J1138" s="670"/>
      <c r="K1138" s="670"/>
      <c r="L1138" s="670"/>
      <c r="M1138" s="670"/>
      <c r="N1138" s="670"/>
      <c r="O1138" s="607">
        <v>9978</v>
      </c>
      <c r="P1138" s="607">
        <v>34753</v>
      </c>
      <c r="Q1138" s="603">
        <v>44731</v>
      </c>
      <c r="R1138" s="670"/>
      <c r="S1138" s="670"/>
      <c r="T1138" s="670"/>
      <c r="U1138" s="670"/>
      <c r="V1138" s="670"/>
      <c r="W1138" s="670"/>
      <c r="X1138" s="670"/>
      <c r="Y1138" s="670"/>
      <c r="Z1138" s="670"/>
      <c r="AA1138" s="670"/>
      <c r="AB1138" s="608">
        <v>15</v>
      </c>
      <c r="AC1138" s="608">
        <v>53</v>
      </c>
      <c r="AD1138" s="605">
        <v>68</v>
      </c>
    </row>
    <row r="1139" spans="1:30" ht="15.75" thickBot="1" x14ac:dyDescent="0.3">
      <c r="A1139" s="593" t="s">
        <v>418</v>
      </c>
      <c r="B1139" s="691">
        <v>45491</v>
      </c>
      <c r="C1139" s="692" t="s">
        <v>396</v>
      </c>
      <c r="D1139" s="600" t="s">
        <v>403</v>
      </c>
      <c r="E1139" s="602"/>
      <c r="F1139" s="602"/>
      <c r="G1139" s="602"/>
      <c r="H1139" s="602"/>
      <c r="I1139" s="602"/>
      <c r="J1139" s="602"/>
      <c r="K1139" s="602"/>
      <c r="L1139" s="602"/>
      <c r="M1139" s="602"/>
      <c r="N1139" s="602"/>
      <c r="O1139" s="601">
        <v>3472</v>
      </c>
      <c r="P1139" s="601">
        <v>6184</v>
      </c>
      <c r="Q1139" s="603">
        <v>9656</v>
      </c>
      <c r="R1139" s="602"/>
      <c r="S1139" s="602"/>
      <c r="T1139" s="602"/>
      <c r="U1139" s="602"/>
      <c r="V1139" s="602"/>
      <c r="W1139" s="602"/>
      <c r="X1139" s="602"/>
      <c r="Y1139" s="602"/>
      <c r="Z1139" s="602"/>
      <c r="AA1139" s="602"/>
      <c r="AB1139" s="604">
        <v>5</v>
      </c>
      <c r="AC1139" s="604">
        <v>17</v>
      </c>
      <c r="AD1139" s="605">
        <v>22</v>
      </c>
    </row>
    <row r="1140" spans="1:30" ht="15.75" thickBot="1" x14ac:dyDescent="0.3">
      <c r="A1140" s="593" t="s">
        <v>418</v>
      </c>
      <c r="B1140" s="672">
        <v>45495</v>
      </c>
      <c r="C1140" s="671" t="s">
        <v>396</v>
      </c>
      <c r="D1140" s="606" t="s">
        <v>402</v>
      </c>
      <c r="E1140" s="670"/>
      <c r="F1140" s="670"/>
      <c r="G1140" s="670"/>
      <c r="H1140" s="670"/>
      <c r="I1140" s="670"/>
      <c r="J1140" s="670"/>
      <c r="K1140" s="670"/>
      <c r="L1140" s="670"/>
      <c r="M1140" s="607">
        <v>500</v>
      </c>
      <c r="N1140" s="670"/>
      <c r="O1140" s="607">
        <v>12317</v>
      </c>
      <c r="P1140" s="607">
        <v>10330</v>
      </c>
      <c r="Q1140" s="603">
        <v>23147</v>
      </c>
      <c r="R1140" s="670"/>
      <c r="S1140" s="670"/>
      <c r="T1140" s="670"/>
      <c r="U1140" s="670"/>
      <c r="V1140" s="670"/>
      <c r="W1140" s="670"/>
      <c r="X1140" s="670"/>
      <c r="Y1140" s="670"/>
      <c r="Z1140" s="608">
        <v>1</v>
      </c>
      <c r="AA1140" s="670"/>
      <c r="AB1140" s="608">
        <v>24</v>
      </c>
      <c r="AC1140" s="608">
        <v>22</v>
      </c>
      <c r="AD1140" s="605">
        <v>47</v>
      </c>
    </row>
    <row r="1141" spans="1:30" ht="15.75" thickBot="1" x14ac:dyDescent="0.3">
      <c r="A1141" s="593" t="s">
        <v>418</v>
      </c>
      <c r="B1141" s="691">
        <v>45496</v>
      </c>
      <c r="C1141" s="692" t="s">
        <v>396</v>
      </c>
      <c r="D1141" s="600" t="s">
        <v>399</v>
      </c>
      <c r="E1141" s="602"/>
      <c r="F1141" s="602"/>
      <c r="G1141" s="602"/>
      <c r="H1141" s="602"/>
      <c r="I1141" s="602"/>
      <c r="J1141" s="601">
        <v>269</v>
      </c>
      <c r="K1141" s="602"/>
      <c r="L1141" s="602"/>
      <c r="M1141" s="602"/>
      <c r="N1141" s="602"/>
      <c r="O1141" s="601">
        <v>617</v>
      </c>
      <c r="P1141" s="601">
        <v>118986</v>
      </c>
      <c r="Q1141" s="603">
        <v>119872</v>
      </c>
      <c r="R1141" s="602"/>
      <c r="S1141" s="602"/>
      <c r="T1141" s="602"/>
      <c r="U1141" s="602"/>
      <c r="V1141" s="602"/>
      <c r="W1141" s="604">
        <v>1</v>
      </c>
      <c r="X1141" s="602"/>
      <c r="Y1141" s="602"/>
      <c r="Z1141" s="602"/>
      <c r="AA1141" s="602"/>
      <c r="AB1141" s="604">
        <v>1</v>
      </c>
      <c r="AC1141" s="604">
        <v>181</v>
      </c>
      <c r="AD1141" s="605">
        <v>183</v>
      </c>
    </row>
    <row r="1142" spans="1:30" ht="15.75" thickBot="1" x14ac:dyDescent="0.3">
      <c r="A1142" s="593" t="s">
        <v>418</v>
      </c>
      <c r="B1142" s="690">
        <v>45496</v>
      </c>
      <c r="C1142" s="692" t="s">
        <v>396</v>
      </c>
      <c r="D1142" s="606" t="s">
        <v>403</v>
      </c>
      <c r="E1142" s="670"/>
      <c r="F1142" s="670"/>
      <c r="G1142" s="670"/>
      <c r="H1142" s="670"/>
      <c r="I1142" s="607">
        <v>626</v>
      </c>
      <c r="J1142" s="607">
        <v>656</v>
      </c>
      <c r="K1142" s="670"/>
      <c r="L1142" s="670"/>
      <c r="M1142" s="670"/>
      <c r="N1142" s="670"/>
      <c r="O1142" s="607">
        <v>317</v>
      </c>
      <c r="P1142" s="607">
        <v>16665</v>
      </c>
      <c r="Q1142" s="603">
        <v>18264</v>
      </c>
      <c r="R1142" s="670"/>
      <c r="S1142" s="670"/>
      <c r="T1142" s="670"/>
      <c r="U1142" s="670"/>
      <c r="V1142" s="608">
        <v>1</v>
      </c>
      <c r="W1142" s="608">
        <v>1</v>
      </c>
      <c r="X1142" s="670"/>
      <c r="Y1142" s="670"/>
      <c r="Z1142" s="670"/>
      <c r="AA1142" s="670"/>
      <c r="AB1142" s="608">
        <v>1</v>
      </c>
      <c r="AC1142" s="608">
        <v>46</v>
      </c>
      <c r="AD1142" s="605">
        <v>49</v>
      </c>
    </row>
    <row r="1143" spans="1:30" ht="15.75" thickBot="1" x14ac:dyDescent="0.3">
      <c r="A1143" s="593" t="s">
        <v>418</v>
      </c>
      <c r="B1143" s="691">
        <v>45504</v>
      </c>
      <c r="C1143" s="692" t="s">
        <v>396</v>
      </c>
      <c r="D1143" s="600" t="s">
        <v>402</v>
      </c>
      <c r="E1143" s="602"/>
      <c r="F1143" s="602"/>
      <c r="G1143" s="602"/>
      <c r="H1143" s="602"/>
      <c r="I1143" s="602"/>
      <c r="J1143" s="602"/>
      <c r="K1143" s="602"/>
      <c r="L1143" s="602"/>
      <c r="M1143" s="602"/>
      <c r="N1143" s="602"/>
      <c r="O1143" s="601">
        <v>1701</v>
      </c>
      <c r="P1143" s="601">
        <v>50266</v>
      </c>
      <c r="Q1143" s="603">
        <v>51967</v>
      </c>
      <c r="R1143" s="602"/>
      <c r="S1143" s="602"/>
      <c r="T1143" s="602"/>
      <c r="U1143" s="602"/>
      <c r="V1143" s="602"/>
      <c r="W1143" s="602"/>
      <c r="X1143" s="602"/>
      <c r="Y1143" s="602"/>
      <c r="Z1143" s="602"/>
      <c r="AA1143" s="602"/>
      <c r="AB1143" s="604">
        <v>4</v>
      </c>
      <c r="AC1143" s="604">
        <v>86</v>
      </c>
      <c r="AD1143" s="605">
        <v>90</v>
      </c>
    </row>
    <row r="1144" spans="1:30" ht="15.75" thickBot="1" x14ac:dyDescent="0.3">
      <c r="A1144" s="593" t="s">
        <v>418</v>
      </c>
      <c r="B1144" s="690">
        <v>45504</v>
      </c>
      <c r="C1144" s="692" t="s">
        <v>396</v>
      </c>
      <c r="D1144" s="606" t="s">
        <v>399</v>
      </c>
      <c r="E1144" s="670"/>
      <c r="F1144" s="670"/>
      <c r="G1144" s="670"/>
      <c r="H1144" s="670"/>
      <c r="I1144" s="670"/>
      <c r="J1144" s="670"/>
      <c r="K1144" s="670"/>
      <c r="L1144" s="670"/>
      <c r="M1144" s="670"/>
      <c r="N1144" s="670"/>
      <c r="O1144" s="607">
        <v>930</v>
      </c>
      <c r="P1144" s="607">
        <v>90579</v>
      </c>
      <c r="Q1144" s="603">
        <v>91509</v>
      </c>
      <c r="R1144" s="670"/>
      <c r="S1144" s="670"/>
      <c r="T1144" s="670"/>
      <c r="U1144" s="670"/>
      <c r="V1144" s="670"/>
      <c r="W1144" s="670"/>
      <c r="X1144" s="670"/>
      <c r="Y1144" s="670"/>
      <c r="Z1144" s="670"/>
      <c r="AA1144" s="670"/>
      <c r="AB1144" s="608">
        <v>1</v>
      </c>
      <c r="AC1144" s="608">
        <v>155</v>
      </c>
      <c r="AD1144" s="605">
        <v>156</v>
      </c>
    </row>
    <row r="1145" spans="1:30" ht="15.75" thickBot="1" x14ac:dyDescent="0.3">
      <c r="A1145" s="593" t="s">
        <v>418</v>
      </c>
      <c r="B1145" s="691">
        <v>45504</v>
      </c>
      <c r="C1145" s="692" t="s">
        <v>396</v>
      </c>
      <c r="D1145" s="600" t="s">
        <v>403</v>
      </c>
      <c r="E1145" s="602"/>
      <c r="F1145" s="602"/>
      <c r="G1145" s="602"/>
      <c r="H1145" s="602"/>
      <c r="I1145" s="602"/>
      <c r="J1145" s="602"/>
      <c r="K1145" s="602"/>
      <c r="L1145" s="602"/>
      <c r="M1145" s="602"/>
      <c r="N1145" s="602"/>
      <c r="O1145" s="601">
        <v>235</v>
      </c>
      <c r="P1145" s="601">
        <v>17616</v>
      </c>
      <c r="Q1145" s="603">
        <v>17851</v>
      </c>
      <c r="R1145" s="602"/>
      <c r="S1145" s="602"/>
      <c r="T1145" s="602"/>
      <c r="U1145" s="602"/>
      <c r="V1145" s="602"/>
      <c r="W1145" s="602"/>
      <c r="X1145" s="602"/>
      <c r="Y1145" s="602"/>
      <c r="Z1145" s="602"/>
      <c r="AA1145" s="602"/>
      <c r="AB1145" s="604">
        <v>1</v>
      </c>
      <c r="AC1145" s="604">
        <v>42</v>
      </c>
      <c r="AD1145" s="605">
        <v>42</v>
      </c>
    </row>
    <row r="1146" spans="1:30" ht="15.75" thickBot="1" x14ac:dyDescent="0.3">
      <c r="A1146" s="593" t="s">
        <v>418</v>
      </c>
      <c r="B1146" s="690">
        <v>45511</v>
      </c>
      <c r="C1146" s="692" t="s">
        <v>396</v>
      </c>
      <c r="D1146" s="606" t="s">
        <v>399</v>
      </c>
      <c r="E1146" s="670"/>
      <c r="F1146" s="670"/>
      <c r="G1146" s="670"/>
      <c r="H1146" s="670"/>
      <c r="I1146" s="670"/>
      <c r="J1146" s="670"/>
      <c r="K1146" s="670"/>
      <c r="L1146" s="670"/>
      <c r="M1146" s="670"/>
      <c r="N1146" s="670"/>
      <c r="O1146" s="670"/>
      <c r="P1146" s="607">
        <v>37966</v>
      </c>
      <c r="Q1146" s="603">
        <v>37966</v>
      </c>
      <c r="R1146" s="670"/>
      <c r="S1146" s="670"/>
      <c r="T1146" s="670"/>
      <c r="U1146" s="670"/>
      <c r="V1146" s="670"/>
      <c r="W1146" s="670"/>
      <c r="X1146" s="670"/>
      <c r="Y1146" s="670"/>
      <c r="Z1146" s="670"/>
      <c r="AA1146" s="670"/>
      <c r="AB1146" s="670"/>
      <c r="AC1146" s="608">
        <v>65</v>
      </c>
      <c r="AD1146" s="605">
        <v>65</v>
      </c>
    </row>
    <row r="1147" spans="1:30" ht="15.75" thickBot="1" x14ac:dyDescent="0.3">
      <c r="A1147" s="593" t="s">
        <v>418</v>
      </c>
      <c r="B1147" s="691">
        <v>45511</v>
      </c>
      <c r="C1147" s="692" t="s">
        <v>396</v>
      </c>
      <c r="D1147" s="600" t="s">
        <v>403</v>
      </c>
      <c r="E1147" s="602"/>
      <c r="F1147" s="602"/>
      <c r="G1147" s="602"/>
      <c r="H1147" s="602"/>
      <c r="I1147" s="602"/>
      <c r="J1147" s="602"/>
      <c r="K1147" s="602"/>
      <c r="L1147" s="602"/>
      <c r="M1147" s="602"/>
      <c r="N1147" s="602"/>
      <c r="O1147" s="602"/>
      <c r="P1147" s="601">
        <v>5380</v>
      </c>
      <c r="Q1147" s="603">
        <v>5380</v>
      </c>
      <c r="R1147" s="602"/>
      <c r="S1147" s="602"/>
      <c r="T1147" s="602"/>
      <c r="U1147" s="602"/>
      <c r="V1147" s="602"/>
      <c r="W1147" s="602"/>
      <c r="X1147" s="602"/>
      <c r="Y1147" s="602"/>
      <c r="Z1147" s="602"/>
      <c r="AA1147" s="602"/>
      <c r="AB1147" s="602"/>
      <c r="AC1147" s="604">
        <v>17</v>
      </c>
      <c r="AD1147" s="605">
        <v>17</v>
      </c>
    </row>
    <row r="1148" spans="1:30" ht="15.75" thickBot="1" x14ac:dyDescent="0.3">
      <c r="A1148" s="593" t="s">
        <v>418</v>
      </c>
      <c r="B1148" s="672">
        <v>45519</v>
      </c>
      <c r="C1148" s="671" t="s">
        <v>396</v>
      </c>
      <c r="D1148" s="606" t="s">
        <v>402</v>
      </c>
      <c r="E1148" s="670"/>
      <c r="F1148" s="670"/>
      <c r="G1148" s="670"/>
      <c r="H1148" s="670"/>
      <c r="I1148" s="670"/>
      <c r="J1148" s="670"/>
      <c r="K1148" s="670"/>
      <c r="L1148" s="670"/>
      <c r="M1148" s="670"/>
      <c r="N1148" s="670"/>
      <c r="O1148" s="670"/>
      <c r="P1148" s="607">
        <v>38008</v>
      </c>
      <c r="Q1148" s="603">
        <v>38008</v>
      </c>
      <c r="R1148" s="670"/>
      <c r="S1148" s="670"/>
      <c r="T1148" s="670"/>
      <c r="U1148" s="670"/>
      <c r="V1148" s="670"/>
      <c r="W1148" s="670"/>
      <c r="X1148" s="670"/>
      <c r="Y1148" s="670"/>
      <c r="Z1148" s="670"/>
      <c r="AA1148" s="670"/>
      <c r="AB1148" s="670"/>
      <c r="AC1148" s="608">
        <v>62</v>
      </c>
      <c r="AD1148" s="605">
        <v>62</v>
      </c>
    </row>
    <row r="1149" spans="1:30" ht="15.75" thickBot="1" x14ac:dyDescent="0.3">
      <c r="A1149" s="593" t="s">
        <v>418</v>
      </c>
      <c r="B1149" s="692" t="s">
        <v>398</v>
      </c>
      <c r="C1149" s="692" t="s">
        <v>396</v>
      </c>
      <c r="D1149" s="600" t="s">
        <v>402</v>
      </c>
      <c r="E1149" s="602"/>
      <c r="F1149" s="602"/>
      <c r="G1149" s="602"/>
      <c r="H1149" s="602"/>
      <c r="I1149" s="602"/>
      <c r="J1149" s="602"/>
      <c r="K1149" s="602"/>
      <c r="L1149" s="602"/>
      <c r="M1149" s="602"/>
      <c r="N1149" s="602"/>
      <c r="O1149" s="602"/>
      <c r="P1149" s="602"/>
      <c r="Q1149" s="591"/>
      <c r="R1149" s="604">
        <v>250</v>
      </c>
      <c r="S1149" s="604">
        <v>5</v>
      </c>
      <c r="T1149" s="604">
        <v>1041</v>
      </c>
      <c r="U1149" s="604">
        <v>599</v>
      </c>
      <c r="V1149" s="604">
        <v>144</v>
      </c>
      <c r="W1149" s="604">
        <v>23</v>
      </c>
      <c r="X1149" s="604">
        <v>8</v>
      </c>
      <c r="Y1149" s="604">
        <v>29</v>
      </c>
      <c r="Z1149" s="604">
        <v>5</v>
      </c>
      <c r="AA1149" s="604">
        <v>67</v>
      </c>
      <c r="AB1149" s="604">
        <v>105</v>
      </c>
      <c r="AC1149" s="604">
        <v>192</v>
      </c>
      <c r="AD1149" s="605">
        <v>2355</v>
      </c>
    </row>
    <row r="1150" spans="1:30" ht="15.75" thickBot="1" x14ac:dyDescent="0.3">
      <c r="A1150" s="593" t="s">
        <v>418</v>
      </c>
      <c r="B1150" s="692" t="s">
        <v>398</v>
      </c>
      <c r="C1150" s="692" t="s">
        <v>396</v>
      </c>
      <c r="D1150" s="606" t="s">
        <v>397</v>
      </c>
      <c r="E1150" s="670"/>
      <c r="F1150" s="670"/>
      <c r="G1150" s="670"/>
      <c r="H1150" s="670"/>
      <c r="I1150" s="670"/>
      <c r="J1150" s="670"/>
      <c r="K1150" s="670"/>
      <c r="L1150" s="670"/>
      <c r="M1150" s="670"/>
      <c r="N1150" s="670"/>
      <c r="O1150" s="670"/>
      <c r="P1150" s="670"/>
      <c r="Q1150" s="591"/>
      <c r="R1150" s="670"/>
      <c r="S1150" s="670"/>
      <c r="T1150" s="670"/>
      <c r="U1150" s="670"/>
      <c r="V1150" s="670"/>
      <c r="W1150" s="670"/>
      <c r="X1150" s="670"/>
      <c r="Y1150" s="670"/>
      <c r="Z1150" s="670"/>
      <c r="AA1150" s="608">
        <v>1</v>
      </c>
      <c r="AB1150" s="670"/>
      <c r="AC1150" s="670"/>
      <c r="AD1150" s="605">
        <v>1</v>
      </c>
    </row>
    <row r="1151" spans="1:30" ht="15.75" thickBot="1" x14ac:dyDescent="0.3">
      <c r="A1151" s="593" t="s">
        <v>418</v>
      </c>
      <c r="B1151" s="692" t="s">
        <v>398</v>
      </c>
      <c r="C1151" s="692" t="s">
        <v>396</v>
      </c>
      <c r="D1151" s="600" t="s">
        <v>399</v>
      </c>
      <c r="E1151" s="602"/>
      <c r="F1151" s="602"/>
      <c r="G1151" s="602"/>
      <c r="H1151" s="602"/>
      <c r="I1151" s="602"/>
      <c r="J1151" s="602"/>
      <c r="K1151" s="602"/>
      <c r="L1151" s="602"/>
      <c r="M1151" s="602"/>
      <c r="N1151" s="602"/>
      <c r="O1151" s="602"/>
      <c r="P1151" s="602"/>
      <c r="Q1151" s="591"/>
      <c r="R1151" s="604">
        <v>323</v>
      </c>
      <c r="S1151" s="604">
        <v>37</v>
      </c>
      <c r="T1151" s="604">
        <v>1409</v>
      </c>
      <c r="U1151" s="604">
        <v>1386</v>
      </c>
      <c r="V1151" s="604">
        <v>1398</v>
      </c>
      <c r="W1151" s="604">
        <v>1046</v>
      </c>
      <c r="X1151" s="604">
        <v>1097</v>
      </c>
      <c r="Y1151" s="604">
        <v>771</v>
      </c>
      <c r="Z1151" s="604">
        <v>774</v>
      </c>
      <c r="AA1151" s="604">
        <v>869</v>
      </c>
      <c r="AB1151" s="604">
        <v>404</v>
      </c>
      <c r="AC1151" s="604">
        <v>491</v>
      </c>
      <c r="AD1151" s="605">
        <v>9676</v>
      </c>
    </row>
    <row r="1152" spans="1:30" ht="15.75" thickBot="1" x14ac:dyDescent="0.3">
      <c r="A1152" s="593" t="s">
        <v>418</v>
      </c>
      <c r="B1152" s="692" t="s">
        <v>398</v>
      </c>
      <c r="C1152" s="692" t="s">
        <v>396</v>
      </c>
      <c r="D1152" s="606" t="s">
        <v>403</v>
      </c>
      <c r="E1152" s="670"/>
      <c r="F1152" s="670"/>
      <c r="G1152" s="670"/>
      <c r="H1152" s="670"/>
      <c r="I1152" s="670"/>
      <c r="J1152" s="670"/>
      <c r="K1152" s="670"/>
      <c r="L1152" s="670"/>
      <c r="M1152" s="670"/>
      <c r="N1152" s="670"/>
      <c r="O1152" s="670"/>
      <c r="P1152" s="670"/>
      <c r="Q1152" s="591"/>
      <c r="R1152" s="608">
        <v>71</v>
      </c>
      <c r="S1152" s="608">
        <v>10</v>
      </c>
      <c r="T1152" s="608">
        <v>339</v>
      </c>
      <c r="U1152" s="608">
        <v>408</v>
      </c>
      <c r="V1152" s="608">
        <v>484</v>
      </c>
      <c r="W1152" s="608">
        <v>421</v>
      </c>
      <c r="X1152" s="608">
        <v>384</v>
      </c>
      <c r="Y1152" s="608">
        <v>260</v>
      </c>
      <c r="Z1152" s="608">
        <v>219</v>
      </c>
      <c r="AA1152" s="608">
        <v>348</v>
      </c>
      <c r="AB1152" s="608">
        <v>180</v>
      </c>
      <c r="AC1152" s="608">
        <v>141</v>
      </c>
      <c r="AD1152" s="605">
        <v>3172</v>
      </c>
    </row>
    <row r="1153" spans="1:30" ht="15.75" thickBot="1" x14ac:dyDescent="0.3">
      <c r="A1153" s="593" t="s">
        <v>418</v>
      </c>
      <c r="B1153" s="692" t="s">
        <v>398</v>
      </c>
      <c r="C1153" s="692" t="s">
        <v>396</v>
      </c>
      <c r="D1153" s="600" t="s">
        <v>407</v>
      </c>
      <c r="E1153" s="602"/>
      <c r="F1153" s="602"/>
      <c r="G1153" s="602"/>
      <c r="H1153" s="602"/>
      <c r="I1153" s="602"/>
      <c r="J1153" s="602"/>
      <c r="K1153" s="602"/>
      <c r="L1153" s="602"/>
      <c r="M1153" s="602"/>
      <c r="N1153" s="602"/>
      <c r="O1153" s="602"/>
      <c r="P1153" s="602"/>
      <c r="Q1153" s="591"/>
      <c r="R1153" s="602"/>
      <c r="S1153" s="602"/>
      <c r="T1153" s="602"/>
      <c r="U1153" s="602"/>
      <c r="V1153" s="602"/>
      <c r="W1153" s="604">
        <v>1</v>
      </c>
      <c r="X1153" s="602"/>
      <c r="Y1153" s="604">
        <v>1</v>
      </c>
      <c r="Z1153" s="602"/>
      <c r="AA1153" s="602"/>
      <c r="AB1153" s="602"/>
      <c r="AC1153" s="602"/>
      <c r="AD1153" s="605">
        <v>2</v>
      </c>
    </row>
    <row r="1154" spans="1:30" ht="15.75" thickBot="1" x14ac:dyDescent="0.3">
      <c r="A1154" s="593" t="s">
        <v>418</v>
      </c>
      <c r="B1154" s="671" t="s">
        <v>400</v>
      </c>
      <c r="C1154" s="671" t="s">
        <v>400</v>
      </c>
      <c r="D1154" s="609" t="s">
        <v>400</v>
      </c>
      <c r="E1154" s="603">
        <v>477112.53</v>
      </c>
      <c r="F1154" s="603">
        <v>46719.77</v>
      </c>
      <c r="G1154" s="603">
        <v>1271328</v>
      </c>
      <c r="H1154" s="603">
        <v>1170484</v>
      </c>
      <c r="I1154" s="603">
        <v>1038750</v>
      </c>
      <c r="J1154" s="603">
        <v>872442</v>
      </c>
      <c r="K1154" s="603">
        <v>821621</v>
      </c>
      <c r="L1154" s="603">
        <v>548909</v>
      </c>
      <c r="M1154" s="603">
        <v>565432</v>
      </c>
      <c r="N1154" s="603">
        <v>730383</v>
      </c>
      <c r="O1154" s="603">
        <v>370470</v>
      </c>
      <c r="P1154" s="603">
        <v>464447</v>
      </c>
      <c r="Q1154" s="603">
        <v>8378098.2999999998</v>
      </c>
      <c r="R1154" s="610">
        <v>414</v>
      </c>
      <c r="S1154" s="610">
        <v>54</v>
      </c>
      <c r="T1154" s="610">
        <v>1456</v>
      </c>
      <c r="U1154" s="610">
        <v>1546</v>
      </c>
      <c r="V1154" s="610">
        <v>1566</v>
      </c>
      <c r="W1154" s="610">
        <v>1218</v>
      </c>
      <c r="X1154" s="610">
        <v>1153</v>
      </c>
      <c r="Y1154" s="610">
        <v>811</v>
      </c>
      <c r="Z1154" s="610">
        <v>828</v>
      </c>
      <c r="AA1154" s="610">
        <v>989</v>
      </c>
      <c r="AB1154" s="610">
        <v>517</v>
      </c>
      <c r="AC1154" s="610">
        <v>654</v>
      </c>
      <c r="AD1154" s="605">
        <v>10120</v>
      </c>
    </row>
    <row r="1155" spans="1:30" ht="15.75" thickBot="1" x14ac:dyDescent="0.3">
      <c r="A1155" s="593" t="s">
        <v>419</v>
      </c>
      <c r="B1155" s="673">
        <v>45142</v>
      </c>
      <c r="C1155" s="671" t="s">
        <v>396</v>
      </c>
      <c r="D1155" s="600" t="s">
        <v>403</v>
      </c>
      <c r="E1155" s="601">
        <v>1558</v>
      </c>
      <c r="F1155" s="602"/>
      <c r="G1155" s="602"/>
      <c r="H1155" s="602"/>
      <c r="I1155" s="602"/>
      <c r="J1155" s="602"/>
      <c r="K1155" s="602"/>
      <c r="L1155" s="602"/>
      <c r="M1155" s="602"/>
      <c r="N1155" s="602"/>
      <c r="O1155" s="602"/>
      <c r="P1155" s="602"/>
      <c r="Q1155" s="603">
        <v>1558</v>
      </c>
      <c r="R1155" s="604">
        <v>3</v>
      </c>
      <c r="S1155" s="602"/>
      <c r="T1155" s="602"/>
      <c r="U1155" s="602"/>
      <c r="V1155" s="602"/>
      <c r="W1155" s="602"/>
      <c r="X1155" s="602"/>
      <c r="Y1155" s="602"/>
      <c r="Z1155" s="602"/>
      <c r="AA1155" s="602"/>
      <c r="AB1155" s="602"/>
      <c r="AC1155" s="602"/>
      <c r="AD1155" s="605">
        <v>3</v>
      </c>
    </row>
    <row r="1156" spans="1:30" ht="15.75" thickBot="1" x14ac:dyDescent="0.3">
      <c r="A1156" s="593" t="s">
        <v>419</v>
      </c>
      <c r="B1156" s="672">
        <v>45152</v>
      </c>
      <c r="C1156" s="671" t="s">
        <v>396</v>
      </c>
      <c r="D1156" s="606" t="s">
        <v>403</v>
      </c>
      <c r="E1156" s="607">
        <v>15109</v>
      </c>
      <c r="F1156" s="670"/>
      <c r="G1156" s="670"/>
      <c r="H1156" s="670"/>
      <c r="I1156" s="670"/>
      <c r="J1156" s="670"/>
      <c r="K1156" s="670"/>
      <c r="L1156" s="670"/>
      <c r="M1156" s="670"/>
      <c r="N1156" s="670"/>
      <c r="O1156" s="670"/>
      <c r="P1156" s="670"/>
      <c r="Q1156" s="603">
        <v>15109</v>
      </c>
      <c r="R1156" s="608">
        <v>22</v>
      </c>
      <c r="S1156" s="670"/>
      <c r="T1156" s="670"/>
      <c r="U1156" s="670"/>
      <c r="V1156" s="670"/>
      <c r="W1156" s="670"/>
      <c r="X1156" s="670"/>
      <c r="Y1156" s="670"/>
      <c r="Z1156" s="670"/>
      <c r="AA1156" s="670"/>
      <c r="AB1156" s="670"/>
      <c r="AC1156" s="670"/>
      <c r="AD1156" s="605">
        <v>22</v>
      </c>
    </row>
    <row r="1157" spans="1:30" ht="15.75" thickBot="1" x14ac:dyDescent="0.3">
      <c r="A1157" s="593" t="s">
        <v>419</v>
      </c>
      <c r="B1157" s="673">
        <v>45155</v>
      </c>
      <c r="C1157" s="671" t="s">
        <v>396</v>
      </c>
      <c r="D1157" s="600" t="s">
        <v>402</v>
      </c>
      <c r="E1157" s="601">
        <v>5227</v>
      </c>
      <c r="F1157" s="602"/>
      <c r="G1157" s="602"/>
      <c r="H1157" s="602"/>
      <c r="I1157" s="602"/>
      <c r="J1157" s="602"/>
      <c r="K1157" s="602"/>
      <c r="L1157" s="602"/>
      <c r="M1157" s="602"/>
      <c r="N1157" s="602"/>
      <c r="O1157" s="602"/>
      <c r="P1157" s="602"/>
      <c r="Q1157" s="603">
        <v>5227</v>
      </c>
      <c r="R1157" s="604">
        <v>9</v>
      </c>
      <c r="S1157" s="602"/>
      <c r="T1157" s="602"/>
      <c r="U1157" s="602"/>
      <c r="V1157" s="602"/>
      <c r="W1157" s="602"/>
      <c r="X1157" s="602"/>
      <c r="Y1157" s="602"/>
      <c r="Z1157" s="602"/>
      <c r="AA1157" s="602"/>
      <c r="AB1157" s="602"/>
      <c r="AC1157" s="602"/>
      <c r="AD1157" s="605">
        <v>9</v>
      </c>
    </row>
    <row r="1158" spans="1:30" ht="15.75" thickBot="1" x14ac:dyDescent="0.3">
      <c r="A1158" s="593" t="s">
        <v>419</v>
      </c>
      <c r="B1158" s="672">
        <v>45159</v>
      </c>
      <c r="C1158" s="671" t="s">
        <v>396</v>
      </c>
      <c r="D1158" s="606" t="s">
        <v>403</v>
      </c>
      <c r="E1158" s="607">
        <v>23354</v>
      </c>
      <c r="F1158" s="670"/>
      <c r="G1158" s="670"/>
      <c r="H1158" s="670"/>
      <c r="I1158" s="670"/>
      <c r="J1158" s="670"/>
      <c r="K1158" s="670"/>
      <c r="L1158" s="670"/>
      <c r="M1158" s="670"/>
      <c r="N1158" s="670"/>
      <c r="O1158" s="670"/>
      <c r="P1158" s="670"/>
      <c r="Q1158" s="603">
        <v>23354</v>
      </c>
      <c r="R1158" s="608">
        <v>40</v>
      </c>
      <c r="S1158" s="670"/>
      <c r="T1158" s="670"/>
      <c r="U1158" s="670"/>
      <c r="V1158" s="670"/>
      <c r="W1158" s="670"/>
      <c r="X1158" s="670"/>
      <c r="Y1158" s="670"/>
      <c r="Z1158" s="670"/>
      <c r="AA1158" s="670"/>
      <c r="AB1158" s="670"/>
      <c r="AC1158" s="670"/>
      <c r="AD1158" s="605">
        <v>40</v>
      </c>
    </row>
    <row r="1159" spans="1:30" ht="15.75" thickBot="1" x14ac:dyDescent="0.3">
      <c r="A1159" s="593" t="s">
        <v>419</v>
      </c>
      <c r="B1159" s="673">
        <v>45163</v>
      </c>
      <c r="C1159" s="671" t="s">
        <v>396</v>
      </c>
      <c r="D1159" s="600" t="s">
        <v>403</v>
      </c>
      <c r="E1159" s="601">
        <v>31578</v>
      </c>
      <c r="F1159" s="602"/>
      <c r="G1159" s="602"/>
      <c r="H1159" s="602"/>
      <c r="I1159" s="602"/>
      <c r="J1159" s="602"/>
      <c r="K1159" s="602"/>
      <c r="L1159" s="602"/>
      <c r="M1159" s="602"/>
      <c r="N1159" s="602"/>
      <c r="O1159" s="602"/>
      <c r="P1159" s="602"/>
      <c r="Q1159" s="603">
        <v>31578</v>
      </c>
      <c r="R1159" s="604">
        <v>57</v>
      </c>
      <c r="S1159" s="602"/>
      <c r="T1159" s="602"/>
      <c r="U1159" s="602"/>
      <c r="V1159" s="602"/>
      <c r="W1159" s="602"/>
      <c r="X1159" s="602"/>
      <c r="Y1159" s="602"/>
      <c r="Z1159" s="602"/>
      <c r="AA1159" s="602"/>
      <c r="AB1159" s="602"/>
      <c r="AC1159" s="602"/>
      <c r="AD1159" s="605">
        <v>57</v>
      </c>
    </row>
    <row r="1160" spans="1:30" ht="15.75" thickBot="1" x14ac:dyDescent="0.3">
      <c r="A1160" s="593" t="s">
        <v>419</v>
      </c>
      <c r="B1160" s="672">
        <v>45167</v>
      </c>
      <c r="C1160" s="671" t="s">
        <v>396</v>
      </c>
      <c r="D1160" s="606" t="s">
        <v>402</v>
      </c>
      <c r="E1160" s="607">
        <v>16552</v>
      </c>
      <c r="F1160" s="670"/>
      <c r="G1160" s="670"/>
      <c r="H1160" s="670"/>
      <c r="I1160" s="670"/>
      <c r="J1160" s="670"/>
      <c r="K1160" s="670"/>
      <c r="L1160" s="670"/>
      <c r="M1160" s="670"/>
      <c r="N1160" s="670"/>
      <c r="O1160" s="670"/>
      <c r="P1160" s="670"/>
      <c r="Q1160" s="603">
        <v>16552</v>
      </c>
      <c r="R1160" s="608">
        <v>33</v>
      </c>
      <c r="S1160" s="670"/>
      <c r="T1160" s="670"/>
      <c r="U1160" s="670"/>
      <c r="V1160" s="670"/>
      <c r="W1160" s="670"/>
      <c r="X1160" s="670"/>
      <c r="Y1160" s="670"/>
      <c r="Z1160" s="670"/>
      <c r="AA1160" s="670"/>
      <c r="AB1160" s="670"/>
      <c r="AC1160" s="670"/>
      <c r="AD1160" s="605">
        <v>33</v>
      </c>
    </row>
    <row r="1161" spans="1:30" ht="15.75" thickBot="1" x14ac:dyDescent="0.3">
      <c r="A1161" s="593" t="s">
        <v>419</v>
      </c>
      <c r="B1161" s="673">
        <v>45169</v>
      </c>
      <c r="C1161" s="671" t="s">
        <v>396</v>
      </c>
      <c r="D1161" s="600" t="s">
        <v>402</v>
      </c>
      <c r="E1161" s="601">
        <v>458</v>
      </c>
      <c r="F1161" s="602"/>
      <c r="G1161" s="602"/>
      <c r="H1161" s="602"/>
      <c r="I1161" s="602"/>
      <c r="J1161" s="602"/>
      <c r="K1161" s="602"/>
      <c r="L1161" s="602"/>
      <c r="M1161" s="602"/>
      <c r="N1161" s="602"/>
      <c r="O1161" s="602"/>
      <c r="P1161" s="602"/>
      <c r="Q1161" s="603">
        <v>458</v>
      </c>
      <c r="R1161" s="604">
        <v>1</v>
      </c>
      <c r="S1161" s="602"/>
      <c r="T1161" s="602"/>
      <c r="U1161" s="602"/>
      <c r="V1161" s="602"/>
      <c r="W1161" s="602"/>
      <c r="X1161" s="602"/>
      <c r="Y1161" s="602"/>
      <c r="Z1161" s="602"/>
      <c r="AA1161" s="602"/>
      <c r="AB1161" s="602"/>
      <c r="AC1161" s="602"/>
      <c r="AD1161" s="605">
        <v>1</v>
      </c>
    </row>
    <row r="1162" spans="1:30" ht="15.75" thickBot="1" x14ac:dyDescent="0.3">
      <c r="A1162" s="593" t="s">
        <v>419</v>
      </c>
      <c r="B1162" s="672">
        <v>45174</v>
      </c>
      <c r="C1162" s="671" t="s">
        <v>396</v>
      </c>
      <c r="D1162" s="606" t="s">
        <v>402</v>
      </c>
      <c r="E1162" s="607">
        <v>7941</v>
      </c>
      <c r="F1162" s="670"/>
      <c r="G1162" s="670"/>
      <c r="H1162" s="670"/>
      <c r="I1162" s="670"/>
      <c r="J1162" s="670"/>
      <c r="K1162" s="670"/>
      <c r="L1162" s="670"/>
      <c r="M1162" s="670"/>
      <c r="N1162" s="670"/>
      <c r="O1162" s="670"/>
      <c r="P1162" s="670"/>
      <c r="Q1162" s="603">
        <v>7941</v>
      </c>
      <c r="R1162" s="608">
        <v>16</v>
      </c>
      <c r="S1162" s="670"/>
      <c r="T1162" s="670"/>
      <c r="U1162" s="670"/>
      <c r="V1162" s="670"/>
      <c r="W1162" s="670"/>
      <c r="X1162" s="670"/>
      <c r="Y1162" s="670"/>
      <c r="Z1162" s="670"/>
      <c r="AA1162" s="670"/>
      <c r="AB1162" s="670"/>
      <c r="AC1162" s="670"/>
      <c r="AD1162" s="605">
        <v>16</v>
      </c>
    </row>
    <row r="1163" spans="1:30" ht="15.75" thickBot="1" x14ac:dyDescent="0.3">
      <c r="A1163" s="593" t="s">
        <v>419</v>
      </c>
      <c r="B1163" s="673">
        <v>45177</v>
      </c>
      <c r="C1163" s="671" t="s">
        <v>396</v>
      </c>
      <c r="D1163" s="600" t="s">
        <v>403</v>
      </c>
      <c r="E1163" s="601">
        <v>32417</v>
      </c>
      <c r="F1163" s="602"/>
      <c r="G1163" s="602"/>
      <c r="H1163" s="602"/>
      <c r="I1163" s="602"/>
      <c r="J1163" s="602"/>
      <c r="K1163" s="602"/>
      <c r="L1163" s="602"/>
      <c r="M1163" s="602"/>
      <c r="N1163" s="602"/>
      <c r="O1163" s="602"/>
      <c r="P1163" s="602"/>
      <c r="Q1163" s="603">
        <v>32417</v>
      </c>
      <c r="R1163" s="604">
        <v>55</v>
      </c>
      <c r="S1163" s="602"/>
      <c r="T1163" s="602"/>
      <c r="U1163" s="602"/>
      <c r="V1163" s="602"/>
      <c r="W1163" s="602"/>
      <c r="X1163" s="602"/>
      <c r="Y1163" s="602"/>
      <c r="Z1163" s="602"/>
      <c r="AA1163" s="602"/>
      <c r="AB1163" s="602"/>
      <c r="AC1163" s="602"/>
      <c r="AD1163" s="605">
        <v>55</v>
      </c>
    </row>
    <row r="1164" spans="1:30" ht="15.75" thickBot="1" x14ac:dyDescent="0.3">
      <c r="A1164" s="593" t="s">
        <v>419</v>
      </c>
      <c r="B1164" s="672">
        <v>45181</v>
      </c>
      <c r="C1164" s="671" t="s">
        <v>396</v>
      </c>
      <c r="D1164" s="606" t="s">
        <v>403</v>
      </c>
      <c r="E1164" s="607">
        <v>548</v>
      </c>
      <c r="F1164" s="607">
        <v>6499</v>
      </c>
      <c r="G1164" s="670"/>
      <c r="H1164" s="670"/>
      <c r="I1164" s="670"/>
      <c r="J1164" s="670"/>
      <c r="K1164" s="670"/>
      <c r="L1164" s="670"/>
      <c r="M1164" s="670"/>
      <c r="N1164" s="670"/>
      <c r="O1164" s="670"/>
      <c r="P1164" s="670"/>
      <c r="Q1164" s="603">
        <v>7047</v>
      </c>
      <c r="R1164" s="608">
        <v>1</v>
      </c>
      <c r="S1164" s="608">
        <v>10</v>
      </c>
      <c r="T1164" s="670"/>
      <c r="U1164" s="670"/>
      <c r="V1164" s="670"/>
      <c r="W1164" s="670"/>
      <c r="X1164" s="670"/>
      <c r="Y1164" s="670"/>
      <c r="Z1164" s="670"/>
      <c r="AA1164" s="670"/>
      <c r="AB1164" s="670"/>
      <c r="AC1164" s="670"/>
      <c r="AD1164" s="605">
        <v>11</v>
      </c>
    </row>
    <row r="1165" spans="1:30" ht="15.75" thickBot="1" x14ac:dyDescent="0.3">
      <c r="A1165" s="593" t="s">
        <v>419</v>
      </c>
      <c r="B1165" s="673">
        <v>45182</v>
      </c>
      <c r="C1165" s="671" t="s">
        <v>396</v>
      </c>
      <c r="D1165" s="600" t="s">
        <v>403</v>
      </c>
      <c r="E1165" s="602"/>
      <c r="F1165" s="601">
        <v>8025</v>
      </c>
      <c r="G1165" s="602"/>
      <c r="H1165" s="602"/>
      <c r="I1165" s="602"/>
      <c r="J1165" s="602"/>
      <c r="K1165" s="602"/>
      <c r="L1165" s="602"/>
      <c r="M1165" s="602"/>
      <c r="N1165" s="602"/>
      <c r="O1165" s="602"/>
      <c r="P1165" s="602"/>
      <c r="Q1165" s="603">
        <v>8025</v>
      </c>
      <c r="R1165" s="602"/>
      <c r="S1165" s="604">
        <v>13</v>
      </c>
      <c r="T1165" s="602"/>
      <c r="U1165" s="602"/>
      <c r="V1165" s="602"/>
      <c r="W1165" s="602"/>
      <c r="X1165" s="602"/>
      <c r="Y1165" s="602"/>
      <c r="Z1165" s="602"/>
      <c r="AA1165" s="602"/>
      <c r="AB1165" s="602"/>
      <c r="AC1165" s="602"/>
      <c r="AD1165" s="605">
        <v>13</v>
      </c>
    </row>
    <row r="1166" spans="1:30" ht="15.75" thickBot="1" x14ac:dyDescent="0.3">
      <c r="A1166" s="593" t="s">
        <v>419</v>
      </c>
      <c r="B1166" s="672">
        <v>45183</v>
      </c>
      <c r="C1166" s="671" t="s">
        <v>396</v>
      </c>
      <c r="D1166" s="606" t="s">
        <v>403</v>
      </c>
      <c r="E1166" s="670"/>
      <c r="F1166" s="607">
        <v>29</v>
      </c>
      <c r="G1166" s="670"/>
      <c r="H1166" s="670"/>
      <c r="I1166" s="670"/>
      <c r="J1166" s="670"/>
      <c r="K1166" s="670"/>
      <c r="L1166" s="670"/>
      <c r="M1166" s="670"/>
      <c r="N1166" s="670"/>
      <c r="O1166" s="670"/>
      <c r="P1166" s="670"/>
      <c r="Q1166" s="603">
        <v>29</v>
      </c>
      <c r="R1166" s="670"/>
      <c r="S1166" s="608">
        <v>1</v>
      </c>
      <c r="T1166" s="670"/>
      <c r="U1166" s="670"/>
      <c r="V1166" s="670"/>
      <c r="W1166" s="670"/>
      <c r="X1166" s="670"/>
      <c r="Y1166" s="670"/>
      <c r="Z1166" s="670"/>
      <c r="AA1166" s="670"/>
      <c r="AB1166" s="670"/>
      <c r="AC1166" s="670"/>
      <c r="AD1166" s="605">
        <v>1</v>
      </c>
    </row>
    <row r="1167" spans="1:30" ht="15.75" thickBot="1" x14ac:dyDescent="0.3">
      <c r="A1167" s="593" t="s">
        <v>419</v>
      </c>
      <c r="B1167" s="673">
        <v>45203</v>
      </c>
      <c r="C1167" s="671" t="s">
        <v>396</v>
      </c>
      <c r="D1167" s="600" t="s">
        <v>402</v>
      </c>
      <c r="E1167" s="601">
        <v>1449</v>
      </c>
      <c r="F1167" s="602"/>
      <c r="G1167" s="602"/>
      <c r="H1167" s="602"/>
      <c r="I1167" s="602"/>
      <c r="J1167" s="602"/>
      <c r="K1167" s="602"/>
      <c r="L1167" s="602"/>
      <c r="M1167" s="602"/>
      <c r="N1167" s="602"/>
      <c r="O1167" s="602"/>
      <c r="P1167" s="602"/>
      <c r="Q1167" s="603">
        <v>1449</v>
      </c>
      <c r="R1167" s="604">
        <v>3</v>
      </c>
      <c r="S1167" s="602"/>
      <c r="T1167" s="602"/>
      <c r="U1167" s="602"/>
      <c r="V1167" s="602"/>
      <c r="W1167" s="602"/>
      <c r="X1167" s="602"/>
      <c r="Y1167" s="602"/>
      <c r="Z1167" s="602"/>
      <c r="AA1167" s="602"/>
      <c r="AB1167" s="602"/>
      <c r="AC1167" s="602"/>
      <c r="AD1167" s="605">
        <v>3</v>
      </c>
    </row>
    <row r="1168" spans="1:30" ht="15.75" thickBot="1" x14ac:dyDescent="0.3">
      <c r="A1168" s="593" t="s">
        <v>419</v>
      </c>
      <c r="B1168" s="672">
        <v>45211</v>
      </c>
      <c r="C1168" s="671" t="s">
        <v>396</v>
      </c>
      <c r="D1168" s="606" t="s">
        <v>402</v>
      </c>
      <c r="E1168" s="607">
        <v>4436</v>
      </c>
      <c r="F1168" s="670"/>
      <c r="G1168" s="670"/>
      <c r="H1168" s="670"/>
      <c r="I1168" s="670"/>
      <c r="J1168" s="670"/>
      <c r="K1168" s="670"/>
      <c r="L1168" s="670"/>
      <c r="M1168" s="670"/>
      <c r="N1168" s="670"/>
      <c r="O1168" s="670"/>
      <c r="P1168" s="670"/>
      <c r="Q1168" s="603">
        <v>4436</v>
      </c>
      <c r="R1168" s="608">
        <v>6</v>
      </c>
      <c r="S1168" s="670"/>
      <c r="T1168" s="670"/>
      <c r="U1168" s="670"/>
      <c r="V1168" s="670"/>
      <c r="W1168" s="670"/>
      <c r="X1168" s="670"/>
      <c r="Y1168" s="670"/>
      <c r="Z1168" s="670"/>
      <c r="AA1168" s="670"/>
      <c r="AB1168" s="670"/>
      <c r="AC1168" s="670"/>
      <c r="AD1168" s="605">
        <v>6</v>
      </c>
    </row>
    <row r="1169" spans="1:30" ht="15.75" thickBot="1" x14ac:dyDescent="0.3">
      <c r="A1169" s="593" t="s">
        <v>419</v>
      </c>
      <c r="B1169" s="673">
        <v>45217</v>
      </c>
      <c r="C1169" s="671" t="s">
        <v>396</v>
      </c>
      <c r="D1169" s="600" t="s">
        <v>402</v>
      </c>
      <c r="E1169" s="602"/>
      <c r="F1169" s="602"/>
      <c r="G1169" s="601">
        <v>1289</v>
      </c>
      <c r="H1169" s="602"/>
      <c r="I1169" s="602"/>
      <c r="J1169" s="602"/>
      <c r="K1169" s="602"/>
      <c r="L1169" s="602"/>
      <c r="M1169" s="602"/>
      <c r="N1169" s="602"/>
      <c r="O1169" s="602"/>
      <c r="P1169" s="602"/>
      <c r="Q1169" s="603">
        <v>1289</v>
      </c>
      <c r="R1169" s="602"/>
      <c r="S1169" s="602"/>
      <c r="T1169" s="604">
        <v>6</v>
      </c>
      <c r="U1169" s="602"/>
      <c r="V1169" s="602"/>
      <c r="W1169" s="602"/>
      <c r="X1169" s="602"/>
      <c r="Y1169" s="602"/>
      <c r="Z1169" s="602"/>
      <c r="AA1169" s="602"/>
      <c r="AB1169" s="602"/>
      <c r="AC1169" s="602"/>
      <c r="AD1169" s="605">
        <v>6</v>
      </c>
    </row>
    <row r="1170" spans="1:30" ht="15.75" thickBot="1" x14ac:dyDescent="0.3">
      <c r="A1170" s="593" t="s">
        <v>419</v>
      </c>
      <c r="B1170" s="672">
        <v>45223</v>
      </c>
      <c r="C1170" s="671" t="s">
        <v>396</v>
      </c>
      <c r="D1170" s="606" t="s">
        <v>402</v>
      </c>
      <c r="E1170" s="670"/>
      <c r="F1170" s="670"/>
      <c r="G1170" s="607">
        <v>15029</v>
      </c>
      <c r="H1170" s="670"/>
      <c r="I1170" s="670"/>
      <c r="J1170" s="670"/>
      <c r="K1170" s="670"/>
      <c r="L1170" s="670"/>
      <c r="M1170" s="670"/>
      <c r="N1170" s="670"/>
      <c r="O1170" s="670"/>
      <c r="P1170" s="670"/>
      <c r="Q1170" s="603">
        <v>15029</v>
      </c>
      <c r="R1170" s="670"/>
      <c r="S1170" s="670"/>
      <c r="T1170" s="608">
        <v>51</v>
      </c>
      <c r="U1170" s="670"/>
      <c r="V1170" s="670"/>
      <c r="W1170" s="670"/>
      <c r="X1170" s="670"/>
      <c r="Y1170" s="670"/>
      <c r="Z1170" s="670"/>
      <c r="AA1170" s="670"/>
      <c r="AB1170" s="670"/>
      <c r="AC1170" s="670"/>
      <c r="AD1170" s="605">
        <v>51</v>
      </c>
    </row>
    <row r="1171" spans="1:30" ht="15.75" thickBot="1" x14ac:dyDescent="0.3">
      <c r="A1171" s="593" t="s">
        <v>419</v>
      </c>
      <c r="B1171" s="673">
        <v>45230</v>
      </c>
      <c r="C1171" s="671" t="s">
        <v>396</v>
      </c>
      <c r="D1171" s="600" t="s">
        <v>402</v>
      </c>
      <c r="E1171" s="602"/>
      <c r="F1171" s="602"/>
      <c r="G1171" s="601">
        <v>7278</v>
      </c>
      <c r="H1171" s="602"/>
      <c r="I1171" s="602"/>
      <c r="J1171" s="602"/>
      <c r="K1171" s="602"/>
      <c r="L1171" s="602"/>
      <c r="M1171" s="602"/>
      <c r="N1171" s="602"/>
      <c r="O1171" s="602"/>
      <c r="P1171" s="602"/>
      <c r="Q1171" s="603">
        <v>7278</v>
      </c>
      <c r="R1171" s="602"/>
      <c r="S1171" s="602"/>
      <c r="T1171" s="604">
        <v>28</v>
      </c>
      <c r="U1171" s="602"/>
      <c r="V1171" s="602"/>
      <c r="W1171" s="602"/>
      <c r="X1171" s="602"/>
      <c r="Y1171" s="602"/>
      <c r="Z1171" s="602"/>
      <c r="AA1171" s="602"/>
      <c r="AB1171" s="602"/>
      <c r="AC1171" s="602"/>
      <c r="AD1171" s="605">
        <v>28</v>
      </c>
    </row>
    <row r="1172" spans="1:30" ht="15.75" thickBot="1" x14ac:dyDescent="0.3">
      <c r="A1172" s="593" t="s">
        <v>419</v>
      </c>
      <c r="B1172" s="672">
        <v>45238</v>
      </c>
      <c r="C1172" s="671" t="s">
        <v>396</v>
      </c>
      <c r="D1172" s="606" t="s">
        <v>402</v>
      </c>
      <c r="E1172" s="670"/>
      <c r="F1172" s="670"/>
      <c r="G1172" s="670"/>
      <c r="H1172" s="607">
        <v>6149</v>
      </c>
      <c r="I1172" s="670"/>
      <c r="J1172" s="670"/>
      <c r="K1172" s="670"/>
      <c r="L1172" s="670"/>
      <c r="M1172" s="670"/>
      <c r="N1172" s="670"/>
      <c r="O1172" s="670"/>
      <c r="P1172" s="670"/>
      <c r="Q1172" s="603">
        <v>6149</v>
      </c>
      <c r="R1172" s="670"/>
      <c r="S1172" s="670"/>
      <c r="T1172" s="670"/>
      <c r="U1172" s="608">
        <v>22</v>
      </c>
      <c r="V1172" s="670"/>
      <c r="W1172" s="670"/>
      <c r="X1172" s="670"/>
      <c r="Y1172" s="670"/>
      <c r="Z1172" s="670"/>
      <c r="AA1172" s="670"/>
      <c r="AB1172" s="670"/>
      <c r="AC1172" s="670"/>
      <c r="AD1172" s="605">
        <v>22</v>
      </c>
    </row>
    <row r="1173" spans="1:30" ht="15.75" thickBot="1" x14ac:dyDescent="0.3">
      <c r="A1173" s="593" t="s">
        <v>419</v>
      </c>
      <c r="B1173" s="673">
        <v>45244</v>
      </c>
      <c r="C1173" s="671" t="s">
        <v>396</v>
      </c>
      <c r="D1173" s="600" t="s">
        <v>402</v>
      </c>
      <c r="E1173" s="602"/>
      <c r="F1173" s="602"/>
      <c r="G1173" s="602"/>
      <c r="H1173" s="601">
        <v>26210</v>
      </c>
      <c r="I1173" s="602"/>
      <c r="J1173" s="602"/>
      <c r="K1173" s="602"/>
      <c r="L1173" s="602"/>
      <c r="M1173" s="602"/>
      <c r="N1173" s="602"/>
      <c r="O1173" s="602"/>
      <c r="P1173" s="602"/>
      <c r="Q1173" s="603">
        <v>26210</v>
      </c>
      <c r="R1173" s="602"/>
      <c r="S1173" s="602"/>
      <c r="T1173" s="602"/>
      <c r="U1173" s="604">
        <v>85</v>
      </c>
      <c r="V1173" s="602"/>
      <c r="W1173" s="602"/>
      <c r="X1173" s="602"/>
      <c r="Y1173" s="602"/>
      <c r="Z1173" s="602"/>
      <c r="AA1173" s="602"/>
      <c r="AB1173" s="602"/>
      <c r="AC1173" s="602"/>
      <c r="AD1173" s="605">
        <v>85</v>
      </c>
    </row>
    <row r="1174" spans="1:30" ht="15.75" thickBot="1" x14ac:dyDescent="0.3">
      <c r="A1174" s="593" t="s">
        <v>419</v>
      </c>
      <c r="B1174" s="672">
        <v>45252</v>
      </c>
      <c r="C1174" s="671" t="s">
        <v>396</v>
      </c>
      <c r="D1174" s="606" t="s">
        <v>402</v>
      </c>
      <c r="E1174" s="670"/>
      <c r="F1174" s="670"/>
      <c r="G1174" s="670"/>
      <c r="H1174" s="607">
        <v>19765</v>
      </c>
      <c r="I1174" s="670"/>
      <c r="J1174" s="670"/>
      <c r="K1174" s="670"/>
      <c r="L1174" s="670"/>
      <c r="M1174" s="670"/>
      <c r="N1174" s="670"/>
      <c r="O1174" s="670"/>
      <c r="P1174" s="670"/>
      <c r="Q1174" s="603">
        <v>19765</v>
      </c>
      <c r="R1174" s="670"/>
      <c r="S1174" s="670"/>
      <c r="T1174" s="670"/>
      <c r="U1174" s="608">
        <v>62</v>
      </c>
      <c r="V1174" s="670"/>
      <c r="W1174" s="670"/>
      <c r="X1174" s="670"/>
      <c r="Y1174" s="670"/>
      <c r="Z1174" s="670"/>
      <c r="AA1174" s="670"/>
      <c r="AB1174" s="670"/>
      <c r="AC1174" s="670"/>
      <c r="AD1174" s="605">
        <v>62</v>
      </c>
    </row>
    <row r="1175" spans="1:30" ht="15.75" thickBot="1" x14ac:dyDescent="0.3">
      <c r="A1175" s="593" t="s">
        <v>419</v>
      </c>
      <c r="B1175" s="673">
        <v>45258</v>
      </c>
      <c r="C1175" s="671" t="s">
        <v>396</v>
      </c>
      <c r="D1175" s="600" t="s">
        <v>403</v>
      </c>
      <c r="E1175" s="602"/>
      <c r="F1175" s="602"/>
      <c r="G1175" s="601">
        <v>51133</v>
      </c>
      <c r="H1175" s="601">
        <v>20627</v>
      </c>
      <c r="I1175" s="602"/>
      <c r="J1175" s="602"/>
      <c r="K1175" s="602"/>
      <c r="L1175" s="602"/>
      <c r="M1175" s="602"/>
      <c r="N1175" s="602"/>
      <c r="O1175" s="602"/>
      <c r="P1175" s="602"/>
      <c r="Q1175" s="603">
        <v>71760</v>
      </c>
      <c r="R1175" s="602"/>
      <c r="S1175" s="602"/>
      <c r="T1175" s="604">
        <v>101</v>
      </c>
      <c r="U1175" s="604">
        <v>35</v>
      </c>
      <c r="V1175" s="602"/>
      <c r="W1175" s="602"/>
      <c r="X1175" s="602"/>
      <c r="Y1175" s="602"/>
      <c r="Z1175" s="602"/>
      <c r="AA1175" s="602"/>
      <c r="AB1175" s="602"/>
      <c r="AC1175" s="602"/>
      <c r="AD1175" s="605">
        <v>136</v>
      </c>
    </row>
    <row r="1176" spans="1:30" ht="15.75" thickBot="1" x14ac:dyDescent="0.3">
      <c r="A1176" s="593" t="s">
        <v>419</v>
      </c>
      <c r="B1176" s="672">
        <v>45260</v>
      </c>
      <c r="C1176" s="671" t="s">
        <v>396</v>
      </c>
      <c r="D1176" s="606" t="s">
        <v>397</v>
      </c>
      <c r="E1176" s="670"/>
      <c r="F1176" s="607">
        <v>526.59</v>
      </c>
      <c r="G1176" s="670"/>
      <c r="H1176" s="670"/>
      <c r="I1176" s="670"/>
      <c r="J1176" s="670"/>
      <c r="K1176" s="670"/>
      <c r="L1176" s="670"/>
      <c r="M1176" s="670"/>
      <c r="N1176" s="670"/>
      <c r="O1176" s="670"/>
      <c r="P1176" s="670"/>
      <c r="Q1176" s="603">
        <v>526.59</v>
      </c>
      <c r="R1176" s="670"/>
      <c r="S1176" s="608">
        <v>1</v>
      </c>
      <c r="T1176" s="670"/>
      <c r="U1176" s="670"/>
      <c r="V1176" s="670"/>
      <c r="W1176" s="670"/>
      <c r="X1176" s="670"/>
      <c r="Y1176" s="670"/>
      <c r="Z1176" s="670"/>
      <c r="AA1176" s="670"/>
      <c r="AB1176" s="670"/>
      <c r="AC1176" s="670"/>
      <c r="AD1176" s="605">
        <v>1</v>
      </c>
    </row>
    <row r="1177" spans="1:30" ht="15.75" thickBot="1" x14ac:dyDescent="0.3">
      <c r="A1177" s="593" t="s">
        <v>419</v>
      </c>
      <c r="B1177" s="691">
        <v>45264</v>
      </c>
      <c r="C1177" s="692" t="s">
        <v>396</v>
      </c>
      <c r="D1177" s="600" t="s">
        <v>402</v>
      </c>
      <c r="E1177" s="602"/>
      <c r="F1177" s="602"/>
      <c r="G1177" s="602"/>
      <c r="H1177" s="601">
        <v>16366</v>
      </c>
      <c r="I1177" s="602"/>
      <c r="J1177" s="602"/>
      <c r="K1177" s="602"/>
      <c r="L1177" s="602"/>
      <c r="M1177" s="602"/>
      <c r="N1177" s="602"/>
      <c r="O1177" s="602"/>
      <c r="P1177" s="602"/>
      <c r="Q1177" s="603">
        <v>16366</v>
      </c>
      <c r="R1177" s="602"/>
      <c r="S1177" s="602"/>
      <c r="T1177" s="602"/>
      <c r="U1177" s="604">
        <v>49</v>
      </c>
      <c r="V1177" s="602"/>
      <c r="W1177" s="602"/>
      <c r="X1177" s="602"/>
      <c r="Y1177" s="602"/>
      <c r="Z1177" s="602"/>
      <c r="AA1177" s="602"/>
      <c r="AB1177" s="602"/>
      <c r="AC1177" s="602"/>
      <c r="AD1177" s="605">
        <v>49</v>
      </c>
    </row>
    <row r="1178" spans="1:30" ht="15.75" thickBot="1" x14ac:dyDescent="0.3">
      <c r="A1178" s="593" t="s">
        <v>419</v>
      </c>
      <c r="B1178" s="690">
        <v>45264</v>
      </c>
      <c r="C1178" s="692" t="s">
        <v>396</v>
      </c>
      <c r="D1178" s="606" t="s">
        <v>397</v>
      </c>
      <c r="E1178" s="670"/>
      <c r="F1178" s="670"/>
      <c r="G1178" s="607">
        <v>796.67</v>
      </c>
      <c r="H1178" s="670"/>
      <c r="I1178" s="670"/>
      <c r="J1178" s="670"/>
      <c r="K1178" s="670"/>
      <c r="L1178" s="670"/>
      <c r="M1178" s="670"/>
      <c r="N1178" s="670"/>
      <c r="O1178" s="670"/>
      <c r="P1178" s="670"/>
      <c r="Q1178" s="603">
        <v>796.67</v>
      </c>
      <c r="R1178" s="670"/>
      <c r="S1178" s="670"/>
      <c r="T1178" s="608">
        <v>1</v>
      </c>
      <c r="U1178" s="670"/>
      <c r="V1178" s="670"/>
      <c r="W1178" s="670"/>
      <c r="X1178" s="670"/>
      <c r="Y1178" s="670"/>
      <c r="Z1178" s="670"/>
      <c r="AA1178" s="670"/>
      <c r="AB1178" s="670"/>
      <c r="AC1178" s="670"/>
      <c r="AD1178" s="605">
        <v>1</v>
      </c>
    </row>
    <row r="1179" spans="1:30" ht="15.75" thickBot="1" x14ac:dyDescent="0.3">
      <c r="A1179" s="593" t="s">
        <v>419</v>
      </c>
      <c r="B1179" s="673">
        <v>45268</v>
      </c>
      <c r="C1179" s="671" t="s">
        <v>396</v>
      </c>
      <c r="D1179" s="600" t="s">
        <v>403</v>
      </c>
      <c r="E1179" s="602"/>
      <c r="F1179" s="602"/>
      <c r="G1179" s="602"/>
      <c r="H1179" s="601">
        <v>33435</v>
      </c>
      <c r="I1179" s="601">
        <v>15725</v>
      </c>
      <c r="J1179" s="602"/>
      <c r="K1179" s="602"/>
      <c r="L1179" s="602"/>
      <c r="M1179" s="602"/>
      <c r="N1179" s="602"/>
      <c r="O1179" s="602"/>
      <c r="P1179" s="602"/>
      <c r="Q1179" s="603">
        <v>49160</v>
      </c>
      <c r="R1179" s="602"/>
      <c r="S1179" s="602"/>
      <c r="T1179" s="602"/>
      <c r="U1179" s="604">
        <v>46</v>
      </c>
      <c r="V1179" s="604">
        <v>28</v>
      </c>
      <c r="W1179" s="602"/>
      <c r="X1179" s="602"/>
      <c r="Y1179" s="602"/>
      <c r="Z1179" s="602"/>
      <c r="AA1179" s="602"/>
      <c r="AB1179" s="602"/>
      <c r="AC1179" s="602"/>
      <c r="AD1179" s="605">
        <v>74</v>
      </c>
    </row>
    <row r="1180" spans="1:30" ht="15.75" thickBot="1" x14ac:dyDescent="0.3">
      <c r="A1180" s="593" t="s">
        <v>419</v>
      </c>
      <c r="B1180" s="672">
        <v>45271</v>
      </c>
      <c r="C1180" s="671" t="s">
        <v>396</v>
      </c>
      <c r="D1180" s="606" t="s">
        <v>403</v>
      </c>
      <c r="E1180" s="670"/>
      <c r="F1180" s="670"/>
      <c r="G1180" s="670"/>
      <c r="H1180" s="607">
        <v>55254</v>
      </c>
      <c r="I1180" s="607">
        <v>917</v>
      </c>
      <c r="J1180" s="670"/>
      <c r="K1180" s="670"/>
      <c r="L1180" s="670"/>
      <c r="M1180" s="670"/>
      <c r="N1180" s="670"/>
      <c r="O1180" s="670"/>
      <c r="P1180" s="670"/>
      <c r="Q1180" s="603">
        <v>56171</v>
      </c>
      <c r="R1180" s="670"/>
      <c r="S1180" s="670"/>
      <c r="T1180" s="670"/>
      <c r="U1180" s="608">
        <v>106</v>
      </c>
      <c r="V1180" s="608">
        <v>4</v>
      </c>
      <c r="W1180" s="670"/>
      <c r="X1180" s="670"/>
      <c r="Y1180" s="670"/>
      <c r="Z1180" s="670"/>
      <c r="AA1180" s="670"/>
      <c r="AB1180" s="670"/>
      <c r="AC1180" s="670"/>
      <c r="AD1180" s="605">
        <v>108</v>
      </c>
    </row>
    <row r="1181" spans="1:30" ht="15.75" thickBot="1" x14ac:dyDescent="0.3">
      <c r="A1181" s="593" t="s">
        <v>419</v>
      </c>
      <c r="B1181" s="691">
        <v>45272</v>
      </c>
      <c r="C1181" s="692" t="s">
        <v>396</v>
      </c>
      <c r="D1181" s="600" t="s">
        <v>402</v>
      </c>
      <c r="E1181" s="602"/>
      <c r="F1181" s="602"/>
      <c r="G1181" s="602"/>
      <c r="H1181" s="602"/>
      <c r="I1181" s="601">
        <v>9055</v>
      </c>
      <c r="J1181" s="602"/>
      <c r="K1181" s="602"/>
      <c r="L1181" s="602"/>
      <c r="M1181" s="602"/>
      <c r="N1181" s="602"/>
      <c r="O1181" s="602"/>
      <c r="P1181" s="602"/>
      <c r="Q1181" s="603">
        <v>9055</v>
      </c>
      <c r="R1181" s="602"/>
      <c r="S1181" s="602"/>
      <c r="T1181" s="602"/>
      <c r="U1181" s="602"/>
      <c r="V1181" s="604">
        <v>26</v>
      </c>
      <c r="W1181" s="602"/>
      <c r="X1181" s="602"/>
      <c r="Y1181" s="602"/>
      <c r="Z1181" s="602"/>
      <c r="AA1181" s="602"/>
      <c r="AB1181" s="602"/>
      <c r="AC1181" s="602"/>
      <c r="AD1181" s="605">
        <v>26</v>
      </c>
    </row>
    <row r="1182" spans="1:30" ht="15.75" thickBot="1" x14ac:dyDescent="0.3">
      <c r="A1182" s="593" t="s">
        <v>419</v>
      </c>
      <c r="B1182" s="690">
        <v>45272</v>
      </c>
      <c r="C1182" s="692" t="s">
        <v>396</v>
      </c>
      <c r="D1182" s="606" t="s">
        <v>403</v>
      </c>
      <c r="E1182" s="670"/>
      <c r="F1182" s="670"/>
      <c r="G1182" s="670"/>
      <c r="H1182" s="607">
        <v>50494</v>
      </c>
      <c r="I1182" s="607">
        <v>44</v>
      </c>
      <c r="J1182" s="670"/>
      <c r="K1182" s="670"/>
      <c r="L1182" s="670"/>
      <c r="M1182" s="670"/>
      <c r="N1182" s="670"/>
      <c r="O1182" s="670"/>
      <c r="P1182" s="670"/>
      <c r="Q1182" s="603">
        <v>50538</v>
      </c>
      <c r="R1182" s="670"/>
      <c r="S1182" s="670"/>
      <c r="T1182" s="670"/>
      <c r="U1182" s="608">
        <v>86</v>
      </c>
      <c r="V1182" s="608">
        <v>1</v>
      </c>
      <c r="W1182" s="670"/>
      <c r="X1182" s="670"/>
      <c r="Y1182" s="670"/>
      <c r="Z1182" s="670"/>
      <c r="AA1182" s="670"/>
      <c r="AB1182" s="670"/>
      <c r="AC1182" s="670"/>
      <c r="AD1182" s="605">
        <v>86</v>
      </c>
    </row>
    <row r="1183" spans="1:30" ht="15.75" thickBot="1" x14ac:dyDescent="0.3">
      <c r="A1183" s="593" t="s">
        <v>419</v>
      </c>
      <c r="B1183" s="673">
        <v>45280</v>
      </c>
      <c r="C1183" s="671" t="s">
        <v>396</v>
      </c>
      <c r="D1183" s="600" t="s">
        <v>402</v>
      </c>
      <c r="E1183" s="602"/>
      <c r="F1183" s="602"/>
      <c r="G1183" s="602"/>
      <c r="H1183" s="602"/>
      <c r="I1183" s="601">
        <v>7134</v>
      </c>
      <c r="J1183" s="602"/>
      <c r="K1183" s="602"/>
      <c r="L1183" s="602"/>
      <c r="M1183" s="602"/>
      <c r="N1183" s="602"/>
      <c r="O1183" s="602"/>
      <c r="P1183" s="602"/>
      <c r="Q1183" s="603">
        <v>7134</v>
      </c>
      <c r="R1183" s="602"/>
      <c r="S1183" s="602"/>
      <c r="T1183" s="602"/>
      <c r="U1183" s="602"/>
      <c r="V1183" s="604">
        <v>20</v>
      </c>
      <c r="W1183" s="602"/>
      <c r="X1183" s="602"/>
      <c r="Y1183" s="602"/>
      <c r="Z1183" s="602"/>
      <c r="AA1183" s="602"/>
      <c r="AB1183" s="602"/>
      <c r="AC1183" s="602"/>
      <c r="AD1183" s="605">
        <v>20</v>
      </c>
    </row>
    <row r="1184" spans="1:30" ht="15.75" thickBot="1" x14ac:dyDescent="0.3">
      <c r="A1184" s="593" t="s">
        <v>419</v>
      </c>
      <c r="B1184" s="672">
        <v>45282</v>
      </c>
      <c r="C1184" s="671" t="s">
        <v>396</v>
      </c>
      <c r="D1184" s="606" t="s">
        <v>403</v>
      </c>
      <c r="E1184" s="670"/>
      <c r="F1184" s="670"/>
      <c r="G1184" s="670"/>
      <c r="H1184" s="607">
        <v>748</v>
      </c>
      <c r="I1184" s="607">
        <v>23083</v>
      </c>
      <c r="J1184" s="670"/>
      <c r="K1184" s="670"/>
      <c r="L1184" s="670"/>
      <c r="M1184" s="670"/>
      <c r="N1184" s="670"/>
      <c r="O1184" s="670"/>
      <c r="P1184" s="670"/>
      <c r="Q1184" s="603">
        <v>23831</v>
      </c>
      <c r="R1184" s="670"/>
      <c r="S1184" s="670"/>
      <c r="T1184" s="670"/>
      <c r="U1184" s="608">
        <v>1</v>
      </c>
      <c r="V1184" s="608">
        <v>41</v>
      </c>
      <c r="W1184" s="670"/>
      <c r="X1184" s="670"/>
      <c r="Y1184" s="670"/>
      <c r="Z1184" s="670"/>
      <c r="AA1184" s="670"/>
      <c r="AB1184" s="670"/>
      <c r="AC1184" s="670"/>
      <c r="AD1184" s="605">
        <v>42</v>
      </c>
    </row>
    <row r="1185" spans="1:30" ht="15.75" thickBot="1" x14ac:dyDescent="0.3">
      <c r="A1185" s="593" t="s">
        <v>419</v>
      </c>
      <c r="B1185" s="673">
        <v>45288</v>
      </c>
      <c r="C1185" s="671" t="s">
        <v>396</v>
      </c>
      <c r="D1185" s="600" t="s">
        <v>402</v>
      </c>
      <c r="E1185" s="602"/>
      <c r="F1185" s="602"/>
      <c r="G1185" s="602"/>
      <c r="H1185" s="602"/>
      <c r="I1185" s="601">
        <v>9160</v>
      </c>
      <c r="J1185" s="602"/>
      <c r="K1185" s="602"/>
      <c r="L1185" s="602"/>
      <c r="M1185" s="602"/>
      <c r="N1185" s="602"/>
      <c r="O1185" s="602"/>
      <c r="P1185" s="602"/>
      <c r="Q1185" s="603">
        <v>9160</v>
      </c>
      <c r="R1185" s="602"/>
      <c r="S1185" s="602"/>
      <c r="T1185" s="602"/>
      <c r="U1185" s="602"/>
      <c r="V1185" s="604">
        <v>29</v>
      </c>
      <c r="W1185" s="602"/>
      <c r="X1185" s="602"/>
      <c r="Y1185" s="602"/>
      <c r="Z1185" s="602"/>
      <c r="AA1185" s="602"/>
      <c r="AB1185" s="602"/>
      <c r="AC1185" s="602"/>
      <c r="AD1185" s="605">
        <v>29</v>
      </c>
    </row>
    <row r="1186" spans="1:30" ht="15.75" thickBot="1" x14ac:dyDescent="0.3">
      <c r="A1186" s="593" t="s">
        <v>419</v>
      </c>
      <c r="B1186" s="672">
        <v>45294</v>
      </c>
      <c r="C1186" s="671" t="s">
        <v>396</v>
      </c>
      <c r="D1186" s="606" t="s">
        <v>403</v>
      </c>
      <c r="E1186" s="670"/>
      <c r="F1186" s="670"/>
      <c r="G1186" s="670"/>
      <c r="H1186" s="670"/>
      <c r="I1186" s="607">
        <v>26375</v>
      </c>
      <c r="J1186" s="670"/>
      <c r="K1186" s="670"/>
      <c r="L1186" s="670"/>
      <c r="M1186" s="670"/>
      <c r="N1186" s="670"/>
      <c r="O1186" s="670"/>
      <c r="P1186" s="670"/>
      <c r="Q1186" s="603">
        <v>26375</v>
      </c>
      <c r="R1186" s="670"/>
      <c r="S1186" s="670"/>
      <c r="T1186" s="670"/>
      <c r="U1186" s="670"/>
      <c r="V1186" s="608">
        <v>45</v>
      </c>
      <c r="W1186" s="670"/>
      <c r="X1186" s="670"/>
      <c r="Y1186" s="670"/>
      <c r="Z1186" s="670"/>
      <c r="AA1186" s="670"/>
      <c r="AB1186" s="670"/>
      <c r="AC1186" s="670"/>
      <c r="AD1186" s="605">
        <v>45</v>
      </c>
    </row>
    <row r="1187" spans="1:30" ht="15.75" thickBot="1" x14ac:dyDescent="0.3">
      <c r="A1187" s="593" t="s">
        <v>419</v>
      </c>
      <c r="B1187" s="673">
        <v>45299</v>
      </c>
      <c r="C1187" s="671" t="s">
        <v>396</v>
      </c>
      <c r="D1187" s="600" t="s">
        <v>402</v>
      </c>
      <c r="E1187" s="602"/>
      <c r="F1187" s="602"/>
      <c r="G1187" s="602"/>
      <c r="H1187" s="602"/>
      <c r="I1187" s="601">
        <v>8094</v>
      </c>
      <c r="J1187" s="601">
        <v>256</v>
      </c>
      <c r="K1187" s="602"/>
      <c r="L1187" s="602"/>
      <c r="M1187" s="602"/>
      <c r="N1187" s="602"/>
      <c r="O1187" s="602"/>
      <c r="P1187" s="602"/>
      <c r="Q1187" s="603">
        <v>8350</v>
      </c>
      <c r="R1187" s="602"/>
      <c r="S1187" s="602"/>
      <c r="T1187" s="602"/>
      <c r="U1187" s="602"/>
      <c r="V1187" s="604">
        <v>24</v>
      </c>
      <c r="W1187" s="604">
        <v>1</v>
      </c>
      <c r="X1187" s="602"/>
      <c r="Y1187" s="602"/>
      <c r="Z1187" s="602"/>
      <c r="AA1187" s="602"/>
      <c r="AB1187" s="602"/>
      <c r="AC1187" s="602"/>
      <c r="AD1187" s="605">
        <v>25</v>
      </c>
    </row>
    <row r="1188" spans="1:30" ht="15.75" thickBot="1" x14ac:dyDescent="0.3">
      <c r="A1188" s="593" t="s">
        <v>419</v>
      </c>
      <c r="B1188" s="690">
        <v>45300</v>
      </c>
      <c r="C1188" s="692" t="s">
        <v>396</v>
      </c>
      <c r="D1188" s="606" t="s">
        <v>402</v>
      </c>
      <c r="E1188" s="670"/>
      <c r="F1188" s="670"/>
      <c r="G1188" s="670"/>
      <c r="H1188" s="670"/>
      <c r="I1188" s="670"/>
      <c r="J1188" s="607">
        <v>8291</v>
      </c>
      <c r="K1188" s="670"/>
      <c r="L1188" s="670"/>
      <c r="M1188" s="670"/>
      <c r="N1188" s="670"/>
      <c r="O1188" s="670"/>
      <c r="P1188" s="670"/>
      <c r="Q1188" s="603">
        <v>8291</v>
      </c>
      <c r="R1188" s="670"/>
      <c r="S1188" s="670"/>
      <c r="T1188" s="670"/>
      <c r="U1188" s="670"/>
      <c r="V1188" s="670"/>
      <c r="W1188" s="608">
        <v>25</v>
      </c>
      <c r="X1188" s="670"/>
      <c r="Y1188" s="670"/>
      <c r="Z1188" s="670"/>
      <c r="AA1188" s="670"/>
      <c r="AB1188" s="670"/>
      <c r="AC1188" s="670"/>
      <c r="AD1188" s="605">
        <v>25</v>
      </c>
    </row>
    <row r="1189" spans="1:30" ht="15.75" thickBot="1" x14ac:dyDescent="0.3">
      <c r="A1189" s="593" t="s">
        <v>419</v>
      </c>
      <c r="B1189" s="691">
        <v>45300</v>
      </c>
      <c r="C1189" s="692" t="s">
        <v>396</v>
      </c>
      <c r="D1189" s="600" t="s">
        <v>403</v>
      </c>
      <c r="E1189" s="602"/>
      <c r="F1189" s="602"/>
      <c r="G1189" s="602"/>
      <c r="H1189" s="602"/>
      <c r="I1189" s="601">
        <v>40040</v>
      </c>
      <c r="J1189" s="602"/>
      <c r="K1189" s="602"/>
      <c r="L1189" s="602"/>
      <c r="M1189" s="602"/>
      <c r="N1189" s="602"/>
      <c r="O1189" s="602"/>
      <c r="P1189" s="602"/>
      <c r="Q1189" s="603">
        <v>40040</v>
      </c>
      <c r="R1189" s="602"/>
      <c r="S1189" s="602"/>
      <c r="T1189" s="602"/>
      <c r="U1189" s="602"/>
      <c r="V1189" s="604">
        <v>81</v>
      </c>
      <c r="W1189" s="602"/>
      <c r="X1189" s="602"/>
      <c r="Y1189" s="602"/>
      <c r="Z1189" s="602"/>
      <c r="AA1189" s="602"/>
      <c r="AB1189" s="602"/>
      <c r="AC1189" s="602"/>
      <c r="AD1189" s="605">
        <v>81</v>
      </c>
    </row>
    <row r="1190" spans="1:30" ht="15.75" thickBot="1" x14ac:dyDescent="0.3">
      <c r="A1190" s="593" t="s">
        <v>419</v>
      </c>
      <c r="B1190" s="672">
        <v>45301</v>
      </c>
      <c r="C1190" s="671" t="s">
        <v>396</v>
      </c>
      <c r="D1190" s="606" t="s">
        <v>403</v>
      </c>
      <c r="E1190" s="670"/>
      <c r="F1190" s="670"/>
      <c r="G1190" s="670"/>
      <c r="H1190" s="670"/>
      <c r="I1190" s="670"/>
      <c r="J1190" s="607">
        <v>38413</v>
      </c>
      <c r="K1190" s="670"/>
      <c r="L1190" s="670"/>
      <c r="M1190" s="670"/>
      <c r="N1190" s="670"/>
      <c r="O1190" s="670"/>
      <c r="P1190" s="670"/>
      <c r="Q1190" s="603">
        <v>38413</v>
      </c>
      <c r="R1190" s="670"/>
      <c r="S1190" s="670"/>
      <c r="T1190" s="670"/>
      <c r="U1190" s="670"/>
      <c r="V1190" s="670"/>
      <c r="W1190" s="608">
        <v>79</v>
      </c>
      <c r="X1190" s="670"/>
      <c r="Y1190" s="670"/>
      <c r="Z1190" s="670"/>
      <c r="AA1190" s="670"/>
      <c r="AB1190" s="670"/>
      <c r="AC1190" s="670"/>
      <c r="AD1190" s="605">
        <v>79</v>
      </c>
    </row>
    <row r="1191" spans="1:30" ht="15.75" thickBot="1" x14ac:dyDescent="0.3">
      <c r="A1191" s="593" t="s">
        <v>419</v>
      </c>
      <c r="B1191" s="673">
        <v>45303</v>
      </c>
      <c r="C1191" s="671" t="s">
        <v>396</v>
      </c>
      <c r="D1191" s="600" t="s">
        <v>403</v>
      </c>
      <c r="E1191" s="602"/>
      <c r="F1191" s="602"/>
      <c r="G1191" s="602"/>
      <c r="H1191" s="602"/>
      <c r="I1191" s="601">
        <v>1038</v>
      </c>
      <c r="J1191" s="601">
        <v>34407</v>
      </c>
      <c r="K1191" s="602"/>
      <c r="L1191" s="602"/>
      <c r="M1191" s="602"/>
      <c r="N1191" s="602"/>
      <c r="O1191" s="602"/>
      <c r="P1191" s="602"/>
      <c r="Q1191" s="603">
        <v>35445</v>
      </c>
      <c r="R1191" s="602"/>
      <c r="S1191" s="602"/>
      <c r="T1191" s="602"/>
      <c r="U1191" s="602"/>
      <c r="V1191" s="604">
        <v>1</v>
      </c>
      <c r="W1191" s="604">
        <v>77</v>
      </c>
      <c r="X1191" s="602"/>
      <c r="Y1191" s="602"/>
      <c r="Z1191" s="602"/>
      <c r="AA1191" s="602"/>
      <c r="AB1191" s="602"/>
      <c r="AC1191" s="602"/>
      <c r="AD1191" s="605">
        <v>78</v>
      </c>
    </row>
    <row r="1192" spans="1:30" ht="15.75" thickBot="1" x14ac:dyDescent="0.3">
      <c r="A1192" s="593" t="s">
        <v>419</v>
      </c>
      <c r="B1192" s="672">
        <v>45315</v>
      </c>
      <c r="C1192" s="671" t="s">
        <v>396</v>
      </c>
      <c r="D1192" s="606" t="s">
        <v>403</v>
      </c>
      <c r="E1192" s="670"/>
      <c r="F1192" s="670"/>
      <c r="G1192" s="670"/>
      <c r="H1192" s="670"/>
      <c r="I1192" s="670"/>
      <c r="J1192" s="607">
        <v>427</v>
      </c>
      <c r="K1192" s="670"/>
      <c r="L1192" s="670"/>
      <c r="M1192" s="670"/>
      <c r="N1192" s="670"/>
      <c r="O1192" s="670"/>
      <c r="P1192" s="670"/>
      <c r="Q1192" s="603">
        <v>427</v>
      </c>
      <c r="R1192" s="670"/>
      <c r="S1192" s="670"/>
      <c r="T1192" s="670"/>
      <c r="U1192" s="670"/>
      <c r="V1192" s="670"/>
      <c r="W1192" s="608">
        <v>1</v>
      </c>
      <c r="X1192" s="670"/>
      <c r="Y1192" s="670"/>
      <c r="Z1192" s="670"/>
      <c r="AA1192" s="670"/>
      <c r="AB1192" s="670"/>
      <c r="AC1192" s="670"/>
      <c r="AD1192" s="605">
        <v>1</v>
      </c>
    </row>
    <row r="1193" spans="1:30" ht="15.75" thickBot="1" x14ac:dyDescent="0.3">
      <c r="A1193" s="593" t="s">
        <v>419</v>
      </c>
      <c r="B1193" s="673">
        <v>45317</v>
      </c>
      <c r="C1193" s="671" t="s">
        <v>396</v>
      </c>
      <c r="D1193" s="600" t="s">
        <v>402</v>
      </c>
      <c r="E1193" s="602"/>
      <c r="F1193" s="602"/>
      <c r="G1193" s="602"/>
      <c r="H1193" s="602"/>
      <c r="I1193" s="602"/>
      <c r="J1193" s="601">
        <v>2391</v>
      </c>
      <c r="K1193" s="602"/>
      <c r="L1193" s="602"/>
      <c r="M1193" s="602"/>
      <c r="N1193" s="602"/>
      <c r="O1193" s="602"/>
      <c r="P1193" s="602"/>
      <c r="Q1193" s="603">
        <v>2391</v>
      </c>
      <c r="R1193" s="602"/>
      <c r="S1193" s="602"/>
      <c r="T1193" s="602"/>
      <c r="U1193" s="602"/>
      <c r="V1193" s="602"/>
      <c r="W1193" s="604">
        <v>7</v>
      </c>
      <c r="X1193" s="602"/>
      <c r="Y1193" s="602"/>
      <c r="Z1193" s="602"/>
      <c r="AA1193" s="602"/>
      <c r="AB1193" s="602"/>
      <c r="AC1193" s="602"/>
      <c r="AD1193" s="605">
        <v>7</v>
      </c>
    </row>
    <row r="1194" spans="1:30" ht="15.75" thickBot="1" x14ac:dyDescent="0.3">
      <c r="A1194" s="593" t="s">
        <v>419</v>
      </c>
      <c r="B1194" s="672">
        <v>45321</v>
      </c>
      <c r="C1194" s="671" t="s">
        <v>396</v>
      </c>
      <c r="D1194" s="606" t="s">
        <v>403</v>
      </c>
      <c r="E1194" s="670"/>
      <c r="F1194" s="670"/>
      <c r="G1194" s="670"/>
      <c r="H1194" s="670"/>
      <c r="I1194" s="607">
        <v>1082</v>
      </c>
      <c r="J1194" s="607">
        <v>82933</v>
      </c>
      <c r="K1194" s="670"/>
      <c r="L1194" s="670"/>
      <c r="M1194" s="670"/>
      <c r="N1194" s="670"/>
      <c r="O1194" s="670"/>
      <c r="P1194" s="670"/>
      <c r="Q1194" s="603">
        <v>84015</v>
      </c>
      <c r="R1194" s="670"/>
      <c r="S1194" s="670"/>
      <c r="T1194" s="670"/>
      <c r="U1194" s="670"/>
      <c r="V1194" s="608">
        <v>2</v>
      </c>
      <c r="W1194" s="608">
        <v>159</v>
      </c>
      <c r="X1194" s="670"/>
      <c r="Y1194" s="670"/>
      <c r="Z1194" s="670"/>
      <c r="AA1194" s="670"/>
      <c r="AB1194" s="670"/>
      <c r="AC1194" s="670"/>
      <c r="AD1194" s="605">
        <v>161</v>
      </c>
    </row>
    <row r="1195" spans="1:30" ht="15.75" thickBot="1" x14ac:dyDescent="0.3">
      <c r="A1195" s="593" t="s">
        <v>419</v>
      </c>
      <c r="B1195" s="691">
        <v>45324</v>
      </c>
      <c r="C1195" s="692" t="s">
        <v>396</v>
      </c>
      <c r="D1195" s="600" t="s">
        <v>402</v>
      </c>
      <c r="E1195" s="602"/>
      <c r="F1195" s="602"/>
      <c r="G1195" s="602"/>
      <c r="H1195" s="602"/>
      <c r="I1195" s="602"/>
      <c r="J1195" s="601">
        <v>4700</v>
      </c>
      <c r="K1195" s="602"/>
      <c r="L1195" s="602"/>
      <c r="M1195" s="602"/>
      <c r="N1195" s="602"/>
      <c r="O1195" s="602"/>
      <c r="P1195" s="602"/>
      <c r="Q1195" s="603">
        <v>4700</v>
      </c>
      <c r="R1195" s="602"/>
      <c r="S1195" s="602"/>
      <c r="T1195" s="602"/>
      <c r="U1195" s="602"/>
      <c r="V1195" s="602"/>
      <c r="W1195" s="604">
        <v>16</v>
      </c>
      <c r="X1195" s="602"/>
      <c r="Y1195" s="602"/>
      <c r="Z1195" s="602"/>
      <c r="AA1195" s="602"/>
      <c r="AB1195" s="602"/>
      <c r="AC1195" s="602"/>
      <c r="AD1195" s="605">
        <v>16</v>
      </c>
    </row>
    <row r="1196" spans="1:30" ht="15.75" thickBot="1" x14ac:dyDescent="0.3">
      <c r="A1196" s="593" t="s">
        <v>419</v>
      </c>
      <c r="B1196" s="690">
        <v>45324</v>
      </c>
      <c r="C1196" s="692" t="s">
        <v>396</v>
      </c>
      <c r="D1196" s="606" t="s">
        <v>403</v>
      </c>
      <c r="E1196" s="670"/>
      <c r="F1196" s="670"/>
      <c r="G1196" s="670"/>
      <c r="H1196" s="670"/>
      <c r="I1196" s="670"/>
      <c r="J1196" s="607">
        <v>47204</v>
      </c>
      <c r="K1196" s="670"/>
      <c r="L1196" s="670"/>
      <c r="M1196" s="670"/>
      <c r="N1196" s="670"/>
      <c r="O1196" s="670"/>
      <c r="P1196" s="670"/>
      <c r="Q1196" s="603">
        <v>47204</v>
      </c>
      <c r="R1196" s="670"/>
      <c r="S1196" s="670"/>
      <c r="T1196" s="670"/>
      <c r="U1196" s="670"/>
      <c r="V1196" s="670"/>
      <c r="W1196" s="608">
        <v>92</v>
      </c>
      <c r="X1196" s="670"/>
      <c r="Y1196" s="670"/>
      <c r="Z1196" s="670"/>
      <c r="AA1196" s="670"/>
      <c r="AB1196" s="670"/>
      <c r="AC1196" s="670"/>
      <c r="AD1196" s="605">
        <v>92</v>
      </c>
    </row>
    <row r="1197" spans="1:30" ht="15.75" thickBot="1" x14ac:dyDescent="0.3">
      <c r="A1197" s="593" t="s">
        <v>419</v>
      </c>
      <c r="B1197" s="673">
        <v>45330</v>
      </c>
      <c r="C1197" s="671" t="s">
        <v>396</v>
      </c>
      <c r="D1197" s="600" t="s">
        <v>402</v>
      </c>
      <c r="E1197" s="602"/>
      <c r="F1197" s="602"/>
      <c r="G1197" s="602"/>
      <c r="H1197" s="602"/>
      <c r="I1197" s="602"/>
      <c r="J1197" s="601">
        <v>5695</v>
      </c>
      <c r="K1197" s="602"/>
      <c r="L1197" s="602"/>
      <c r="M1197" s="602"/>
      <c r="N1197" s="602"/>
      <c r="O1197" s="602"/>
      <c r="P1197" s="602"/>
      <c r="Q1197" s="603">
        <v>5695</v>
      </c>
      <c r="R1197" s="602"/>
      <c r="S1197" s="602"/>
      <c r="T1197" s="602"/>
      <c r="U1197" s="602"/>
      <c r="V1197" s="602"/>
      <c r="W1197" s="604">
        <v>21</v>
      </c>
      <c r="X1197" s="602"/>
      <c r="Y1197" s="602"/>
      <c r="Z1197" s="602"/>
      <c r="AA1197" s="602"/>
      <c r="AB1197" s="602"/>
      <c r="AC1197" s="602"/>
      <c r="AD1197" s="605">
        <v>21</v>
      </c>
    </row>
    <row r="1198" spans="1:30" ht="15.75" thickBot="1" x14ac:dyDescent="0.3">
      <c r="A1198" s="593" t="s">
        <v>419</v>
      </c>
      <c r="B1198" s="672">
        <v>45335</v>
      </c>
      <c r="C1198" s="671" t="s">
        <v>396</v>
      </c>
      <c r="D1198" s="606" t="s">
        <v>402</v>
      </c>
      <c r="E1198" s="670"/>
      <c r="F1198" s="670"/>
      <c r="G1198" s="670"/>
      <c r="H1198" s="670"/>
      <c r="I1198" s="670"/>
      <c r="J1198" s="607">
        <v>6868</v>
      </c>
      <c r="K1198" s="607">
        <v>3874</v>
      </c>
      <c r="L1198" s="670"/>
      <c r="M1198" s="670"/>
      <c r="N1198" s="670"/>
      <c r="O1198" s="670"/>
      <c r="P1198" s="670"/>
      <c r="Q1198" s="603">
        <v>10742</v>
      </c>
      <c r="R1198" s="670"/>
      <c r="S1198" s="670"/>
      <c r="T1198" s="670"/>
      <c r="U1198" s="670"/>
      <c r="V1198" s="670"/>
      <c r="W1198" s="608">
        <v>24</v>
      </c>
      <c r="X1198" s="608">
        <v>16</v>
      </c>
      <c r="Y1198" s="670"/>
      <c r="Z1198" s="670"/>
      <c r="AA1198" s="670"/>
      <c r="AB1198" s="670"/>
      <c r="AC1198" s="670"/>
      <c r="AD1198" s="605">
        <v>40</v>
      </c>
    </row>
    <row r="1199" spans="1:30" ht="15.75" thickBot="1" x14ac:dyDescent="0.3">
      <c r="A1199" s="593" t="s">
        <v>419</v>
      </c>
      <c r="B1199" s="673">
        <v>45337</v>
      </c>
      <c r="C1199" s="671" t="s">
        <v>396</v>
      </c>
      <c r="D1199" s="600" t="s">
        <v>403</v>
      </c>
      <c r="E1199" s="602"/>
      <c r="F1199" s="602"/>
      <c r="G1199" s="602"/>
      <c r="H1199" s="602"/>
      <c r="I1199" s="602"/>
      <c r="J1199" s="601">
        <v>2640</v>
      </c>
      <c r="K1199" s="601">
        <v>54352</v>
      </c>
      <c r="L1199" s="602"/>
      <c r="M1199" s="602"/>
      <c r="N1199" s="602"/>
      <c r="O1199" s="602"/>
      <c r="P1199" s="602"/>
      <c r="Q1199" s="603">
        <v>56992</v>
      </c>
      <c r="R1199" s="602"/>
      <c r="S1199" s="602"/>
      <c r="T1199" s="602"/>
      <c r="U1199" s="602"/>
      <c r="V1199" s="602"/>
      <c r="W1199" s="604">
        <v>3</v>
      </c>
      <c r="X1199" s="604">
        <v>99</v>
      </c>
      <c r="Y1199" s="602"/>
      <c r="Z1199" s="602"/>
      <c r="AA1199" s="602"/>
      <c r="AB1199" s="602"/>
      <c r="AC1199" s="602"/>
      <c r="AD1199" s="605">
        <v>102</v>
      </c>
    </row>
    <row r="1200" spans="1:30" ht="15.75" thickBot="1" x14ac:dyDescent="0.3">
      <c r="A1200" s="593" t="s">
        <v>419</v>
      </c>
      <c r="B1200" s="672">
        <v>45344</v>
      </c>
      <c r="C1200" s="671" t="s">
        <v>396</v>
      </c>
      <c r="D1200" s="606" t="s">
        <v>403</v>
      </c>
      <c r="E1200" s="670"/>
      <c r="F1200" s="670"/>
      <c r="G1200" s="670"/>
      <c r="H1200" s="670"/>
      <c r="I1200" s="670"/>
      <c r="J1200" s="670"/>
      <c r="K1200" s="607">
        <v>20454</v>
      </c>
      <c r="L1200" s="670"/>
      <c r="M1200" s="670"/>
      <c r="N1200" s="670"/>
      <c r="O1200" s="670"/>
      <c r="P1200" s="670"/>
      <c r="Q1200" s="603">
        <v>20454</v>
      </c>
      <c r="R1200" s="670"/>
      <c r="S1200" s="670"/>
      <c r="T1200" s="670"/>
      <c r="U1200" s="670"/>
      <c r="V1200" s="670"/>
      <c r="W1200" s="670"/>
      <c r="X1200" s="608">
        <v>42</v>
      </c>
      <c r="Y1200" s="670"/>
      <c r="Z1200" s="670"/>
      <c r="AA1200" s="670"/>
      <c r="AB1200" s="670"/>
      <c r="AC1200" s="670"/>
      <c r="AD1200" s="605">
        <v>42</v>
      </c>
    </row>
    <row r="1201" spans="1:30" ht="15.75" thickBot="1" x14ac:dyDescent="0.3">
      <c r="A1201" s="593" t="s">
        <v>419</v>
      </c>
      <c r="B1201" s="691">
        <v>45345</v>
      </c>
      <c r="C1201" s="692" t="s">
        <v>396</v>
      </c>
      <c r="D1201" s="600" t="s">
        <v>402</v>
      </c>
      <c r="E1201" s="602"/>
      <c r="F1201" s="602"/>
      <c r="G1201" s="602"/>
      <c r="H1201" s="602"/>
      <c r="I1201" s="602"/>
      <c r="J1201" s="602"/>
      <c r="K1201" s="601">
        <v>4546</v>
      </c>
      <c r="L1201" s="602"/>
      <c r="M1201" s="602"/>
      <c r="N1201" s="602"/>
      <c r="O1201" s="602"/>
      <c r="P1201" s="602"/>
      <c r="Q1201" s="603">
        <v>4546</v>
      </c>
      <c r="R1201" s="602"/>
      <c r="S1201" s="602"/>
      <c r="T1201" s="602"/>
      <c r="U1201" s="602"/>
      <c r="V1201" s="602"/>
      <c r="W1201" s="602"/>
      <c r="X1201" s="604">
        <v>16</v>
      </c>
      <c r="Y1201" s="602"/>
      <c r="Z1201" s="602"/>
      <c r="AA1201" s="602"/>
      <c r="AB1201" s="602"/>
      <c r="AC1201" s="602"/>
      <c r="AD1201" s="605">
        <v>16</v>
      </c>
    </row>
    <row r="1202" spans="1:30" ht="15.75" thickBot="1" x14ac:dyDescent="0.3">
      <c r="A1202" s="593" t="s">
        <v>419</v>
      </c>
      <c r="B1202" s="690">
        <v>45345</v>
      </c>
      <c r="C1202" s="692" t="s">
        <v>396</v>
      </c>
      <c r="D1202" s="606" t="s">
        <v>403</v>
      </c>
      <c r="E1202" s="670"/>
      <c r="F1202" s="670"/>
      <c r="G1202" s="670"/>
      <c r="H1202" s="670"/>
      <c r="I1202" s="670"/>
      <c r="J1202" s="670"/>
      <c r="K1202" s="607">
        <v>43111</v>
      </c>
      <c r="L1202" s="670"/>
      <c r="M1202" s="670"/>
      <c r="N1202" s="670"/>
      <c r="O1202" s="670"/>
      <c r="P1202" s="670"/>
      <c r="Q1202" s="603">
        <v>43111</v>
      </c>
      <c r="R1202" s="670"/>
      <c r="S1202" s="670"/>
      <c r="T1202" s="670"/>
      <c r="U1202" s="670"/>
      <c r="V1202" s="670"/>
      <c r="W1202" s="670"/>
      <c r="X1202" s="608">
        <v>77</v>
      </c>
      <c r="Y1202" s="670"/>
      <c r="Z1202" s="670"/>
      <c r="AA1202" s="670"/>
      <c r="AB1202" s="670"/>
      <c r="AC1202" s="670"/>
      <c r="AD1202" s="605">
        <v>77</v>
      </c>
    </row>
    <row r="1203" spans="1:30" ht="15.75" thickBot="1" x14ac:dyDescent="0.3">
      <c r="A1203" s="593" t="s">
        <v>419</v>
      </c>
      <c r="B1203" s="673">
        <v>45350</v>
      </c>
      <c r="C1203" s="671" t="s">
        <v>396</v>
      </c>
      <c r="D1203" s="600" t="s">
        <v>402</v>
      </c>
      <c r="E1203" s="602"/>
      <c r="F1203" s="602"/>
      <c r="G1203" s="602"/>
      <c r="H1203" s="602"/>
      <c r="I1203" s="602"/>
      <c r="J1203" s="602"/>
      <c r="K1203" s="601">
        <v>6916</v>
      </c>
      <c r="L1203" s="602"/>
      <c r="M1203" s="602"/>
      <c r="N1203" s="602"/>
      <c r="O1203" s="602"/>
      <c r="P1203" s="602"/>
      <c r="Q1203" s="603">
        <v>6916</v>
      </c>
      <c r="R1203" s="602"/>
      <c r="S1203" s="602"/>
      <c r="T1203" s="602"/>
      <c r="U1203" s="602"/>
      <c r="V1203" s="602"/>
      <c r="W1203" s="602"/>
      <c r="X1203" s="604">
        <v>24</v>
      </c>
      <c r="Y1203" s="602"/>
      <c r="Z1203" s="602"/>
      <c r="AA1203" s="602"/>
      <c r="AB1203" s="602"/>
      <c r="AC1203" s="602"/>
      <c r="AD1203" s="605">
        <v>24</v>
      </c>
    </row>
    <row r="1204" spans="1:30" ht="15.75" thickBot="1" x14ac:dyDescent="0.3">
      <c r="A1204" s="593" t="s">
        <v>419</v>
      </c>
      <c r="B1204" s="672">
        <v>45359</v>
      </c>
      <c r="C1204" s="671" t="s">
        <v>396</v>
      </c>
      <c r="D1204" s="606" t="s">
        <v>402</v>
      </c>
      <c r="E1204" s="670"/>
      <c r="F1204" s="670"/>
      <c r="G1204" s="670"/>
      <c r="H1204" s="670"/>
      <c r="I1204" s="670"/>
      <c r="J1204" s="670"/>
      <c r="K1204" s="607">
        <v>4674</v>
      </c>
      <c r="L1204" s="670"/>
      <c r="M1204" s="670"/>
      <c r="N1204" s="670"/>
      <c r="O1204" s="670"/>
      <c r="P1204" s="670"/>
      <c r="Q1204" s="603">
        <v>4674</v>
      </c>
      <c r="R1204" s="670"/>
      <c r="S1204" s="670"/>
      <c r="T1204" s="670"/>
      <c r="U1204" s="670"/>
      <c r="V1204" s="670"/>
      <c r="W1204" s="670"/>
      <c r="X1204" s="608">
        <v>17</v>
      </c>
      <c r="Y1204" s="670"/>
      <c r="Z1204" s="670"/>
      <c r="AA1204" s="670"/>
      <c r="AB1204" s="670"/>
      <c r="AC1204" s="670"/>
      <c r="AD1204" s="605">
        <v>17</v>
      </c>
    </row>
    <row r="1205" spans="1:30" ht="15.75" thickBot="1" x14ac:dyDescent="0.3">
      <c r="A1205" s="593" t="s">
        <v>419</v>
      </c>
      <c r="B1205" s="673">
        <v>45364</v>
      </c>
      <c r="C1205" s="671" t="s">
        <v>396</v>
      </c>
      <c r="D1205" s="600" t="s">
        <v>403</v>
      </c>
      <c r="E1205" s="602"/>
      <c r="F1205" s="602"/>
      <c r="G1205" s="602"/>
      <c r="H1205" s="602"/>
      <c r="I1205" s="602"/>
      <c r="J1205" s="602"/>
      <c r="K1205" s="601">
        <v>37021</v>
      </c>
      <c r="L1205" s="602"/>
      <c r="M1205" s="602"/>
      <c r="N1205" s="602"/>
      <c r="O1205" s="602"/>
      <c r="P1205" s="602"/>
      <c r="Q1205" s="603">
        <v>37021</v>
      </c>
      <c r="R1205" s="602"/>
      <c r="S1205" s="602"/>
      <c r="T1205" s="602"/>
      <c r="U1205" s="602"/>
      <c r="V1205" s="602"/>
      <c r="W1205" s="602"/>
      <c r="X1205" s="604">
        <v>68</v>
      </c>
      <c r="Y1205" s="602"/>
      <c r="Z1205" s="602"/>
      <c r="AA1205" s="602"/>
      <c r="AB1205" s="602"/>
      <c r="AC1205" s="602"/>
      <c r="AD1205" s="605">
        <v>68</v>
      </c>
    </row>
    <row r="1206" spans="1:30" ht="15.75" thickBot="1" x14ac:dyDescent="0.3">
      <c r="A1206" s="593" t="s">
        <v>419</v>
      </c>
      <c r="B1206" s="672">
        <v>45369</v>
      </c>
      <c r="C1206" s="671" t="s">
        <v>396</v>
      </c>
      <c r="D1206" s="606" t="s">
        <v>402</v>
      </c>
      <c r="E1206" s="670"/>
      <c r="F1206" s="670"/>
      <c r="G1206" s="670"/>
      <c r="H1206" s="670"/>
      <c r="I1206" s="670"/>
      <c r="J1206" s="670"/>
      <c r="K1206" s="670"/>
      <c r="L1206" s="607">
        <v>8774</v>
      </c>
      <c r="M1206" s="670"/>
      <c r="N1206" s="670"/>
      <c r="O1206" s="670"/>
      <c r="P1206" s="670"/>
      <c r="Q1206" s="603">
        <v>8774</v>
      </c>
      <c r="R1206" s="670"/>
      <c r="S1206" s="670"/>
      <c r="T1206" s="670"/>
      <c r="U1206" s="670"/>
      <c r="V1206" s="670"/>
      <c r="W1206" s="670"/>
      <c r="X1206" s="670"/>
      <c r="Y1206" s="608">
        <v>27</v>
      </c>
      <c r="Z1206" s="670"/>
      <c r="AA1206" s="670"/>
      <c r="AB1206" s="670"/>
      <c r="AC1206" s="670"/>
      <c r="AD1206" s="605">
        <v>27</v>
      </c>
    </row>
    <row r="1207" spans="1:30" ht="15.75" thickBot="1" x14ac:dyDescent="0.3">
      <c r="A1207" s="593" t="s">
        <v>419</v>
      </c>
      <c r="B1207" s="673">
        <v>45370</v>
      </c>
      <c r="C1207" s="671" t="s">
        <v>396</v>
      </c>
      <c r="D1207" s="600" t="s">
        <v>403</v>
      </c>
      <c r="E1207" s="602"/>
      <c r="F1207" s="602"/>
      <c r="G1207" s="602"/>
      <c r="H1207" s="601">
        <v>852</v>
      </c>
      <c r="I1207" s="601">
        <v>277</v>
      </c>
      <c r="J1207" s="602"/>
      <c r="K1207" s="602"/>
      <c r="L1207" s="601">
        <v>40976</v>
      </c>
      <c r="M1207" s="602"/>
      <c r="N1207" s="602"/>
      <c r="O1207" s="602"/>
      <c r="P1207" s="602"/>
      <c r="Q1207" s="603">
        <v>42105</v>
      </c>
      <c r="R1207" s="602"/>
      <c r="S1207" s="602"/>
      <c r="T1207" s="602"/>
      <c r="U1207" s="604">
        <v>1</v>
      </c>
      <c r="V1207" s="604">
        <v>1</v>
      </c>
      <c r="W1207" s="602"/>
      <c r="X1207" s="602"/>
      <c r="Y1207" s="604">
        <v>77</v>
      </c>
      <c r="Z1207" s="602"/>
      <c r="AA1207" s="602"/>
      <c r="AB1207" s="602"/>
      <c r="AC1207" s="602"/>
      <c r="AD1207" s="605">
        <v>79</v>
      </c>
    </row>
    <row r="1208" spans="1:30" ht="15.75" thickBot="1" x14ac:dyDescent="0.3">
      <c r="A1208" s="593" t="s">
        <v>419</v>
      </c>
      <c r="B1208" s="672">
        <v>45371</v>
      </c>
      <c r="C1208" s="671" t="s">
        <v>396</v>
      </c>
      <c r="D1208" s="606" t="s">
        <v>403</v>
      </c>
      <c r="E1208" s="670"/>
      <c r="F1208" s="670"/>
      <c r="G1208" s="670"/>
      <c r="H1208" s="670"/>
      <c r="I1208" s="670"/>
      <c r="J1208" s="670"/>
      <c r="K1208" s="670"/>
      <c r="L1208" s="607">
        <v>52061</v>
      </c>
      <c r="M1208" s="670"/>
      <c r="N1208" s="670"/>
      <c r="O1208" s="670"/>
      <c r="P1208" s="670"/>
      <c r="Q1208" s="603">
        <v>52061</v>
      </c>
      <c r="R1208" s="670"/>
      <c r="S1208" s="670"/>
      <c r="T1208" s="670"/>
      <c r="U1208" s="670"/>
      <c r="V1208" s="670"/>
      <c r="W1208" s="670"/>
      <c r="X1208" s="670"/>
      <c r="Y1208" s="608">
        <v>97</v>
      </c>
      <c r="Z1208" s="670"/>
      <c r="AA1208" s="670"/>
      <c r="AB1208" s="670"/>
      <c r="AC1208" s="670"/>
      <c r="AD1208" s="605">
        <v>97</v>
      </c>
    </row>
    <row r="1209" spans="1:30" ht="15.75" thickBot="1" x14ac:dyDescent="0.3">
      <c r="A1209" s="593" t="s">
        <v>419</v>
      </c>
      <c r="B1209" s="673">
        <v>45372</v>
      </c>
      <c r="C1209" s="671" t="s">
        <v>396</v>
      </c>
      <c r="D1209" s="600" t="s">
        <v>402</v>
      </c>
      <c r="E1209" s="602"/>
      <c r="F1209" s="602"/>
      <c r="G1209" s="602"/>
      <c r="H1209" s="602"/>
      <c r="I1209" s="602"/>
      <c r="J1209" s="602"/>
      <c r="K1209" s="602"/>
      <c r="L1209" s="601">
        <v>4198</v>
      </c>
      <c r="M1209" s="602"/>
      <c r="N1209" s="602"/>
      <c r="O1209" s="602"/>
      <c r="P1209" s="602"/>
      <c r="Q1209" s="603">
        <v>4198</v>
      </c>
      <c r="R1209" s="602"/>
      <c r="S1209" s="602"/>
      <c r="T1209" s="602"/>
      <c r="U1209" s="602"/>
      <c r="V1209" s="602"/>
      <c r="W1209" s="602"/>
      <c r="X1209" s="602"/>
      <c r="Y1209" s="604">
        <v>15</v>
      </c>
      <c r="Z1209" s="602"/>
      <c r="AA1209" s="602"/>
      <c r="AB1209" s="602"/>
      <c r="AC1209" s="602"/>
      <c r="AD1209" s="605">
        <v>15</v>
      </c>
    </row>
    <row r="1210" spans="1:30" ht="15.75" thickBot="1" x14ac:dyDescent="0.3">
      <c r="A1210" s="593" t="s">
        <v>419</v>
      </c>
      <c r="B1210" s="690">
        <v>45379</v>
      </c>
      <c r="C1210" s="692" t="s">
        <v>396</v>
      </c>
      <c r="D1210" s="606" t="s">
        <v>402</v>
      </c>
      <c r="E1210" s="670"/>
      <c r="F1210" s="670"/>
      <c r="G1210" s="670"/>
      <c r="H1210" s="670"/>
      <c r="I1210" s="670"/>
      <c r="J1210" s="670"/>
      <c r="K1210" s="670"/>
      <c r="L1210" s="607">
        <v>5236</v>
      </c>
      <c r="M1210" s="670"/>
      <c r="N1210" s="670"/>
      <c r="O1210" s="670"/>
      <c r="P1210" s="670"/>
      <c r="Q1210" s="603">
        <v>5236</v>
      </c>
      <c r="R1210" s="670"/>
      <c r="S1210" s="670"/>
      <c r="T1210" s="670"/>
      <c r="U1210" s="670"/>
      <c r="V1210" s="670"/>
      <c r="W1210" s="670"/>
      <c r="X1210" s="670"/>
      <c r="Y1210" s="608">
        <v>17</v>
      </c>
      <c r="Z1210" s="670"/>
      <c r="AA1210" s="670"/>
      <c r="AB1210" s="670"/>
      <c r="AC1210" s="670"/>
      <c r="AD1210" s="605">
        <v>17</v>
      </c>
    </row>
    <row r="1211" spans="1:30" ht="15.75" thickBot="1" x14ac:dyDescent="0.3">
      <c r="A1211" s="593" t="s">
        <v>419</v>
      </c>
      <c r="B1211" s="691">
        <v>45379</v>
      </c>
      <c r="C1211" s="692" t="s">
        <v>396</v>
      </c>
      <c r="D1211" s="600" t="s">
        <v>397</v>
      </c>
      <c r="E1211" s="602"/>
      <c r="F1211" s="602"/>
      <c r="G1211" s="602"/>
      <c r="H1211" s="602"/>
      <c r="I1211" s="602"/>
      <c r="J1211" s="602"/>
      <c r="K1211" s="602"/>
      <c r="L1211" s="601">
        <v>294.26</v>
      </c>
      <c r="M1211" s="602"/>
      <c r="N1211" s="602"/>
      <c r="O1211" s="602"/>
      <c r="P1211" s="602"/>
      <c r="Q1211" s="603">
        <v>294.26</v>
      </c>
      <c r="R1211" s="602"/>
      <c r="S1211" s="602"/>
      <c r="T1211" s="602"/>
      <c r="U1211" s="602"/>
      <c r="V1211" s="602"/>
      <c r="W1211" s="602"/>
      <c r="X1211" s="602"/>
      <c r="Y1211" s="604">
        <v>1</v>
      </c>
      <c r="Z1211" s="602"/>
      <c r="AA1211" s="602"/>
      <c r="AB1211" s="602"/>
      <c r="AC1211" s="602"/>
      <c r="AD1211" s="605">
        <v>1</v>
      </c>
    </row>
    <row r="1212" spans="1:30" ht="15.75" thickBot="1" x14ac:dyDescent="0.3">
      <c r="A1212" s="593" t="s">
        <v>419</v>
      </c>
      <c r="B1212" s="672">
        <v>45380</v>
      </c>
      <c r="C1212" s="671" t="s">
        <v>396</v>
      </c>
      <c r="D1212" s="606" t="s">
        <v>403</v>
      </c>
      <c r="E1212" s="670"/>
      <c r="F1212" s="670"/>
      <c r="G1212" s="670"/>
      <c r="H1212" s="670"/>
      <c r="I1212" s="670"/>
      <c r="J1212" s="670"/>
      <c r="K1212" s="670"/>
      <c r="L1212" s="607">
        <v>57446</v>
      </c>
      <c r="M1212" s="670"/>
      <c r="N1212" s="670"/>
      <c r="O1212" s="670"/>
      <c r="P1212" s="670"/>
      <c r="Q1212" s="603">
        <v>57446</v>
      </c>
      <c r="R1212" s="670"/>
      <c r="S1212" s="670"/>
      <c r="T1212" s="670"/>
      <c r="U1212" s="670"/>
      <c r="V1212" s="670"/>
      <c r="W1212" s="670"/>
      <c r="X1212" s="670"/>
      <c r="Y1212" s="608">
        <v>114</v>
      </c>
      <c r="Z1212" s="670"/>
      <c r="AA1212" s="670"/>
      <c r="AB1212" s="670"/>
      <c r="AC1212" s="670"/>
      <c r="AD1212" s="605">
        <v>114</v>
      </c>
    </row>
    <row r="1213" spans="1:30" ht="15.75" thickBot="1" x14ac:dyDescent="0.3">
      <c r="A1213" s="593" t="s">
        <v>419</v>
      </c>
      <c r="B1213" s="673">
        <v>45385</v>
      </c>
      <c r="C1213" s="671" t="s">
        <v>396</v>
      </c>
      <c r="D1213" s="600" t="s">
        <v>403</v>
      </c>
      <c r="E1213" s="602"/>
      <c r="F1213" s="602"/>
      <c r="G1213" s="602"/>
      <c r="H1213" s="602"/>
      <c r="I1213" s="602"/>
      <c r="J1213" s="602"/>
      <c r="K1213" s="602"/>
      <c r="L1213" s="601">
        <v>37405</v>
      </c>
      <c r="M1213" s="601">
        <v>1018</v>
      </c>
      <c r="N1213" s="602"/>
      <c r="O1213" s="602"/>
      <c r="P1213" s="602"/>
      <c r="Q1213" s="603">
        <v>38423</v>
      </c>
      <c r="R1213" s="602"/>
      <c r="S1213" s="602"/>
      <c r="T1213" s="602"/>
      <c r="U1213" s="602"/>
      <c r="V1213" s="602"/>
      <c r="W1213" s="602"/>
      <c r="X1213" s="602"/>
      <c r="Y1213" s="604">
        <v>62</v>
      </c>
      <c r="Z1213" s="604">
        <v>2</v>
      </c>
      <c r="AA1213" s="602"/>
      <c r="AB1213" s="602"/>
      <c r="AC1213" s="602"/>
      <c r="AD1213" s="605">
        <v>63</v>
      </c>
    </row>
    <row r="1214" spans="1:30" ht="15.75" thickBot="1" x14ac:dyDescent="0.3">
      <c r="A1214" s="593" t="s">
        <v>419</v>
      </c>
      <c r="B1214" s="672">
        <v>45390</v>
      </c>
      <c r="C1214" s="671" t="s">
        <v>396</v>
      </c>
      <c r="D1214" s="606" t="s">
        <v>402</v>
      </c>
      <c r="E1214" s="670"/>
      <c r="F1214" s="670"/>
      <c r="G1214" s="670"/>
      <c r="H1214" s="670"/>
      <c r="I1214" s="670"/>
      <c r="J1214" s="670"/>
      <c r="K1214" s="670"/>
      <c r="L1214" s="607">
        <v>5074</v>
      </c>
      <c r="M1214" s="670"/>
      <c r="N1214" s="670"/>
      <c r="O1214" s="670"/>
      <c r="P1214" s="670"/>
      <c r="Q1214" s="603">
        <v>5074</v>
      </c>
      <c r="R1214" s="670"/>
      <c r="S1214" s="670"/>
      <c r="T1214" s="670"/>
      <c r="U1214" s="670"/>
      <c r="V1214" s="670"/>
      <c r="W1214" s="670"/>
      <c r="X1214" s="670"/>
      <c r="Y1214" s="608">
        <v>23</v>
      </c>
      <c r="Z1214" s="670"/>
      <c r="AA1214" s="670"/>
      <c r="AB1214" s="670"/>
      <c r="AC1214" s="670"/>
      <c r="AD1214" s="605">
        <v>23</v>
      </c>
    </row>
    <row r="1215" spans="1:30" ht="15.75" thickBot="1" x14ac:dyDescent="0.3">
      <c r="A1215" s="593" t="s">
        <v>419</v>
      </c>
      <c r="B1215" s="673">
        <v>45399</v>
      </c>
      <c r="C1215" s="671" t="s">
        <v>396</v>
      </c>
      <c r="D1215" s="600" t="s">
        <v>402</v>
      </c>
      <c r="E1215" s="602"/>
      <c r="F1215" s="602"/>
      <c r="G1215" s="602"/>
      <c r="H1215" s="602"/>
      <c r="I1215" s="602"/>
      <c r="J1215" s="602"/>
      <c r="K1215" s="602"/>
      <c r="L1215" s="602"/>
      <c r="M1215" s="601">
        <v>3843</v>
      </c>
      <c r="N1215" s="602"/>
      <c r="O1215" s="602"/>
      <c r="P1215" s="602"/>
      <c r="Q1215" s="603">
        <v>3843</v>
      </c>
      <c r="R1215" s="602"/>
      <c r="S1215" s="602"/>
      <c r="T1215" s="602"/>
      <c r="U1215" s="602"/>
      <c r="V1215" s="602"/>
      <c r="W1215" s="602"/>
      <c r="X1215" s="602"/>
      <c r="Y1215" s="602"/>
      <c r="Z1215" s="604">
        <v>13</v>
      </c>
      <c r="AA1215" s="602"/>
      <c r="AB1215" s="602"/>
      <c r="AC1215" s="602"/>
      <c r="AD1215" s="605">
        <v>13</v>
      </c>
    </row>
    <row r="1216" spans="1:30" ht="15.75" thickBot="1" x14ac:dyDescent="0.3">
      <c r="A1216" s="593" t="s">
        <v>419</v>
      </c>
      <c r="B1216" s="672">
        <v>45400</v>
      </c>
      <c r="C1216" s="671" t="s">
        <v>396</v>
      </c>
      <c r="D1216" s="606" t="s">
        <v>402</v>
      </c>
      <c r="E1216" s="670"/>
      <c r="F1216" s="670"/>
      <c r="G1216" s="670"/>
      <c r="H1216" s="670"/>
      <c r="I1216" s="670"/>
      <c r="J1216" s="670"/>
      <c r="K1216" s="670"/>
      <c r="L1216" s="607">
        <v>5198</v>
      </c>
      <c r="M1216" s="607">
        <v>8982</v>
      </c>
      <c r="N1216" s="670"/>
      <c r="O1216" s="670"/>
      <c r="P1216" s="670"/>
      <c r="Q1216" s="603">
        <v>14180</v>
      </c>
      <c r="R1216" s="670"/>
      <c r="S1216" s="670"/>
      <c r="T1216" s="670"/>
      <c r="U1216" s="670"/>
      <c r="V1216" s="670"/>
      <c r="W1216" s="670"/>
      <c r="X1216" s="670"/>
      <c r="Y1216" s="608">
        <v>15</v>
      </c>
      <c r="Z1216" s="608">
        <v>25</v>
      </c>
      <c r="AA1216" s="670"/>
      <c r="AB1216" s="670"/>
      <c r="AC1216" s="670"/>
      <c r="AD1216" s="605">
        <v>40</v>
      </c>
    </row>
    <row r="1217" spans="1:30" ht="15.75" thickBot="1" x14ac:dyDescent="0.3">
      <c r="A1217" s="593" t="s">
        <v>419</v>
      </c>
      <c r="B1217" s="691">
        <v>45407</v>
      </c>
      <c r="C1217" s="692" t="s">
        <v>396</v>
      </c>
      <c r="D1217" s="600" t="s">
        <v>402</v>
      </c>
      <c r="E1217" s="602"/>
      <c r="F1217" s="602"/>
      <c r="G1217" s="602"/>
      <c r="H1217" s="602"/>
      <c r="I1217" s="602"/>
      <c r="J1217" s="602"/>
      <c r="K1217" s="602"/>
      <c r="L1217" s="602"/>
      <c r="M1217" s="601">
        <v>5097</v>
      </c>
      <c r="N1217" s="602"/>
      <c r="O1217" s="602"/>
      <c r="P1217" s="602"/>
      <c r="Q1217" s="603">
        <v>5097</v>
      </c>
      <c r="R1217" s="602"/>
      <c r="S1217" s="602"/>
      <c r="T1217" s="602"/>
      <c r="U1217" s="602"/>
      <c r="V1217" s="602"/>
      <c r="W1217" s="602"/>
      <c r="X1217" s="602"/>
      <c r="Y1217" s="602"/>
      <c r="Z1217" s="604">
        <v>19</v>
      </c>
      <c r="AA1217" s="602"/>
      <c r="AB1217" s="602"/>
      <c r="AC1217" s="602"/>
      <c r="AD1217" s="605">
        <v>19</v>
      </c>
    </row>
    <row r="1218" spans="1:30" ht="15.75" thickBot="1" x14ac:dyDescent="0.3">
      <c r="A1218" s="593" t="s">
        <v>419</v>
      </c>
      <c r="B1218" s="690">
        <v>45407</v>
      </c>
      <c r="C1218" s="692" t="s">
        <v>396</v>
      </c>
      <c r="D1218" s="606" t="s">
        <v>403</v>
      </c>
      <c r="E1218" s="670"/>
      <c r="F1218" s="670"/>
      <c r="G1218" s="670"/>
      <c r="H1218" s="670"/>
      <c r="I1218" s="670"/>
      <c r="J1218" s="670"/>
      <c r="K1218" s="670"/>
      <c r="L1218" s="670"/>
      <c r="M1218" s="607">
        <v>35805</v>
      </c>
      <c r="N1218" s="670"/>
      <c r="O1218" s="670"/>
      <c r="P1218" s="670"/>
      <c r="Q1218" s="603">
        <v>35805</v>
      </c>
      <c r="R1218" s="670"/>
      <c r="S1218" s="670"/>
      <c r="T1218" s="670"/>
      <c r="U1218" s="670"/>
      <c r="V1218" s="670"/>
      <c r="W1218" s="670"/>
      <c r="X1218" s="670"/>
      <c r="Y1218" s="670"/>
      <c r="Z1218" s="608">
        <v>63</v>
      </c>
      <c r="AA1218" s="670"/>
      <c r="AB1218" s="670"/>
      <c r="AC1218" s="670"/>
      <c r="AD1218" s="605">
        <v>63</v>
      </c>
    </row>
    <row r="1219" spans="1:30" ht="15.75" thickBot="1" x14ac:dyDescent="0.3">
      <c r="A1219" s="593" t="s">
        <v>419</v>
      </c>
      <c r="B1219" s="673">
        <v>45415</v>
      </c>
      <c r="C1219" s="671" t="s">
        <v>396</v>
      </c>
      <c r="D1219" s="600" t="s">
        <v>402</v>
      </c>
      <c r="E1219" s="602"/>
      <c r="F1219" s="602"/>
      <c r="G1219" s="602"/>
      <c r="H1219" s="602"/>
      <c r="I1219" s="602"/>
      <c r="J1219" s="602"/>
      <c r="K1219" s="602"/>
      <c r="L1219" s="602"/>
      <c r="M1219" s="601">
        <v>1873</v>
      </c>
      <c r="N1219" s="601">
        <v>3289</v>
      </c>
      <c r="O1219" s="602"/>
      <c r="P1219" s="602"/>
      <c r="Q1219" s="603">
        <v>5162</v>
      </c>
      <c r="R1219" s="602"/>
      <c r="S1219" s="602"/>
      <c r="T1219" s="602"/>
      <c r="U1219" s="602"/>
      <c r="V1219" s="602"/>
      <c r="W1219" s="602"/>
      <c r="X1219" s="602"/>
      <c r="Y1219" s="602"/>
      <c r="Z1219" s="604">
        <v>5</v>
      </c>
      <c r="AA1219" s="604">
        <v>11</v>
      </c>
      <c r="AB1219" s="602"/>
      <c r="AC1219" s="602"/>
      <c r="AD1219" s="605">
        <v>16</v>
      </c>
    </row>
    <row r="1220" spans="1:30" ht="15.75" thickBot="1" x14ac:dyDescent="0.3">
      <c r="A1220" s="593" t="s">
        <v>419</v>
      </c>
      <c r="B1220" s="672">
        <v>45420</v>
      </c>
      <c r="C1220" s="671" t="s">
        <v>396</v>
      </c>
      <c r="D1220" s="606" t="s">
        <v>403</v>
      </c>
      <c r="E1220" s="670"/>
      <c r="F1220" s="670"/>
      <c r="G1220" s="670"/>
      <c r="H1220" s="670"/>
      <c r="I1220" s="670"/>
      <c r="J1220" s="670"/>
      <c r="K1220" s="670"/>
      <c r="L1220" s="670"/>
      <c r="M1220" s="607">
        <v>5044</v>
      </c>
      <c r="N1220" s="607">
        <v>500</v>
      </c>
      <c r="O1220" s="670"/>
      <c r="P1220" s="670"/>
      <c r="Q1220" s="603">
        <v>5544</v>
      </c>
      <c r="R1220" s="670"/>
      <c r="S1220" s="670"/>
      <c r="T1220" s="670"/>
      <c r="U1220" s="670"/>
      <c r="V1220" s="670"/>
      <c r="W1220" s="670"/>
      <c r="X1220" s="670"/>
      <c r="Y1220" s="670"/>
      <c r="Z1220" s="608">
        <v>5</v>
      </c>
      <c r="AA1220" s="608">
        <v>1</v>
      </c>
      <c r="AB1220" s="670"/>
      <c r="AC1220" s="670"/>
      <c r="AD1220" s="605">
        <v>5</v>
      </c>
    </row>
    <row r="1221" spans="1:30" ht="15.75" thickBot="1" x14ac:dyDescent="0.3">
      <c r="A1221" s="593" t="s">
        <v>419</v>
      </c>
      <c r="B1221" s="673">
        <v>45421</v>
      </c>
      <c r="C1221" s="671" t="s">
        <v>396</v>
      </c>
      <c r="D1221" s="600" t="s">
        <v>403</v>
      </c>
      <c r="E1221" s="602"/>
      <c r="F1221" s="602"/>
      <c r="G1221" s="602"/>
      <c r="H1221" s="602"/>
      <c r="I1221" s="602"/>
      <c r="J1221" s="602"/>
      <c r="K1221" s="602"/>
      <c r="L1221" s="602"/>
      <c r="M1221" s="601">
        <v>106457</v>
      </c>
      <c r="N1221" s="601">
        <v>857</v>
      </c>
      <c r="O1221" s="602"/>
      <c r="P1221" s="602"/>
      <c r="Q1221" s="603">
        <v>107314</v>
      </c>
      <c r="R1221" s="602"/>
      <c r="S1221" s="602"/>
      <c r="T1221" s="602"/>
      <c r="U1221" s="602"/>
      <c r="V1221" s="602"/>
      <c r="W1221" s="602"/>
      <c r="X1221" s="602"/>
      <c r="Y1221" s="602"/>
      <c r="Z1221" s="604">
        <v>203</v>
      </c>
      <c r="AA1221" s="604">
        <v>1</v>
      </c>
      <c r="AB1221" s="602"/>
      <c r="AC1221" s="602"/>
      <c r="AD1221" s="605">
        <v>204</v>
      </c>
    </row>
    <row r="1222" spans="1:30" ht="15.75" thickBot="1" x14ac:dyDescent="0.3">
      <c r="A1222" s="593" t="s">
        <v>419</v>
      </c>
      <c r="B1222" s="672">
        <v>45435</v>
      </c>
      <c r="C1222" s="671" t="s">
        <v>396</v>
      </c>
      <c r="D1222" s="606" t="s">
        <v>402</v>
      </c>
      <c r="E1222" s="670"/>
      <c r="F1222" s="670"/>
      <c r="G1222" s="670"/>
      <c r="H1222" s="670"/>
      <c r="I1222" s="670"/>
      <c r="J1222" s="670"/>
      <c r="K1222" s="670"/>
      <c r="L1222" s="670"/>
      <c r="M1222" s="607">
        <v>713</v>
      </c>
      <c r="N1222" s="607">
        <v>9586</v>
      </c>
      <c r="O1222" s="670"/>
      <c r="P1222" s="670"/>
      <c r="Q1222" s="603">
        <v>10299</v>
      </c>
      <c r="R1222" s="670"/>
      <c r="S1222" s="670"/>
      <c r="T1222" s="670"/>
      <c r="U1222" s="670"/>
      <c r="V1222" s="670"/>
      <c r="W1222" s="670"/>
      <c r="X1222" s="670"/>
      <c r="Y1222" s="670"/>
      <c r="Z1222" s="608">
        <v>1</v>
      </c>
      <c r="AA1222" s="608">
        <v>33</v>
      </c>
      <c r="AB1222" s="670"/>
      <c r="AC1222" s="670"/>
      <c r="AD1222" s="605">
        <v>34</v>
      </c>
    </row>
    <row r="1223" spans="1:30" ht="15.75" thickBot="1" x14ac:dyDescent="0.3">
      <c r="A1223" s="593" t="s">
        <v>419</v>
      </c>
      <c r="B1223" s="673">
        <v>45440</v>
      </c>
      <c r="C1223" s="671" t="s">
        <v>396</v>
      </c>
      <c r="D1223" s="600" t="s">
        <v>403</v>
      </c>
      <c r="E1223" s="602"/>
      <c r="F1223" s="602"/>
      <c r="G1223" s="602"/>
      <c r="H1223" s="602"/>
      <c r="I1223" s="602"/>
      <c r="J1223" s="602"/>
      <c r="K1223" s="602"/>
      <c r="L1223" s="602"/>
      <c r="M1223" s="602"/>
      <c r="N1223" s="601">
        <v>8645</v>
      </c>
      <c r="O1223" s="602"/>
      <c r="P1223" s="602"/>
      <c r="Q1223" s="603">
        <v>8645</v>
      </c>
      <c r="R1223" s="602"/>
      <c r="S1223" s="602"/>
      <c r="T1223" s="602"/>
      <c r="U1223" s="602"/>
      <c r="V1223" s="602"/>
      <c r="W1223" s="602"/>
      <c r="X1223" s="602"/>
      <c r="Y1223" s="602"/>
      <c r="Z1223" s="602"/>
      <c r="AA1223" s="604">
        <v>10</v>
      </c>
      <c r="AB1223" s="602"/>
      <c r="AC1223" s="602"/>
      <c r="AD1223" s="605">
        <v>10</v>
      </c>
    </row>
    <row r="1224" spans="1:30" ht="15.75" thickBot="1" x14ac:dyDescent="0.3">
      <c r="A1224" s="593" t="s">
        <v>419</v>
      </c>
      <c r="B1224" s="690">
        <v>45447</v>
      </c>
      <c r="C1224" s="692" t="s">
        <v>396</v>
      </c>
      <c r="D1224" s="606" t="s">
        <v>402</v>
      </c>
      <c r="E1224" s="670"/>
      <c r="F1224" s="670"/>
      <c r="G1224" s="670"/>
      <c r="H1224" s="670"/>
      <c r="I1224" s="670"/>
      <c r="J1224" s="670"/>
      <c r="K1224" s="670"/>
      <c r="L1224" s="670"/>
      <c r="M1224" s="670"/>
      <c r="N1224" s="607">
        <v>2643</v>
      </c>
      <c r="O1224" s="607">
        <v>477</v>
      </c>
      <c r="P1224" s="670"/>
      <c r="Q1224" s="603">
        <v>3120</v>
      </c>
      <c r="R1224" s="670"/>
      <c r="S1224" s="670"/>
      <c r="T1224" s="670"/>
      <c r="U1224" s="670"/>
      <c r="V1224" s="670"/>
      <c r="W1224" s="670"/>
      <c r="X1224" s="670"/>
      <c r="Y1224" s="670"/>
      <c r="Z1224" s="670"/>
      <c r="AA1224" s="608">
        <v>16</v>
      </c>
      <c r="AB1224" s="608">
        <v>3</v>
      </c>
      <c r="AC1224" s="670"/>
      <c r="AD1224" s="605">
        <v>19</v>
      </c>
    </row>
    <row r="1225" spans="1:30" ht="15.75" thickBot="1" x14ac:dyDescent="0.3">
      <c r="A1225" s="593" t="s">
        <v>419</v>
      </c>
      <c r="B1225" s="691">
        <v>45447</v>
      </c>
      <c r="C1225" s="692" t="s">
        <v>396</v>
      </c>
      <c r="D1225" s="600" t="s">
        <v>403</v>
      </c>
      <c r="E1225" s="602"/>
      <c r="F1225" s="602"/>
      <c r="G1225" s="602"/>
      <c r="H1225" s="602"/>
      <c r="I1225" s="602"/>
      <c r="J1225" s="602"/>
      <c r="K1225" s="602"/>
      <c r="L1225" s="602"/>
      <c r="M1225" s="601">
        <v>994</v>
      </c>
      <c r="N1225" s="601">
        <v>114285</v>
      </c>
      <c r="O1225" s="601">
        <v>5493</v>
      </c>
      <c r="P1225" s="602"/>
      <c r="Q1225" s="603">
        <v>120772</v>
      </c>
      <c r="R1225" s="602"/>
      <c r="S1225" s="602"/>
      <c r="T1225" s="602"/>
      <c r="U1225" s="602"/>
      <c r="V1225" s="602"/>
      <c r="W1225" s="602"/>
      <c r="X1225" s="602"/>
      <c r="Y1225" s="602"/>
      <c r="Z1225" s="604">
        <v>2</v>
      </c>
      <c r="AA1225" s="604">
        <v>250</v>
      </c>
      <c r="AB1225" s="604">
        <v>14</v>
      </c>
      <c r="AC1225" s="602"/>
      <c r="AD1225" s="605">
        <v>262</v>
      </c>
    </row>
    <row r="1226" spans="1:30" ht="15.75" thickBot="1" x14ac:dyDescent="0.3">
      <c r="A1226" s="593" t="s">
        <v>419</v>
      </c>
      <c r="B1226" s="672">
        <v>45453</v>
      </c>
      <c r="C1226" s="671" t="s">
        <v>396</v>
      </c>
      <c r="D1226" s="606" t="s">
        <v>403</v>
      </c>
      <c r="E1226" s="670"/>
      <c r="F1226" s="670"/>
      <c r="G1226" s="670"/>
      <c r="H1226" s="670"/>
      <c r="I1226" s="670"/>
      <c r="J1226" s="670"/>
      <c r="K1226" s="670"/>
      <c r="L1226" s="670"/>
      <c r="M1226" s="607">
        <v>3031</v>
      </c>
      <c r="N1226" s="607">
        <v>35957</v>
      </c>
      <c r="O1226" s="607">
        <v>1965</v>
      </c>
      <c r="P1226" s="670"/>
      <c r="Q1226" s="603">
        <v>40953</v>
      </c>
      <c r="R1226" s="670"/>
      <c r="S1226" s="670"/>
      <c r="T1226" s="670"/>
      <c r="U1226" s="670"/>
      <c r="V1226" s="670"/>
      <c r="W1226" s="670"/>
      <c r="X1226" s="670"/>
      <c r="Y1226" s="670"/>
      <c r="Z1226" s="608">
        <v>4</v>
      </c>
      <c r="AA1226" s="608">
        <v>71</v>
      </c>
      <c r="AB1226" s="608">
        <v>5</v>
      </c>
      <c r="AC1226" s="670"/>
      <c r="AD1226" s="605">
        <v>78</v>
      </c>
    </row>
    <row r="1227" spans="1:30" ht="15.75" thickBot="1" x14ac:dyDescent="0.3">
      <c r="A1227" s="593" t="s">
        <v>419</v>
      </c>
      <c r="B1227" s="673">
        <v>45457</v>
      </c>
      <c r="C1227" s="671" t="s">
        <v>396</v>
      </c>
      <c r="D1227" s="600" t="s">
        <v>402</v>
      </c>
      <c r="E1227" s="602"/>
      <c r="F1227" s="602"/>
      <c r="G1227" s="602"/>
      <c r="H1227" s="602"/>
      <c r="I1227" s="602"/>
      <c r="J1227" s="602"/>
      <c r="K1227" s="602"/>
      <c r="L1227" s="602"/>
      <c r="M1227" s="602"/>
      <c r="N1227" s="601">
        <v>1689</v>
      </c>
      <c r="O1227" s="601">
        <v>5747</v>
      </c>
      <c r="P1227" s="602"/>
      <c r="Q1227" s="603">
        <v>7436</v>
      </c>
      <c r="R1227" s="602"/>
      <c r="S1227" s="602"/>
      <c r="T1227" s="602"/>
      <c r="U1227" s="602"/>
      <c r="V1227" s="602"/>
      <c r="W1227" s="602"/>
      <c r="X1227" s="602"/>
      <c r="Y1227" s="602"/>
      <c r="Z1227" s="602"/>
      <c r="AA1227" s="604">
        <v>4</v>
      </c>
      <c r="AB1227" s="604">
        <v>18</v>
      </c>
      <c r="AC1227" s="602"/>
      <c r="AD1227" s="605">
        <v>22</v>
      </c>
    </row>
    <row r="1228" spans="1:30" ht="15.75" thickBot="1" x14ac:dyDescent="0.3">
      <c r="A1228" s="593" t="s">
        <v>419</v>
      </c>
      <c r="B1228" s="672">
        <v>45464</v>
      </c>
      <c r="C1228" s="671" t="s">
        <v>396</v>
      </c>
      <c r="D1228" s="606" t="s">
        <v>402</v>
      </c>
      <c r="E1228" s="670"/>
      <c r="F1228" s="670"/>
      <c r="G1228" s="670"/>
      <c r="H1228" s="670"/>
      <c r="I1228" s="670"/>
      <c r="J1228" s="670"/>
      <c r="K1228" s="670"/>
      <c r="L1228" s="670"/>
      <c r="M1228" s="670"/>
      <c r="N1228" s="607">
        <v>2692</v>
      </c>
      <c r="O1228" s="607">
        <v>4174</v>
      </c>
      <c r="P1228" s="670"/>
      <c r="Q1228" s="603">
        <v>6866</v>
      </c>
      <c r="R1228" s="670"/>
      <c r="S1228" s="670"/>
      <c r="T1228" s="670"/>
      <c r="U1228" s="670"/>
      <c r="V1228" s="670"/>
      <c r="W1228" s="670"/>
      <c r="X1228" s="670"/>
      <c r="Y1228" s="670"/>
      <c r="Z1228" s="670"/>
      <c r="AA1228" s="608">
        <v>13</v>
      </c>
      <c r="AB1228" s="608">
        <v>18</v>
      </c>
      <c r="AC1228" s="670"/>
      <c r="AD1228" s="605">
        <v>31</v>
      </c>
    </row>
    <row r="1229" spans="1:30" ht="15.75" thickBot="1" x14ac:dyDescent="0.3">
      <c r="A1229" s="593" t="s">
        <v>419</v>
      </c>
      <c r="B1229" s="673">
        <v>45467</v>
      </c>
      <c r="C1229" s="671" t="s">
        <v>396</v>
      </c>
      <c r="D1229" s="600" t="s">
        <v>403</v>
      </c>
      <c r="E1229" s="602"/>
      <c r="F1229" s="602"/>
      <c r="G1229" s="602"/>
      <c r="H1229" s="602"/>
      <c r="I1229" s="602"/>
      <c r="J1229" s="602"/>
      <c r="K1229" s="602"/>
      <c r="L1229" s="602"/>
      <c r="M1229" s="602"/>
      <c r="N1229" s="601">
        <v>250</v>
      </c>
      <c r="O1229" s="601">
        <v>23891</v>
      </c>
      <c r="P1229" s="602"/>
      <c r="Q1229" s="603">
        <v>24141</v>
      </c>
      <c r="R1229" s="602"/>
      <c r="S1229" s="602"/>
      <c r="T1229" s="602"/>
      <c r="U1229" s="602"/>
      <c r="V1229" s="602"/>
      <c r="W1229" s="602"/>
      <c r="X1229" s="602"/>
      <c r="Y1229" s="602"/>
      <c r="Z1229" s="602"/>
      <c r="AA1229" s="604">
        <v>1</v>
      </c>
      <c r="AB1229" s="604">
        <v>54</v>
      </c>
      <c r="AC1229" s="602"/>
      <c r="AD1229" s="605">
        <v>55</v>
      </c>
    </row>
    <row r="1230" spans="1:30" ht="15.75" thickBot="1" x14ac:dyDescent="0.3">
      <c r="A1230" s="593" t="s">
        <v>419</v>
      </c>
      <c r="B1230" s="672">
        <v>45469</v>
      </c>
      <c r="C1230" s="671" t="s">
        <v>396</v>
      </c>
      <c r="D1230" s="606" t="s">
        <v>403</v>
      </c>
      <c r="E1230" s="670"/>
      <c r="F1230" s="670"/>
      <c r="G1230" s="670"/>
      <c r="H1230" s="670"/>
      <c r="I1230" s="670"/>
      <c r="J1230" s="670"/>
      <c r="K1230" s="670"/>
      <c r="L1230" s="670"/>
      <c r="M1230" s="607">
        <v>2348</v>
      </c>
      <c r="N1230" s="607">
        <v>2459</v>
      </c>
      <c r="O1230" s="607">
        <v>55411</v>
      </c>
      <c r="P1230" s="670"/>
      <c r="Q1230" s="603">
        <v>60218</v>
      </c>
      <c r="R1230" s="670"/>
      <c r="S1230" s="670"/>
      <c r="T1230" s="670"/>
      <c r="U1230" s="670"/>
      <c r="V1230" s="670"/>
      <c r="W1230" s="670"/>
      <c r="X1230" s="670"/>
      <c r="Y1230" s="670"/>
      <c r="Z1230" s="608">
        <v>5</v>
      </c>
      <c r="AA1230" s="608">
        <v>4</v>
      </c>
      <c r="AB1230" s="608">
        <v>100</v>
      </c>
      <c r="AC1230" s="670"/>
      <c r="AD1230" s="605">
        <v>108</v>
      </c>
    </row>
    <row r="1231" spans="1:30" ht="15.75" thickBot="1" x14ac:dyDescent="0.3">
      <c r="A1231" s="593" t="s">
        <v>419</v>
      </c>
      <c r="B1231" s="673">
        <v>45470</v>
      </c>
      <c r="C1231" s="671" t="s">
        <v>396</v>
      </c>
      <c r="D1231" s="600" t="s">
        <v>402</v>
      </c>
      <c r="E1231" s="602"/>
      <c r="F1231" s="602"/>
      <c r="G1231" s="602"/>
      <c r="H1231" s="602"/>
      <c r="I1231" s="602"/>
      <c r="J1231" s="602"/>
      <c r="K1231" s="602"/>
      <c r="L1231" s="602"/>
      <c r="M1231" s="601">
        <v>2293</v>
      </c>
      <c r="N1231" s="602"/>
      <c r="O1231" s="601">
        <v>2348</v>
      </c>
      <c r="P1231" s="602"/>
      <c r="Q1231" s="603">
        <v>4641</v>
      </c>
      <c r="R1231" s="602"/>
      <c r="S1231" s="602"/>
      <c r="T1231" s="602"/>
      <c r="U1231" s="602"/>
      <c r="V1231" s="602"/>
      <c r="W1231" s="602"/>
      <c r="X1231" s="602"/>
      <c r="Y1231" s="602"/>
      <c r="Z1231" s="604">
        <v>4</v>
      </c>
      <c r="AA1231" s="602"/>
      <c r="AB1231" s="604">
        <v>9</v>
      </c>
      <c r="AC1231" s="602"/>
      <c r="AD1231" s="605">
        <v>13</v>
      </c>
    </row>
    <row r="1232" spans="1:30" ht="15.75" thickBot="1" x14ac:dyDescent="0.3">
      <c r="A1232" s="593" t="s">
        <v>419</v>
      </c>
      <c r="B1232" s="672">
        <v>45476</v>
      </c>
      <c r="C1232" s="671" t="s">
        <v>396</v>
      </c>
      <c r="D1232" s="606" t="s">
        <v>403</v>
      </c>
      <c r="E1232" s="670"/>
      <c r="F1232" s="670"/>
      <c r="G1232" s="670"/>
      <c r="H1232" s="670"/>
      <c r="I1232" s="670"/>
      <c r="J1232" s="670"/>
      <c r="K1232" s="670"/>
      <c r="L1232" s="670"/>
      <c r="M1232" s="670"/>
      <c r="N1232" s="607">
        <v>1423</v>
      </c>
      <c r="O1232" s="607">
        <v>29942</v>
      </c>
      <c r="P1232" s="670"/>
      <c r="Q1232" s="603">
        <v>31365</v>
      </c>
      <c r="R1232" s="670"/>
      <c r="S1232" s="670"/>
      <c r="T1232" s="670"/>
      <c r="U1232" s="670"/>
      <c r="V1232" s="670"/>
      <c r="W1232" s="670"/>
      <c r="X1232" s="670"/>
      <c r="Y1232" s="670"/>
      <c r="Z1232" s="670"/>
      <c r="AA1232" s="608">
        <v>2</v>
      </c>
      <c r="AB1232" s="608">
        <v>56</v>
      </c>
      <c r="AC1232" s="670"/>
      <c r="AD1232" s="605">
        <v>58</v>
      </c>
    </row>
    <row r="1233" spans="1:30" ht="15.75" thickBot="1" x14ac:dyDescent="0.3">
      <c r="A1233" s="593" t="s">
        <v>419</v>
      </c>
      <c r="B1233" s="673">
        <v>45483</v>
      </c>
      <c r="C1233" s="671" t="s">
        <v>396</v>
      </c>
      <c r="D1233" s="600" t="s">
        <v>402</v>
      </c>
      <c r="E1233" s="602"/>
      <c r="F1233" s="602"/>
      <c r="G1233" s="602"/>
      <c r="H1233" s="602"/>
      <c r="I1233" s="602"/>
      <c r="J1233" s="602"/>
      <c r="K1233" s="602"/>
      <c r="L1233" s="602"/>
      <c r="M1233" s="602"/>
      <c r="N1233" s="602"/>
      <c r="O1233" s="601">
        <v>3010</v>
      </c>
      <c r="P1233" s="602"/>
      <c r="Q1233" s="603">
        <v>3010</v>
      </c>
      <c r="R1233" s="602"/>
      <c r="S1233" s="602"/>
      <c r="T1233" s="602"/>
      <c r="U1233" s="602"/>
      <c r="V1233" s="602"/>
      <c r="W1233" s="602"/>
      <c r="X1233" s="602"/>
      <c r="Y1233" s="602"/>
      <c r="Z1233" s="602"/>
      <c r="AA1233" s="602"/>
      <c r="AB1233" s="604">
        <v>11</v>
      </c>
      <c r="AC1233" s="602"/>
      <c r="AD1233" s="605">
        <v>11</v>
      </c>
    </row>
    <row r="1234" spans="1:30" ht="15.75" thickBot="1" x14ac:dyDescent="0.3">
      <c r="A1234" s="593" t="s">
        <v>419</v>
      </c>
      <c r="B1234" s="672">
        <v>45484</v>
      </c>
      <c r="C1234" s="671" t="s">
        <v>396</v>
      </c>
      <c r="D1234" s="606" t="s">
        <v>403</v>
      </c>
      <c r="E1234" s="670"/>
      <c r="F1234" s="670"/>
      <c r="G1234" s="670"/>
      <c r="H1234" s="670"/>
      <c r="I1234" s="670"/>
      <c r="J1234" s="670"/>
      <c r="K1234" s="670"/>
      <c r="L1234" s="670"/>
      <c r="M1234" s="670"/>
      <c r="N1234" s="670"/>
      <c r="O1234" s="670"/>
      <c r="P1234" s="607">
        <v>23619</v>
      </c>
      <c r="Q1234" s="603">
        <v>23619</v>
      </c>
      <c r="R1234" s="670"/>
      <c r="S1234" s="670"/>
      <c r="T1234" s="670"/>
      <c r="U1234" s="670"/>
      <c r="V1234" s="670"/>
      <c r="W1234" s="670"/>
      <c r="X1234" s="670"/>
      <c r="Y1234" s="670"/>
      <c r="Z1234" s="670"/>
      <c r="AA1234" s="670"/>
      <c r="AB1234" s="670"/>
      <c r="AC1234" s="608">
        <v>50</v>
      </c>
      <c r="AD1234" s="605">
        <v>50</v>
      </c>
    </row>
    <row r="1235" spans="1:30" ht="15.75" thickBot="1" x14ac:dyDescent="0.3">
      <c r="A1235" s="593" t="s">
        <v>419</v>
      </c>
      <c r="B1235" s="673">
        <v>45488</v>
      </c>
      <c r="C1235" s="671" t="s">
        <v>396</v>
      </c>
      <c r="D1235" s="600" t="s">
        <v>402</v>
      </c>
      <c r="E1235" s="602"/>
      <c r="F1235" s="602"/>
      <c r="G1235" s="602"/>
      <c r="H1235" s="602"/>
      <c r="I1235" s="602"/>
      <c r="J1235" s="602"/>
      <c r="K1235" s="602"/>
      <c r="L1235" s="602"/>
      <c r="M1235" s="601">
        <v>291</v>
      </c>
      <c r="N1235" s="601">
        <v>5694</v>
      </c>
      <c r="O1235" s="602"/>
      <c r="P1235" s="602"/>
      <c r="Q1235" s="603">
        <v>5985</v>
      </c>
      <c r="R1235" s="602"/>
      <c r="S1235" s="602"/>
      <c r="T1235" s="602"/>
      <c r="U1235" s="602"/>
      <c r="V1235" s="602"/>
      <c r="W1235" s="602"/>
      <c r="X1235" s="602"/>
      <c r="Y1235" s="602"/>
      <c r="Z1235" s="604">
        <v>1</v>
      </c>
      <c r="AA1235" s="604">
        <v>17</v>
      </c>
      <c r="AB1235" s="602"/>
      <c r="AC1235" s="602"/>
      <c r="AD1235" s="605">
        <v>18</v>
      </c>
    </row>
    <row r="1236" spans="1:30" ht="15.75" thickBot="1" x14ac:dyDescent="0.3">
      <c r="A1236" s="593" t="s">
        <v>419</v>
      </c>
      <c r="B1236" s="672">
        <v>45491</v>
      </c>
      <c r="C1236" s="671" t="s">
        <v>396</v>
      </c>
      <c r="D1236" s="606" t="s">
        <v>402</v>
      </c>
      <c r="E1236" s="670"/>
      <c r="F1236" s="670"/>
      <c r="G1236" s="670"/>
      <c r="H1236" s="670"/>
      <c r="I1236" s="670"/>
      <c r="J1236" s="670"/>
      <c r="K1236" s="670"/>
      <c r="L1236" s="670"/>
      <c r="M1236" s="670"/>
      <c r="N1236" s="670"/>
      <c r="O1236" s="607">
        <v>598</v>
      </c>
      <c r="P1236" s="607">
        <v>4237</v>
      </c>
      <c r="Q1236" s="603">
        <v>4835</v>
      </c>
      <c r="R1236" s="670"/>
      <c r="S1236" s="670"/>
      <c r="T1236" s="670"/>
      <c r="U1236" s="670"/>
      <c r="V1236" s="670"/>
      <c r="W1236" s="670"/>
      <c r="X1236" s="670"/>
      <c r="Y1236" s="670"/>
      <c r="Z1236" s="670"/>
      <c r="AA1236" s="670"/>
      <c r="AB1236" s="608">
        <v>2</v>
      </c>
      <c r="AC1236" s="608">
        <v>12</v>
      </c>
      <c r="AD1236" s="605">
        <v>14</v>
      </c>
    </row>
    <row r="1237" spans="1:30" ht="15.75" thickBot="1" x14ac:dyDescent="0.3">
      <c r="A1237" s="593" t="s">
        <v>419</v>
      </c>
      <c r="B1237" s="691">
        <v>45492</v>
      </c>
      <c r="C1237" s="692" t="s">
        <v>396</v>
      </c>
      <c r="D1237" s="600" t="s">
        <v>402</v>
      </c>
      <c r="E1237" s="602"/>
      <c r="F1237" s="602"/>
      <c r="G1237" s="602"/>
      <c r="H1237" s="602"/>
      <c r="I1237" s="602"/>
      <c r="J1237" s="602"/>
      <c r="K1237" s="602"/>
      <c r="L1237" s="602"/>
      <c r="M1237" s="602"/>
      <c r="N1237" s="602"/>
      <c r="O1237" s="602"/>
      <c r="P1237" s="601">
        <v>1273</v>
      </c>
      <c r="Q1237" s="603">
        <v>1273</v>
      </c>
      <c r="R1237" s="602"/>
      <c r="S1237" s="602"/>
      <c r="T1237" s="602"/>
      <c r="U1237" s="602"/>
      <c r="V1237" s="602"/>
      <c r="W1237" s="602"/>
      <c r="X1237" s="602"/>
      <c r="Y1237" s="602"/>
      <c r="Z1237" s="602"/>
      <c r="AA1237" s="602"/>
      <c r="AB1237" s="602"/>
      <c r="AC1237" s="604">
        <v>6</v>
      </c>
      <c r="AD1237" s="605">
        <v>6</v>
      </c>
    </row>
    <row r="1238" spans="1:30" ht="15.75" thickBot="1" x14ac:dyDescent="0.3">
      <c r="A1238" s="593" t="s">
        <v>419</v>
      </c>
      <c r="B1238" s="690">
        <v>45492</v>
      </c>
      <c r="C1238" s="692" t="s">
        <v>396</v>
      </c>
      <c r="D1238" s="606" t="s">
        <v>403</v>
      </c>
      <c r="E1238" s="670"/>
      <c r="F1238" s="670"/>
      <c r="G1238" s="670"/>
      <c r="H1238" s="670"/>
      <c r="I1238" s="670"/>
      <c r="J1238" s="670"/>
      <c r="K1238" s="670"/>
      <c r="L1238" s="670"/>
      <c r="M1238" s="670"/>
      <c r="N1238" s="607">
        <v>498</v>
      </c>
      <c r="O1238" s="670"/>
      <c r="P1238" s="607">
        <v>22131</v>
      </c>
      <c r="Q1238" s="603">
        <v>22629</v>
      </c>
      <c r="R1238" s="670"/>
      <c r="S1238" s="670"/>
      <c r="T1238" s="670"/>
      <c r="U1238" s="670"/>
      <c r="V1238" s="670"/>
      <c r="W1238" s="670"/>
      <c r="X1238" s="670"/>
      <c r="Y1238" s="670"/>
      <c r="Z1238" s="670"/>
      <c r="AA1238" s="608">
        <v>1</v>
      </c>
      <c r="AB1238" s="670"/>
      <c r="AC1238" s="608">
        <v>41</v>
      </c>
      <c r="AD1238" s="605">
        <v>42</v>
      </c>
    </row>
    <row r="1239" spans="1:30" ht="15.75" thickBot="1" x14ac:dyDescent="0.3">
      <c r="A1239" s="593" t="s">
        <v>419</v>
      </c>
      <c r="B1239" s="673">
        <v>45496</v>
      </c>
      <c r="C1239" s="671" t="s">
        <v>396</v>
      </c>
      <c r="D1239" s="600" t="s">
        <v>403</v>
      </c>
      <c r="E1239" s="602"/>
      <c r="F1239" s="602"/>
      <c r="G1239" s="602"/>
      <c r="H1239" s="602"/>
      <c r="I1239" s="602"/>
      <c r="J1239" s="602"/>
      <c r="K1239" s="602"/>
      <c r="L1239" s="602"/>
      <c r="M1239" s="602"/>
      <c r="N1239" s="602"/>
      <c r="O1239" s="601">
        <v>250</v>
      </c>
      <c r="P1239" s="601">
        <v>250</v>
      </c>
      <c r="Q1239" s="603">
        <v>500</v>
      </c>
      <c r="R1239" s="602"/>
      <c r="S1239" s="602"/>
      <c r="T1239" s="602"/>
      <c r="U1239" s="602"/>
      <c r="V1239" s="602"/>
      <c r="W1239" s="602"/>
      <c r="X1239" s="602"/>
      <c r="Y1239" s="602"/>
      <c r="Z1239" s="602"/>
      <c r="AA1239" s="602"/>
      <c r="AB1239" s="604">
        <v>1</v>
      </c>
      <c r="AC1239" s="604">
        <v>1</v>
      </c>
      <c r="AD1239" s="605">
        <v>2</v>
      </c>
    </row>
    <row r="1240" spans="1:30" ht="15.75" thickBot="1" x14ac:dyDescent="0.3">
      <c r="A1240" s="593" t="s">
        <v>419</v>
      </c>
      <c r="B1240" s="672">
        <v>45505</v>
      </c>
      <c r="C1240" s="671" t="s">
        <v>396</v>
      </c>
      <c r="D1240" s="606" t="s">
        <v>402</v>
      </c>
      <c r="E1240" s="670"/>
      <c r="F1240" s="670"/>
      <c r="G1240" s="670"/>
      <c r="H1240" s="670"/>
      <c r="I1240" s="670"/>
      <c r="J1240" s="670"/>
      <c r="K1240" s="670"/>
      <c r="L1240" s="670"/>
      <c r="M1240" s="670"/>
      <c r="N1240" s="670"/>
      <c r="O1240" s="670"/>
      <c r="P1240" s="607">
        <v>5736</v>
      </c>
      <c r="Q1240" s="603">
        <v>5736</v>
      </c>
      <c r="R1240" s="670"/>
      <c r="S1240" s="670"/>
      <c r="T1240" s="670"/>
      <c r="U1240" s="670"/>
      <c r="V1240" s="670"/>
      <c r="W1240" s="670"/>
      <c r="X1240" s="670"/>
      <c r="Y1240" s="670"/>
      <c r="Z1240" s="670"/>
      <c r="AA1240" s="670"/>
      <c r="AB1240" s="670"/>
      <c r="AC1240" s="608">
        <v>24</v>
      </c>
      <c r="AD1240" s="605">
        <v>24</v>
      </c>
    </row>
    <row r="1241" spans="1:30" ht="15.75" thickBot="1" x14ac:dyDescent="0.3">
      <c r="A1241" s="593" t="s">
        <v>419</v>
      </c>
      <c r="B1241" s="673">
        <v>45509</v>
      </c>
      <c r="C1241" s="671" t="s">
        <v>396</v>
      </c>
      <c r="D1241" s="600" t="s">
        <v>403</v>
      </c>
      <c r="E1241" s="602"/>
      <c r="F1241" s="602"/>
      <c r="G1241" s="602"/>
      <c r="H1241" s="602"/>
      <c r="I1241" s="602"/>
      <c r="J1241" s="602"/>
      <c r="K1241" s="602"/>
      <c r="L1241" s="602"/>
      <c r="M1241" s="602"/>
      <c r="N1241" s="602"/>
      <c r="O1241" s="602"/>
      <c r="P1241" s="601">
        <v>61100</v>
      </c>
      <c r="Q1241" s="603">
        <v>61100</v>
      </c>
      <c r="R1241" s="602"/>
      <c r="S1241" s="602"/>
      <c r="T1241" s="602"/>
      <c r="U1241" s="602"/>
      <c r="V1241" s="602"/>
      <c r="W1241" s="602"/>
      <c r="X1241" s="602"/>
      <c r="Y1241" s="602"/>
      <c r="Z1241" s="602"/>
      <c r="AA1241" s="602"/>
      <c r="AB1241" s="602"/>
      <c r="AC1241" s="604">
        <v>110</v>
      </c>
      <c r="AD1241" s="605">
        <v>110</v>
      </c>
    </row>
    <row r="1242" spans="1:30" ht="15.75" thickBot="1" x14ac:dyDescent="0.3">
      <c r="A1242" s="593" t="s">
        <v>419</v>
      </c>
      <c r="B1242" s="672">
        <v>45517</v>
      </c>
      <c r="C1242" s="671" t="s">
        <v>396</v>
      </c>
      <c r="D1242" s="606" t="s">
        <v>402</v>
      </c>
      <c r="E1242" s="670"/>
      <c r="F1242" s="670"/>
      <c r="G1242" s="670"/>
      <c r="H1242" s="670"/>
      <c r="I1242" s="670"/>
      <c r="J1242" s="670"/>
      <c r="K1242" s="670"/>
      <c r="L1242" s="670"/>
      <c r="M1242" s="670"/>
      <c r="N1242" s="670"/>
      <c r="O1242" s="670"/>
      <c r="P1242" s="607">
        <v>4096</v>
      </c>
      <c r="Q1242" s="603">
        <v>4096</v>
      </c>
      <c r="R1242" s="670"/>
      <c r="S1242" s="670"/>
      <c r="T1242" s="670"/>
      <c r="U1242" s="670"/>
      <c r="V1242" s="670"/>
      <c r="W1242" s="670"/>
      <c r="X1242" s="670"/>
      <c r="Y1242" s="670"/>
      <c r="Z1242" s="670"/>
      <c r="AA1242" s="670"/>
      <c r="AB1242" s="670"/>
      <c r="AC1242" s="608">
        <v>9</v>
      </c>
      <c r="AD1242" s="605">
        <v>9</v>
      </c>
    </row>
    <row r="1243" spans="1:30" ht="15.75" thickBot="1" x14ac:dyDescent="0.3">
      <c r="A1243" s="593" t="s">
        <v>419</v>
      </c>
      <c r="B1243" s="673">
        <v>45519</v>
      </c>
      <c r="C1243" s="671" t="s">
        <v>396</v>
      </c>
      <c r="D1243" s="600" t="s">
        <v>403</v>
      </c>
      <c r="E1243" s="602"/>
      <c r="F1243" s="602"/>
      <c r="G1243" s="602"/>
      <c r="H1243" s="602"/>
      <c r="I1243" s="602"/>
      <c r="J1243" s="602"/>
      <c r="K1243" s="602"/>
      <c r="L1243" s="602"/>
      <c r="M1243" s="602"/>
      <c r="N1243" s="602"/>
      <c r="O1243" s="602"/>
      <c r="P1243" s="601">
        <v>22655</v>
      </c>
      <c r="Q1243" s="603">
        <v>22655</v>
      </c>
      <c r="R1243" s="602"/>
      <c r="S1243" s="602"/>
      <c r="T1243" s="602"/>
      <c r="U1243" s="602"/>
      <c r="V1243" s="602"/>
      <c r="W1243" s="602"/>
      <c r="X1243" s="602"/>
      <c r="Y1243" s="602"/>
      <c r="Z1243" s="602"/>
      <c r="AA1243" s="602"/>
      <c r="AB1243" s="602"/>
      <c r="AC1243" s="604">
        <v>49</v>
      </c>
      <c r="AD1243" s="605">
        <v>49</v>
      </c>
    </row>
    <row r="1244" spans="1:30" ht="15.75" thickBot="1" x14ac:dyDescent="0.3">
      <c r="A1244" s="593" t="s">
        <v>419</v>
      </c>
      <c r="B1244" s="692" t="s">
        <v>398</v>
      </c>
      <c r="C1244" s="692" t="s">
        <v>396</v>
      </c>
      <c r="D1244" s="606" t="s">
        <v>402</v>
      </c>
      <c r="E1244" s="670"/>
      <c r="F1244" s="670"/>
      <c r="G1244" s="670"/>
      <c r="H1244" s="670"/>
      <c r="I1244" s="670"/>
      <c r="J1244" s="670"/>
      <c r="K1244" s="670"/>
      <c r="L1244" s="670"/>
      <c r="M1244" s="670"/>
      <c r="N1244" s="670"/>
      <c r="O1244" s="670"/>
      <c r="P1244" s="670"/>
      <c r="Q1244" s="591"/>
      <c r="R1244" s="608">
        <v>67</v>
      </c>
      <c r="S1244" s="670"/>
      <c r="T1244" s="608">
        <v>84</v>
      </c>
      <c r="U1244" s="608">
        <v>217</v>
      </c>
      <c r="V1244" s="608">
        <v>100</v>
      </c>
      <c r="W1244" s="608">
        <v>93</v>
      </c>
      <c r="X1244" s="608">
        <v>73</v>
      </c>
      <c r="Y1244" s="608">
        <v>97</v>
      </c>
      <c r="Z1244" s="608">
        <v>18</v>
      </c>
      <c r="AA1244" s="608">
        <v>65</v>
      </c>
      <c r="AB1244" s="608">
        <v>47</v>
      </c>
      <c r="AC1244" s="608">
        <v>54</v>
      </c>
      <c r="AD1244" s="605">
        <v>897</v>
      </c>
    </row>
    <row r="1245" spans="1:30" ht="15.75" thickBot="1" x14ac:dyDescent="0.3">
      <c r="A1245" s="593" t="s">
        <v>419</v>
      </c>
      <c r="B1245" s="692" t="s">
        <v>398</v>
      </c>
      <c r="C1245" s="692" t="s">
        <v>396</v>
      </c>
      <c r="D1245" s="600" t="s">
        <v>397</v>
      </c>
      <c r="E1245" s="602"/>
      <c r="F1245" s="602"/>
      <c r="G1245" s="602"/>
      <c r="H1245" s="602"/>
      <c r="I1245" s="602"/>
      <c r="J1245" s="602"/>
      <c r="K1245" s="602"/>
      <c r="L1245" s="602"/>
      <c r="M1245" s="602"/>
      <c r="N1245" s="602"/>
      <c r="O1245" s="602"/>
      <c r="P1245" s="602"/>
      <c r="Q1245" s="591"/>
      <c r="R1245" s="602"/>
      <c r="S1245" s="604">
        <v>1</v>
      </c>
      <c r="T1245" s="604">
        <v>1</v>
      </c>
      <c r="U1245" s="604">
        <v>1</v>
      </c>
      <c r="V1245" s="602"/>
      <c r="W1245" s="602"/>
      <c r="X1245" s="602"/>
      <c r="Y1245" s="602"/>
      <c r="Z1245" s="602"/>
      <c r="AA1245" s="602"/>
      <c r="AB1245" s="602"/>
      <c r="AC1245" s="602"/>
      <c r="AD1245" s="605">
        <v>3</v>
      </c>
    </row>
    <row r="1246" spans="1:30" ht="15.75" thickBot="1" x14ac:dyDescent="0.3">
      <c r="A1246" s="593" t="s">
        <v>419</v>
      </c>
      <c r="B1246" s="692" t="s">
        <v>398</v>
      </c>
      <c r="C1246" s="692" t="s">
        <v>396</v>
      </c>
      <c r="D1246" s="606" t="s">
        <v>399</v>
      </c>
      <c r="E1246" s="670"/>
      <c r="F1246" s="670"/>
      <c r="G1246" s="670"/>
      <c r="H1246" s="670"/>
      <c r="I1246" s="670"/>
      <c r="J1246" s="670"/>
      <c r="K1246" s="670"/>
      <c r="L1246" s="670"/>
      <c r="M1246" s="670"/>
      <c r="N1246" s="670"/>
      <c r="O1246" s="670"/>
      <c r="P1246" s="670"/>
      <c r="Q1246" s="591"/>
      <c r="R1246" s="608">
        <v>3</v>
      </c>
      <c r="S1246" s="608">
        <v>1</v>
      </c>
      <c r="T1246" s="608">
        <v>2</v>
      </c>
      <c r="U1246" s="608">
        <v>2</v>
      </c>
      <c r="V1246" s="670"/>
      <c r="W1246" s="608">
        <v>7</v>
      </c>
      <c r="X1246" s="608">
        <v>1</v>
      </c>
      <c r="Y1246" s="608">
        <v>3</v>
      </c>
      <c r="Z1246" s="608">
        <v>1</v>
      </c>
      <c r="AA1246" s="608">
        <v>4</v>
      </c>
      <c r="AB1246" s="670"/>
      <c r="AC1246" s="608">
        <v>4</v>
      </c>
      <c r="AD1246" s="605">
        <v>28</v>
      </c>
    </row>
    <row r="1247" spans="1:30" ht="15.75" thickBot="1" x14ac:dyDescent="0.3">
      <c r="A1247" s="593" t="s">
        <v>419</v>
      </c>
      <c r="B1247" s="692" t="s">
        <v>398</v>
      </c>
      <c r="C1247" s="692" t="s">
        <v>396</v>
      </c>
      <c r="D1247" s="600" t="s">
        <v>403</v>
      </c>
      <c r="E1247" s="602"/>
      <c r="F1247" s="602"/>
      <c r="G1247" s="602"/>
      <c r="H1247" s="602"/>
      <c r="I1247" s="602"/>
      <c r="J1247" s="602"/>
      <c r="K1247" s="602"/>
      <c r="L1247" s="602"/>
      <c r="M1247" s="602"/>
      <c r="N1247" s="602"/>
      <c r="O1247" s="602"/>
      <c r="P1247" s="602"/>
      <c r="Q1247" s="591"/>
      <c r="R1247" s="604">
        <v>175</v>
      </c>
      <c r="S1247" s="604">
        <v>24</v>
      </c>
      <c r="T1247" s="604">
        <v>101</v>
      </c>
      <c r="U1247" s="604">
        <v>276</v>
      </c>
      <c r="V1247" s="604">
        <v>197</v>
      </c>
      <c r="W1247" s="604">
        <v>402</v>
      </c>
      <c r="X1247" s="604">
        <v>287</v>
      </c>
      <c r="Y1247" s="604">
        <v>349</v>
      </c>
      <c r="Z1247" s="604">
        <v>287</v>
      </c>
      <c r="AA1247" s="604">
        <v>343</v>
      </c>
      <c r="AB1247" s="604">
        <v>210</v>
      </c>
      <c r="AC1247" s="604">
        <v>253</v>
      </c>
      <c r="AD1247" s="605">
        <v>2784</v>
      </c>
    </row>
    <row r="1248" spans="1:30" ht="15.75" thickBot="1" x14ac:dyDescent="0.3">
      <c r="A1248" s="593" t="s">
        <v>419</v>
      </c>
      <c r="B1248" s="671" t="s">
        <v>400</v>
      </c>
      <c r="C1248" s="671" t="s">
        <v>400</v>
      </c>
      <c r="D1248" s="609" t="s">
        <v>400</v>
      </c>
      <c r="E1248" s="603">
        <v>140627</v>
      </c>
      <c r="F1248" s="603">
        <v>15079.59</v>
      </c>
      <c r="G1248" s="603">
        <v>75525.67</v>
      </c>
      <c r="H1248" s="603">
        <v>229900</v>
      </c>
      <c r="I1248" s="603">
        <v>142024</v>
      </c>
      <c r="J1248" s="603">
        <v>234225</v>
      </c>
      <c r="K1248" s="603">
        <v>174948</v>
      </c>
      <c r="L1248" s="603">
        <v>216662.26</v>
      </c>
      <c r="M1248" s="603">
        <v>177789</v>
      </c>
      <c r="N1248" s="603">
        <v>190467</v>
      </c>
      <c r="O1248" s="603">
        <v>133306</v>
      </c>
      <c r="P1248" s="603">
        <v>145097</v>
      </c>
      <c r="Q1248" s="603">
        <v>1875650.52</v>
      </c>
      <c r="R1248" s="610">
        <v>182</v>
      </c>
      <c r="S1248" s="610">
        <v>26</v>
      </c>
      <c r="T1248" s="610">
        <v>117</v>
      </c>
      <c r="U1248" s="610">
        <v>286</v>
      </c>
      <c r="V1248" s="610">
        <v>211</v>
      </c>
      <c r="W1248" s="610">
        <v>421</v>
      </c>
      <c r="X1248" s="610">
        <v>300</v>
      </c>
      <c r="Y1248" s="610">
        <v>373</v>
      </c>
      <c r="Z1248" s="610">
        <v>298</v>
      </c>
      <c r="AA1248" s="610">
        <v>378</v>
      </c>
      <c r="AB1248" s="610">
        <v>250</v>
      </c>
      <c r="AC1248" s="610">
        <v>272</v>
      </c>
      <c r="AD1248" s="605">
        <v>2840</v>
      </c>
    </row>
    <row r="1249" spans="1:30" ht="15.75" thickBot="1" x14ac:dyDescent="0.3">
      <c r="A1249" s="593" t="s">
        <v>420</v>
      </c>
      <c r="B1249" s="673">
        <v>45153</v>
      </c>
      <c r="C1249" s="671" t="s">
        <v>396</v>
      </c>
      <c r="D1249" s="600" t="s">
        <v>397</v>
      </c>
      <c r="E1249" s="601">
        <v>6500</v>
      </c>
      <c r="F1249" s="602"/>
      <c r="G1249" s="602"/>
      <c r="H1249" s="602"/>
      <c r="I1249" s="602"/>
      <c r="J1249" s="602"/>
      <c r="K1249" s="602"/>
      <c r="L1249" s="602"/>
      <c r="M1249" s="602"/>
      <c r="N1249" s="602"/>
      <c r="O1249" s="602"/>
      <c r="P1249" s="602"/>
      <c r="Q1249" s="603">
        <v>6500</v>
      </c>
      <c r="R1249" s="604">
        <v>13</v>
      </c>
      <c r="S1249" s="602"/>
      <c r="T1249" s="602"/>
      <c r="U1249" s="602"/>
      <c r="V1249" s="602"/>
      <c r="W1249" s="602"/>
      <c r="X1249" s="602"/>
      <c r="Y1249" s="602"/>
      <c r="Z1249" s="602"/>
      <c r="AA1249" s="602"/>
      <c r="AB1249" s="602"/>
      <c r="AC1249" s="602"/>
      <c r="AD1249" s="605">
        <v>13</v>
      </c>
    </row>
    <row r="1250" spans="1:30" ht="15.75" thickBot="1" x14ac:dyDescent="0.3">
      <c r="A1250" s="593" t="s">
        <v>420</v>
      </c>
      <c r="B1250" s="672">
        <v>45169</v>
      </c>
      <c r="C1250" s="671" t="s">
        <v>396</v>
      </c>
      <c r="D1250" s="606" t="s">
        <v>397</v>
      </c>
      <c r="E1250" s="607">
        <v>10500</v>
      </c>
      <c r="F1250" s="670"/>
      <c r="G1250" s="670"/>
      <c r="H1250" s="670"/>
      <c r="I1250" s="670"/>
      <c r="J1250" s="670"/>
      <c r="K1250" s="670"/>
      <c r="L1250" s="670"/>
      <c r="M1250" s="670"/>
      <c r="N1250" s="670"/>
      <c r="O1250" s="670"/>
      <c r="P1250" s="670"/>
      <c r="Q1250" s="603">
        <v>10500</v>
      </c>
      <c r="R1250" s="608">
        <v>21</v>
      </c>
      <c r="S1250" s="670"/>
      <c r="T1250" s="670"/>
      <c r="U1250" s="670"/>
      <c r="V1250" s="670"/>
      <c r="W1250" s="670"/>
      <c r="X1250" s="670"/>
      <c r="Y1250" s="670"/>
      <c r="Z1250" s="670"/>
      <c r="AA1250" s="670"/>
      <c r="AB1250" s="670"/>
      <c r="AC1250" s="670"/>
      <c r="AD1250" s="605">
        <v>21</v>
      </c>
    </row>
    <row r="1251" spans="1:30" ht="15.75" thickBot="1" x14ac:dyDescent="0.3">
      <c r="A1251" s="593" t="s">
        <v>420</v>
      </c>
      <c r="B1251" s="673">
        <v>45191</v>
      </c>
      <c r="C1251" s="671" t="s">
        <v>396</v>
      </c>
      <c r="D1251" s="600" t="s">
        <v>397</v>
      </c>
      <c r="E1251" s="601">
        <v>4000</v>
      </c>
      <c r="F1251" s="601">
        <v>7000</v>
      </c>
      <c r="G1251" s="602"/>
      <c r="H1251" s="602"/>
      <c r="I1251" s="602"/>
      <c r="J1251" s="602"/>
      <c r="K1251" s="602"/>
      <c r="L1251" s="602"/>
      <c r="M1251" s="602"/>
      <c r="N1251" s="602"/>
      <c r="O1251" s="602"/>
      <c r="P1251" s="602"/>
      <c r="Q1251" s="603">
        <v>11000</v>
      </c>
      <c r="R1251" s="604">
        <v>8</v>
      </c>
      <c r="S1251" s="604">
        <v>14</v>
      </c>
      <c r="T1251" s="602"/>
      <c r="U1251" s="602"/>
      <c r="V1251" s="602"/>
      <c r="W1251" s="602"/>
      <c r="X1251" s="602"/>
      <c r="Y1251" s="602"/>
      <c r="Z1251" s="602"/>
      <c r="AA1251" s="602"/>
      <c r="AB1251" s="602"/>
      <c r="AC1251" s="602"/>
      <c r="AD1251" s="605">
        <v>22</v>
      </c>
    </row>
    <row r="1252" spans="1:30" ht="15.75" thickBot="1" x14ac:dyDescent="0.3">
      <c r="A1252" s="593" t="s">
        <v>420</v>
      </c>
      <c r="B1252" s="672">
        <v>45201</v>
      </c>
      <c r="C1252" s="671" t="s">
        <v>396</v>
      </c>
      <c r="D1252" s="606" t="s">
        <v>397</v>
      </c>
      <c r="E1252" s="670"/>
      <c r="F1252" s="607">
        <v>7000</v>
      </c>
      <c r="G1252" s="607">
        <v>500</v>
      </c>
      <c r="H1252" s="670"/>
      <c r="I1252" s="670"/>
      <c r="J1252" s="670"/>
      <c r="K1252" s="670"/>
      <c r="L1252" s="670"/>
      <c r="M1252" s="670"/>
      <c r="N1252" s="670"/>
      <c r="O1252" s="670"/>
      <c r="P1252" s="670"/>
      <c r="Q1252" s="603">
        <v>7500</v>
      </c>
      <c r="R1252" s="670"/>
      <c r="S1252" s="608">
        <v>14</v>
      </c>
      <c r="T1252" s="608">
        <v>1</v>
      </c>
      <c r="U1252" s="670"/>
      <c r="V1252" s="670"/>
      <c r="W1252" s="670"/>
      <c r="X1252" s="670"/>
      <c r="Y1252" s="670"/>
      <c r="Z1252" s="670"/>
      <c r="AA1252" s="670"/>
      <c r="AB1252" s="670"/>
      <c r="AC1252" s="670"/>
      <c r="AD1252" s="605">
        <v>15</v>
      </c>
    </row>
    <row r="1253" spans="1:30" ht="15.75" thickBot="1" x14ac:dyDescent="0.3">
      <c r="A1253" s="593" t="s">
        <v>420</v>
      </c>
      <c r="B1253" s="673">
        <v>45202</v>
      </c>
      <c r="C1253" s="671" t="s">
        <v>396</v>
      </c>
      <c r="D1253" s="600" t="s">
        <v>397</v>
      </c>
      <c r="E1253" s="602"/>
      <c r="F1253" s="601">
        <v>2500</v>
      </c>
      <c r="G1253" s="601">
        <v>5000</v>
      </c>
      <c r="H1253" s="602"/>
      <c r="I1253" s="602"/>
      <c r="J1253" s="602"/>
      <c r="K1253" s="602"/>
      <c r="L1253" s="602"/>
      <c r="M1253" s="602"/>
      <c r="N1253" s="602"/>
      <c r="O1253" s="602"/>
      <c r="P1253" s="602"/>
      <c r="Q1253" s="603">
        <v>7500</v>
      </c>
      <c r="R1253" s="602"/>
      <c r="S1253" s="604">
        <v>5</v>
      </c>
      <c r="T1253" s="604">
        <v>10</v>
      </c>
      <c r="U1253" s="602"/>
      <c r="V1253" s="602"/>
      <c r="W1253" s="602"/>
      <c r="X1253" s="602"/>
      <c r="Y1253" s="602"/>
      <c r="Z1253" s="602"/>
      <c r="AA1253" s="602"/>
      <c r="AB1253" s="602"/>
      <c r="AC1253" s="602"/>
      <c r="AD1253" s="605">
        <v>15</v>
      </c>
    </row>
    <row r="1254" spans="1:30" ht="15.75" thickBot="1" x14ac:dyDescent="0.3">
      <c r="A1254" s="593" t="s">
        <v>420</v>
      </c>
      <c r="B1254" s="672">
        <v>45205</v>
      </c>
      <c r="C1254" s="671" t="s">
        <v>396</v>
      </c>
      <c r="D1254" s="606" t="s">
        <v>397</v>
      </c>
      <c r="E1254" s="670"/>
      <c r="F1254" s="607">
        <v>1163.3699999999999</v>
      </c>
      <c r="G1254" s="670"/>
      <c r="H1254" s="670"/>
      <c r="I1254" s="670"/>
      <c r="J1254" s="670"/>
      <c r="K1254" s="670"/>
      <c r="L1254" s="670"/>
      <c r="M1254" s="670"/>
      <c r="N1254" s="670"/>
      <c r="O1254" s="670"/>
      <c r="P1254" s="670"/>
      <c r="Q1254" s="603">
        <v>1163.3699999999999</v>
      </c>
      <c r="R1254" s="670"/>
      <c r="S1254" s="608">
        <v>1</v>
      </c>
      <c r="T1254" s="670"/>
      <c r="U1254" s="670"/>
      <c r="V1254" s="670"/>
      <c r="W1254" s="670"/>
      <c r="X1254" s="670"/>
      <c r="Y1254" s="670"/>
      <c r="Z1254" s="670"/>
      <c r="AA1254" s="670"/>
      <c r="AB1254" s="670"/>
      <c r="AC1254" s="670"/>
      <c r="AD1254" s="605">
        <v>1</v>
      </c>
    </row>
    <row r="1255" spans="1:30" ht="15.75" thickBot="1" x14ac:dyDescent="0.3">
      <c r="A1255" s="593" t="s">
        <v>420</v>
      </c>
      <c r="B1255" s="673">
        <v>45210</v>
      </c>
      <c r="C1255" s="671" t="s">
        <v>396</v>
      </c>
      <c r="D1255" s="600" t="s">
        <v>397</v>
      </c>
      <c r="E1255" s="602"/>
      <c r="F1255" s="601">
        <v>1750</v>
      </c>
      <c r="G1255" s="601">
        <v>1500</v>
      </c>
      <c r="H1255" s="602"/>
      <c r="I1255" s="602"/>
      <c r="J1255" s="602"/>
      <c r="K1255" s="602"/>
      <c r="L1255" s="602"/>
      <c r="M1255" s="602"/>
      <c r="N1255" s="602"/>
      <c r="O1255" s="602"/>
      <c r="P1255" s="602"/>
      <c r="Q1255" s="603">
        <v>3250</v>
      </c>
      <c r="R1255" s="602"/>
      <c r="S1255" s="604">
        <v>4</v>
      </c>
      <c r="T1255" s="604">
        <v>3</v>
      </c>
      <c r="U1255" s="602"/>
      <c r="V1255" s="602"/>
      <c r="W1255" s="602"/>
      <c r="X1255" s="602"/>
      <c r="Y1255" s="602"/>
      <c r="Z1255" s="602"/>
      <c r="AA1255" s="602"/>
      <c r="AB1255" s="602"/>
      <c r="AC1255" s="602"/>
      <c r="AD1255" s="605">
        <v>7</v>
      </c>
    </row>
    <row r="1256" spans="1:30" ht="15.75" thickBot="1" x14ac:dyDescent="0.3">
      <c r="A1256" s="593" t="s">
        <v>420</v>
      </c>
      <c r="B1256" s="672">
        <v>45237</v>
      </c>
      <c r="C1256" s="671" t="s">
        <v>396</v>
      </c>
      <c r="D1256" s="606" t="s">
        <v>397</v>
      </c>
      <c r="E1256" s="670"/>
      <c r="F1256" s="670"/>
      <c r="G1256" s="607">
        <v>1500</v>
      </c>
      <c r="H1256" s="670"/>
      <c r="I1256" s="670"/>
      <c r="J1256" s="670"/>
      <c r="K1256" s="670"/>
      <c r="L1256" s="670"/>
      <c r="M1256" s="670"/>
      <c r="N1256" s="670"/>
      <c r="O1256" s="670"/>
      <c r="P1256" s="670"/>
      <c r="Q1256" s="603">
        <v>1500</v>
      </c>
      <c r="R1256" s="670"/>
      <c r="S1256" s="670"/>
      <c r="T1256" s="608">
        <v>3</v>
      </c>
      <c r="U1256" s="670"/>
      <c r="V1256" s="670"/>
      <c r="W1256" s="670"/>
      <c r="X1256" s="670"/>
      <c r="Y1256" s="670"/>
      <c r="Z1256" s="670"/>
      <c r="AA1256" s="670"/>
      <c r="AB1256" s="670"/>
      <c r="AC1256" s="670"/>
      <c r="AD1256" s="605">
        <v>3</v>
      </c>
    </row>
    <row r="1257" spans="1:30" ht="15.75" thickBot="1" x14ac:dyDescent="0.3">
      <c r="A1257" s="593" t="s">
        <v>420</v>
      </c>
      <c r="B1257" s="673">
        <v>45243</v>
      </c>
      <c r="C1257" s="671" t="s">
        <v>396</v>
      </c>
      <c r="D1257" s="600" t="s">
        <v>397</v>
      </c>
      <c r="E1257" s="602"/>
      <c r="F1257" s="602"/>
      <c r="G1257" s="602"/>
      <c r="H1257" s="601">
        <v>1500</v>
      </c>
      <c r="I1257" s="602"/>
      <c r="J1257" s="602"/>
      <c r="K1257" s="602"/>
      <c r="L1257" s="602"/>
      <c r="M1257" s="602"/>
      <c r="N1257" s="602"/>
      <c r="O1257" s="602"/>
      <c r="P1257" s="602"/>
      <c r="Q1257" s="603">
        <v>1500</v>
      </c>
      <c r="R1257" s="602"/>
      <c r="S1257" s="602"/>
      <c r="T1257" s="602"/>
      <c r="U1257" s="604">
        <v>3</v>
      </c>
      <c r="V1257" s="602"/>
      <c r="W1257" s="602"/>
      <c r="X1257" s="602"/>
      <c r="Y1257" s="602"/>
      <c r="Z1257" s="602"/>
      <c r="AA1257" s="602"/>
      <c r="AB1257" s="602"/>
      <c r="AC1257" s="602"/>
      <c r="AD1257" s="605">
        <v>3</v>
      </c>
    </row>
    <row r="1258" spans="1:30" ht="15.75" thickBot="1" x14ac:dyDescent="0.3">
      <c r="A1258" s="593" t="s">
        <v>420</v>
      </c>
      <c r="B1258" s="672">
        <v>45265</v>
      </c>
      <c r="C1258" s="671" t="s">
        <v>396</v>
      </c>
      <c r="D1258" s="606" t="s">
        <v>397</v>
      </c>
      <c r="E1258" s="607">
        <v>500</v>
      </c>
      <c r="F1258" s="670"/>
      <c r="G1258" s="670"/>
      <c r="H1258" s="670"/>
      <c r="I1258" s="670"/>
      <c r="J1258" s="670"/>
      <c r="K1258" s="670"/>
      <c r="L1258" s="670"/>
      <c r="M1258" s="670"/>
      <c r="N1258" s="670"/>
      <c r="O1258" s="670"/>
      <c r="P1258" s="670"/>
      <c r="Q1258" s="603">
        <v>500</v>
      </c>
      <c r="R1258" s="608">
        <v>1</v>
      </c>
      <c r="S1258" s="670"/>
      <c r="T1258" s="670"/>
      <c r="U1258" s="670"/>
      <c r="V1258" s="670"/>
      <c r="W1258" s="670"/>
      <c r="X1258" s="670"/>
      <c r="Y1258" s="670"/>
      <c r="Z1258" s="670"/>
      <c r="AA1258" s="670"/>
      <c r="AB1258" s="670"/>
      <c r="AC1258" s="670"/>
      <c r="AD1258" s="605">
        <v>1</v>
      </c>
    </row>
    <row r="1259" spans="1:30" ht="15.75" thickBot="1" x14ac:dyDescent="0.3">
      <c r="A1259" s="593" t="s">
        <v>420</v>
      </c>
      <c r="B1259" s="673">
        <v>45267</v>
      </c>
      <c r="C1259" s="671" t="s">
        <v>396</v>
      </c>
      <c r="D1259" s="600" t="s">
        <v>397</v>
      </c>
      <c r="E1259" s="602"/>
      <c r="F1259" s="602"/>
      <c r="G1259" s="602"/>
      <c r="H1259" s="601">
        <v>1500</v>
      </c>
      <c r="I1259" s="602"/>
      <c r="J1259" s="602"/>
      <c r="K1259" s="602"/>
      <c r="L1259" s="602"/>
      <c r="M1259" s="602"/>
      <c r="N1259" s="602"/>
      <c r="O1259" s="602"/>
      <c r="P1259" s="602"/>
      <c r="Q1259" s="603">
        <v>1500</v>
      </c>
      <c r="R1259" s="602"/>
      <c r="S1259" s="602"/>
      <c r="T1259" s="602"/>
      <c r="U1259" s="604">
        <v>3</v>
      </c>
      <c r="V1259" s="602"/>
      <c r="W1259" s="602"/>
      <c r="X1259" s="602"/>
      <c r="Y1259" s="602"/>
      <c r="Z1259" s="602"/>
      <c r="AA1259" s="602"/>
      <c r="AB1259" s="602"/>
      <c r="AC1259" s="602"/>
      <c r="AD1259" s="605">
        <v>3</v>
      </c>
    </row>
    <row r="1260" spans="1:30" ht="15.75" thickBot="1" x14ac:dyDescent="0.3">
      <c r="A1260" s="593" t="s">
        <v>420</v>
      </c>
      <c r="B1260" s="672">
        <v>45268</v>
      </c>
      <c r="C1260" s="671" t="s">
        <v>396</v>
      </c>
      <c r="D1260" s="606" t="s">
        <v>397</v>
      </c>
      <c r="E1260" s="670"/>
      <c r="F1260" s="670"/>
      <c r="G1260" s="670"/>
      <c r="H1260" s="607">
        <v>6250</v>
      </c>
      <c r="I1260" s="670"/>
      <c r="J1260" s="670"/>
      <c r="K1260" s="670"/>
      <c r="L1260" s="670"/>
      <c r="M1260" s="670"/>
      <c r="N1260" s="670"/>
      <c r="O1260" s="670"/>
      <c r="P1260" s="670"/>
      <c r="Q1260" s="603">
        <v>6250</v>
      </c>
      <c r="R1260" s="670"/>
      <c r="S1260" s="670"/>
      <c r="T1260" s="670"/>
      <c r="U1260" s="608">
        <v>13</v>
      </c>
      <c r="V1260" s="670"/>
      <c r="W1260" s="670"/>
      <c r="X1260" s="670"/>
      <c r="Y1260" s="670"/>
      <c r="Z1260" s="670"/>
      <c r="AA1260" s="670"/>
      <c r="AB1260" s="670"/>
      <c r="AC1260" s="670"/>
      <c r="AD1260" s="605">
        <v>13</v>
      </c>
    </row>
    <row r="1261" spans="1:30" ht="15.75" thickBot="1" x14ac:dyDescent="0.3">
      <c r="A1261" s="593" t="s">
        <v>420</v>
      </c>
      <c r="B1261" s="673">
        <v>45271</v>
      </c>
      <c r="C1261" s="671" t="s">
        <v>396</v>
      </c>
      <c r="D1261" s="600" t="s">
        <v>397</v>
      </c>
      <c r="E1261" s="602"/>
      <c r="F1261" s="602"/>
      <c r="G1261" s="602"/>
      <c r="H1261" s="601">
        <v>6000</v>
      </c>
      <c r="I1261" s="601">
        <v>7500</v>
      </c>
      <c r="J1261" s="602"/>
      <c r="K1261" s="602"/>
      <c r="L1261" s="602"/>
      <c r="M1261" s="602"/>
      <c r="N1261" s="602"/>
      <c r="O1261" s="602"/>
      <c r="P1261" s="602"/>
      <c r="Q1261" s="603">
        <v>13500</v>
      </c>
      <c r="R1261" s="602"/>
      <c r="S1261" s="602"/>
      <c r="T1261" s="602"/>
      <c r="U1261" s="604">
        <v>12</v>
      </c>
      <c r="V1261" s="604">
        <v>15</v>
      </c>
      <c r="W1261" s="602"/>
      <c r="X1261" s="602"/>
      <c r="Y1261" s="602"/>
      <c r="Z1261" s="602"/>
      <c r="AA1261" s="602"/>
      <c r="AB1261" s="602"/>
      <c r="AC1261" s="602"/>
      <c r="AD1261" s="605">
        <v>27</v>
      </c>
    </row>
    <row r="1262" spans="1:30" ht="15.75" thickBot="1" x14ac:dyDescent="0.3">
      <c r="A1262" s="593" t="s">
        <v>420</v>
      </c>
      <c r="B1262" s="672">
        <v>45272</v>
      </c>
      <c r="C1262" s="671" t="s">
        <v>396</v>
      </c>
      <c r="D1262" s="606" t="s">
        <v>397</v>
      </c>
      <c r="E1262" s="670"/>
      <c r="F1262" s="670"/>
      <c r="G1262" s="670"/>
      <c r="H1262" s="670"/>
      <c r="I1262" s="607">
        <v>19250</v>
      </c>
      <c r="J1262" s="670"/>
      <c r="K1262" s="670"/>
      <c r="L1262" s="670"/>
      <c r="M1262" s="670"/>
      <c r="N1262" s="670"/>
      <c r="O1262" s="670"/>
      <c r="P1262" s="670"/>
      <c r="Q1262" s="603">
        <v>19250</v>
      </c>
      <c r="R1262" s="670"/>
      <c r="S1262" s="670"/>
      <c r="T1262" s="670"/>
      <c r="U1262" s="670"/>
      <c r="V1262" s="608">
        <v>39</v>
      </c>
      <c r="W1262" s="670"/>
      <c r="X1262" s="670"/>
      <c r="Y1262" s="670"/>
      <c r="Z1262" s="670"/>
      <c r="AA1262" s="670"/>
      <c r="AB1262" s="670"/>
      <c r="AC1262" s="670"/>
      <c r="AD1262" s="605">
        <v>39</v>
      </c>
    </row>
    <row r="1263" spans="1:30" ht="15.75" thickBot="1" x14ac:dyDescent="0.3">
      <c r="A1263" s="593" t="s">
        <v>420</v>
      </c>
      <c r="B1263" s="673">
        <v>45274</v>
      </c>
      <c r="C1263" s="671" t="s">
        <v>396</v>
      </c>
      <c r="D1263" s="600" t="s">
        <v>397</v>
      </c>
      <c r="E1263" s="602"/>
      <c r="F1263" s="602"/>
      <c r="G1263" s="602"/>
      <c r="H1263" s="602"/>
      <c r="I1263" s="601">
        <v>17000</v>
      </c>
      <c r="J1263" s="602"/>
      <c r="K1263" s="602"/>
      <c r="L1263" s="602"/>
      <c r="M1263" s="602"/>
      <c r="N1263" s="602"/>
      <c r="O1263" s="602"/>
      <c r="P1263" s="602"/>
      <c r="Q1263" s="603">
        <v>17000</v>
      </c>
      <c r="R1263" s="602"/>
      <c r="S1263" s="602"/>
      <c r="T1263" s="602"/>
      <c r="U1263" s="602"/>
      <c r="V1263" s="604">
        <v>35</v>
      </c>
      <c r="W1263" s="602"/>
      <c r="X1263" s="602"/>
      <c r="Y1263" s="602"/>
      <c r="Z1263" s="602"/>
      <c r="AA1263" s="602"/>
      <c r="AB1263" s="602"/>
      <c r="AC1263" s="602"/>
      <c r="AD1263" s="605">
        <v>35</v>
      </c>
    </row>
    <row r="1264" spans="1:30" ht="15.75" thickBot="1" x14ac:dyDescent="0.3">
      <c r="A1264" s="593" t="s">
        <v>420</v>
      </c>
      <c r="B1264" s="672">
        <v>45281</v>
      </c>
      <c r="C1264" s="671" t="s">
        <v>396</v>
      </c>
      <c r="D1264" s="606" t="s">
        <v>397</v>
      </c>
      <c r="E1264" s="670"/>
      <c r="F1264" s="670"/>
      <c r="G1264" s="670"/>
      <c r="H1264" s="670"/>
      <c r="I1264" s="607">
        <v>17500</v>
      </c>
      <c r="J1264" s="670"/>
      <c r="K1264" s="670"/>
      <c r="L1264" s="670"/>
      <c r="M1264" s="670"/>
      <c r="N1264" s="670"/>
      <c r="O1264" s="670"/>
      <c r="P1264" s="670"/>
      <c r="Q1264" s="603">
        <v>17500</v>
      </c>
      <c r="R1264" s="670"/>
      <c r="S1264" s="670"/>
      <c r="T1264" s="670"/>
      <c r="U1264" s="670"/>
      <c r="V1264" s="608">
        <v>35</v>
      </c>
      <c r="W1264" s="670"/>
      <c r="X1264" s="670"/>
      <c r="Y1264" s="670"/>
      <c r="Z1264" s="670"/>
      <c r="AA1264" s="670"/>
      <c r="AB1264" s="670"/>
      <c r="AC1264" s="670"/>
      <c r="AD1264" s="605">
        <v>35</v>
      </c>
    </row>
    <row r="1265" spans="1:30" ht="15.75" thickBot="1" x14ac:dyDescent="0.3">
      <c r="A1265" s="593" t="s">
        <v>420</v>
      </c>
      <c r="B1265" s="673">
        <v>45287</v>
      </c>
      <c r="C1265" s="671" t="s">
        <v>396</v>
      </c>
      <c r="D1265" s="600" t="s">
        <v>397</v>
      </c>
      <c r="E1265" s="602"/>
      <c r="F1265" s="602"/>
      <c r="G1265" s="602"/>
      <c r="H1265" s="602"/>
      <c r="I1265" s="601">
        <v>12500</v>
      </c>
      <c r="J1265" s="602"/>
      <c r="K1265" s="602"/>
      <c r="L1265" s="602"/>
      <c r="M1265" s="602"/>
      <c r="N1265" s="602"/>
      <c r="O1265" s="602"/>
      <c r="P1265" s="602"/>
      <c r="Q1265" s="603">
        <v>12500</v>
      </c>
      <c r="R1265" s="602"/>
      <c r="S1265" s="602"/>
      <c r="T1265" s="602"/>
      <c r="U1265" s="602"/>
      <c r="V1265" s="604">
        <v>25</v>
      </c>
      <c r="W1265" s="602"/>
      <c r="X1265" s="602"/>
      <c r="Y1265" s="602"/>
      <c r="Z1265" s="602"/>
      <c r="AA1265" s="602"/>
      <c r="AB1265" s="602"/>
      <c r="AC1265" s="602"/>
      <c r="AD1265" s="605">
        <v>25</v>
      </c>
    </row>
    <row r="1266" spans="1:30" ht="15.75" thickBot="1" x14ac:dyDescent="0.3">
      <c r="A1266" s="593" t="s">
        <v>420</v>
      </c>
      <c r="B1266" s="672">
        <v>45302</v>
      </c>
      <c r="C1266" s="671" t="s">
        <v>396</v>
      </c>
      <c r="D1266" s="606" t="s">
        <v>397</v>
      </c>
      <c r="E1266" s="670"/>
      <c r="F1266" s="670"/>
      <c r="G1266" s="670"/>
      <c r="H1266" s="670"/>
      <c r="I1266" s="607">
        <v>13000</v>
      </c>
      <c r="J1266" s="607">
        <v>1750</v>
      </c>
      <c r="K1266" s="670"/>
      <c r="L1266" s="670"/>
      <c r="M1266" s="670"/>
      <c r="N1266" s="670"/>
      <c r="O1266" s="670"/>
      <c r="P1266" s="670"/>
      <c r="Q1266" s="603">
        <v>14750</v>
      </c>
      <c r="R1266" s="670"/>
      <c r="S1266" s="670"/>
      <c r="T1266" s="670"/>
      <c r="U1266" s="670"/>
      <c r="V1266" s="608">
        <v>26</v>
      </c>
      <c r="W1266" s="608">
        <v>4</v>
      </c>
      <c r="X1266" s="670"/>
      <c r="Y1266" s="670"/>
      <c r="Z1266" s="670"/>
      <c r="AA1266" s="670"/>
      <c r="AB1266" s="670"/>
      <c r="AC1266" s="670"/>
      <c r="AD1266" s="605">
        <v>30</v>
      </c>
    </row>
    <row r="1267" spans="1:30" ht="15.75" thickBot="1" x14ac:dyDescent="0.3">
      <c r="A1267" s="593" t="s">
        <v>420</v>
      </c>
      <c r="B1267" s="673">
        <v>45313</v>
      </c>
      <c r="C1267" s="671" t="s">
        <v>396</v>
      </c>
      <c r="D1267" s="600" t="s">
        <v>397</v>
      </c>
      <c r="E1267" s="602"/>
      <c r="F1267" s="602"/>
      <c r="G1267" s="602"/>
      <c r="H1267" s="602"/>
      <c r="I1267" s="601">
        <v>28000</v>
      </c>
      <c r="J1267" s="601">
        <v>25000</v>
      </c>
      <c r="K1267" s="602"/>
      <c r="L1267" s="602"/>
      <c r="M1267" s="602"/>
      <c r="N1267" s="602"/>
      <c r="O1267" s="602"/>
      <c r="P1267" s="602"/>
      <c r="Q1267" s="603">
        <v>53000</v>
      </c>
      <c r="R1267" s="602"/>
      <c r="S1267" s="602"/>
      <c r="T1267" s="602"/>
      <c r="U1267" s="602"/>
      <c r="V1267" s="604">
        <v>56</v>
      </c>
      <c r="W1267" s="604">
        <v>50</v>
      </c>
      <c r="X1267" s="602"/>
      <c r="Y1267" s="602"/>
      <c r="Z1267" s="602"/>
      <c r="AA1267" s="602"/>
      <c r="AB1267" s="602"/>
      <c r="AC1267" s="602"/>
      <c r="AD1267" s="605">
        <v>106</v>
      </c>
    </row>
    <row r="1268" spans="1:30" ht="15.75" thickBot="1" x14ac:dyDescent="0.3">
      <c r="A1268" s="593" t="s">
        <v>420</v>
      </c>
      <c r="B1268" s="672">
        <v>45324</v>
      </c>
      <c r="C1268" s="671" t="s">
        <v>396</v>
      </c>
      <c r="D1268" s="606" t="s">
        <v>397</v>
      </c>
      <c r="E1268" s="670"/>
      <c r="F1268" s="670"/>
      <c r="G1268" s="670"/>
      <c r="H1268" s="670"/>
      <c r="I1268" s="607">
        <v>3000</v>
      </c>
      <c r="J1268" s="607">
        <v>14000</v>
      </c>
      <c r="K1268" s="607">
        <v>2000</v>
      </c>
      <c r="L1268" s="670"/>
      <c r="M1268" s="670"/>
      <c r="N1268" s="670"/>
      <c r="O1268" s="670"/>
      <c r="P1268" s="670"/>
      <c r="Q1268" s="603">
        <v>19000</v>
      </c>
      <c r="R1268" s="670"/>
      <c r="S1268" s="670"/>
      <c r="T1268" s="670"/>
      <c r="U1268" s="670"/>
      <c r="V1268" s="608">
        <v>6</v>
      </c>
      <c r="W1268" s="608">
        <v>28</v>
      </c>
      <c r="X1268" s="608">
        <v>4</v>
      </c>
      <c r="Y1268" s="670"/>
      <c r="Z1268" s="670"/>
      <c r="AA1268" s="670"/>
      <c r="AB1268" s="670"/>
      <c r="AC1268" s="670"/>
      <c r="AD1268" s="605">
        <v>38</v>
      </c>
    </row>
    <row r="1269" spans="1:30" ht="15.75" thickBot="1" x14ac:dyDescent="0.3">
      <c r="A1269" s="593" t="s">
        <v>420</v>
      </c>
      <c r="B1269" s="673">
        <v>45328</v>
      </c>
      <c r="C1269" s="671" t="s">
        <v>396</v>
      </c>
      <c r="D1269" s="600" t="s">
        <v>397</v>
      </c>
      <c r="E1269" s="602"/>
      <c r="F1269" s="602"/>
      <c r="G1269" s="602"/>
      <c r="H1269" s="602"/>
      <c r="I1269" s="601">
        <v>3750</v>
      </c>
      <c r="J1269" s="601">
        <v>5250</v>
      </c>
      <c r="K1269" s="601">
        <v>500</v>
      </c>
      <c r="L1269" s="602"/>
      <c r="M1269" s="602"/>
      <c r="N1269" s="602"/>
      <c r="O1269" s="602"/>
      <c r="P1269" s="602"/>
      <c r="Q1269" s="603">
        <v>9500</v>
      </c>
      <c r="R1269" s="602"/>
      <c r="S1269" s="602"/>
      <c r="T1269" s="602"/>
      <c r="U1269" s="602"/>
      <c r="V1269" s="604">
        <v>8</v>
      </c>
      <c r="W1269" s="604">
        <v>11</v>
      </c>
      <c r="X1269" s="604">
        <v>1</v>
      </c>
      <c r="Y1269" s="602"/>
      <c r="Z1269" s="602"/>
      <c r="AA1269" s="602"/>
      <c r="AB1269" s="602"/>
      <c r="AC1269" s="602"/>
      <c r="AD1269" s="605">
        <v>20</v>
      </c>
    </row>
    <row r="1270" spans="1:30" ht="15.75" thickBot="1" x14ac:dyDescent="0.3">
      <c r="A1270" s="593" t="s">
        <v>420</v>
      </c>
      <c r="B1270" s="672">
        <v>45344</v>
      </c>
      <c r="C1270" s="671" t="s">
        <v>396</v>
      </c>
      <c r="D1270" s="606" t="s">
        <v>397</v>
      </c>
      <c r="E1270" s="670"/>
      <c r="F1270" s="670"/>
      <c r="G1270" s="670"/>
      <c r="H1270" s="670"/>
      <c r="I1270" s="670"/>
      <c r="J1270" s="607">
        <v>3400</v>
      </c>
      <c r="K1270" s="607">
        <v>6500</v>
      </c>
      <c r="L1270" s="670"/>
      <c r="M1270" s="670"/>
      <c r="N1270" s="670"/>
      <c r="O1270" s="670"/>
      <c r="P1270" s="670"/>
      <c r="Q1270" s="603">
        <v>9900</v>
      </c>
      <c r="R1270" s="670"/>
      <c r="S1270" s="670"/>
      <c r="T1270" s="670"/>
      <c r="U1270" s="670"/>
      <c r="V1270" s="670"/>
      <c r="W1270" s="608">
        <v>8</v>
      </c>
      <c r="X1270" s="608">
        <v>13</v>
      </c>
      <c r="Y1270" s="670"/>
      <c r="Z1270" s="670"/>
      <c r="AA1270" s="670"/>
      <c r="AB1270" s="670"/>
      <c r="AC1270" s="670"/>
      <c r="AD1270" s="605">
        <v>21</v>
      </c>
    </row>
    <row r="1271" spans="1:30" ht="15.75" thickBot="1" x14ac:dyDescent="0.3">
      <c r="A1271" s="593" t="s">
        <v>420</v>
      </c>
      <c r="B1271" s="673">
        <v>45348</v>
      </c>
      <c r="C1271" s="671" t="s">
        <v>396</v>
      </c>
      <c r="D1271" s="600" t="s">
        <v>397</v>
      </c>
      <c r="E1271" s="602"/>
      <c r="F1271" s="602"/>
      <c r="G1271" s="602"/>
      <c r="H1271" s="602"/>
      <c r="I1271" s="602"/>
      <c r="J1271" s="601">
        <v>1300</v>
      </c>
      <c r="K1271" s="601">
        <v>1500</v>
      </c>
      <c r="L1271" s="602"/>
      <c r="M1271" s="602"/>
      <c r="N1271" s="602"/>
      <c r="O1271" s="602"/>
      <c r="P1271" s="602"/>
      <c r="Q1271" s="603">
        <v>2800</v>
      </c>
      <c r="R1271" s="602"/>
      <c r="S1271" s="602"/>
      <c r="T1271" s="602"/>
      <c r="U1271" s="602"/>
      <c r="V1271" s="602"/>
      <c r="W1271" s="604">
        <v>3</v>
      </c>
      <c r="X1271" s="604">
        <v>3</v>
      </c>
      <c r="Y1271" s="602"/>
      <c r="Z1271" s="602"/>
      <c r="AA1271" s="602"/>
      <c r="AB1271" s="602"/>
      <c r="AC1271" s="602"/>
      <c r="AD1271" s="605">
        <v>6</v>
      </c>
    </row>
    <row r="1272" spans="1:30" ht="15.75" thickBot="1" x14ac:dyDescent="0.3">
      <c r="A1272" s="593" t="s">
        <v>420</v>
      </c>
      <c r="B1272" s="672">
        <v>45359</v>
      </c>
      <c r="C1272" s="671" t="s">
        <v>396</v>
      </c>
      <c r="D1272" s="606" t="s">
        <v>397</v>
      </c>
      <c r="E1272" s="670"/>
      <c r="F1272" s="670"/>
      <c r="G1272" s="670"/>
      <c r="H1272" s="670"/>
      <c r="I1272" s="670"/>
      <c r="J1272" s="670"/>
      <c r="K1272" s="607">
        <v>4000</v>
      </c>
      <c r="L1272" s="670"/>
      <c r="M1272" s="670"/>
      <c r="N1272" s="670"/>
      <c r="O1272" s="670"/>
      <c r="P1272" s="670"/>
      <c r="Q1272" s="603">
        <v>4000</v>
      </c>
      <c r="R1272" s="670"/>
      <c r="S1272" s="670"/>
      <c r="T1272" s="670"/>
      <c r="U1272" s="670"/>
      <c r="V1272" s="670"/>
      <c r="W1272" s="670"/>
      <c r="X1272" s="608">
        <v>8</v>
      </c>
      <c r="Y1272" s="670"/>
      <c r="Z1272" s="670"/>
      <c r="AA1272" s="670"/>
      <c r="AB1272" s="670"/>
      <c r="AC1272" s="670"/>
      <c r="AD1272" s="605">
        <v>8</v>
      </c>
    </row>
    <row r="1273" spans="1:30" ht="15.75" thickBot="1" x14ac:dyDescent="0.3">
      <c r="A1273" s="593" t="s">
        <v>420</v>
      </c>
      <c r="B1273" s="673">
        <v>45370</v>
      </c>
      <c r="C1273" s="671" t="s">
        <v>396</v>
      </c>
      <c r="D1273" s="600" t="s">
        <v>397</v>
      </c>
      <c r="E1273" s="602"/>
      <c r="F1273" s="602"/>
      <c r="G1273" s="602"/>
      <c r="H1273" s="602"/>
      <c r="I1273" s="601">
        <v>500</v>
      </c>
      <c r="J1273" s="602"/>
      <c r="K1273" s="601">
        <v>500</v>
      </c>
      <c r="L1273" s="601">
        <v>2700</v>
      </c>
      <c r="M1273" s="602"/>
      <c r="N1273" s="602"/>
      <c r="O1273" s="602"/>
      <c r="P1273" s="602"/>
      <c r="Q1273" s="603">
        <v>3700</v>
      </c>
      <c r="R1273" s="602"/>
      <c r="S1273" s="602"/>
      <c r="T1273" s="602"/>
      <c r="U1273" s="602"/>
      <c r="V1273" s="604">
        <v>1</v>
      </c>
      <c r="W1273" s="602"/>
      <c r="X1273" s="604">
        <v>1</v>
      </c>
      <c r="Y1273" s="604">
        <v>7</v>
      </c>
      <c r="Z1273" s="602"/>
      <c r="AA1273" s="602"/>
      <c r="AB1273" s="602"/>
      <c r="AC1273" s="602"/>
      <c r="AD1273" s="605">
        <v>9</v>
      </c>
    </row>
    <row r="1274" spans="1:30" ht="15.75" thickBot="1" x14ac:dyDescent="0.3">
      <c r="A1274" s="593" t="s">
        <v>420</v>
      </c>
      <c r="B1274" s="672">
        <v>45379</v>
      </c>
      <c r="C1274" s="671" t="s">
        <v>396</v>
      </c>
      <c r="D1274" s="606" t="s">
        <v>397</v>
      </c>
      <c r="E1274" s="670"/>
      <c r="F1274" s="670"/>
      <c r="G1274" s="670"/>
      <c r="H1274" s="670"/>
      <c r="I1274" s="670"/>
      <c r="J1274" s="670"/>
      <c r="K1274" s="670"/>
      <c r="L1274" s="607">
        <v>1500</v>
      </c>
      <c r="M1274" s="670"/>
      <c r="N1274" s="670"/>
      <c r="O1274" s="670"/>
      <c r="P1274" s="670"/>
      <c r="Q1274" s="603">
        <v>1500</v>
      </c>
      <c r="R1274" s="670"/>
      <c r="S1274" s="670"/>
      <c r="T1274" s="670"/>
      <c r="U1274" s="670"/>
      <c r="V1274" s="670"/>
      <c r="W1274" s="670"/>
      <c r="X1274" s="670"/>
      <c r="Y1274" s="608">
        <v>3</v>
      </c>
      <c r="Z1274" s="670"/>
      <c r="AA1274" s="670"/>
      <c r="AB1274" s="670"/>
      <c r="AC1274" s="670"/>
      <c r="AD1274" s="605">
        <v>3</v>
      </c>
    </row>
    <row r="1275" spans="1:30" ht="15.75" thickBot="1" x14ac:dyDescent="0.3">
      <c r="A1275" s="593" t="s">
        <v>420</v>
      </c>
      <c r="B1275" s="673">
        <v>45390</v>
      </c>
      <c r="C1275" s="671" t="s">
        <v>396</v>
      </c>
      <c r="D1275" s="600" t="s">
        <v>397</v>
      </c>
      <c r="E1275" s="602"/>
      <c r="F1275" s="602"/>
      <c r="G1275" s="602"/>
      <c r="H1275" s="602"/>
      <c r="I1275" s="602"/>
      <c r="J1275" s="602"/>
      <c r="K1275" s="601">
        <v>500</v>
      </c>
      <c r="L1275" s="601">
        <v>1000</v>
      </c>
      <c r="M1275" s="601">
        <v>500</v>
      </c>
      <c r="N1275" s="602"/>
      <c r="O1275" s="602"/>
      <c r="P1275" s="602"/>
      <c r="Q1275" s="603">
        <v>2000</v>
      </c>
      <c r="R1275" s="602"/>
      <c r="S1275" s="602"/>
      <c r="T1275" s="602"/>
      <c r="U1275" s="602"/>
      <c r="V1275" s="602"/>
      <c r="W1275" s="602"/>
      <c r="X1275" s="604">
        <v>1</v>
      </c>
      <c r="Y1275" s="604">
        <v>2</v>
      </c>
      <c r="Z1275" s="604">
        <v>1</v>
      </c>
      <c r="AA1275" s="602"/>
      <c r="AB1275" s="602"/>
      <c r="AC1275" s="602"/>
      <c r="AD1275" s="605">
        <v>4</v>
      </c>
    </row>
    <row r="1276" spans="1:30" ht="15.75" thickBot="1" x14ac:dyDescent="0.3">
      <c r="A1276" s="593" t="s">
        <v>420</v>
      </c>
      <c r="B1276" s="672">
        <v>45391</v>
      </c>
      <c r="C1276" s="671" t="s">
        <v>396</v>
      </c>
      <c r="D1276" s="606" t="s">
        <v>397</v>
      </c>
      <c r="E1276" s="670"/>
      <c r="F1276" s="670"/>
      <c r="G1276" s="670"/>
      <c r="H1276" s="670"/>
      <c r="I1276" s="670"/>
      <c r="J1276" s="670"/>
      <c r="K1276" s="670"/>
      <c r="L1276" s="607">
        <v>1500</v>
      </c>
      <c r="M1276" s="607">
        <v>1000</v>
      </c>
      <c r="N1276" s="670"/>
      <c r="O1276" s="670"/>
      <c r="P1276" s="670"/>
      <c r="Q1276" s="603">
        <v>2500</v>
      </c>
      <c r="R1276" s="670"/>
      <c r="S1276" s="670"/>
      <c r="T1276" s="670"/>
      <c r="U1276" s="670"/>
      <c r="V1276" s="670"/>
      <c r="W1276" s="670"/>
      <c r="X1276" s="670"/>
      <c r="Y1276" s="608">
        <v>3</v>
      </c>
      <c r="Z1276" s="608">
        <v>2</v>
      </c>
      <c r="AA1276" s="670"/>
      <c r="AB1276" s="670"/>
      <c r="AC1276" s="670"/>
      <c r="AD1276" s="605">
        <v>5</v>
      </c>
    </row>
    <row r="1277" spans="1:30" ht="15.75" thickBot="1" x14ac:dyDescent="0.3">
      <c r="A1277" s="593" t="s">
        <v>420</v>
      </c>
      <c r="B1277" s="673">
        <v>45405</v>
      </c>
      <c r="C1277" s="671" t="s">
        <v>396</v>
      </c>
      <c r="D1277" s="600" t="s">
        <v>397</v>
      </c>
      <c r="E1277" s="602"/>
      <c r="F1277" s="602"/>
      <c r="G1277" s="602"/>
      <c r="H1277" s="602"/>
      <c r="I1277" s="602"/>
      <c r="J1277" s="602"/>
      <c r="K1277" s="602"/>
      <c r="L1277" s="602"/>
      <c r="M1277" s="601">
        <v>5200</v>
      </c>
      <c r="N1277" s="602"/>
      <c r="O1277" s="602"/>
      <c r="P1277" s="602"/>
      <c r="Q1277" s="603">
        <v>5200</v>
      </c>
      <c r="R1277" s="602"/>
      <c r="S1277" s="602"/>
      <c r="T1277" s="602"/>
      <c r="U1277" s="602"/>
      <c r="V1277" s="602"/>
      <c r="W1277" s="602"/>
      <c r="X1277" s="602"/>
      <c r="Y1277" s="602"/>
      <c r="Z1277" s="604">
        <v>11</v>
      </c>
      <c r="AA1277" s="602"/>
      <c r="AB1277" s="602"/>
      <c r="AC1277" s="602"/>
      <c r="AD1277" s="605">
        <v>11</v>
      </c>
    </row>
    <row r="1278" spans="1:30" ht="15.75" thickBot="1" x14ac:dyDescent="0.3">
      <c r="A1278" s="593" t="s">
        <v>420</v>
      </c>
      <c r="B1278" s="672">
        <v>45447</v>
      </c>
      <c r="C1278" s="671" t="s">
        <v>396</v>
      </c>
      <c r="D1278" s="606" t="s">
        <v>397</v>
      </c>
      <c r="E1278" s="670"/>
      <c r="F1278" s="670"/>
      <c r="G1278" s="670"/>
      <c r="H1278" s="670"/>
      <c r="I1278" s="670"/>
      <c r="J1278" s="670"/>
      <c r="K1278" s="670"/>
      <c r="L1278" s="670"/>
      <c r="M1278" s="670"/>
      <c r="N1278" s="670"/>
      <c r="O1278" s="607">
        <v>500</v>
      </c>
      <c r="P1278" s="670"/>
      <c r="Q1278" s="603">
        <v>500</v>
      </c>
      <c r="R1278" s="670"/>
      <c r="S1278" s="670"/>
      <c r="T1278" s="670"/>
      <c r="U1278" s="670"/>
      <c r="V1278" s="670"/>
      <c r="W1278" s="670"/>
      <c r="X1278" s="670"/>
      <c r="Y1278" s="670"/>
      <c r="Z1278" s="670"/>
      <c r="AA1278" s="670"/>
      <c r="AB1278" s="608">
        <v>1</v>
      </c>
      <c r="AC1278" s="670"/>
      <c r="AD1278" s="605">
        <v>1</v>
      </c>
    </row>
    <row r="1279" spans="1:30" ht="15.75" thickBot="1" x14ac:dyDescent="0.3">
      <c r="A1279" s="593" t="s">
        <v>420</v>
      </c>
      <c r="B1279" s="673">
        <v>45456</v>
      </c>
      <c r="C1279" s="671" t="s">
        <v>396</v>
      </c>
      <c r="D1279" s="600" t="s">
        <v>397</v>
      </c>
      <c r="E1279" s="602"/>
      <c r="F1279" s="602"/>
      <c r="G1279" s="602"/>
      <c r="H1279" s="602"/>
      <c r="I1279" s="602"/>
      <c r="J1279" s="602"/>
      <c r="K1279" s="602"/>
      <c r="L1279" s="602"/>
      <c r="M1279" s="602"/>
      <c r="N1279" s="601">
        <v>3000</v>
      </c>
      <c r="O1279" s="601">
        <v>4500</v>
      </c>
      <c r="P1279" s="602"/>
      <c r="Q1279" s="603">
        <v>7500</v>
      </c>
      <c r="R1279" s="602"/>
      <c r="S1279" s="602"/>
      <c r="T1279" s="602"/>
      <c r="U1279" s="602"/>
      <c r="V1279" s="602"/>
      <c r="W1279" s="602"/>
      <c r="X1279" s="602"/>
      <c r="Y1279" s="602"/>
      <c r="Z1279" s="602"/>
      <c r="AA1279" s="604">
        <v>6</v>
      </c>
      <c r="AB1279" s="604">
        <v>9</v>
      </c>
      <c r="AC1279" s="602"/>
      <c r="AD1279" s="605">
        <v>15</v>
      </c>
    </row>
    <row r="1280" spans="1:30" ht="15.75" thickBot="1" x14ac:dyDescent="0.3">
      <c r="A1280" s="593" t="s">
        <v>420</v>
      </c>
      <c r="B1280" s="672">
        <v>45463</v>
      </c>
      <c r="C1280" s="671" t="s">
        <v>396</v>
      </c>
      <c r="D1280" s="606" t="s">
        <v>397</v>
      </c>
      <c r="E1280" s="670"/>
      <c r="F1280" s="670"/>
      <c r="G1280" s="670"/>
      <c r="H1280" s="670"/>
      <c r="I1280" s="670"/>
      <c r="J1280" s="670"/>
      <c r="K1280" s="670"/>
      <c r="L1280" s="670"/>
      <c r="M1280" s="670"/>
      <c r="N1280" s="670"/>
      <c r="O1280" s="607">
        <v>2000</v>
      </c>
      <c r="P1280" s="670"/>
      <c r="Q1280" s="603">
        <v>2000</v>
      </c>
      <c r="R1280" s="670"/>
      <c r="S1280" s="670"/>
      <c r="T1280" s="670"/>
      <c r="U1280" s="670"/>
      <c r="V1280" s="670"/>
      <c r="W1280" s="670"/>
      <c r="X1280" s="670"/>
      <c r="Y1280" s="670"/>
      <c r="Z1280" s="670"/>
      <c r="AA1280" s="670"/>
      <c r="AB1280" s="608">
        <v>4</v>
      </c>
      <c r="AC1280" s="670"/>
      <c r="AD1280" s="605">
        <v>4</v>
      </c>
    </row>
    <row r="1281" spans="1:30" ht="15.75" thickBot="1" x14ac:dyDescent="0.3">
      <c r="A1281" s="593" t="s">
        <v>420</v>
      </c>
      <c r="B1281" s="692" t="s">
        <v>398</v>
      </c>
      <c r="C1281" s="692" t="s">
        <v>396</v>
      </c>
      <c r="D1281" s="600" t="s">
        <v>402</v>
      </c>
      <c r="E1281" s="602"/>
      <c r="F1281" s="602"/>
      <c r="G1281" s="602"/>
      <c r="H1281" s="602"/>
      <c r="I1281" s="602"/>
      <c r="J1281" s="602"/>
      <c r="K1281" s="602"/>
      <c r="L1281" s="602"/>
      <c r="M1281" s="602"/>
      <c r="N1281" s="602"/>
      <c r="O1281" s="602"/>
      <c r="P1281" s="602"/>
      <c r="Q1281" s="591"/>
      <c r="R1281" s="604">
        <v>1</v>
      </c>
      <c r="S1281" s="602"/>
      <c r="T1281" s="602"/>
      <c r="U1281" s="602"/>
      <c r="V1281" s="602"/>
      <c r="W1281" s="602"/>
      <c r="X1281" s="602"/>
      <c r="Y1281" s="602"/>
      <c r="Z1281" s="602"/>
      <c r="AA1281" s="602"/>
      <c r="AB1281" s="602"/>
      <c r="AC1281" s="602"/>
      <c r="AD1281" s="605">
        <v>1</v>
      </c>
    </row>
    <row r="1282" spans="1:30" ht="15.75" thickBot="1" x14ac:dyDescent="0.3">
      <c r="A1282" s="593" t="s">
        <v>420</v>
      </c>
      <c r="B1282" s="692" t="s">
        <v>398</v>
      </c>
      <c r="C1282" s="692" t="s">
        <v>396</v>
      </c>
      <c r="D1282" s="606" t="s">
        <v>397</v>
      </c>
      <c r="E1282" s="670"/>
      <c r="F1282" s="670"/>
      <c r="G1282" s="670"/>
      <c r="H1282" s="670"/>
      <c r="I1282" s="670"/>
      <c r="J1282" s="670"/>
      <c r="K1282" s="670"/>
      <c r="L1282" s="670"/>
      <c r="M1282" s="670"/>
      <c r="N1282" s="670"/>
      <c r="O1282" s="670"/>
      <c r="P1282" s="670"/>
      <c r="Q1282" s="591"/>
      <c r="R1282" s="608">
        <v>23</v>
      </c>
      <c r="S1282" s="608">
        <v>33</v>
      </c>
      <c r="T1282" s="608">
        <v>5</v>
      </c>
      <c r="U1282" s="608">
        <v>31</v>
      </c>
      <c r="V1282" s="608">
        <v>218</v>
      </c>
      <c r="W1282" s="608">
        <v>100</v>
      </c>
      <c r="X1282" s="608">
        <v>24</v>
      </c>
      <c r="Y1282" s="608">
        <v>10</v>
      </c>
      <c r="Z1282" s="608">
        <v>16</v>
      </c>
      <c r="AA1282" s="608">
        <v>6</v>
      </c>
      <c r="AB1282" s="608">
        <v>10</v>
      </c>
      <c r="AC1282" s="670"/>
      <c r="AD1282" s="605">
        <v>426</v>
      </c>
    </row>
    <row r="1283" spans="1:30" ht="15.75" thickBot="1" x14ac:dyDescent="0.3">
      <c r="A1283" s="593" t="s">
        <v>420</v>
      </c>
      <c r="B1283" s="692" t="s">
        <v>398</v>
      </c>
      <c r="C1283" s="692" t="s">
        <v>396</v>
      </c>
      <c r="D1283" s="600" t="s">
        <v>403</v>
      </c>
      <c r="E1283" s="602"/>
      <c r="F1283" s="602"/>
      <c r="G1283" s="602"/>
      <c r="H1283" s="602"/>
      <c r="I1283" s="602"/>
      <c r="J1283" s="602"/>
      <c r="K1283" s="602"/>
      <c r="L1283" s="602"/>
      <c r="M1283" s="602"/>
      <c r="N1283" s="602"/>
      <c r="O1283" s="602"/>
      <c r="P1283" s="602"/>
      <c r="Q1283" s="591"/>
      <c r="R1283" s="602"/>
      <c r="S1283" s="602"/>
      <c r="T1283" s="602"/>
      <c r="U1283" s="602"/>
      <c r="V1283" s="602"/>
      <c r="W1283" s="602"/>
      <c r="X1283" s="602"/>
      <c r="Y1283" s="604">
        <v>1</v>
      </c>
      <c r="Z1283" s="602"/>
      <c r="AA1283" s="602"/>
      <c r="AB1283" s="602"/>
      <c r="AC1283" s="602"/>
      <c r="AD1283" s="605">
        <v>1</v>
      </c>
    </row>
    <row r="1284" spans="1:30" ht="15.75" thickBot="1" x14ac:dyDescent="0.3">
      <c r="A1284" s="593" t="s">
        <v>420</v>
      </c>
      <c r="B1284" s="671" t="s">
        <v>400</v>
      </c>
      <c r="C1284" s="671" t="s">
        <v>400</v>
      </c>
      <c r="D1284" s="609" t="s">
        <v>400</v>
      </c>
      <c r="E1284" s="603">
        <v>21500</v>
      </c>
      <c r="F1284" s="603">
        <v>19413.37</v>
      </c>
      <c r="G1284" s="603">
        <v>8500</v>
      </c>
      <c r="H1284" s="603">
        <v>15250</v>
      </c>
      <c r="I1284" s="603">
        <v>122000</v>
      </c>
      <c r="J1284" s="603">
        <v>50700</v>
      </c>
      <c r="K1284" s="603">
        <v>15500</v>
      </c>
      <c r="L1284" s="603">
        <v>6700</v>
      </c>
      <c r="M1284" s="603">
        <v>6700</v>
      </c>
      <c r="N1284" s="603">
        <v>3000</v>
      </c>
      <c r="O1284" s="603">
        <v>7000</v>
      </c>
      <c r="P1284" s="591"/>
      <c r="Q1284" s="603">
        <v>276263.37</v>
      </c>
      <c r="R1284" s="610">
        <v>43</v>
      </c>
      <c r="S1284" s="610">
        <v>39</v>
      </c>
      <c r="T1284" s="610">
        <v>18</v>
      </c>
      <c r="U1284" s="610">
        <v>31</v>
      </c>
      <c r="V1284" s="610">
        <v>249</v>
      </c>
      <c r="W1284" s="610">
        <v>105</v>
      </c>
      <c r="X1284" s="610">
        <v>31</v>
      </c>
      <c r="Y1284" s="610">
        <v>16</v>
      </c>
      <c r="Z1284" s="610">
        <v>19</v>
      </c>
      <c r="AA1284" s="610">
        <v>6</v>
      </c>
      <c r="AB1284" s="610">
        <v>14</v>
      </c>
      <c r="AC1284" s="591"/>
      <c r="AD1284" s="605">
        <v>472</v>
      </c>
    </row>
    <row r="1285" spans="1:30" ht="15.75" thickBot="1" x14ac:dyDescent="0.3">
      <c r="A1285" s="593" t="s">
        <v>421</v>
      </c>
      <c r="B1285" s="673">
        <v>45139</v>
      </c>
      <c r="C1285" s="671" t="s">
        <v>396</v>
      </c>
      <c r="D1285" s="600" t="s">
        <v>397</v>
      </c>
      <c r="E1285" s="601">
        <v>1727.23</v>
      </c>
      <c r="F1285" s="602"/>
      <c r="G1285" s="602"/>
      <c r="H1285" s="602"/>
      <c r="I1285" s="602"/>
      <c r="J1285" s="602"/>
      <c r="K1285" s="602"/>
      <c r="L1285" s="602"/>
      <c r="M1285" s="602"/>
      <c r="N1285" s="602"/>
      <c r="O1285" s="602"/>
      <c r="P1285" s="602"/>
      <c r="Q1285" s="603">
        <v>1727.23</v>
      </c>
      <c r="R1285" s="604">
        <v>11</v>
      </c>
      <c r="S1285" s="602"/>
      <c r="T1285" s="602"/>
      <c r="U1285" s="602"/>
      <c r="V1285" s="602"/>
      <c r="W1285" s="602"/>
      <c r="X1285" s="602"/>
      <c r="Y1285" s="602"/>
      <c r="Z1285" s="602"/>
      <c r="AA1285" s="602"/>
      <c r="AB1285" s="602"/>
      <c r="AC1285" s="602"/>
      <c r="AD1285" s="605">
        <v>11</v>
      </c>
    </row>
    <row r="1286" spans="1:30" ht="15.75" thickBot="1" x14ac:dyDescent="0.3">
      <c r="A1286" s="593" t="s">
        <v>421</v>
      </c>
      <c r="B1286" s="672">
        <v>45140</v>
      </c>
      <c r="C1286" s="671" t="s">
        <v>396</v>
      </c>
      <c r="D1286" s="606" t="s">
        <v>397</v>
      </c>
      <c r="E1286" s="607">
        <v>220.75</v>
      </c>
      <c r="F1286" s="670"/>
      <c r="G1286" s="670"/>
      <c r="H1286" s="670"/>
      <c r="I1286" s="670"/>
      <c r="J1286" s="670"/>
      <c r="K1286" s="670"/>
      <c r="L1286" s="670"/>
      <c r="M1286" s="670"/>
      <c r="N1286" s="670"/>
      <c r="O1286" s="670"/>
      <c r="P1286" s="670"/>
      <c r="Q1286" s="603">
        <v>220.75</v>
      </c>
      <c r="R1286" s="608">
        <v>4</v>
      </c>
      <c r="S1286" s="670"/>
      <c r="T1286" s="670"/>
      <c r="U1286" s="670"/>
      <c r="V1286" s="670"/>
      <c r="W1286" s="670"/>
      <c r="X1286" s="670"/>
      <c r="Y1286" s="670"/>
      <c r="Z1286" s="670"/>
      <c r="AA1286" s="670"/>
      <c r="AB1286" s="670"/>
      <c r="AC1286" s="670"/>
      <c r="AD1286" s="605">
        <v>4</v>
      </c>
    </row>
    <row r="1287" spans="1:30" ht="15.75" thickBot="1" x14ac:dyDescent="0.3">
      <c r="A1287" s="593" t="s">
        <v>421</v>
      </c>
      <c r="B1287" s="673">
        <v>45166</v>
      </c>
      <c r="C1287" s="671" t="s">
        <v>396</v>
      </c>
      <c r="D1287" s="600" t="s">
        <v>397</v>
      </c>
      <c r="E1287" s="601">
        <v>1783.04</v>
      </c>
      <c r="F1287" s="602"/>
      <c r="G1287" s="602"/>
      <c r="H1287" s="602"/>
      <c r="I1287" s="602"/>
      <c r="J1287" s="602"/>
      <c r="K1287" s="602"/>
      <c r="L1287" s="602"/>
      <c r="M1287" s="602"/>
      <c r="N1287" s="602"/>
      <c r="O1287" s="602"/>
      <c r="P1287" s="602"/>
      <c r="Q1287" s="603">
        <v>1783.04</v>
      </c>
      <c r="R1287" s="604">
        <v>12</v>
      </c>
      <c r="S1287" s="602"/>
      <c r="T1287" s="602"/>
      <c r="U1287" s="602"/>
      <c r="V1287" s="602"/>
      <c r="W1287" s="602"/>
      <c r="X1287" s="602"/>
      <c r="Y1287" s="602"/>
      <c r="Z1287" s="602"/>
      <c r="AA1287" s="602"/>
      <c r="AB1287" s="602"/>
      <c r="AC1287" s="602"/>
      <c r="AD1287" s="605">
        <v>12</v>
      </c>
    </row>
    <row r="1288" spans="1:30" ht="15.75" thickBot="1" x14ac:dyDescent="0.3">
      <c r="A1288" s="593" t="s">
        <v>421</v>
      </c>
      <c r="B1288" s="672">
        <v>45174</v>
      </c>
      <c r="C1288" s="671" t="s">
        <v>396</v>
      </c>
      <c r="D1288" s="606" t="s">
        <v>397</v>
      </c>
      <c r="E1288" s="670"/>
      <c r="F1288" s="607">
        <v>3129.35</v>
      </c>
      <c r="G1288" s="670"/>
      <c r="H1288" s="670"/>
      <c r="I1288" s="670"/>
      <c r="J1288" s="670"/>
      <c r="K1288" s="670"/>
      <c r="L1288" s="670"/>
      <c r="M1288" s="670"/>
      <c r="N1288" s="670"/>
      <c r="O1288" s="670"/>
      <c r="P1288" s="670"/>
      <c r="Q1288" s="603">
        <v>3129.35</v>
      </c>
      <c r="R1288" s="670"/>
      <c r="S1288" s="608">
        <v>25</v>
      </c>
      <c r="T1288" s="670"/>
      <c r="U1288" s="670"/>
      <c r="V1288" s="670"/>
      <c r="W1288" s="670"/>
      <c r="X1288" s="670"/>
      <c r="Y1288" s="670"/>
      <c r="Z1288" s="670"/>
      <c r="AA1288" s="670"/>
      <c r="AB1288" s="670"/>
      <c r="AC1288" s="670"/>
      <c r="AD1288" s="605">
        <v>25</v>
      </c>
    </row>
    <row r="1289" spans="1:30" ht="15.75" thickBot="1" x14ac:dyDescent="0.3">
      <c r="A1289" s="593" t="s">
        <v>421</v>
      </c>
      <c r="B1289" s="673">
        <v>45181</v>
      </c>
      <c r="C1289" s="671" t="s">
        <v>396</v>
      </c>
      <c r="D1289" s="600" t="s">
        <v>397</v>
      </c>
      <c r="E1289" s="602"/>
      <c r="F1289" s="601">
        <v>17.260000000000002</v>
      </c>
      <c r="G1289" s="602"/>
      <c r="H1289" s="602"/>
      <c r="I1289" s="602"/>
      <c r="J1289" s="602"/>
      <c r="K1289" s="602"/>
      <c r="L1289" s="602"/>
      <c r="M1289" s="602"/>
      <c r="N1289" s="602"/>
      <c r="O1289" s="602"/>
      <c r="P1289" s="602"/>
      <c r="Q1289" s="603">
        <v>17.260000000000002</v>
      </c>
      <c r="R1289" s="602"/>
      <c r="S1289" s="604">
        <v>1</v>
      </c>
      <c r="T1289" s="602"/>
      <c r="U1289" s="602"/>
      <c r="V1289" s="602"/>
      <c r="W1289" s="602"/>
      <c r="X1289" s="602"/>
      <c r="Y1289" s="602"/>
      <c r="Z1289" s="602"/>
      <c r="AA1289" s="602"/>
      <c r="AB1289" s="602"/>
      <c r="AC1289" s="602"/>
      <c r="AD1289" s="605">
        <v>1</v>
      </c>
    </row>
    <row r="1290" spans="1:30" ht="15.75" thickBot="1" x14ac:dyDescent="0.3">
      <c r="A1290" s="593" t="s">
        <v>421</v>
      </c>
      <c r="B1290" s="672">
        <v>45190</v>
      </c>
      <c r="C1290" s="671" t="s">
        <v>396</v>
      </c>
      <c r="D1290" s="606" t="s">
        <v>397</v>
      </c>
      <c r="E1290" s="670"/>
      <c r="F1290" s="607">
        <v>258.2</v>
      </c>
      <c r="G1290" s="670"/>
      <c r="H1290" s="670"/>
      <c r="I1290" s="670"/>
      <c r="J1290" s="670"/>
      <c r="K1290" s="670"/>
      <c r="L1290" s="670"/>
      <c r="M1290" s="670"/>
      <c r="N1290" s="670"/>
      <c r="O1290" s="670"/>
      <c r="P1290" s="670"/>
      <c r="Q1290" s="603">
        <v>258.2</v>
      </c>
      <c r="R1290" s="670"/>
      <c r="S1290" s="608">
        <v>3</v>
      </c>
      <c r="T1290" s="670"/>
      <c r="U1290" s="670"/>
      <c r="V1290" s="670"/>
      <c r="W1290" s="670"/>
      <c r="X1290" s="670"/>
      <c r="Y1290" s="670"/>
      <c r="Z1290" s="670"/>
      <c r="AA1290" s="670"/>
      <c r="AB1290" s="670"/>
      <c r="AC1290" s="670"/>
      <c r="AD1290" s="605">
        <v>3</v>
      </c>
    </row>
    <row r="1291" spans="1:30" ht="15.75" thickBot="1" x14ac:dyDescent="0.3">
      <c r="A1291" s="593" t="s">
        <v>421</v>
      </c>
      <c r="B1291" s="673">
        <v>45191</v>
      </c>
      <c r="C1291" s="671" t="s">
        <v>396</v>
      </c>
      <c r="D1291" s="600" t="s">
        <v>397</v>
      </c>
      <c r="E1291" s="602"/>
      <c r="F1291" s="601">
        <v>2052.86</v>
      </c>
      <c r="G1291" s="602"/>
      <c r="H1291" s="602"/>
      <c r="I1291" s="602"/>
      <c r="J1291" s="602"/>
      <c r="K1291" s="602"/>
      <c r="L1291" s="602"/>
      <c r="M1291" s="602"/>
      <c r="N1291" s="602"/>
      <c r="O1291" s="602"/>
      <c r="P1291" s="602"/>
      <c r="Q1291" s="603">
        <v>2052.86</v>
      </c>
      <c r="R1291" s="602"/>
      <c r="S1291" s="604">
        <v>15</v>
      </c>
      <c r="T1291" s="602"/>
      <c r="U1291" s="602"/>
      <c r="V1291" s="602"/>
      <c r="W1291" s="602"/>
      <c r="X1291" s="602"/>
      <c r="Y1291" s="602"/>
      <c r="Z1291" s="602"/>
      <c r="AA1291" s="602"/>
      <c r="AB1291" s="602"/>
      <c r="AC1291" s="602"/>
      <c r="AD1291" s="605">
        <v>15</v>
      </c>
    </row>
    <row r="1292" spans="1:30" ht="15.75" thickBot="1" x14ac:dyDescent="0.3">
      <c r="A1292" s="593" t="s">
        <v>421</v>
      </c>
      <c r="B1292" s="672">
        <v>45197</v>
      </c>
      <c r="C1292" s="671" t="s">
        <v>396</v>
      </c>
      <c r="D1292" s="606" t="s">
        <v>397</v>
      </c>
      <c r="E1292" s="670"/>
      <c r="F1292" s="607">
        <v>83.74</v>
      </c>
      <c r="G1292" s="670"/>
      <c r="H1292" s="670"/>
      <c r="I1292" s="670"/>
      <c r="J1292" s="670"/>
      <c r="K1292" s="670"/>
      <c r="L1292" s="670"/>
      <c r="M1292" s="670"/>
      <c r="N1292" s="670"/>
      <c r="O1292" s="670"/>
      <c r="P1292" s="670"/>
      <c r="Q1292" s="603">
        <v>83.74</v>
      </c>
      <c r="R1292" s="670"/>
      <c r="S1292" s="608">
        <v>2</v>
      </c>
      <c r="T1292" s="670"/>
      <c r="U1292" s="670"/>
      <c r="V1292" s="670"/>
      <c r="W1292" s="670"/>
      <c r="X1292" s="670"/>
      <c r="Y1292" s="670"/>
      <c r="Z1292" s="670"/>
      <c r="AA1292" s="670"/>
      <c r="AB1292" s="670"/>
      <c r="AC1292" s="670"/>
      <c r="AD1292" s="605">
        <v>2</v>
      </c>
    </row>
    <row r="1293" spans="1:30" ht="15.75" thickBot="1" x14ac:dyDescent="0.3">
      <c r="A1293" s="593" t="s">
        <v>421</v>
      </c>
      <c r="B1293" s="673">
        <v>45202</v>
      </c>
      <c r="C1293" s="671" t="s">
        <v>396</v>
      </c>
      <c r="D1293" s="600" t="s">
        <v>397</v>
      </c>
      <c r="E1293" s="602"/>
      <c r="F1293" s="602"/>
      <c r="G1293" s="601">
        <v>3040.33</v>
      </c>
      <c r="H1293" s="602"/>
      <c r="I1293" s="602"/>
      <c r="J1293" s="602"/>
      <c r="K1293" s="602"/>
      <c r="L1293" s="602"/>
      <c r="M1293" s="602"/>
      <c r="N1293" s="602"/>
      <c r="O1293" s="602"/>
      <c r="P1293" s="602"/>
      <c r="Q1293" s="603">
        <v>3040.33</v>
      </c>
      <c r="R1293" s="602"/>
      <c r="S1293" s="602"/>
      <c r="T1293" s="604">
        <v>18</v>
      </c>
      <c r="U1293" s="602"/>
      <c r="V1293" s="602"/>
      <c r="W1293" s="602"/>
      <c r="X1293" s="602"/>
      <c r="Y1293" s="602"/>
      <c r="Z1293" s="602"/>
      <c r="AA1293" s="602"/>
      <c r="AB1293" s="602"/>
      <c r="AC1293" s="602"/>
      <c r="AD1293" s="605">
        <v>18</v>
      </c>
    </row>
    <row r="1294" spans="1:30" ht="15.75" thickBot="1" x14ac:dyDescent="0.3">
      <c r="A1294" s="593" t="s">
        <v>421</v>
      </c>
      <c r="B1294" s="672">
        <v>45223</v>
      </c>
      <c r="C1294" s="671" t="s">
        <v>396</v>
      </c>
      <c r="D1294" s="606" t="s">
        <v>397</v>
      </c>
      <c r="E1294" s="670"/>
      <c r="F1294" s="670"/>
      <c r="G1294" s="607">
        <v>1752.17</v>
      </c>
      <c r="H1294" s="670"/>
      <c r="I1294" s="670"/>
      <c r="J1294" s="670"/>
      <c r="K1294" s="670"/>
      <c r="L1294" s="670"/>
      <c r="M1294" s="670"/>
      <c r="N1294" s="670"/>
      <c r="O1294" s="670"/>
      <c r="P1294" s="670"/>
      <c r="Q1294" s="603">
        <v>1752.17</v>
      </c>
      <c r="R1294" s="670"/>
      <c r="S1294" s="670"/>
      <c r="T1294" s="608">
        <v>13</v>
      </c>
      <c r="U1294" s="670"/>
      <c r="V1294" s="670"/>
      <c r="W1294" s="670"/>
      <c r="X1294" s="670"/>
      <c r="Y1294" s="670"/>
      <c r="Z1294" s="670"/>
      <c r="AA1294" s="670"/>
      <c r="AB1294" s="670"/>
      <c r="AC1294" s="670"/>
      <c r="AD1294" s="605">
        <v>13</v>
      </c>
    </row>
    <row r="1295" spans="1:30" ht="15.75" thickBot="1" x14ac:dyDescent="0.3">
      <c r="A1295" s="593" t="s">
        <v>421</v>
      </c>
      <c r="B1295" s="673">
        <v>45232</v>
      </c>
      <c r="C1295" s="671" t="s">
        <v>396</v>
      </c>
      <c r="D1295" s="600" t="s">
        <v>397</v>
      </c>
      <c r="E1295" s="602"/>
      <c r="F1295" s="602"/>
      <c r="G1295" s="602"/>
      <c r="H1295" s="601">
        <v>1357.22</v>
      </c>
      <c r="I1295" s="602"/>
      <c r="J1295" s="602"/>
      <c r="K1295" s="602"/>
      <c r="L1295" s="602"/>
      <c r="M1295" s="602"/>
      <c r="N1295" s="602"/>
      <c r="O1295" s="602"/>
      <c r="P1295" s="602"/>
      <c r="Q1295" s="603">
        <v>1357.22</v>
      </c>
      <c r="R1295" s="602"/>
      <c r="S1295" s="602"/>
      <c r="T1295" s="602"/>
      <c r="U1295" s="604">
        <v>14</v>
      </c>
      <c r="V1295" s="602"/>
      <c r="W1295" s="602"/>
      <c r="X1295" s="602"/>
      <c r="Y1295" s="602"/>
      <c r="Z1295" s="602"/>
      <c r="AA1295" s="602"/>
      <c r="AB1295" s="602"/>
      <c r="AC1295" s="602"/>
      <c r="AD1295" s="605">
        <v>14</v>
      </c>
    </row>
    <row r="1296" spans="1:30" ht="15.75" thickBot="1" x14ac:dyDescent="0.3">
      <c r="A1296" s="593" t="s">
        <v>421</v>
      </c>
      <c r="B1296" s="672">
        <v>45246</v>
      </c>
      <c r="C1296" s="671" t="s">
        <v>396</v>
      </c>
      <c r="D1296" s="606" t="s">
        <v>397</v>
      </c>
      <c r="E1296" s="670"/>
      <c r="F1296" s="670"/>
      <c r="G1296" s="670"/>
      <c r="H1296" s="607">
        <v>637.29999999999995</v>
      </c>
      <c r="I1296" s="670"/>
      <c r="J1296" s="670"/>
      <c r="K1296" s="670"/>
      <c r="L1296" s="670"/>
      <c r="M1296" s="670"/>
      <c r="N1296" s="670"/>
      <c r="O1296" s="670"/>
      <c r="P1296" s="670"/>
      <c r="Q1296" s="603">
        <v>637.29999999999995</v>
      </c>
      <c r="R1296" s="670"/>
      <c r="S1296" s="670"/>
      <c r="T1296" s="670"/>
      <c r="U1296" s="608">
        <v>1</v>
      </c>
      <c r="V1296" s="670"/>
      <c r="W1296" s="670"/>
      <c r="X1296" s="670"/>
      <c r="Y1296" s="670"/>
      <c r="Z1296" s="670"/>
      <c r="AA1296" s="670"/>
      <c r="AB1296" s="670"/>
      <c r="AC1296" s="670"/>
      <c r="AD1296" s="605">
        <v>1</v>
      </c>
    </row>
    <row r="1297" spans="1:30" ht="15.75" thickBot="1" x14ac:dyDescent="0.3">
      <c r="A1297" s="593" t="s">
        <v>421</v>
      </c>
      <c r="B1297" s="673">
        <v>45251</v>
      </c>
      <c r="C1297" s="671" t="s">
        <v>396</v>
      </c>
      <c r="D1297" s="600" t="s">
        <v>397</v>
      </c>
      <c r="E1297" s="602"/>
      <c r="F1297" s="602"/>
      <c r="G1297" s="602"/>
      <c r="H1297" s="601">
        <v>4800.1899999999996</v>
      </c>
      <c r="I1297" s="602"/>
      <c r="J1297" s="602"/>
      <c r="K1297" s="602"/>
      <c r="L1297" s="602"/>
      <c r="M1297" s="602"/>
      <c r="N1297" s="602"/>
      <c r="O1297" s="602"/>
      <c r="P1297" s="602"/>
      <c r="Q1297" s="603">
        <v>4800.1899999999996</v>
      </c>
      <c r="R1297" s="602"/>
      <c r="S1297" s="602"/>
      <c r="T1297" s="602"/>
      <c r="U1297" s="604">
        <v>32</v>
      </c>
      <c r="V1297" s="602"/>
      <c r="W1297" s="602"/>
      <c r="X1297" s="602"/>
      <c r="Y1297" s="602"/>
      <c r="Z1297" s="602"/>
      <c r="AA1297" s="602"/>
      <c r="AB1297" s="602"/>
      <c r="AC1297" s="602"/>
      <c r="AD1297" s="605">
        <v>32</v>
      </c>
    </row>
    <row r="1298" spans="1:30" ht="15.75" thickBot="1" x14ac:dyDescent="0.3">
      <c r="A1298" s="593" t="s">
        <v>421</v>
      </c>
      <c r="B1298" s="672">
        <v>45264</v>
      </c>
      <c r="C1298" s="671" t="s">
        <v>396</v>
      </c>
      <c r="D1298" s="606" t="s">
        <v>397</v>
      </c>
      <c r="E1298" s="670"/>
      <c r="F1298" s="670"/>
      <c r="G1298" s="670"/>
      <c r="H1298" s="670"/>
      <c r="I1298" s="607">
        <v>1232.9000000000001</v>
      </c>
      <c r="J1298" s="670"/>
      <c r="K1298" s="670"/>
      <c r="L1298" s="670"/>
      <c r="M1298" s="670"/>
      <c r="N1298" s="670"/>
      <c r="O1298" s="670"/>
      <c r="P1298" s="670"/>
      <c r="Q1298" s="603">
        <v>1232.9000000000001</v>
      </c>
      <c r="R1298" s="670"/>
      <c r="S1298" s="670"/>
      <c r="T1298" s="670"/>
      <c r="U1298" s="670"/>
      <c r="V1298" s="608">
        <v>8</v>
      </c>
      <c r="W1298" s="670"/>
      <c r="X1298" s="670"/>
      <c r="Y1298" s="670"/>
      <c r="Z1298" s="670"/>
      <c r="AA1298" s="670"/>
      <c r="AB1298" s="670"/>
      <c r="AC1298" s="670"/>
      <c r="AD1298" s="605">
        <v>8</v>
      </c>
    </row>
    <row r="1299" spans="1:30" ht="15.75" thickBot="1" x14ac:dyDescent="0.3">
      <c r="A1299" s="593" t="s">
        <v>421</v>
      </c>
      <c r="B1299" s="673">
        <v>45279</v>
      </c>
      <c r="C1299" s="671" t="s">
        <v>396</v>
      </c>
      <c r="D1299" s="600" t="s">
        <v>397</v>
      </c>
      <c r="E1299" s="602"/>
      <c r="F1299" s="602"/>
      <c r="G1299" s="602"/>
      <c r="H1299" s="601">
        <v>419</v>
      </c>
      <c r="I1299" s="602"/>
      <c r="J1299" s="602"/>
      <c r="K1299" s="602"/>
      <c r="L1299" s="602"/>
      <c r="M1299" s="602"/>
      <c r="N1299" s="602"/>
      <c r="O1299" s="602"/>
      <c r="P1299" s="602"/>
      <c r="Q1299" s="603">
        <v>419</v>
      </c>
      <c r="R1299" s="602"/>
      <c r="S1299" s="602"/>
      <c r="T1299" s="602"/>
      <c r="U1299" s="604">
        <v>1</v>
      </c>
      <c r="V1299" s="602"/>
      <c r="W1299" s="602"/>
      <c r="X1299" s="602"/>
      <c r="Y1299" s="602"/>
      <c r="Z1299" s="602"/>
      <c r="AA1299" s="602"/>
      <c r="AB1299" s="602"/>
      <c r="AC1299" s="602"/>
      <c r="AD1299" s="605">
        <v>1</v>
      </c>
    </row>
    <row r="1300" spans="1:30" ht="15.75" thickBot="1" x14ac:dyDescent="0.3">
      <c r="A1300" s="593" t="s">
        <v>421</v>
      </c>
      <c r="B1300" s="672">
        <v>45280</v>
      </c>
      <c r="C1300" s="671" t="s">
        <v>396</v>
      </c>
      <c r="D1300" s="606" t="s">
        <v>397</v>
      </c>
      <c r="E1300" s="670"/>
      <c r="F1300" s="670"/>
      <c r="G1300" s="670"/>
      <c r="H1300" s="670"/>
      <c r="I1300" s="607">
        <v>2016.3</v>
      </c>
      <c r="J1300" s="670"/>
      <c r="K1300" s="670"/>
      <c r="L1300" s="670"/>
      <c r="M1300" s="670"/>
      <c r="N1300" s="670"/>
      <c r="O1300" s="670"/>
      <c r="P1300" s="670"/>
      <c r="Q1300" s="603">
        <v>2016.3</v>
      </c>
      <c r="R1300" s="670"/>
      <c r="S1300" s="670"/>
      <c r="T1300" s="670"/>
      <c r="U1300" s="670"/>
      <c r="V1300" s="608">
        <v>15</v>
      </c>
      <c r="W1300" s="670"/>
      <c r="X1300" s="670"/>
      <c r="Y1300" s="670"/>
      <c r="Z1300" s="670"/>
      <c r="AA1300" s="670"/>
      <c r="AB1300" s="670"/>
      <c r="AC1300" s="670"/>
      <c r="AD1300" s="605">
        <v>15</v>
      </c>
    </row>
    <row r="1301" spans="1:30" ht="15.75" thickBot="1" x14ac:dyDescent="0.3">
      <c r="A1301" s="593" t="s">
        <v>421</v>
      </c>
      <c r="B1301" s="673">
        <v>45299</v>
      </c>
      <c r="C1301" s="671" t="s">
        <v>396</v>
      </c>
      <c r="D1301" s="600" t="s">
        <v>397</v>
      </c>
      <c r="E1301" s="602"/>
      <c r="F1301" s="602"/>
      <c r="G1301" s="602"/>
      <c r="H1301" s="602"/>
      <c r="I1301" s="602"/>
      <c r="J1301" s="601">
        <v>2988.08</v>
      </c>
      <c r="K1301" s="602"/>
      <c r="L1301" s="602"/>
      <c r="M1301" s="602"/>
      <c r="N1301" s="602"/>
      <c r="O1301" s="602"/>
      <c r="P1301" s="602"/>
      <c r="Q1301" s="603">
        <v>2988.08</v>
      </c>
      <c r="R1301" s="602"/>
      <c r="S1301" s="602"/>
      <c r="T1301" s="602"/>
      <c r="U1301" s="602"/>
      <c r="V1301" s="602"/>
      <c r="W1301" s="604">
        <v>16</v>
      </c>
      <c r="X1301" s="602"/>
      <c r="Y1301" s="602"/>
      <c r="Z1301" s="602"/>
      <c r="AA1301" s="602"/>
      <c r="AB1301" s="602"/>
      <c r="AC1301" s="602"/>
      <c r="AD1301" s="605">
        <v>16</v>
      </c>
    </row>
    <row r="1302" spans="1:30" ht="15.75" thickBot="1" x14ac:dyDescent="0.3">
      <c r="A1302" s="593" t="s">
        <v>421</v>
      </c>
      <c r="B1302" s="672">
        <v>45313</v>
      </c>
      <c r="C1302" s="671" t="s">
        <v>396</v>
      </c>
      <c r="D1302" s="606" t="s">
        <v>397</v>
      </c>
      <c r="E1302" s="670"/>
      <c r="F1302" s="670"/>
      <c r="G1302" s="670"/>
      <c r="H1302" s="670"/>
      <c r="I1302" s="670"/>
      <c r="J1302" s="607">
        <v>3370.09</v>
      </c>
      <c r="K1302" s="670"/>
      <c r="L1302" s="670"/>
      <c r="M1302" s="670"/>
      <c r="N1302" s="670"/>
      <c r="O1302" s="670"/>
      <c r="P1302" s="670"/>
      <c r="Q1302" s="603">
        <v>3370.09</v>
      </c>
      <c r="R1302" s="670"/>
      <c r="S1302" s="670"/>
      <c r="T1302" s="670"/>
      <c r="U1302" s="670"/>
      <c r="V1302" s="670"/>
      <c r="W1302" s="608">
        <v>10</v>
      </c>
      <c r="X1302" s="670"/>
      <c r="Y1302" s="670"/>
      <c r="Z1302" s="670"/>
      <c r="AA1302" s="670"/>
      <c r="AB1302" s="670"/>
      <c r="AC1302" s="670"/>
      <c r="AD1302" s="605">
        <v>10</v>
      </c>
    </row>
    <row r="1303" spans="1:30" ht="15.75" thickBot="1" x14ac:dyDescent="0.3">
      <c r="A1303" s="593" t="s">
        <v>421</v>
      </c>
      <c r="B1303" s="673">
        <v>45314</v>
      </c>
      <c r="C1303" s="671" t="s">
        <v>396</v>
      </c>
      <c r="D1303" s="600" t="s">
        <v>397</v>
      </c>
      <c r="E1303" s="602"/>
      <c r="F1303" s="602"/>
      <c r="G1303" s="602"/>
      <c r="H1303" s="602"/>
      <c r="I1303" s="602"/>
      <c r="J1303" s="601">
        <v>4213.5</v>
      </c>
      <c r="K1303" s="602"/>
      <c r="L1303" s="602"/>
      <c r="M1303" s="602"/>
      <c r="N1303" s="602"/>
      <c r="O1303" s="602"/>
      <c r="P1303" s="602"/>
      <c r="Q1303" s="603">
        <v>4213.5</v>
      </c>
      <c r="R1303" s="602"/>
      <c r="S1303" s="602"/>
      <c r="T1303" s="602"/>
      <c r="U1303" s="602"/>
      <c r="V1303" s="602"/>
      <c r="W1303" s="604">
        <v>24</v>
      </c>
      <c r="X1303" s="602"/>
      <c r="Y1303" s="602"/>
      <c r="Z1303" s="602"/>
      <c r="AA1303" s="602"/>
      <c r="AB1303" s="602"/>
      <c r="AC1303" s="602"/>
      <c r="AD1303" s="605">
        <v>24</v>
      </c>
    </row>
    <row r="1304" spans="1:30" ht="15.75" thickBot="1" x14ac:dyDescent="0.3">
      <c r="A1304" s="593" t="s">
        <v>421</v>
      </c>
      <c r="B1304" s="672">
        <v>45327</v>
      </c>
      <c r="C1304" s="671" t="s">
        <v>396</v>
      </c>
      <c r="D1304" s="606" t="s">
        <v>397</v>
      </c>
      <c r="E1304" s="670"/>
      <c r="F1304" s="670"/>
      <c r="G1304" s="670"/>
      <c r="H1304" s="670"/>
      <c r="I1304" s="670"/>
      <c r="J1304" s="670"/>
      <c r="K1304" s="607">
        <v>3192.12</v>
      </c>
      <c r="L1304" s="670"/>
      <c r="M1304" s="670"/>
      <c r="N1304" s="670"/>
      <c r="O1304" s="670"/>
      <c r="P1304" s="670"/>
      <c r="Q1304" s="603">
        <v>3192.12</v>
      </c>
      <c r="R1304" s="670"/>
      <c r="S1304" s="670"/>
      <c r="T1304" s="670"/>
      <c r="U1304" s="670"/>
      <c r="V1304" s="670"/>
      <c r="W1304" s="670"/>
      <c r="X1304" s="608">
        <v>20</v>
      </c>
      <c r="Y1304" s="670"/>
      <c r="Z1304" s="670"/>
      <c r="AA1304" s="670"/>
      <c r="AB1304" s="670"/>
      <c r="AC1304" s="670"/>
      <c r="AD1304" s="605">
        <v>20</v>
      </c>
    </row>
    <row r="1305" spans="1:30" ht="15.75" thickBot="1" x14ac:dyDescent="0.3">
      <c r="A1305" s="593" t="s">
        <v>421</v>
      </c>
      <c r="B1305" s="673">
        <v>45344</v>
      </c>
      <c r="C1305" s="671" t="s">
        <v>396</v>
      </c>
      <c r="D1305" s="600" t="s">
        <v>397</v>
      </c>
      <c r="E1305" s="602"/>
      <c r="F1305" s="602"/>
      <c r="G1305" s="602"/>
      <c r="H1305" s="602"/>
      <c r="I1305" s="602"/>
      <c r="J1305" s="602"/>
      <c r="K1305" s="601">
        <v>3082.06</v>
      </c>
      <c r="L1305" s="602"/>
      <c r="M1305" s="602"/>
      <c r="N1305" s="602"/>
      <c r="O1305" s="602"/>
      <c r="P1305" s="602"/>
      <c r="Q1305" s="603">
        <v>3082.06</v>
      </c>
      <c r="R1305" s="602"/>
      <c r="S1305" s="602"/>
      <c r="T1305" s="602"/>
      <c r="U1305" s="602"/>
      <c r="V1305" s="602"/>
      <c r="W1305" s="602"/>
      <c r="X1305" s="604">
        <v>15</v>
      </c>
      <c r="Y1305" s="602"/>
      <c r="Z1305" s="602"/>
      <c r="AA1305" s="602"/>
      <c r="AB1305" s="602"/>
      <c r="AC1305" s="602"/>
      <c r="AD1305" s="605">
        <v>15</v>
      </c>
    </row>
    <row r="1306" spans="1:30" ht="15.75" thickBot="1" x14ac:dyDescent="0.3">
      <c r="A1306" s="593" t="s">
        <v>421</v>
      </c>
      <c r="B1306" s="672">
        <v>45355</v>
      </c>
      <c r="C1306" s="671" t="s">
        <v>396</v>
      </c>
      <c r="D1306" s="606" t="s">
        <v>397</v>
      </c>
      <c r="E1306" s="670"/>
      <c r="F1306" s="670"/>
      <c r="G1306" s="670"/>
      <c r="H1306" s="670"/>
      <c r="I1306" s="670"/>
      <c r="J1306" s="607">
        <v>614.04</v>
      </c>
      <c r="K1306" s="670"/>
      <c r="L1306" s="670"/>
      <c r="M1306" s="670"/>
      <c r="N1306" s="670"/>
      <c r="O1306" s="670"/>
      <c r="P1306" s="670"/>
      <c r="Q1306" s="603">
        <v>614.04</v>
      </c>
      <c r="R1306" s="670"/>
      <c r="S1306" s="670"/>
      <c r="T1306" s="670"/>
      <c r="U1306" s="670"/>
      <c r="V1306" s="670"/>
      <c r="W1306" s="608">
        <v>1</v>
      </c>
      <c r="X1306" s="670"/>
      <c r="Y1306" s="670"/>
      <c r="Z1306" s="670"/>
      <c r="AA1306" s="670"/>
      <c r="AB1306" s="670"/>
      <c r="AC1306" s="670"/>
      <c r="AD1306" s="605">
        <v>1</v>
      </c>
    </row>
    <row r="1307" spans="1:30" ht="15.75" thickBot="1" x14ac:dyDescent="0.3">
      <c r="A1307" s="593" t="s">
        <v>421</v>
      </c>
      <c r="B1307" s="673">
        <v>45358</v>
      </c>
      <c r="C1307" s="671" t="s">
        <v>396</v>
      </c>
      <c r="D1307" s="600" t="s">
        <v>397</v>
      </c>
      <c r="E1307" s="602"/>
      <c r="F1307" s="602"/>
      <c r="G1307" s="602"/>
      <c r="H1307" s="602"/>
      <c r="I1307" s="602"/>
      <c r="J1307" s="602"/>
      <c r="K1307" s="602"/>
      <c r="L1307" s="601">
        <v>2201.9899999999998</v>
      </c>
      <c r="M1307" s="602"/>
      <c r="N1307" s="602"/>
      <c r="O1307" s="602"/>
      <c r="P1307" s="602"/>
      <c r="Q1307" s="603">
        <v>2201.9899999999998</v>
      </c>
      <c r="R1307" s="602"/>
      <c r="S1307" s="602"/>
      <c r="T1307" s="602"/>
      <c r="U1307" s="602"/>
      <c r="V1307" s="602"/>
      <c r="W1307" s="602"/>
      <c r="X1307" s="602"/>
      <c r="Y1307" s="604">
        <v>9</v>
      </c>
      <c r="Z1307" s="602"/>
      <c r="AA1307" s="602"/>
      <c r="AB1307" s="602"/>
      <c r="AC1307" s="602"/>
      <c r="AD1307" s="605">
        <v>9</v>
      </c>
    </row>
    <row r="1308" spans="1:30" ht="15.75" thickBot="1" x14ac:dyDescent="0.3">
      <c r="A1308" s="593" t="s">
        <v>421</v>
      </c>
      <c r="B1308" s="672">
        <v>45362</v>
      </c>
      <c r="C1308" s="671" t="s">
        <v>396</v>
      </c>
      <c r="D1308" s="606" t="s">
        <v>397</v>
      </c>
      <c r="E1308" s="670"/>
      <c r="F1308" s="670"/>
      <c r="G1308" s="670"/>
      <c r="H1308" s="670"/>
      <c r="I1308" s="670"/>
      <c r="J1308" s="670"/>
      <c r="K1308" s="670"/>
      <c r="L1308" s="607">
        <v>900</v>
      </c>
      <c r="M1308" s="670"/>
      <c r="N1308" s="670"/>
      <c r="O1308" s="670"/>
      <c r="P1308" s="670"/>
      <c r="Q1308" s="603">
        <v>900</v>
      </c>
      <c r="R1308" s="670"/>
      <c r="S1308" s="670"/>
      <c r="T1308" s="670"/>
      <c r="U1308" s="670"/>
      <c r="V1308" s="670"/>
      <c r="W1308" s="670"/>
      <c r="X1308" s="670"/>
      <c r="Y1308" s="608">
        <v>1</v>
      </c>
      <c r="Z1308" s="670"/>
      <c r="AA1308" s="670"/>
      <c r="AB1308" s="670"/>
      <c r="AC1308" s="670"/>
      <c r="AD1308" s="605">
        <v>1</v>
      </c>
    </row>
    <row r="1309" spans="1:30" ht="15.75" thickBot="1" x14ac:dyDescent="0.3">
      <c r="A1309" s="593" t="s">
        <v>421</v>
      </c>
      <c r="B1309" s="673">
        <v>45370</v>
      </c>
      <c r="C1309" s="671" t="s">
        <v>396</v>
      </c>
      <c r="D1309" s="600" t="s">
        <v>397</v>
      </c>
      <c r="E1309" s="602"/>
      <c r="F1309" s="602"/>
      <c r="G1309" s="602"/>
      <c r="H1309" s="602"/>
      <c r="I1309" s="602"/>
      <c r="J1309" s="602"/>
      <c r="K1309" s="602"/>
      <c r="L1309" s="601">
        <v>3204.77</v>
      </c>
      <c r="M1309" s="602"/>
      <c r="N1309" s="602"/>
      <c r="O1309" s="602"/>
      <c r="P1309" s="602"/>
      <c r="Q1309" s="603">
        <v>3204.77</v>
      </c>
      <c r="R1309" s="602"/>
      <c r="S1309" s="602"/>
      <c r="T1309" s="602"/>
      <c r="U1309" s="602"/>
      <c r="V1309" s="602"/>
      <c r="W1309" s="602"/>
      <c r="X1309" s="602"/>
      <c r="Y1309" s="604">
        <v>17</v>
      </c>
      <c r="Z1309" s="602"/>
      <c r="AA1309" s="602"/>
      <c r="AB1309" s="602"/>
      <c r="AC1309" s="602"/>
      <c r="AD1309" s="605">
        <v>17</v>
      </c>
    </row>
    <row r="1310" spans="1:30" ht="15.75" thickBot="1" x14ac:dyDescent="0.3">
      <c r="A1310" s="593" t="s">
        <v>421</v>
      </c>
      <c r="B1310" s="672">
        <v>45371</v>
      </c>
      <c r="C1310" s="671" t="s">
        <v>396</v>
      </c>
      <c r="D1310" s="606" t="s">
        <v>397</v>
      </c>
      <c r="E1310" s="670"/>
      <c r="F1310" s="670"/>
      <c r="G1310" s="670"/>
      <c r="H1310" s="670"/>
      <c r="I1310" s="670"/>
      <c r="J1310" s="670"/>
      <c r="K1310" s="670"/>
      <c r="L1310" s="607">
        <v>2545.9</v>
      </c>
      <c r="M1310" s="670"/>
      <c r="N1310" s="670"/>
      <c r="O1310" s="670"/>
      <c r="P1310" s="670"/>
      <c r="Q1310" s="603">
        <v>2545.9</v>
      </c>
      <c r="R1310" s="670"/>
      <c r="S1310" s="670"/>
      <c r="T1310" s="670"/>
      <c r="U1310" s="670"/>
      <c r="V1310" s="670"/>
      <c r="W1310" s="670"/>
      <c r="X1310" s="670"/>
      <c r="Y1310" s="608">
        <v>12</v>
      </c>
      <c r="Z1310" s="670"/>
      <c r="AA1310" s="670"/>
      <c r="AB1310" s="670"/>
      <c r="AC1310" s="670"/>
      <c r="AD1310" s="605">
        <v>12</v>
      </c>
    </row>
    <row r="1311" spans="1:30" ht="15.75" thickBot="1" x14ac:dyDescent="0.3">
      <c r="A1311" s="593" t="s">
        <v>421</v>
      </c>
      <c r="B1311" s="673">
        <v>45376</v>
      </c>
      <c r="C1311" s="671" t="s">
        <v>396</v>
      </c>
      <c r="D1311" s="600" t="s">
        <v>397</v>
      </c>
      <c r="E1311" s="602"/>
      <c r="F1311" s="602"/>
      <c r="G1311" s="602"/>
      <c r="H1311" s="602"/>
      <c r="I1311" s="602"/>
      <c r="J1311" s="602"/>
      <c r="K1311" s="601">
        <v>299.49</v>
      </c>
      <c r="L1311" s="602"/>
      <c r="M1311" s="602"/>
      <c r="N1311" s="602"/>
      <c r="O1311" s="602"/>
      <c r="P1311" s="602"/>
      <c r="Q1311" s="603">
        <v>299.49</v>
      </c>
      <c r="R1311" s="602"/>
      <c r="S1311" s="602"/>
      <c r="T1311" s="602"/>
      <c r="U1311" s="602"/>
      <c r="V1311" s="602"/>
      <c r="W1311" s="602"/>
      <c r="X1311" s="604">
        <v>1</v>
      </c>
      <c r="Y1311" s="602"/>
      <c r="Z1311" s="602"/>
      <c r="AA1311" s="602"/>
      <c r="AB1311" s="602"/>
      <c r="AC1311" s="602"/>
      <c r="AD1311" s="605">
        <v>1</v>
      </c>
    </row>
    <row r="1312" spans="1:30" ht="15.75" thickBot="1" x14ac:dyDescent="0.3">
      <c r="A1312" s="593" t="s">
        <v>421</v>
      </c>
      <c r="B1312" s="672">
        <v>45383</v>
      </c>
      <c r="C1312" s="671" t="s">
        <v>396</v>
      </c>
      <c r="D1312" s="606" t="s">
        <v>397</v>
      </c>
      <c r="E1312" s="670"/>
      <c r="F1312" s="670"/>
      <c r="G1312" s="670"/>
      <c r="H1312" s="670"/>
      <c r="I1312" s="670"/>
      <c r="J1312" s="670"/>
      <c r="K1312" s="607">
        <v>655.97</v>
      </c>
      <c r="L1312" s="670"/>
      <c r="M1312" s="670"/>
      <c r="N1312" s="670"/>
      <c r="O1312" s="670"/>
      <c r="P1312" s="670"/>
      <c r="Q1312" s="603">
        <v>655.97</v>
      </c>
      <c r="R1312" s="670"/>
      <c r="S1312" s="670"/>
      <c r="T1312" s="670"/>
      <c r="U1312" s="670"/>
      <c r="V1312" s="670"/>
      <c r="W1312" s="670"/>
      <c r="X1312" s="608">
        <v>2</v>
      </c>
      <c r="Y1312" s="670"/>
      <c r="Z1312" s="670"/>
      <c r="AA1312" s="670"/>
      <c r="AB1312" s="670"/>
      <c r="AC1312" s="670"/>
      <c r="AD1312" s="605">
        <v>2</v>
      </c>
    </row>
    <row r="1313" spans="1:30" ht="15.75" thickBot="1" x14ac:dyDescent="0.3">
      <c r="A1313" s="593" t="s">
        <v>421</v>
      </c>
      <c r="B1313" s="673">
        <v>45387</v>
      </c>
      <c r="C1313" s="671" t="s">
        <v>396</v>
      </c>
      <c r="D1313" s="600" t="s">
        <v>397</v>
      </c>
      <c r="E1313" s="602"/>
      <c r="F1313" s="602"/>
      <c r="G1313" s="602"/>
      <c r="H1313" s="602"/>
      <c r="I1313" s="602"/>
      <c r="J1313" s="602"/>
      <c r="K1313" s="602"/>
      <c r="L1313" s="601">
        <v>300</v>
      </c>
      <c r="M1313" s="601">
        <v>2834.29</v>
      </c>
      <c r="N1313" s="602"/>
      <c r="O1313" s="602"/>
      <c r="P1313" s="602"/>
      <c r="Q1313" s="603">
        <v>3134.29</v>
      </c>
      <c r="R1313" s="602"/>
      <c r="S1313" s="602"/>
      <c r="T1313" s="602"/>
      <c r="U1313" s="602"/>
      <c r="V1313" s="602"/>
      <c r="W1313" s="602"/>
      <c r="X1313" s="602"/>
      <c r="Y1313" s="604">
        <v>1</v>
      </c>
      <c r="Z1313" s="604">
        <v>12</v>
      </c>
      <c r="AA1313" s="602"/>
      <c r="AB1313" s="602"/>
      <c r="AC1313" s="602"/>
      <c r="AD1313" s="605">
        <v>13</v>
      </c>
    </row>
    <row r="1314" spans="1:30" ht="15.75" thickBot="1" x14ac:dyDescent="0.3">
      <c r="A1314" s="593" t="s">
        <v>421</v>
      </c>
      <c r="B1314" s="672">
        <v>45399</v>
      </c>
      <c r="C1314" s="671" t="s">
        <v>396</v>
      </c>
      <c r="D1314" s="606" t="s">
        <v>397</v>
      </c>
      <c r="E1314" s="670"/>
      <c r="F1314" s="670"/>
      <c r="G1314" s="670"/>
      <c r="H1314" s="670"/>
      <c r="I1314" s="670"/>
      <c r="J1314" s="670"/>
      <c r="K1314" s="670"/>
      <c r="L1314" s="670"/>
      <c r="M1314" s="607">
        <v>2659.67</v>
      </c>
      <c r="N1314" s="670"/>
      <c r="O1314" s="670"/>
      <c r="P1314" s="670"/>
      <c r="Q1314" s="603">
        <v>2659.67</v>
      </c>
      <c r="R1314" s="670"/>
      <c r="S1314" s="670"/>
      <c r="T1314" s="670"/>
      <c r="U1314" s="670"/>
      <c r="V1314" s="670"/>
      <c r="W1314" s="670"/>
      <c r="X1314" s="670"/>
      <c r="Y1314" s="670"/>
      <c r="Z1314" s="608">
        <v>4</v>
      </c>
      <c r="AA1314" s="670"/>
      <c r="AB1314" s="670"/>
      <c r="AC1314" s="670"/>
      <c r="AD1314" s="605">
        <v>4</v>
      </c>
    </row>
    <row r="1315" spans="1:30" ht="15.75" thickBot="1" x14ac:dyDescent="0.3">
      <c r="A1315" s="593" t="s">
        <v>421</v>
      </c>
      <c r="B1315" s="673">
        <v>45401</v>
      </c>
      <c r="C1315" s="671" t="s">
        <v>396</v>
      </c>
      <c r="D1315" s="600" t="s">
        <v>397</v>
      </c>
      <c r="E1315" s="602"/>
      <c r="F1315" s="602"/>
      <c r="G1315" s="602"/>
      <c r="H1315" s="602"/>
      <c r="I1315" s="602"/>
      <c r="J1315" s="602"/>
      <c r="K1315" s="602"/>
      <c r="L1315" s="602"/>
      <c r="M1315" s="601">
        <v>86.15</v>
      </c>
      <c r="N1315" s="602"/>
      <c r="O1315" s="602"/>
      <c r="P1315" s="602"/>
      <c r="Q1315" s="603">
        <v>86.15</v>
      </c>
      <c r="R1315" s="602"/>
      <c r="S1315" s="602"/>
      <c r="T1315" s="602"/>
      <c r="U1315" s="602"/>
      <c r="V1315" s="602"/>
      <c r="W1315" s="602"/>
      <c r="X1315" s="602"/>
      <c r="Y1315" s="602"/>
      <c r="Z1315" s="604">
        <v>1</v>
      </c>
      <c r="AA1315" s="602"/>
      <c r="AB1315" s="602"/>
      <c r="AC1315" s="602"/>
      <c r="AD1315" s="605">
        <v>1</v>
      </c>
    </row>
    <row r="1316" spans="1:30" ht="15.75" thickBot="1" x14ac:dyDescent="0.3">
      <c r="A1316" s="593" t="s">
        <v>421</v>
      </c>
      <c r="B1316" s="672">
        <v>45405</v>
      </c>
      <c r="C1316" s="671" t="s">
        <v>396</v>
      </c>
      <c r="D1316" s="606" t="s">
        <v>397</v>
      </c>
      <c r="E1316" s="670"/>
      <c r="F1316" s="670"/>
      <c r="G1316" s="670"/>
      <c r="H1316" s="670"/>
      <c r="I1316" s="670"/>
      <c r="J1316" s="670"/>
      <c r="K1316" s="607">
        <v>550</v>
      </c>
      <c r="L1316" s="670"/>
      <c r="M1316" s="670"/>
      <c r="N1316" s="670"/>
      <c r="O1316" s="670"/>
      <c r="P1316" s="670"/>
      <c r="Q1316" s="603">
        <v>550</v>
      </c>
      <c r="R1316" s="670"/>
      <c r="S1316" s="670"/>
      <c r="T1316" s="670"/>
      <c r="U1316" s="670"/>
      <c r="V1316" s="670"/>
      <c r="W1316" s="670"/>
      <c r="X1316" s="608">
        <v>1</v>
      </c>
      <c r="Y1316" s="670"/>
      <c r="Z1316" s="670"/>
      <c r="AA1316" s="670"/>
      <c r="AB1316" s="670"/>
      <c r="AC1316" s="670"/>
      <c r="AD1316" s="605">
        <v>1</v>
      </c>
    </row>
    <row r="1317" spans="1:30" ht="15.75" thickBot="1" x14ac:dyDescent="0.3">
      <c r="A1317" s="593" t="s">
        <v>421</v>
      </c>
      <c r="B1317" s="673">
        <v>45414</v>
      </c>
      <c r="C1317" s="671" t="s">
        <v>396</v>
      </c>
      <c r="D1317" s="600" t="s">
        <v>397</v>
      </c>
      <c r="E1317" s="602"/>
      <c r="F1317" s="602"/>
      <c r="G1317" s="602"/>
      <c r="H1317" s="602"/>
      <c r="I1317" s="602"/>
      <c r="J1317" s="602"/>
      <c r="K1317" s="602"/>
      <c r="L1317" s="602"/>
      <c r="M1317" s="602"/>
      <c r="N1317" s="601">
        <v>1118.47</v>
      </c>
      <c r="O1317" s="602"/>
      <c r="P1317" s="602"/>
      <c r="Q1317" s="603">
        <v>1118.47</v>
      </c>
      <c r="R1317" s="602"/>
      <c r="S1317" s="602"/>
      <c r="T1317" s="602"/>
      <c r="U1317" s="602"/>
      <c r="V1317" s="602"/>
      <c r="W1317" s="602"/>
      <c r="X1317" s="602"/>
      <c r="Y1317" s="602"/>
      <c r="Z1317" s="602"/>
      <c r="AA1317" s="604">
        <v>7</v>
      </c>
      <c r="AB1317" s="602"/>
      <c r="AC1317" s="602"/>
      <c r="AD1317" s="605">
        <v>7</v>
      </c>
    </row>
    <row r="1318" spans="1:30" ht="15.75" thickBot="1" x14ac:dyDescent="0.3">
      <c r="A1318" s="593" t="s">
        <v>421</v>
      </c>
      <c r="B1318" s="672">
        <v>45418</v>
      </c>
      <c r="C1318" s="671" t="s">
        <v>396</v>
      </c>
      <c r="D1318" s="606" t="s">
        <v>397</v>
      </c>
      <c r="E1318" s="670"/>
      <c r="F1318" s="670"/>
      <c r="G1318" s="670"/>
      <c r="H1318" s="670"/>
      <c r="I1318" s="670"/>
      <c r="J1318" s="670"/>
      <c r="K1318" s="670"/>
      <c r="L1318" s="670"/>
      <c r="M1318" s="670"/>
      <c r="N1318" s="607">
        <v>5077.72</v>
      </c>
      <c r="O1318" s="670"/>
      <c r="P1318" s="670"/>
      <c r="Q1318" s="603">
        <v>5077.72</v>
      </c>
      <c r="R1318" s="670"/>
      <c r="S1318" s="670"/>
      <c r="T1318" s="670"/>
      <c r="U1318" s="670"/>
      <c r="V1318" s="670"/>
      <c r="W1318" s="670"/>
      <c r="X1318" s="670"/>
      <c r="Y1318" s="670"/>
      <c r="Z1318" s="670"/>
      <c r="AA1318" s="608">
        <v>31</v>
      </c>
      <c r="AB1318" s="670"/>
      <c r="AC1318" s="670"/>
      <c r="AD1318" s="605">
        <v>31</v>
      </c>
    </row>
    <row r="1319" spans="1:30" ht="15.75" thickBot="1" x14ac:dyDescent="0.3">
      <c r="A1319" s="593" t="s">
        <v>421</v>
      </c>
      <c r="B1319" s="673">
        <v>45432</v>
      </c>
      <c r="C1319" s="671" t="s">
        <v>396</v>
      </c>
      <c r="D1319" s="600" t="s">
        <v>397</v>
      </c>
      <c r="E1319" s="602"/>
      <c r="F1319" s="602"/>
      <c r="G1319" s="602"/>
      <c r="H1319" s="602"/>
      <c r="I1319" s="602"/>
      <c r="J1319" s="602"/>
      <c r="K1319" s="602"/>
      <c r="L1319" s="601">
        <v>1106</v>
      </c>
      <c r="M1319" s="602"/>
      <c r="N1319" s="601">
        <v>1864.16</v>
      </c>
      <c r="O1319" s="602"/>
      <c r="P1319" s="602"/>
      <c r="Q1319" s="603">
        <v>2970.16</v>
      </c>
      <c r="R1319" s="602"/>
      <c r="S1319" s="602"/>
      <c r="T1319" s="602"/>
      <c r="U1319" s="602"/>
      <c r="V1319" s="602"/>
      <c r="W1319" s="602"/>
      <c r="X1319" s="602"/>
      <c r="Y1319" s="604">
        <v>1</v>
      </c>
      <c r="Z1319" s="602"/>
      <c r="AA1319" s="604">
        <v>8</v>
      </c>
      <c r="AB1319" s="602"/>
      <c r="AC1319" s="602"/>
      <c r="AD1319" s="605">
        <v>9</v>
      </c>
    </row>
    <row r="1320" spans="1:30" ht="15.75" thickBot="1" x14ac:dyDescent="0.3">
      <c r="A1320" s="593" t="s">
        <v>421</v>
      </c>
      <c r="B1320" s="672">
        <v>45443</v>
      </c>
      <c r="C1320" s="671" t="s">
        <v>396</v>
      </c>
      <c r="D1320" s="606" t="s">
        <v>397</v>
      </c>
      <c r="E1320" s="670"/>
      <c r="F1320" s="670"/>
      <c r="G1320" s="670"/>
      <c r="H1320" s="670"/>
      <c r="I1320" s="670"/>
      <c r="J1320" s="670"/>
      <c r="K1320" s="670"/>
      <c r="L1320" s="670"/>
      <c r="M1320" s="670"/>
      <c r="N1320" s="607">
        <v>250</v>
      </c>
      <c r="O1320" s="670"/>
      <c r="P1320" s="670"/>
      <c r="Q1320" s="603">
        <v>250</v>
      </c>
      <c r="R1320" s="670"/>
      <c r="S1320" s="670"/>
      <c r="T1320" s="670"/>
      <c r="U1320" s="670"/>
      <c r="V1320" s="670"/>
      <c r="W1320" s="670"/>
      <c r="X1320" s="670"/>
      <c r="Y1320" s="670"/>
      <c r="Z1320" s="670"/>
      <c r="AA1320" s="608">
        <v>1</v>
      </c>
      <c r="AB1320" s="670"/>
      <c r="AC1320" s="670"/>
      <c r="AD1320" s="605">
        <v>1</v>
      </c>
    </row>
    <row r="1321" spans="1:30" ht="15.75" thickBot="1" x14ac:dyDescent="0.3">
      <c r="A1321" s="593" t="s">
        <v>421</v>
      </c>
      <c r="B1321" s="673">
        <v>45448</v>
      </c>
      <c r="C1321" s="671" t="s">
        <v>396</v>
      </c>
      <c r="D1321" s="600" t="s">
        <v>397</v>
      </c>
      <c r="E1321" s="602"/>
      <c r="F1321" s="602"/>
      <c r="G1321" s="602"/>
      <c r="H1321" s="602"/>
      <c r="I1321" s="602"/>
      <c r="J1321" s="602"/>
      <c r="K1321" s="602"/>
      <c r="L1321" s="602"/>
      <c r="M1321" s="602"/>
      <c r="N1321" s="602"/>
      <c r="O1321" s="601">
        <v>3466.63</v>
      </c>
      <c r="P1321" s="602"/>
      <c r="Q1321" s="603">
        <v>3466.63</v>
      </c>
      <c r="R1321" s="602"/>
      <c r="S1321" s="602"/>
      <c r="T1321" s="602"/>
      <c r="U1321" s="602"/>
      <c r="V1321" s="602"/>
      <c r="W1321" s="602"/>
      <c r="X1321" s="602"/>
      <c r="Y1321" s="602"/>
      <c r="Z1321" s="602"/>
      <c r="AA1321" s="602"/>
      <c r="AB1321" s="604">
        <v>18</v>
      </c>
      <c r="AC1321" s="602"/>
      <c r="AD1321" s="605">
        <v>18</v>
      </c>
    </row>
    <row r="1322" spans="1:30" ht="15.75" thickBot="1" x14ac:dyDescent="0.3">
      <c r="A1322" s="593" t="s">
        <v>421</v>
      </c>
      <c r="B1322" s="672">
        <v>45453</v>
      </c>
      <c r="C1322" s="671" t="s">
        <v>396</v>
      </c>
      <c r="D1322" s="606" t="s">
        <v>397</v>
      </c>
      <c r="E1322" s="670"/>
      <c r="F1322" s="670"/>
      <c r="G1322" s="670"/>
      <c r="H1322" s="670"/>
      <c r="I1322" s="670"/>
      <c r="J1322" s="670"/>
      <c r="K1322" s="670"/>
      <c r="L1322" s="670"/>
      <c r="M1322" s="607">
        <v>772.18</v>
      </c>
      <c r="N1322" s="670"/>
      <c r="O1322" s="607">
        <v>239.69</v>
      </c>
      <c r="P1322" s="670"/>
      <c r="Q1322" s="603">
        <v>1011.87</v>
      </c>
      <c r="R1322" s="670"/>
      <c r="S1322" s="670"/>
      <c r="T1322" s="670"/>
      <c r="U1322" s="670"/>
      <c r="V1322" s="670"/>
      <c r="W1322" s="670"/>
      <c r="X1322" s="670"/>
      <c r="Y1322" s="670"/>
      <c r="Z1322" s="608">
        <v>2</v>
      </c>
      <c r="AA1322" s="670"/>
      <c r="AB1322" s="608">
        <v>1</v>
      </c>
      <c r="AC1322" s="670"/>
      <c r="AD1322" s="605">
        <v>3</v>
      </c>
    </row>
    <row r="1323" spans="1:30" ht="15.75" thickBot="1" x14ac:dyDescent="0.3">
      <c r="A1323" s="593" t="s">
        <v>421</v>
      </c>
      <c r="B1323" s="673">
        <v>45461</v>
      </c>
      <c r="C1323" s="671" t="s">
        <v>396</v>
      </c>
      <c r="D1323" s="600" t="s">
        <v>397</v>
      </c>
      <c r="E1323" s="602"/>
      <c r="F1323" s="602"/>
      <c r="G1323" s="602"/>
      <c r="H1323" s="602"/>
      <c r="I1323" s="602"/>
      <c r="J1323" s="602"/>
      <c r="K1323" s="602"/>
      <c r="L1323" s="602"/>
      <c r="M1323" s="602"/>
      <c r="N1323" s="601">
        <v>500</v>
      </c>
      <c r="O1323" s="602"/>
      <c r="P1323" s="602"/>
      <c r="Q1323" s="603">
        <v>500</v>
      </c>
      <c r="R1323" s="602"/>
      <c r="S1323" s="602"/>
      <c r="T1323" s="602"/>
      <c r="U1323" s="602"/>
      <c r="V1323" s="602"/>
      <c r="W1323" s="602"/>
      <c r="X1323" s="602"/>
      <c r="Y1323" s="602"/>
      <c r="Z1323" s="602"/>
      <c r="AA1323" s="604">
        <v>1</v>
      </c>
      <c r="AB1323" s="602"/>
      <c r="AC1323" s="602"/>
      <c r="AD1323" s="605">
        <v>1</v>
      </c>
    </row>
    <row r="1324" spans="1:30" ht="15.75" thickBot="1" x14ac:dyDescent="0.3">
      <c r="A1324" s="593" t="s">
        <v>421</v>
      </c>
      <c r="B1324" s="672">
        <v>45464</v>
      </c>
      <c r="C1324" s="671" t="s">
        <v>396</v>
      </c>
      <c r="D1324" s="606" t="s">
        <v>397</v>
      </c>
      <c r="E1324" s="670"/>
      <c r="F1324" s="670"/>
      <c r="G1324" s="670"/>
      <c r="H1324" s="670"/>
      <c r="I1324" s="670"/>
      <c r="J1324" s="670"/>
      <c r="K1324" s="670"/>
      <c r="L1324" s="670"/>
      <c r="M1324" s="670"/>
      <c r="N1324" s="670"/>
      <c r="O1324" s="607">
        <v>3579.87</v>
      </c>
      <c r="P1324" s="670"/>
      <c r="Q1324" s="603">
        <v>3579.87</v>
      </c>
      <c r="R1324" s="670"/>
      <c r="S1324" s="670"/>
      <c r="T1324" s="670"/>
      <c r="U1324" s="670"/>
      <c r="V1324" s="670"/>
      <c r="W1324" s="670"/>
      <c r="X1324" s="670"/>
      <c r="Y1324" s="670"/>
      <c r="Z1324" s="670"/>
      <c r="AA1324" s="670"/>
      <c r="AB1324" s="608">
        <v>24</v>
      </c>
      <c r="AC1324" s="670"/>
      <c r="AD1324" s="605">
        <v>24</v>
      </c>
    </row>
    <row r="1325" spans="1:30" ht="15.75" thickBot="1" x14ac:dyDescent="0.3">
      <c r="A1325" s="593" t="s">
        <v>421</v>
      </c>
      <c r="B1325" s="673">
        <v>45483</v>
      </c>
      <c r="C1325" s="671" t="s">
        <v>396</v>
      </c>
      <c r="D1325" s="600" t="s">
        <v>397</v>
      </c>
      <c r="E1325" s="602"/>
      <c r="F1325" s="602"/>
      <c r="G1325" s="602"/>
      <c r="H1325" s="602"/>
      <c r="I1325" s="602"/>
      <c r="J1325" s="602"/>
      <c r="K1325" s="602"/>
      <c r="L1325" s="602"/>
      <c r="M1325" s="602"/>
      <c r="N1325" s="602"/>
      <c r="O1325" s="601">
        <v>95.79</v>
      </c>
      <c r="P1325" s="602"/>
      <c r="Q1325" s="603">
        <v>95.79</v>
      </c>
      <c r="R1325" s="602"/>
      <c r="S1325" s="602"/>
      <c r="T1325" s="602"/>
      <c r="U1325" s="602"/>
      <c r="V1325" s="602"/>
      <c r="W1325" s="602"/>
      <c r="X1325" s="602"/>
      <c r="Y1325" s="602"/>
      <c r="Z1325" s="602"/>
      <c r="AA1325" s="602"/>
      <c r="AB1325" s="604">
        <v>1</v>
      </c>
      <c r="AC1325" s="602"/>
      <c r="AD1325" s="605">
        <v>1</v>
      </c>
    </row>
    <row r="1326" spans="1:30" ht="15.75" thickBot="1" x14ac:dyDescent="0.3">
      <c r="A1326" s="593" t="s">
        <v>421</v>
      </c>
      <c r="B1326" s="672">
        <v>45485</v>
      </c>
      <c r="C1326" s="671" t="s">
        <v>396</v>
      </c>
      <c r="D1326" s="606" t="s">
        <v>397</v>
      </c>
      <c r="E1326" s="670"/>
      <c r="F1326" s="670"/>
      <c r="G1326" s="670"/>
      <c r="H1326" s="670"/>
      <c r="I1326" s="670"/>
      <c r="J1326" s="670"/>
      <c r="K1326" s="670"/>
      <c r="L1326" s="670"/>
      <c r="M1326" s="670"/>
      <c r="N1326" s="670"/>
      <c r="O1326" s="607">
        <v>300</v>
      </c>
      <c r="P1326" s="607">
        <v>2633.41</v>
      </c>
      <c r="Q1326" s="603">
        <v>2933.41</v>
      </c>
      <c r="R1326" s="670"/>
      <c r="S1326" s="670"/>
      <c r="T1326" s="670"/>
      <c r="U1326" s="670"/>
      <c r="V1326" s="670"/>
      <c r="W1326" s="670"/>
      <c r="X1326" s="670"/>
      <c r="Y1326" s="670"/>
      <c r="Z1326" s="670"/>
      <c r="AA1326" s="670"/>
      <c r="AB1326" s="608">
        <v>1</v>
      </c>
      <c r="AC1326" s="608">
        <v>25</v>
      </c>
      <c r="AD1326" s="605">
        <v>26</v>
      </c>
    </row>
    <row r="1327" spans="1:30" ht="15.75" thickBot="1" x14ac:dyDescent="0.3">
      <c r="A1327" s="593" t="s">
        <v>421</v>
      </c>
      <c r="B1327" s="673">
        <v>45517</v>
      </c>
      <c r="C1327" s="671" t="s">
        <v>396</v>
      </c>
      <c r="D1327" s="600" t="s">
        <v>397</v>
      </c>
      <c r="E1327" s="602"/>
      <c r="F1327" s="602"/>
      <c r="G1327" s="602"/>
      <c r="H1327" s="602"/>
      <c r="I1327" s="602"/>
      <c r="J1327" s="602"/>
      <c r="K1327" s="602"/>
      <c r="L1327" s="602"/>
      <c r="M1327" s="602"/>
      <c r="N1327" s="602"/>
      <c r="O1327" s="602"/>
      <c r="P1327" s="601">
        <v>334.03</v>
      </c>
      <c r="Q1327" s="603">
        <v>334.03</v>
      </c>
      <c r="R1327" s="602"/>
      <c r="S1327" s="602"/>
      <c r="T1327" s="602"/>
      <c r="U1327" s="602"/>
      <c r="V1327" s="602"/>
      <c r="W1327" s="602"/>
      <c r="X1327" s="602"/>
      <c r="Y1327" s="602"/>
      <c r="Z1327" s="602"/>
      <c r="AA1327" s="602"/>
      <c r="AB1327" s="602"/>
      <c r="AC1327" s="604">
        <v>1</v>
      </c>
      <c r="AD1327" s="605">
        <v>1</v>
      </c>
    </row>
    <row r="1328" spans="1:30" ht="15.75" thickBot="1" x14ac:dyDescent="0.3">
      <c r="A1328" s="593" t="s">
        <v>421</v>
      </c>
      <c r="B1328" s="692" t="s">
        <v>398</v>
      </c>
      <c r="C1328" s="692" t="s">
        <v>396</v>
      </c>
      <c r="D1328" s="606" t="s">
        <v>402</v>
      </c>
      <c r="E1328" s="670"/>
      <c r="F1328" s="670"/>
      <c r="G1328" s="670"/>
      <c r="H1328" s="670"/>
      <c r="I1328" s="670"/>
      <c r="J1328" s="670"/>
      <c r="K1328" s="670"/>
      <c r="L1328" s="670"/>
      <c r="M1328" s="670"/>
      <c r="N1328" s="670"/>
      <c r="O1328" s="670"/>
      <c r="P1328" s="670"/>
      <c r="Q1328" s="591"/>
      <c r="R1328" s="670"/>
      <c r="S1328" s="608">
        <v>1</v>
      </c>
      <c r="T1328" s="670"/>
      <c r="U1328" s="670"/>
      <c r="V1328" s="670"/>
      <c r="W1328" s="670"/>
      <c r="X1328" s="670"/>
      <c r="Y1328" s="608">
        <v>1</v>
      </c>
      <c r="Z1328" s="670"/>
      <c r="AA1328" s="670"/>
      <c r="AB1328" s="670"/>
      <c r="AC1328" s="670"/>
      <c r="AD1328" s="605">
        <v>2</v>
      </c>
    </row>
    <row r="1329" spans="1:30" ht="15.75" thickBot="1" x14ac:dyDescent="0.3">
      <c r="A1329" s="593" t="s">
        <v>421</v>
      </c>
      <c r="B1329" s="692" t="s">
        <v>398</v>
      </c>
      <c r="C1329" s="692" t="s">
        <v>396</v>
      </c>
      <c r="D1329" s="600" t="s">
        <v>397</v>
      </c>
      <c r="E1329" s="602"/>
      <c r="F1329" s="602"/>
      <c r="G1329" s="602"/>
      <c r="H1329" s="602"/>
      <c r="I1329" s="602"/>
      <c r="J1329" s="602"/>
      <c r="K1329" s="602"/>
      <c r="L1329" s="602"/>
      <c r="M1329" s="602"/>
      <c r="N1329" s="602"/>
      <c r="O1329" s="602"/>
      <c r="P1329" s="602"/>
      <c r="Q1329" s="591"/>
      <c r="R1329" s="604">
        <v>1</v>
      </c>
      <c r="S1329" s="602"/>
      <c r="T1329" s="604">
        <v>3</v>
      </c>
      <c r="U1329" s="604">
        <v>2</v>
      </c>
      <c r="V1329" s="602"/>
      <c r="W1329" s="604">
        <v>2</v>
      </c>
      <c r="X1329" s="604">
        <v>4</v>
      </c>
      <c r="Y1329" s="604">
        <v>3</v>
      </c>
      <c r="Z1329" s="604">
        <v>4</v>
      </c>
      <c r="AA1329" s="604">
        <v>24</v>
      </c>
      <c r="AB1329" s="604">
        <v>2</v>
      </c>
      <c r="AC1329" s="604">
        <v>2</v>
      </c>
      <c r="AD1329" s="605">
        <v>46</v>
      </c>
    </row>
    <row r="1330" spans="1:30" ht="15.75" thickBot="1" x14ac:dyDescent="0.3">
      <c r="A1330" s="593" t="s">
        <v>421</v>
      </c>
      <c r="B1330" s="671" t="s">
        <v>400</v>
      </c>
      <c r="C1330" s="671" t="s">
        <v>400</v>
      </c>
      <c r="D1330" s="609" t="s">
        <v>400</v>
      </c>
      <c r="E1330" s="603">
        <v>3731.02</v>
      </c>
      <c r="F1330" s="603">
        <v>5541.41</v>
      </c>
      <c r="G1330" s="603">
        <v>4792.5</v>
      </c>
      <c r="H1330" s="603">
        <v>7213.71</v>
      </c>
      <c r="I1330" s="603">
        <v>3249.2</v>
      </c>
      <c r="J1330" s="603">
        <v>11185.71</v>
      </c>
      <c r="K1330" s="603">
        <v>7779.64</v>
      </c>
      <c r="L1330" s="603">
        <v>10258.66</v>
      </c>
      <c r="M1330" s="603">
        <v>6352.29</v>
      </c>
      <c r="N1330" s="603">
        <v>8810.35</v>
      </c>
      <c r="O1330" s="603">
        <v>7681.98</v>
      </c>
      <c r="P1330" s="603">
        <v>2967.44</v>
      </c>
      <c r="Q1330" s="603">
        <v>79563.91</v>
      </c>
      <c r="R1330" s="610">
        <v>27</v>
      </c>
      <c r="S1330" s="610">
        <v>40</v>
      </c>
      <c r="T1330" s="610">
        <v>31</v>
      </c>
      <c r="U1330" s="610">
        <v>45</v>
      </c>
      <c r="V1330" s="610">
        <v>22</v>
      </c>
      <c r="W1330" s="610">
        <v>45</v>
      </c>
      <c r="X1330" s="610">
        <v>34</v>
      </c>
      <c r="Y1330" s="610">
        <v>40</v>
      </c>
      <c r="Z1330" s="610">
        <v>19</v>
      </c>
      <c r="AA1330" s="610">
        <v>46</v>
      </c>
      <c r="AB1330" s="610">
        <v>40</v>
      </c>
      <c r="AC1330" s="610">
        <v>27</v>
      </c>
      <c r="AD1330" s="605">
        <v>142</v>
      </c>
    </row>
    <row r="1331" spans="1:30" ht="15.75" thickBot="1" x14ac:dyDescent="0.3">
      <c r="A1331" s="593" t="s">
        <v>422</v>
      </c>
      <c r="B1331" s="673">
        <v>45160</v>
      </c>
      <c r="C1331" s="671" t="s">
        <v>396</v>
      </c>
      <c r="D1331" s="600" t="s">
        <v>397</v>
      </c>
      <c r="E1331" s="601">
        <v>600</v>
      </c>
      <c r="F1331" s="602"/>
      <c r="G1331" s="602"/>
      <c r="H1331" s="602"/>
      <c r="I1331" s="602"/>
      <c r="J1331" s="602"/>
      <c r="K1331" s="602"/>
      <c r="L1331" s="602"/>
      <c r="M1331" s="602"/>
      <c r="N1331" s="602"/>
      <c r="O1331" s="602"/>
      <c r="P1331" s="602"/>
      <c r="Q1331" s="603">
        <v>600</v>
      </c>
      <c r="R1331" s="604">
        <v>3</v>
      </c>
      <c r="S1331" s="602"/>
      <c r="T1331" s="602"/>
      <c r="U1331" s="602"/>
      <c r="V1331" s="602"/>
      <c r="W1331" s="602"/>
      <c r="X1331" s="602"/>
      <c r="Y1331" s="602"/>
      <c r="Z1331" s="602"/>
      <c r="AA1331" s="602"/>
      <c r="AB1331" s="602"/>
      <c r="AC1331" s="602"/>
      <c r="AD1331" s="605">
        <v>3</v>
      </c>
    </row>
    <row r="1332" spans="1:30" ht="15.75" thickBot="1" x14ac:dyDescent="0.3">
      <c r="A1332" s="593" t="s">
        <v>422</v>
      </c>
      <c r="B1332" s="672">
        <v>45162</v>
      </c>
      <c r="C1332" s="671" t="s">
        <v>396</v>
      </c>
      <c r="D1332" s="606" t="s">
        <v>397</v>
      </c>
      <c r="E1332" s="607">
        <v>300</v>
      </c>
      <c r="F1332" s="670"/>
      <c r="G1332" s="670"/>
      <c r="H1332" s="670"/>
      <c r="I1332" s="670"/>
      <c r="J1332" s="670"/>
      <c r="K1332" s="670"/>
      <c r="L1332" s="670"/>
      <c r="M1332" s="670"/>
      <c r="N1332" s="670"/>
      <c r="O1332" s="670"/>
      <c r="P1332" s="670"/>
      <c r="Q1332" s="603">
        <v>300</v>
      </c>
      <c r="R1332" s="608">
        <v>2</v>
      </c>
      <c r="S1332" s="670"/>
      <c r="T1332" s="670"/>
      <c r="U1332" s="670"/>
      <c r="V1332" s="670"/>
      <c r="W1332" s="670"/>
      <c r="X1332" s="670"/>
      <c r="Y1332" s="670"/>
      <c r="Z1332" s="670"/>
      <c r="AA1332" s="670"/>
      <c r="AB1332" s="670"/>
      <c r="AC1332" s="670"/>
      <c r="AD1332" s="605">
        <v>2</v>
      </c>
    </row>
    <row r="1333" spans="1:30" ht="15.75" thickBot="1" x14ac:dyDescent="0.3">
      <c r="A1333" s="593" t="s">
        <v>422</v>
      </c>
      <c r="B1333" s="673">
        <v>45187</v>
      </c>
      <c r="C1333" s="671" t="s">
        <v>396</v>
      </c>
      <c r="D1333" s="600" t="s">
        <v>397</v>
      </c>
      <c r="E1333" s="602"/>
      <c r="F1333" s="601">
        <v>1050</v>
      </c>
      <c r="G1333" s="602"/>
      <c r="H1333" s="602"/>
      <c r="I1333" s="602"/>
      <c r="J1333" s="602"/>
      <c r="K1333" s="602"/>
      <c r="L1333" s="602"/>
      <c r="M1333" s="602"/>
      <c r="N1333" s="602"/>
      <c r="O1333" s="602"/>
      <c r="P1333" s="602"/>
      <c r="Q1333" s="603">
        <v>1050</v>
      </c>
      <c r="R1333" s="602"/>
      <c r="S1333" s="604">
        <v>7</v>
      </c>
      <c r="T1333" s="602"/>
      <c r="U1333" s="602"/>
      <c r="V1333" s="602"/>
      <c r="W1333" s="602"/>
      <c r="X1333" s="602"/>
      <c r="Y1333" s="602"/>
      <c r="Z1333" s="602"/>
      <c r="AA1333" s="602"/>
      <c r="AB1333" s="602"/>
      <c r="AC1333" s="602"/>
      <c r="AD1333" s="605">
        <v>7</v>
      </c>
    </row>
    <row r="1334" spans="1:30" ht="15.75" thickBot="1" x14ac:dyDescent="0.3">
      <c r="A1334" s="593" t="s">
        <v>422</v>
      </c>
      <c r="B1334" s="672">
        <v>45212</v>
      </c>
      <c r="C1334" s="671" t="s">
        <v>396</v>
      </c>
      <c r="D1334" s="606" t="s">
        <v>397</v>
      </c>
      <c r="E1334" s="670"/>
      <c r="F1334" s="670"/>
      <c r="G1334" s="607">
        <v>600</v>
      </c>
      <c r="H1334" s="670"/>
      <c r="I1334" s="670"/>
      <c r="J1334" s="670"/>
      <c r="K1334" s="670"/>
      <c r="L1334" s="670"/>
      <c r="M1334" s="670"/>
      <c r="N1334" s="670"/>
      <c r="O1334" s="670"/>
      <c r="P1334" s="670"/>
      <c r="Q1334" s="603">
        <v>600</v>
      </c>
      <c r="R1334" s="670"/>
      <c r="S1334" s="670"/>
      <c r="T1334" s="608">
        <v>4</v>
      </c>
      <c r="U1334" s="670"/>
      <c r="V1334" s="670"/>
      <c r="W1334" s="670"/>
      <c r="X1334" s="670"/>
      <c r="Y1334" s="670"/>
      <c r="Z1334" s="670"/>
      <c r="AA1334" s="670"/>
      <c r="AB1334" s="670"/>
      <c r="AC1334" s="670"/>
      <c r="AD1334" s="605">
        <v>4</v>
      </c>
    </row>
    <row r="1335" spans="1:30" ht="15.75" thickBot="1" x14ac:dyDescent="0.3">
      <c r="A1335" s="593" t="s">
        <v>422</v>
      </c>
      <c r="B1335" s="673">
        <v>45250</v>
      </c>
      <c r="C1335" s="671" t="s">
        <v>396</v>
      </c>
      <c r="D1335" s="600" t="s">
        <v>397</v>
      </c>
      <c r="E1335" s="602"/>
      <c r="F1335" s="602"/>
      <c r="G1335" s="602"/>
      <c r="H1335" s="601">
        <v>1200</v>
      </c>
      <c r="I1335" s="602"/>
      <c r="J1335" s="602"/>
      <c r="K1335" s="602"/>
      <c r="L1335" s="602"/>
      <c r="M1335" s="602"/>
      <c r="N1335" s="602"/>
      <c r="O1335" s="602"/>
      <c r="P1335" s="602"/>
      <c r="Q1335" s="603">
        <v>1200</v>
      </c>
      <c r="R1335" s="602"/>
      <c r="S1335" s="602"/>
      <c r="T1335" s="602"/>
      <c r="U1335" s="604">
        <v>7</v>
      </c>
      <c r="V1335" s="602"/>
      <c r="W1335" s="602"/>
      <c r="X1335" s="602"/>
      <c r="Y1335" s="602"/>
      <c r="Z1335" s="602"/>
      <c r="AA1335" s="602"/>
      <c r="AB1335" s="602"/>
      <c r="AC1335" s="602"/>
      <c r="AD1335" s="605">
        <v>7</v>
      </c>
    </row>
    <row r="1336" spans="1:30" ht="15.75" thickBot="1" x14ac:dyDescent="0.3">
      <c r="A1336" s="593" t="s">
        <v>422</v>
      </c>
      <c r="B1336" s="672">
        <v>45275</v>
      </c>
      <c r="C1336" s="671" t="s">
        <v>396</v>
      </c>
      <c r="D1336" s="606" t="s">
        <v>397</v>
      </c>
      <c r="E1336" s="670"/>
      <c r="F1336" s="670"/>
      <c r="G1336" s="670"/>
      <c r="H1336" s="670"/>
      <c r="I1336" s="607">
        <v>838.43</v>
      </c>
      <c r="J1336" s="670"/>
      <c r="K1336" s="670"/>
      <c r="L1336" s="670"/>
      <c r="M1336" s="670"/>
      <c r="N1336" s="670"/>
      <c r="O1336" s="670"/>
      <c r="P1336" s="670"/>
      <c r="Q1336" s="603">
        <v>838.43</v>
      </c>
      <c r="R1336" s="670"/>
      <c r="S1336" s="670"/>
      <c r="T1336" s="670"/>
      <c r="U1336" s="670"/>
      <c r="V1336" s="608">
        <v>6</v>
      </c>
      <c r="W1336" s="670"/>
      <c r="X1336" s="670"/>
      <c r="Y1336" s="670"/>
      <c r="Z1336" s="670"/>
      <c r="AA1336" s="670"/>
      <c r="AB1336" s="670"/>
      <c r="AC1336" s="670"/>
      <c r="AD1336" s="605">
        <v>6</v>
      </c>
    </row>
    <row r="1337" spans="1:30" ht="15.75" thickBot="1" x14ac:dyDescent="0.3">
      <c r="A1337" s="593" t="s">
        <v>422</v>
      </c>
      <c r="B1337" s="673">
        <v>45329</v>
      </c>
      <c r="C1337" s="671" t="s">
        <v>396</v>
      </c>
      <c r="D1337" s="600" t="s">
        <v>397</v>
      </c>
      <c r="E1337" s="602"/>
      <c r="F1337" s="602"/>
      <c r="G1337" s="602"/>
      <c r="H1337" s="602"/>
      <c r="I1337" s="602"/>
      <c r="J1337" s="602"/>
      <c r="K1337" s="601">
        <v>730.6</v>
      </c>
      <c r="L1337" s="602"/>
      <c r="M1337" s="602"/>
      <c r="N1337" s="602"/>
      <c r="O1337" s="602"/>
      <c r="P1337" s="602"/>
      <c r="Q1337" s="603">
        <v>730.6</v>
      </c>
      <c r="R1337" s="602"/>
      <c r="S1337" s="602"/>
      <c r="T1337" s="602"/>
      <c r="U1337" s="602"/>
      <c r="V1337" s="602"/>
      <c r="W1337" s="602"/>
      <c r="X1337" s="604">
        <v>5</v>
      </c>
      <c r="Y1337" s="602"/>
      <c r="Z1337" s="602"/>
      <c r="AA1337" s="602"/>
      <c r="AB1337" s="602"/>
      <c r="AC1337" s="602"/>
      <c r="AD1337" s="605">
        <v>5</v>
      </c>
    </row>
    <row r="1338" spans="1:30" ht="15.75" thickBot="1" x14ac:dyDescent="0.3">
      <c r="A1338" s="593" t="s">
        <v>422</v>
      </c>
      <c r="B1338" s="672">
        <v>45337</v>
      </c>
      <c r="C1338" s="671" t="s">
        <v>396</v>
      </c>
      <c r="D1338" s="606" t="s">
        <v>397</v>
      </c>
      <c r="E1338" s="670"/>
      <c r="F1338" s="670"/>
      <c r="G1338" s="670"/>
      <c r="H1338" s="670"/>
      <c r="I1338" s="670"/>
      <c r="J1338" s="670"/>
      <c r="K1338" s="607">
        <v>2478.4699999999998</v>
      </c>
      <c r="L1338" s="670"/>
      <c r="M1338" s="670"/>
      <c r="N1338" s="670"/>
      <c r="O1338" s="670"/>
      <c r="P1338" s="670"/>
      <c r="Q1338" s="603">
        <v>2478.4699999999998</v>
      </c>
      <c r="R1338" s="670"/>
      <c r="S1338" s="670"/>
      <c r="T1338" s="670"/>
      <c r="U1338" s="670"/>
      <c r="V1338" s="670"/>
      <c r="W1338" s="670"/>
      <c r="X1338" s="608">
        <v>12</v>
      </c>
      <c r="Y1338" s="670"/>
      <c r="Z1338" s="670"/>
      <c r="AA1338" s="670"/>
      <c r="AB1338" s="670"/>
      <c r="AC1338" s="670"/>
      <c r="AD1338" s="605">
        <v>12</v>
      </c>
    </row>
    <row r="1339" spans="1:30" ht="15.75" thickBot="1" x14ac:dyDescent="0.3">
      <c r="A1339" s="593" t="s">
        <v>422</v>
      </c>
      <c r="B1339" s="673">
        <v>45365</v>
      </c>
      <c r="C1339" s="671" t="s">
        <v>396</v>
      </c>
      <c r="D1339" s="600" t="s">
        <v>397</v>
      </c>
      <c r="E1339" s="602"/>
      <c r="F1339" s="602"/>
      <c r="G1339" s="602"/>
      <c r="H1339" s="602"/>
      <c r="I1339" s="602"/>
      <c r="J1339" s="602"/>
      <c r="K1339" s="602"/>
      <c r="L1339" s="601">
        <v>1100</v>
      </c>
      <c r="M1339" s="602"/>
      <c r="N1339" s="602"/>
      <c r="O1339" s="602"/>
      <c r="P1339" s="602"/>
      <c r="Q1339" s="603">
        <v>1100</v>
      </c>
      <c r="R1339" s="602"/>
      <c r="S1339" s="602"/>
      <c r="T1339" s="602"/>
      <c r="U1339" s="602"/>
      <c r="V1339" s="602"/>
      <c r="W1339" s="602"/>
      <c r="X1339" s="602"/>
      <c r="Y1339" s="604">
        <v>7</v>
      </c>
      <c r="Z1339" s="602"/>
      <c r="AA1339" s="602"/>
      <c r="AB1339" s="602"/>
      <c r="AC1339" s="602"/>
      <c r="AD1339" s="605">
        <v>7</v>
      </c>
    </row>
    <row r="1340" spans="1:30" ht="15.75" thickBot="1" x14ac:dyDescent="0.3">
      <c r="A1340" s="593" t="s">
        <v>422</v>
      </c>
      <c r="B1340" s="672">
        <v>45370</v>
      </c>
      <c r="C1340" s="671" t="s">
        <v>396</v>
      </c>
      <c r="D1340" s="606" t="s">
        <v>397</v>
      </c>
      <c r="E1340" s="670"/>
      <c r="F1340" s="670"/>
      <c r="G1340" s="670"/>
      <c r="H1340" s="670"/>
      <c r="I1340" s="670"/>
      <c r="J1340" s="670"/>
      <c r="K1340" s="670"/>
      <c r="L1340" s="607">
        <v>629</v>
      </c>
      <c r="M1340" s="670"/>
      <c r="N1340" s="670"/>
      <c r="O1340" s="670"/>
      <c r="P1340" s="670"/>
      <c r="Q1340" s="603">
        <v>629</v>
      </c>
      <c r="R1340" s="670"/>
      <c r="S1340" s="670"/>
      <c r="T1340" s="670"/>
      <c r="U1340" s="670"/>
      <c r="V1340" s="670"/>
      <c r="W1340" s="670"/>
      <c r="X1340" s="670"/>
      <c r="Y1340" s="608">
        <v>2</v>
      </c>
      <c r="Z1340" s="670"/>
      <c r="AA1340" s="670"/>
      <c r="AB1340" s="670"/>
      <c r="AC1340" s="670"/>
      <c r="AD1340" s="605">
        <v>2</v>
      </c>
    </row>
    <row r="1341" spans="1:30" ht="15.75" thickBot="1" x14ac:dyDescent="0.3">
      <c r="A1341" s="593" t="s">
        <v>422</v>
      </c>
      <c r="B1341" s="673">
        <v>45390</v>
      </c>
      <c r="C1341" s="671" t="s">
        <v>396</v>
      </c>
      <c r="D1341" s="600" t="s">
        <v>397</v>
      </c>
      <c r="E1341" s="602"/>
      <c r="F1341" s="602"/>
      <c r="G1341" s="602"/>
      <c r="H1341" s="602"/>
      <c r="I1341" s="602"/>
      <c r="J1341" s="602"/>
      <c r="K1341" s="602"/>
      <c r="L1341" s="601">
        <v>1250</v>
      </c>
      <c r="M1341" s="601">
        <v>150</v>
      </c>
      <c r="N1341" s="602"/>
      <c r="O1341" s="602"/>
      <c r="P1341" s="602"/>
      <c r="Q1341" s="603">
        <v>1400</v>
      </c>
      <c r="R1341" s="602"/>
      <c r="S1341" s="602"/>
      <c r="T1341" s="602"/>
      <c r="U1341" s="602"/>
      <c r="V1341" s="602"/>
      <c r="W1341" s="602"/>
      <c r="X1341" s="602"/>
      <c r="Y1341" s="604">
        <v>6</v>
      </c>
      <c r="Z1341" s="604">
        <v>1</v>
      </c>
      <c r="AA1341" s="602"/>
      <c r="AB1341" s="602"/>
      <c r="AC1341" s="602"/>
      <c r="AD1341" s="605">
        <v>7</v>
      </c>
    </row>
    <row r="1342" spans="1:30" ht="15.75" thickBot="1" x14ac:dyDescent="0.3">
      <c r="A1342" s="593" t="s">
        <v>422</v>
      </c>
      <c r="B1342" s="672">
        <v>45394</v>
      </c>
      <c r="C1342" s="671" t="s">
        <v>396</v>
      </c>
      <c r="D1342" s="606" t="s">
        <v>397</v>
      </c>
      <c r="E1342" s="670"/>
      <c r="F1342" s="670"/>
      <c r="G1342" s="670"/>
      <c r="H1342" s="670"/>
      <c r="I1342" s="670"/>
      <c r="J1342" s="670"/>
      <c r="K1342" s="670"/>
      <c r="L1342" s="670"/>
      <c r="M1342" s="607">
        <v>2700</v>
      </c>
      <c r="N1342" s="670"/>
      <c r="O1342" s="670"/>
      <c r="P1342" s="670"/>
      <c r="Q1342" s="603">
        <v>2700</v>
      </c>
      <c r="R1342" s="670"/>
      <c r="S1342" s="670"/>
      <c r="T1342" s="670"/>
      <c r="U1342" s="670"/>
      <c r="V1342" s="670"/>
      <c r="W1342" s="670"/>
      <c r="X1342" s="670"/>
      <c r="Y1342" s="670"/>
      <c r="Z1342" s="608">
        <v>12</v>
      </c>
      <c r="AA1342" s="670"/>
      <c r="AB1342" s="670"/>
      <c r="AC1342" s="670"/>
      <c r="AD1342" s="605">
        <v>12</v>
      </c>
    </row>
    <row r="1343" spans="1:30" ht="15.75" thickBot="1" x14ac:dyDescent="0.3">
      <c r="A1343" s="593" t="s">
        <v>422</v>
      </c>
      <c r="B1343" s="673">
        <v>45429</v>
      </c>
      <c r="C1343" s="671" t="s">
        <v>396</v>
      </c>
      <c r="D1343" s="600" t="s">
        <v>397</v>
      </c>
      <c r="E1343" s="602"/>
      <c r="F1343" s="602"/>
      <c r="G1343" s="602"/>
      <c r="H1343" s="602"/>
      <c r="I1343" s="602"/>
      <c r="J1343" s="602"/>
      <c r="K1343" s="602"/>
      <c r="L1343" s="602"/>
      <c r="M1343" s="602"/>
      <c r="N1343" s="601">
        <v>3300</v>
      </c>
      <c r="O1343" s="602"/>
      <c r="P1343" s="602"/>
      <c r="Q1343" s="603">
        <v>3300</v>
      </c>
      <c r="R1343" s="602"/>
      <c r="S1343" s="602"/>
      <c r="T1343" s="602"/>
      <c r="U1343" s="602"/>
      <c r="V1343" s="602"/>
      <c r="W1343" s="602"/>
      <c r="X1343" s="602"/>
      <c r="Y1343" s="602"/>
      <c r="Z1343" s="602"/>
      <c r="AA1343" s="604">
        <v>12</v>
      </c>
      <c r="AB1343" s="602"/>
      <c r="AC1343" s="602"/>
      <c r="AD1343" s="605">
        <v>12</v>
      </c>
    </row>
    <row r="1344" spans="1:30" ht="15.75" thickBot="1" x14ac:dyDescent="0.3">
      <c r="A1344" s="593" t="s">
        <v>422</v>
      </c>
      <c r="B1344" s="672">
        <v>45460</v>
      </c>
      <c r="C1344" s="671" t="s">
        <v>396</v>
      </c>
      <c r="D1344" s="606" t="s">
        <v>397</v>
      </c>
      <c r="E1344" s="670"/>
      <c r="F1344" s="670"/>
      <c r="G1344" s="670"/>
      <c r="H1344" s="670"/>
      <c r="I1344" s="670"/>
      <c r="J1344" s="670"/>
      <c r="K1344" s="670"/>
      <c r="L1344" s="670"/>
      <c r="M1344" s="670"/>
      <c r="N1344" s="670"/>
      <c r="O1344" s="607">
        <v>1925.51</v>
      </c>
      <c r="P1344" s="670"/>
      <c r="Q1344" s="603">
        <v>1925.51</v>
      </c>
      <c r="R1344" s="670"/>
      <c r="S1344" s="670"/>
      <c r="T1344" s="670"/>
      <c r="U1344" s="670"/>
      <c r="V1344" s="670"/>
      <c r="W1344" s="670"/>
      <c r="X1344" s="670"/>
      <c r="Y1344" s="670"/>
      <c r="Z1344" s="670"/>
      <c r="AA1344" s="670"/>
      <c r="AB1344" s="608">
        <v>10</v>
      </c>
      <c r="AC1344" s="670"/>
      <c r="AD1344" s="605">
        <v>10</v>
      </c>
    </row>
    <row r="1345" spans="1:30" ht="15.75" thickBot="1" x14ac:dyDescent="0.3">
      <c r="A1345" s="593" t="s">
        <v>422</v>
      </c>
      <c r="B1345" s="673">
        <v>45492</v>
      </c>
      <c r="C1345" s="671" t="s">
        <v>396</v>
      </c>
      <c r="D1345" s="600" t="s">
        <v>397</v>
      </c>
      <c r="E1345" s="602"/>
      <c r="F1345" s="602"/>
      <c r="G1345" s="602"/>
      <c r="H1345" s="602"/>
      <c r="I1345" s="602"/>
      <c r="J1345" s="602"/>
      <c r="K1345" s="602"/>
      <c r="L1345" s="602"/>
      <c r="M1345" s="602"/>
      <c r="N1345" s="602"/>
      <c r="O1345" s="602"/>
      <c r="P1345" s="601">
        <v>1750</v>
      </c>
      <c r="Q1345" s="603">
        <v>1750</v>
      </c>
      <c r="R1345" s="602"/>
      <c r="S1345" s="602"/>
      <c r="T1345" s="602"/>
      <c r="U1345" s="602"/>
      <c r="V1345" s="602"/>
      <c r="W1345" s="602"/>
      <c r="X1345" s="602"/>
      <c r="Y1345" s="602"/>
      <c r="Z1345" s="602"/>
      <c r="AA1345" s="602"/>
      <c r="AB1345" s="602"/>
      <c r="AC1345" s="604">
        <v>8</v>
      </c>
      <c r="AD1345" s="605">
        <v>8</v>
      </c>
    </row>
    <row r="1346" spans="1:30" ht="15.75" thickBot="1" x14ac:dyDescent="0.3">
      <c r="A1346" s="593" t="s">
        <v>422</v>
      </c>
      <c r="B1346" s="671" t="s">
        <v>398</v>
      </c>
      <c r="C1346" s="671" t="s">
        <v>396</v>
      </c>
      <c r="D1346" s="606" t="s">
        <v>397</v>
      </c>
      <c r="E1346" s="670"/>
      <c r="F1346" s="670"/>
      <c r="G1346" s="670"/>
      <c r="H1346" s="670"/>
      <c r="I1346" s="670"/>
      <c r="J1346" s="670"/>
      <c r="K1346" s="670"/>
      <c r="L1346" s="670"/>
      <c r="M1346" s="670"/>
      <c r="N1346" s="670"/>
      <c r="O1346" s="670"/>
      <c r="P1346" s="670"/>
      <c r="Q1346" s="591"/>
      <c r="R1346" s="670"/>
      <c r="S1346" s="670"/>
      <c r="T1346" s="670"/>
      <c r="U1346" s="670"/>
      <c r="V1346" s="670"/>
      <c r="W1346" s="670"/>
      <c r="X1346" s="670"/>
      <c r="Y1346" s="608">
        <v>7</v>
      </c>
      <c r="Z1346" s="608">
        <v>1</v>
      </c>
      <c r="AA1346" s="670"/>
      <c r="AB1346" s="670"/>
      <c r="AC1346" s="670"/>
      <c r="AD1346" s="605">
        <v>8</v>
      </c>
    </row>
    <row r="1347" spans="1:30" ht="15.75" thickBot="1" x14ac:dyDescent="0.3">
      <c r="A1347" s="593" t="s">
        <v>422</v>
      </c>
      <c r="B1347" s="671" t="s">
        <v>400</v>
      </c>
      <c r="C1347" s="671" t="s">
        <v>400</v>
      </c>
      <c r="D1347" s="609" t="s">
        <v>400</v>
      </c>
      <c r="E1347" s="603">
        <v>900</v>
      </c>
      <c r="F1347" s="603">
        <v>1050</v>
      </c>
      <c r="G1347" s="603">
        <v>600</v>
      </c>
      <c r="H1347" s="603">
        <v>1200</v>
      </c>
      <c r="I1347" s="603">
        <v>838.43</v>
      </c>
      <c r="J1347" s="591"/>
      <c r="K1347" s="603">
        <v>3209.07</v>
      </c>
      <c r="L1347" s="603">
        <v>2979</v>
      </c>
      <c r="M1347" s="603">
        <v>2850</v>
      </c>
      <c r="N1347" s="603">
        <v>3300</v>
      </c>
      <c r="O1347" s="603">
        <v>1925.51</v>
      </c>
      <c r="P1347" s="603">
        <v>1750</v>
      </c>
      <c r="Q1347" s="603">
        <v>20602.009999999998</v>
      </c>
      <c r="R1347" s="610">
        <v>5</v>
      </c>
      <c r="S1347" s="610">
        <v>7</v>
      </c>
      <c r="T1347" s="610">
        <v>4</v>
      </c>
      <c r="U1347" s="610">
        <v>7</v>
      </c>
      <c r="V1347" s="610">
        <v>6</v>
      </c>
      <c r="W1347" s="591"/>
      <c r="X1347" s="610">
        <v>17</v>
      </c>
      <c r="Y1347" s="610">
        <v>16</v>
      </c>
      <c r="Z1347" s="610">
        <v>13</v>
      </c>
      <c r="AA1347" s="610">
        <v>12</v>
      </c>
      <c r="AB1347" s="610">
        <v>10</v>
      </c>
      <c r="AC1347" s="610">
        <v>8</v>
      </c>
      <c r="AD1347" s="605">
        <v>100</v>
      </c>
    </row>
    <row r="1348" spans="1:30" ht="15.75" thickBot="1" x14ac:dyDescent="0.3">
      <c r="A1348" s="593" t="s">
        <v>423</v>
      </c>
      <c r="B1348" s="672">
        <v>45141</v>
      </c>
      <c r="C1348" s="671" t="s">
        <v>396</v>
      </c>
      <c r="D1348" s="606" t="s">
        <v>402</v>
      </c>
      <c r="E1348" s="607">
        <v>754</v>
      </c>
      <c r="F1348" s="670"/>
      <c r="G1348" s="670"/>
      <c r="H1348" s="670"/>
      <c r="I1348" s="670"/>
      <c r="J1348" s="670"/>
      <c r="K1348" s="670"/>
      <c r="L1348" s="670"/>
      <c r="M1348" s="670"/>
      <c r="N1348" s="670"/>
      <c r="O1348" s="670"/>
      <c r="P1348" s="670"/>
      <c r="Q1348" s="603">
        <v>754</v>
      </c>
      <c r="R1348" s="608">
        <v>2</v>
      </c>
      <c r="S1348" s="670"/>
      <c r="T1348" s="670"/>
      <c r="U1348" s="670"/>
      <c r="V1348" s="670"/>
      <c r="W1348" s="670"/>
      <c r="X1348" s="670"/>
      <c r="Y1348" s="670"/>
      <c r="Z1348" s="670"/>
      <c r="AA1348" s="670"/>
      <c r="AB1348" s="670"/>
      <c r="AC1348" s="670"/>
      <c r="AD1348" s="605">
        <v>2</v>
      </c>
    </row>
    <row r="1349" spans="1:30" ht="15.75" thickBot="1" x14ac:dyDescent="0.3">
      <c r="A1349" s="593" t="s">
        <v>423</v>
      </c>
      <c r="B1349" s="673">
        <v>45142</v>
      </c>
      <c r="C1349" s="671" t="s">
        <v>396</v>
      </c>
      <c r="D1349" s="600" t="s">
        <v>402</v>
      </c>
      <c r="E1349" s="601">
        <v>8930</v>
      </c>
      <c r="F1349" s="602"/>
      <c r="G1349" s="602"/>
      <c r="H1349" s="602"/>
      <c r="I1349" s="602"/>
      <c r="J1349" s="602"/>
      <c r="K1349" s="602"/>
      <c r="L1349" s="602"/>
      <c r="M1349" s="602"/>
      <c r="N1349" s="602"/>
      <c r="O1349" s="602"/>
      <c r="P1349" s="602"/>
      <c r="Q1349" s="603">
        <v>8930</v>
      </c>
      <c r="R1349" s="604">
        <v>8</v>
      </c>
      <c r="S1349" s="602"/>
      <c r="T1349" s="602"/>
      <c r="U1349" s="602"/>
      <c r="V1349" s="602"/>
      <c r="W1349" s="602"/>
      <c r="X1349" s="602"/>
      <c r="Y1349" s="602"/>
      <c r="Z1349" s="602"/>
      <c r="AA1349" s="602"/>
      <c r="AB1349" s="602"/>
      <c r="AC1349" s="602"/>
      <c r="AD1349" s="605">
        <v>8</v>
      </c>
    </row>
    <row r="1350" spans="1:30" ht="15.75" thickBot="1" x14ac:dyDescent="0.3">
      <c r="A1350" s="593" t="s">
        <v>423</v>
      </c>
      <c r="B1350" s="672">
        <v>45145</v>
      </c>
      <c r="C1350" s="671" t="s">
        <v>396</v>
      </c>
      <c r="D1350" s="606" t="s">
        <v>402</v>
      </c>
      <c r="E1350" s="607">
        <v>1045</v>
      </c>
      <c r="F1350" s="670"/>
      <c r="G1350" s="670"/>
      <c r="H1350" s="670"/>
      <c r="I1350" s="670"/>
      <c r="J1350" s="670"/>
      <c r="K1350" s="670"/>
      <c r="L1350" s="670"/>
      <c r="M1350" s="670"/>
      <c r="N1350" s="670"/>
      <c r="O1350" s="670"/>
      <c r="P1350" s="670"/>
      <c r="Q1350" s="603">
        <v>1045</v>
      </c>
      <c r="R1350" s="608">
        <v>2</v>
      </c>
      <c r="S1350" s="670"/>
      <c r="T1350" s="670"/>
      <c r="U1350" s="670"/>
      <c r="V1350" s="670"/>
      <c r="W1350" s="670"/>
      <c r="X1350" s="670"/>
      <c r="Y1350" s="670"/>
      <c r="Z1350" s="670"/>
      <c r="AA1350" s="670"/>
      <c r="AB1350" s="670"/>
      <c r="AC1350" s="670"/>
      <c r="AD1350" s="605">
        <v>2</v>
      </c>
    </row>
    <row r="1351" spans="1:30" ht="15.75" thickBot="1" x14ac:dyDescent="0.3">
      <c r="A1351" s="593" t="s">
        <v>423</v>
      </c>
      <c r="B1351" s="673">
        <v>45155</v>
      </c>
      <c r="C1351" s="671" t="s">
        <v>396</v>
      </c>
      <c r="D1351" s="600" t="s">
        <v>402</v>
      </c>
      <c r="E1351" s="601">
        <v>11012</v>
      </c>
      <c r="F1351" s="602"/>
      <c r="G1351" s="602"/>
      <c r="H1351" s="602"/>
      <c r="I1351" s="602"/>
      <c r="J1351" s="602"/>
      <c r="K1351" s="602"/>
      <c r="L1351" s="602"/>
      <c r="M1351" s="602"/>
      <c r="N1351" s="602"/>
      <c r="O1351" s="602"/>
      <c r="P1351" s="602"/>
      <c r="Q1351" s="603">
        <v>11012</v>
      </c>
      <c r="R1351" s="604">
        <v>8</v>
      </c>
      <c r="S1351" s="602"/>
      <c r="T1351" s="602"/>
      <c r="U1351" s="602"/>
      <c r="V1351" s="602"/>
      <c r="W1351" s="602"/>
      <c r="X1351" s="602"/>
      <c r="Y1351" s="602"/>
      <c r="Z1351" s="602"/>
      <c r="AA1351" s="602"/>
      <c r="AB1351" s="602"/>
      <c r="AC1351" s="602"/>
      <c r="AD1351" s="605">
        <v>8</v>
      </c>
    </row>
    <row r="1352" spans="1:30" ht="15.75" thickBot="1" x14ac:dyDescent="0.3">
      <c r="A1352" s="593" t="s">
        <v>423</v>
      </c>
      <c r="B1352" s="672">
        <v>45161</v>
      </c>
      <c r="C1352" s="671" t="s">
        <v>396</v>
      </c>
      <c r="D1352" s="606" t="s">
        <v>402</v>
      </c>
      <c r="E1352" s="607">
        <v>7032</v>
      </c>
      <c r="F1352" s="670"/>
      <c r="G1352" s="670"/>
      <c r="H1352" s="670"/>
      <c r="I1352" s="670"/>
      <c r="J1352" s="670"/>
      <c r="K1352" s="670"/>
      <c r="L1352" s="670"/>
      <c r="M1352" s="670"/>
      <c r="N1352" s="670"/>
      <c r="O1352" s="670"/>
      <c r="P1352" s="670"/>
      <c r="Q1352" s="603">
        <v>7032</v>
      </c>
      <c r="R1352" s="608">
        <v>7</v>
      </c>
      <c r="S1352" s="670"/>
      <c r="T1352" s="670"/>
      <c r="U1352" s="670"/>
      <c r="V1352" s="670"/>
      <c r="W1352" s="670"/>
      <c r="X1352" s="670"/>
      <c r="Y1352" s="670"/>
      <c r="Z1352" s="670"/>
      <c r="AA1352" s="670"/>
      <c r="AB1352" s="670"/>
      <c r="AC1352" s="670"/>
      <c r="AD1352" s="605">
        <v>7</v>
      </c>
    </row>
    <row r="1353" spans="1:30" ht="15.75" thickBot="1" x14ac:dyDescent="0.3">
      <c r="A1353" s="593" t="s">
        <v>423</v>
      </c>
      <c r="B1353" s="673">
        <v>45166</v>
      </c>
      <c r="C1353" s="671" t="s">
        <v>396</v>
      </c>
      <c r="D1353" s="600" t="s">
        <v>402</v>
      </c>
      <c r="E1353" s="601">
        <v>55578</v>
      </c>
      <c r="F1353" s="602"/>
      <c r="G1353" s="602"/>
      <c r="H1353" s="602"/>
      <c r="I1353" s="602"/>
      <c r="J1353" s="602"/>
      <c r="K1353" s="602"/>
      <c r="L1353" s="602"/>
      <c r="M1353" s="602"/>
      <c r="N1353" s="602"/>
      <c r="O1353" s="602"/>
      <c r="P1353" s="602"/>
      <c r="Q1353" s="603">
        <v>55578</v>
      </c>
      <c r="R1353" s="604">
        <v>42</v>
      </c>
      <c r="S1353" s="602"/>
      <c r="T1353" s="602"/>
      <c r="U1353" s="602"/>
      <c r="V1353" s="602"/>
      <c r="W1353" s="602"/>
      <c r="X1353" s="602"/>
      <c r="Y1353" s="602"/>
      <c r="Z1353" s="602"/>
      <c r="AA1353" s="602"/>
      <c r="AB1353" s="602"/>
      <c r="AC1353" s="602"/>
      <c r="AD1353" s="605">
        <v>42</v>
      </c>
    </row>
    <row r="1354" spans="1:30" ht="15.75" thickBot="1" x14ac:dyDescent="0.3">
      <c r="A1354" s="593" t="s">
        <v>423</v>
      </c>
      <c r="B1354" s="690">
        <v>45180</v>
      </c>
      <c r="C1354" s="692" t="s">
        <v>396</v>
      </c>
      <c r="D1354" s="606" t="s">
        <v>402</v>
      </c>
      <c r="E1354" s="607">
        <v>64378</v>
      </c>
      <c r="F1354" s="607">
        <v>2468</v>
      </c>
      <c r="G1354" s="670"/>
      <c r="H1354" s="670"/>
      <c r="I1354" s="670"/>
      <c r="J1354" s="670"/>
      <c r="K1354" s="670"/>
      <c r="L1354" s="670"/>
      <c r="M1354" s="670"/>
      <c r="N1354" s="670"/>
      <c r="O1354" s="670"/>
      <c r="P1354" s="670"/>
      <c r="Q1354" s="603">
        <v>66846</v>
      </c>
      <c r="R1354" s="608">
        <v>47</v>
      </c>
      <c r="S1354" s="608">
        <v>4</v>
      </c>
      <c r="T1354" s="670"/>
      <c r="U1354" s="670"/>
      <c r="V1354" s="670"/>
      <c r="W1354" s="670"/>
      <c r="X1354" s="670"/>
      <c r="Y1354" s="670"/>
      <c r="Z1354" s="670"/>
      <c r="AA1354" s="670"/>
      <c r="AB1354" s="670"/>
      <c r="AC1354" s="670"/>
      <c r="AD1354" s="605">
        <v>47</v>
      </c>
    </row>
    <row r="1355" spans="1:30" ht="15.75" thickBot="1" x14ac:dyDescent="0.3">
      <c r="A1355" s="593" t="s">
        <v>423</v>
      </c>
      <c r="B1355" s="691">
        <v>45180</v>
      </c>
      <c r="C1355" s="692" t="s">
        <v>396</v>
      </c>
      <c r="D1355" s="600" t="s">
        <v>399</v>
      </c>
      <c r="E1355" s="601">
        <v>100100</v>
      </c>
      <c r="F1355" s="601">
        <v>67214</v>
      </c>
      <c r="G1355" s="602"/>
      <c r="H1355" s="602"/>
      <c r="I1355" s="602"/>
      <c r="J1355" s="602"/>
      <c r="K1355" s="602"/>
      <c r="L1355" s="602"/>
      <c r="M1355" s="602"/>
      <c r="N1355" s="602"/>
      <c r="O1355" s="602"/>
      <c r="P1355" s="602"/>
      <c r="Q1355" s="603">
        <v>167314</v>
      </c>
      <c r="R1355" s="604">
        <v>160</v>
      </c>
      <c r="S1355" s="604">
        <v>113</v>
      </c>
      <c r="T1355" s="602"/>
      <c r="U1355" s="602"/>
      <c r="V1355" s="602"/>
      <c r="W1355" s="602"/>
      <c r="X1355" s="602"/>
      <c r="Y1355" s="602"/>
      <c r="Z1355" s="602"/>
      <c r="AA1355" s="602"/>
      <c r="AB1355" s="602"/>
      <c r="AC1355" s="602"/>
      <c r="AD1355" s="605">
        <v>273</v>
      </c>
    </row>
    <row r="1356" spans="1:30" ht="15.75" thickBot="1" x14ac:dyDescent="0.3">
      <c r="A1356" s="593" t="s">
        <v>423</v>
      </c>
      <c r="B1356" s="690">
        <v>45180</v>
      </c>
      <c r="C1356" s="692" t="s">
        <v>396</v>
      </c>
      <c r="D1356" s="606" t="s">
        <v>403</v>
      </c>
      <c r="E1356" s="607">
        <v>37694</v>
      </c>
      <c r="F1356" s="607">
        <v>33322</v>
      </c>
      <c r="G1356" s="670"/>
      <c r="H1356" s="670"/>
      <c r="I1356" s="670"/>
      <c r="J1356" s="670"/>
      <c r="K1356" s="670"/>
      <c r="L1356" s="670"/>
      <c r="M1356" s="670"/>
      <c r="N1356" s="670"/>
      <c r="O1356" s="670"/>
      <c r="P1356" s="670"/>
      <c r="Q1356" s="603">
        <v>71016</v>
      </c>
      <c r="R1356" s="608">
        <v>83</v>
      </c>
      <c r="S1356" s="608">
        <v>75</v>
      </c>
      <c r="T1356" s="670"/>
      <c r="U1356" s="670"/>
      <c r="V1356" s="670"/>
      <c r="W1356" s="670"/>
      <c r="X1356" s="670"/>
      <c r="Y1356" s="670"/>
      <c r="Z1356" s="670"/>
      <c r="AA1356" s="670"/>
      <c r="AB1356" s="670"/>
      <c r="AC1356" s="670"/>
      <c r="AD1356" s="605">
        <v>158</v>
      </c>
    </row>
    <row r="1357" spans="1:30" ht="15.75" thickBot="1" x14ac:dyDescent="0.3">
      <c r="A1357" s="593" t="s">
        <v>423</v>
      </c>
      <c r="B1357" s="691">
        <v>45181</v>
      </c>
      <c r="C1357" s="692" t="s">
        <v>396</v>
      </c>
      <c r="D1357" s="600" t="s">
        <v>399</v>
      </c>
      <c r="E1357" s="601">
        <v>140051</v>
      </c>
      <c r="F1357" s="601">
        <v>9896</v>
      </c>
      <c r="G1357" s="602"/>
      <c r="H1357" s="602"/>
      <c r="I1357" s="602"/>
      <c r="J1357" s="602"/>
      <c r="K1357" s="602"/>
      <c r="L1357" s="602"/>
      <c r="M1357" s="602"/>
      <c r="N1357" s="602"/>
      <c r="O1357" s="602"/>
      <c r="P1357" s="602"/>
      <c r="Q1357" s="603">
        <v>149947</v>
      </c>
      <c r="R1357" s="604">
        <v>206</v>
      </c>
      <c r="S1357" s="604">
        <v>15</v>
      </c>
      <c r="T1357" s="602"/>
      <c r="U1357" s="602"/>
      <c r="V1357" s="602"/>
      <c r="W1357" s="602"/>
      <c r="X1357" s="602"/>
      <c r="Y1357" s="602"/>
      <c r="Z1357" s="602"/>
      <c r="AA1357" s="602"/>
      <c r="AB1357" s="602"/>
      <c r="AC1357" s="602"/>
      <c r="AD1357" s="605">
        <v>221</v>
      </c>
    </row>
    <row r="1358" spans="1:30" ht="15.75" thickBot="1" x14ac:dyDescent="0.3">
      <c r="A1358" s="593" t="s">
        <v>423</v>
      </c>
      <c r="B1358" s="690">
        <v>45181</v>
      </c>
      <c r="C1358" s="692" t="s">
        <v>396</v>
      </c>
      <c r="D1358" s="606" t="s">
        <v>403</v>
      </c>
      <c r="E1358" s="607">
        <v>47434</v>
      </c>
      <c r="F1358" s="607">
        <v>6392</v>
      </c>
      <c r="G1358" s="670"/>
      <c r="H1358" s="670"/>
      <c r="I1358" s="670"/>
      <c r="J1358" s="670"/>
      <c r="K1358" s="670"/>
      <c r="L1358" s="670"/>
      <c r="M1358" s="670"/>
      <c r="N1358" s="670"/>
      <c r="O1358" s="670"/>
      <c r="P1358" s="670"/>
      <c r="Q1358" s="603">
        <v>53826</v>
      </c>
      <c r="R1358" s="608">
        <v>93</v>
      </c>
      <c r="S1358" s="608">
        <v>14</v>
      </c>
      <c r="T1358" s="670"/>
      <c r="U1358" s="670"/>
      <c r="V1358" s="670"/>
      <c r="W1358" s="670"/>
      <c r="X1358" s="670"/>
      <c r="Y1358" s="670"/>
      <c r="Z1358" s="670"/>
      <c r="AA1358" s="670"/>
      <c r="AB1358" s="670"/>
      <c r="AC1358" s="670"/>
      <c r="AD1358" s="605">
        <v>107</v>
      </c>
    </row>
    <row r="1359" spans="1:30" ht="15.75" thickBot="1" x14ac:dyDescent="0.3">
      <c r="A1359" s="593" t="s">
        <v>423</v>
      </c>
      <c r="B1359" s="673">
        <v>45187</v>
      </c>
      <c r="C1359" s="671" t="s">
        <v>396</v>
      </c>
      <c r="D1359" s="600" t="s">
        <v>402</v>
      </c>
      <c r="E1359" s="601">
        <v>151089</v>
      </c>
      <c r="F1359" s="601">
        <v>5360</v>
      </c>
      <c r="G1359" s="602"/>
      <c r="H1359" s="602"/>
      <c r="I1359" s="602"/>
      <c r="J1359" s="602"/>
      <c r="K1359" s="602"/>
      <c r="L1359" s="602"/>
      <c r="M1359" s="602"/>
      <c r="N1359" s="602"/>
      <c r="O1359" s="602"/>
      <c r="P1359" s="602"/>
      <c r="Q1359" s="603">
        <v>156449</v>
      </c>
      <c r="R1359" s="604">
        <v>131</v>
      </c>
      <c r="S1359" s="604">
        <v>5</v>
      </c>
      <c r="T1359" s="602"/>
      <c r="U1359" s="602"/>
      <c r="V1359" s="602"/>
      <c r="W1359" s="602"/>
      <c r="X1359" s="602"/>
      <c r="Y1359" s="602"/>
      <c r="Z1359" s="602"/>
      <c r="AA1359" s="602"/>
      <c r="AB1359" s="602"/>
      <c r="AC1359" s="602"/>
      <c r="AD1359" s="605">
        <v>133</v>
      </c>
    </row>
    <row r="1360" spans="1:30" ht="15.75" thickBot="1" x14ac:dyDescent="0.3">
      <c r="A1360" s="593" t="s">
        <v>423</v>
      </c>
      <c r="B1360" s="672">
        <v>45243</v>
      </c>
      <c r="C1360" s="671" t="s">
        <v>396</v>
      </c>
      <c r="D1360" s="606" t="s">
        <v>402</v>
      </c>
      <c r="E1360" s="670"/>
      <c r="F1360" s="670"/>
      <c r="G1360" s="607">
        <v>27358</v>
      </c>
      <c r="H1360" s="607">
        <v>11544</v>
      </c>
      <c r="I1360" s="670"/>
      <c r="J1360" s="670"/>
      <c r="K1360" s="670"/>
      <c r="L1360" s="670"/>
      <c r="M1360" s="670"/>
      <c r="N1360" s="670"/>
      <c r="O1360" s="670"/>
      <c r="P1360" s="670"/>
      <c r="Q1360" s="603">
        <v>38902</v>
      </c>
      <c r="R1360" s="670"/>
      <c r="S1360" s="670"/>
      <c r="T1360" s="608">
        <v>59</v>
      </c>
      <c r="U1360" s="608">
        <v>26</v>
      </c>
      <c r="V1360" s="670"/>
      <c r="W1360" s="670"/>
      <c r="X1360" s="670"/>
      <c r="Y1360" s="670"/>
      <c r="Z1360" s="670"/>
      <c r="AA1360" s="670"/>
      <c r="AB1360" s="670"/>
      <c r="AC1360" s="670"/>
      <c r="AD1360" s="605">
        <v>84</v>
      </c>
    </row>
    <row r="1361" spans="1:30" ht="15.75" thickBot="1" x14ac:dyDescent="0.3">
      <c r="A1361" s="593" t="s">
        <v>423</v>
      </c>
      <c r="B1361" s="673">
        <v>45250</v>
      </c>
      <c r="C1361" s="671" t="s">
        <v>396</v>
      </c>
      <c r="D1361" s="600" t="s">
        <v>402</v>
      </c>
      <c r="E1361" s="602"/>
      <c r="F1361" s="602"/>
      <c r="G1361" s="601">
        <v>278</v>
      </c>
      <c r="H1361" s="601">
        <v>1260</v>
      </c>
      <c r="I1361" s="602"/>
      <c r="J1361" s="602"/>
      <c r="K1361" s="602"/>
      <c r="L1361" s="602"/>
      <c r="M1361" s="602"/>
      <c r="N1361" s="602"/>
      <c r="O1361" s="602"/>
      <c r="P1361" s="602"/>
      <c r="Q1361" s="603">
        <v>1538</v>
      </c>
      <c r="R1361" s="602"/>
      <c r="S1361" s="602"/>
      <c r="T1361" s="604">
        <v>2</v>
      </c>
      <c r="U1361" s="604">
        <v>5</v>
      </c>
      <c r="V1361" s="602"/>
      <c r="W1361" s="602"/>
      <c r="X1361" s="602"/>
      <c r="Y1361" s="602"/>
      <c r="Z1361" s="602"/>
      <c r="AA1361" s="602"/>
      <c r="AB1361" s="602"/>
      <c r="AC1361" s="602"/>
      <c r="AD1361" s="605">
        <v>7</v>
      </c>
    </row>
    <row r="1362" spans="1:30" ht="15.75" thickBot="1" x14ac:dyDescent="0.3">
      <c r="A1362" s="593" t="s">
        <v>423</v>
      </c>
      <c r="B1362" s="672">
        <v>45258</v>
      </c>
      <c r="C1362" s="671" t="s">
        <v>396</v>
      </c>
      <c r="D1362" s="606" t="s">
        <v>402</v>
      </c>
      <c r="E1362" s="670"/>
      <c r="F1362" s="670"/>
      <c r="G1362" s="670"/>
      <c r="H1362" s="607">
        <v>19573</v>
      </c>
      <c r="I1362" s="670"/>
      <c r="J1362" s="670"/>
      <c r="K1362" s="670"/>
      <c r="L1362" s="670"/>
      <c r="M1362" s="670"/>
      <c r="N1362" s="670"/>
      <c r="O1362" s="670"/>
      <c r="P1362" s="670"/>
      <c r="Q1362" s="603">
        <v>19573</v>
      </c>
      <c r="R1362" s="670"/>
      <c r="S1362" s="670"/>
      <c r="T1362" s="670"/>
      <c r="U1362" s="608">
        <v>47</v>
      </c>
      <c r="V1362" s="670"/>
      <c r="W1362" s="670"/>
      <c r="X1362" s="670"/>
      <c r="Y1362" s="670"/>
      <c r="Z1362" s="670"/>
      <c r="AA1362" s="670"/>
      <c r="AB1362" s="670"/>
      <c r="AC1362" s="670"/>
      <c r="AD1362" s="605">
        <v>47</v>
      </c>
    </row>
    <row r="1363" spans="1:30" ht="15.75" thickBot="1" x14ac:dyDescent="0.3">
      <c r="A1363" s="593" t="s">
        <v>423</v>
      </c>
      <c r="B1363" s="673">
        <v>45264</v>
      </c>
      <c r="C1363" s="671" t="s">
        <v>396</v>
      </c>
      <c r="D1363" s="600" t="s">
        <v>402</v>
      </c>
      <c r="E1363" s="602"/>
      <c r="F1363" s="602"/>
      <c r="G1363" s="602"/>
      <c r="H1363" s="601">
        <v>15899</v>
      </c>
      <c r="I1363" s="601">
        <v>338</v>
      </c>
      <c r="J1363" s="602"/>
      <c r="K1363" s="602"/>
      <c r="L1363" s="602"/>
      <c r="M1363" s="602"/>
      <c r="N1363" s="602"/>
      <c r="O1363" s="602"/>
      <c r="P1363" s="602"/>
      <c r="Q1363" s="603">
        <v>16237</v>
      </c>
      <c r="R1363" s="602"/>
      <c r="S1363" s="602"/>
      <c r="T1363" s="602"/>
      <c r="U1363" s="604">
        <v>32</v>
      </c>
      <c r="V1363" s="604">
        <v>1</v>
      </c>
      <c r="W1363" s="602"/>
      <c r="X1363" s="602"/>
      <c r="Y1363" s="602"/>
      <c r="Z1363" s="602"/>
      <c r="AA1363" s="602"/>
      <c r="AB1363" s="602"/>
      <c r="AC1363" s="602"/>
      <c r="AD1363" s="605">
        <v>33</v>
      </c>
    </row>
    <row r="1364" spans="1:30" ht="15.75" thickBot="1" x14ac:dyDescent="0.3">
      <c r="A1364" s="593" t="s">
        <v>423</v>
      </c>
      <c r="B1364" s="672">
        <v>45272</v>
      </c>
      <c r="C1364" s="671" t="s">
        <v>396</v>
      </c>
      <c r="D1364" s="606" t="s">
        <v>402</v>
      </c>
      <c r="E1364" s="670"/>
      <c r="F1364" s="670"/>
      <c r="G1364" s="670"/>
      <c r="H1364" s="670"/>
      <c r="I1364" s="607">
        <v>153</v>
      </c>
      <c r="J1364" s="670"/>
      <c r="K1364" s="670"/>
      <c r="L1364" s="670"/>
      <c r="M1364" s="670"/>
      <c r="N1364" s="670"/>
      <c r="O1364" s="670"/>
      <c r="P1364" s="670"/>
      <c r="Q1364" s="603">
        <v>153</v>
      </c>
      <c r="R1364" s="670"/>
      <c r="S1364" s="670"/>
      <c r="T1364" s="670"/>
      <c r="U1364" s="670"/>
      <c r="V1364" s="608">
        <v>1</v>
      </c>
      <c r="W1364" s="670"/>
      <c r="X1364" s="670"/>
      <c r="Y1364" s="670"/>
      <c r="Z1364" s="670"/>
      <c r="AA1364" s="670"/>
      <c r="AB1364" s="670"/>
      <c r="AC1364" s="670"/>
      <c r="AD1364" s="605">
        <v>1</v>
      </c>
    </row>
    <row r="1365" spans="1:30" ht="15.75" thickBot="1" x14ac:dyDescent="0.3">
      <c r="A1365" s="593" t="s">
        <v>423</v>
      </c>
      <c r="B1365" s="673">
        <v>45275</v>
      </c>
      <c r="C1365" s="671" t="s">
        <v>396</v>
      </c>
      <c r="D1365" s="600" t="s">
        <v>402</v>
      </c>
      <c r="E1365" s="602"/>
      <c r="F1365" s="602"/>
      <c r="G1365" s="602"/>
      <c r="H1365" s="601">
        <v>31462</v>
      </c>
      <c r="I1365" s="601">
        <v>539</v>
      </c>
      <c r="J1365" s="602"/>
      <c r="K1365" s="602"/>
      <c r="L1365" s="602"/>
      <c r="M1365" s="602"/>
      <c r="N1365" s="602"/>
      <c r="O1365" s="602"/>
      <c r="P1365" s="602"/>
      <c r="Q1365" s="603">
        <v>32001</v>
      </c>
      <c r="R1365" s="602"/>
      <c r="S1365" s="602"/>
      <c r="T1365" s="602"/>
      <c r="U1365" s="604">
        <v>56</v>
      </c>
      <c r="V1365" s="604">
        <v>2</v>
      </c>
      <c r="W1365" s="602"/>
      <c r="X1365" s="602"/>
      <c r="Y1365" s="602"/>
      <c r="Z1365" s="602"/>
      <c r="AA1365" s="602"/>
      <c r="AB1365" s="602"/>
      <c r="AC1365" s="602"/>
      <c r="AD1365" s="605">
        <v>57</v>
      </c>
    </row>
    <row r="1366" spans="1:30" ht="15.75" thickBot="1" x14ac:dyDescent="0.3">
      <c r="A1366" s="593" t="s">
        <v>423</v>
      </c>
      <c r="B1366" s="672">
        <v>45288</v>
      </c>
      <c r="C1366" s="671" t="s">
        <v>396</v>
      </c>
      <c r="D1366" s="606" t="s">
        <v>402</v>
      </c>
      <c r="E1366" s="670"/>
      <c r="F1366" s="670"/>
      <c r="G1366" s="670"/>
      <c r="H1366" s="607">
        <v>14945</v>
      </c>
      <c r="I1366" s="607">
        <v>2216</v>
      </c>
      <c r="J1366" s="670"/>
      <c r="K1366" s="670"/>
      <c r="L1366" s="670"/>
      <c r="M1366" s="670"/>
      <c r="N1366" s="670"/>
      <c r="O1366" s="670"/>
      <c r="P1366" s="670"/>
      <c r="Q1366" s="603">
        <v>17161</v>
      </c>
      <c r="R1366" s="670"/>
      <c r="S1366" s="670"/>
      <c r="T1366" s="670"/>
      <c r="U1366" s="608">
        <v>32</v>
      </c>
      <c r="V1366" s="608">
        <v>6</v>
      </c>
      <c r="W1366" s="670"/>
      <c r="X1366" s="670"/>
      <c r="Y1366" s="670"/>
      <c r="Z1366" s="670"/>
      <c r="AA1366" s="670"/>
      <c r="AB1366" s="670"/>
      <c r="AC1366" s="670"/>
      <c r="AD1366" s="605">
        <v>38</v>
      </c>
    </row>
    <row r="1367" spans="1:30" ht="15.75" thickBot="1" x14ac:dyDescent="0.3">
      <c r="A1367" s="593" t="s">
        <v>423</v>
      </c>
      <c r="B1367" s="673">
        <v>45289</v>
      </c>
      <c r="C1367" s="671" t="s">
        <v>396</v>
      </c>
      <c r="D1367" s="600" t="s">
        <v>402</v>
      </c>
      <c r="E1367" s="602"/>
      <c r="F1367" s="602"/>
      <c r="G1367" s="602"/>
      <c r="H1367" s="601">
        <v>5620</v>
      </c>
      <c r="I1367" s="601">
        <v>8205</v>
      </c>
      <c r="J1367" s="602"/>
      <c r="K1367" s="602"/>
      <c r="L1367" s="602"/>
      <c r="M1367" s="602"/>
      <c r="N1367" s="602"/>
      <c r="O1367" s="602"/>
      <c r="P1367" s="602"/>
      <c r="Q1367" s="603">
        <v>13825</v>
      </c>
      <c r="R1367" s="602"/>
      <c r="S1367" s="602"/>
      <c r="T1367" s="602"/>
      <c r="U1367" s="604">
        <v>11</v>
      </c>
      <c r="V1367" s="604">
        <v>16</v>
      </c>
      <c r="W1367" s="602"/>
      <c r="X1367" s="602"/>
      <c r="Y1367" s="602"/>
      <c r="Z1367" s="602"/>
      <c r="AA1367" s="602"/>
      <c r="AB1367" s="602"/>
      <c r="AC1367" s="602"/>
      <c r="AD1367" s="605">
        <v>27</v>
      </c>
    </row>
    <row r="1368" spans="1:30" ht="15.75" thickBot="1" x14ac:dyDescent="0.3">
      <c r="A1368" s="593" t="s">
        <v>423</v>
      </c>
      <c r="B1368" s="672">
        <v>45300</v>
      </c>
      <c r="C1368" s="671" t="s">
        <v>396</v>
      </c>
      <c r="D1368" s="606" t="s">
        <v>402</v>
      </c>
      <c r="E1368" s="670"/>
      <c r="F1368" s="670"/>
      <c r="G1368" s="670"/>
      <c r="H1368" s="670"/>
      <c r="I1368" s="607">
        <v>32059</v>
      </c>
      <c r="J1368" s="607">
        <v>3668</v>
      </c>
      <c r="K1368" s="670"/>
      <c r="L1368" s="670"/>
      <c r="M1368" s="670"/>
      <c r="N1368" s="670"/>
      <c r="O1368" s="670"/>
      <c r="P1368" s="670"/>
      <c r="Q1368" s="603">
        <v>35727</v>
      </c>
      <c r="R1368" s="670"/>
      <c r="S1368" s="670"/>
      <c r="T1368" s="670"/>
      <c r="U1368" s="670"/>
      <c r="V1368" s="608">
        <v>67</v>
      </c>
      <c r="W1368" s="608">
        <v>8</v>
      </c>
      <c r="X1368" s="670"/>
      <c r="Y1368" s="670"/>
      <c r="Z1368" s="670"/>
      <c r="AA1368" s="670"/>
      <c r="AB1368" s="670"/>
      <c r="AC1368" s="670"/>
      <c r="AD1368" s="605">
        <v>74</v>
      </c>
    </row>
    <row r="1369" spans="1:30" ht="15.75" thickBot="1" x14ac:dyDescent="0.3">
      <c r="A1369" s="593" t="s">
        <v>423</v>
      </c>
      <c r="B1369" s="673">
        <v>45320</v>
      </c>
      <c r="C1369" s="671" t="s">
        <v>396</v>
      </c>
      <c r="D1369" s="600" t="s">
        <v>402</v>
      </c>
      <c r="E1369" s="602"/>
      <c r="F1369" s="602"/>
      <c r="G1369" s="602"/>
      <c r="H1369" s="602"/>
      <c r="I1369" s="601">
        <v>901</v>
      </c>
      <c r="J1369" s="602"/>
      <c r="K1369" s="602"/>
      <c r="L1369" s="602"/>
      <c r="M1369" s="602"/>
      <c r="N1369" s="602"/>
      <c r="O1369" s="602"/>
      <c r="P1369" s="602"/>
      <c r="Q1369" s="603">
        <v>901</v>
      </c>
      <c r="R1369" s="602"/>
      <c r="S1369" s="602"/>
      <c r="T1369" s="602"/>
      <c r="U1369" s="602"/>
      <c r="V1369" s="604">
        <v>1</v>
      </c>
      <c r="W1369" s="602"/>
      <c r="X1369" s="602"/>
      <c r="Y1369" s="602"/>
      <c r="Z1369" s="602"/>
      <c r="AA1369" s="602"/>
      <c r="AB1369" s="602"/>
      <c r="AC1369" s="602"/>
      <c r="AD1369" s="605">
        <v>1</v>
      </c>
    </row>
    <row r="1370" spans="1:30" ht="15.75" thickBot="1" x14ac:dyDescent="0.3">
      <c r="A1370" s="593" t="s">
        <v>423</v>
      </c>
      <c r="B1370" s="672">
        <v>45329</v>
      </c>
      <c r="C1370" s="671" t="s">
        <v>396</v>
      </c>
      <c r="D1370" s="606" t="s">
        <v>402</v>
      </c>
      <c r="E1370" s="670"/>
      <c r="F1370" s="670"/>
      <c r="G1370" s="670"/>
      <c r="H1370" s="670"/>
      <c r="I1370" s="607">
        <v>15228</v>
      </c>
      <c r="J1370" s="607">
        <v>35654</v>
      </c>
      <c r="K1370" s="607">
        <v>5563</v>
      </c>
      <c r="L1370" s="670"/>
      <c r="M1370" s="670"/>
      <c r="N1370" s="670"/>
      <c r="O1370" s="670"/>
      <c r="P1370" s="670"/>
      <c r="Q1370" s="603">
        <v>56445</v>
      </c>
      <c r="R1370" s="670"/>
      <c r="S1370" s="670"/>
      <c r="T1370" s="670"/>
      <c r="U1370" s="670"/>
      <c r="V1370" s="608">
        <v>25</v>
      </c>
      <c r="W1370" s="608">
        <v>65</v>
      </c>
      <c r="X1370" s="608">
        <v>11</v>
      </c>
      <c r="Y1370" s="670"/>
      <c r="Z1370" s="670"/>
      <c r="AA1370" s="670"/>
      <c r="AB1370" s="670"/>
      <c r="AC1370" s="670"/>
      <c r="AD1370" s="605">
        <v>97</v>
      </c>
    </row>
    <row r="1371" spans="1:30" ht="15.75" thickBot="1" x14ac:dyDescent="0.3">
      <c r="A1371" s="593" t="s">
        <v>423</v>
      </c>
      <c r="B1371" s="673">
        <v>45348</v>
      </c>
      <c r="C1371" s="671" t="s">
        <v>396</v>
      </c>
      <c r="D1371" s="600" t="s">
        <v>402</v>
      </c>
      <c r="E1371" s="602"/>
      <c r="F1371" s="602"/>
      <c r="G1371" s="602"/>
      <c r="H1371" s="602"/>
      <c r="I1371" s="602"/>
      <c r="J1371" s="601">
        <v>27006</v>
      </c>
      <c r="K1371" s="601">
        <v>501</v>
      </c>
      <c r="L1371" s="602"/>
      <c r="M1371" s="602"/>
      <c r="N1371" s="602"/>
      <c r="O1371" s="602"/>
      <c r="P1371" s="602"/>
      <c r="Q1371" s="603">
        <v>27507</v>
      </c>
      <c r="R1371" s="602"/>
      <c r="S1371" s="602"/>
      <c r="T1371" s="602"/>
      <c r="U1371" s="602"/>
      <c r="V1371" s="602"/>
      <c r="W1371" s="604">
        <v>48</v>
      </c>
      <c r="X1371" s="604">
        <v>2</v>
      </c>
      <c r="Y1371" s="602"/>
      <c r="Z1371" s="602"/>
      <c r="AA1371" s="602"/>
      <c r="AB1371" s="602"/>
      <c r="AC1371" s="602"/>
      <c r="AD1371" s="605">
        <v>49</v>
      </c>
    </row>
    <row r="1372" spans="1:30" ht="15.75" thickBot="1" x14ac:dyDescent="0.3">
      <c r="A1372" s="593" t="s">
        <v>423</v>
      </c>
      <c r="B1372" s="672">
        <v>45358</v>
      </c>
      <c r="C1372" s="671" t="s">
        <v>396</v>
      </c>
      <c r="D1372" s="606" t="s">
        <v>402</v>
      </c>
      <c r="E1372" s="670"/>
      <c r="F1372" s="670"/>
      <c r="G1372" s="670"/>
      <c r="H1372" s="670"/>
      <c r="I1372" s="670"/>
      <c r="J1372" s="607">
        <v>8239</v>
      </c>
      <c r="K1372" s="607">
        <v>5967</v>
      </c>
      <c r="L1372" s="670"/>
      <c r="M1372" s="670"/>
      <c r="N1372" s="670"/>
      <c r="O1372" s="670"/>
      <c r="P1372" s="670"/>
      <c r="Q1372" s="603">
        <v>14206</v>
      </c>
      <c r="R1372" s="670"/>
      <c r="S1372" s="670"/>
      <c r="T1372" s="670"/>
      <c r="U1372" s="670"/>
      <c r="V1372" s="670"/>
      <c r="W1372" s="608">
        <v>15</v>
      </c>
      <c r="X1372" s="608">
        <v>10</v>
      </c>
      <c r="Y1372" s="670"/>
      <c r="Z1372" s="670"/>
      <c r="AA1372" s="670"/>
      <c r="AB1372" s="670"/>
      <c r="AC1372" s="670"/>
      <c r="AD1372" s="605">
        <v>25</v>
      </c>
    </row>
    <row r="1373" spans="1:30" ht="15.75" thickBot="1" x14ac:dyDescent="0.3">
      <c r="A1373" s="593" t="s">
        <v>423</v>
      </c>
      <c r="B1373" s="673">
        <v>45362</v>
      </c>
      <c r="C1373" s="671" t="s">
        <v>396</v>
      </c>
      <c r="D1373" s="600" t="s">
        <v>402</v>
      </c>
      <c r="E1373" s="602"/>
      <c r="F1373" s="602"/>
      <c r="G1373" s="602"/>
      <c r="H1373" s="602"/>
      <c r="I1373" s="602"/>
      <c r="J1373" s="601">
        <v>951</v>
      </c>
      <c r="K1373" s="601">
        <v>24046</v>
      </c>
      <c r="L1373" s="602"/>
      <c r="M1373" s="602"/>
      <c r="N1373" s="602"/>
      <c r="O1373" s="602"/>
      <c r="P1373" s="602"/>
      <c r="Q1373" s="603">
        <v>24997</v>
      </c>
      <c r="R1373" s="602"/>
      <c r="S1373" s="602"/>
      <c r="T1373" s="602"/>
      <c r="U1373" s="602"/>
      <c r="V1373" s="602"/>
      <c r="W1373" s="604">
        <v>1</v>
      </c>
      <c r="X1373" s="604">
        <v>36</v>
      </c>
      <c r="Y1373" s="602"/>
      <c r="Z1373" s="602"/>
      <c r="AA1373" s="602"/>
      <c r="AB1373" s="602"/>
      <c r="AC1373" s="602"/>
      <c r="AD1373" s="605">
        <v>37</v>
      </c>
    </row>
    <row r="1374" spans="1:30" ht="15.75" thickBot="1" x14ac:dyDescent="0.3">
      <c r="A1374" s="593" t="s">
        <v>423</v>
      </c>
      <c r="B1374" s="672">
        <v>45369</v>
      </c>
      <c r="C1374" s="671" t="s">
        <v>396</v>
      </c>
      <c r="D1374" s="606" t="s">
        <v>402</v>
      </c>
      <c r="E1374" s="670"/>
      <c r="F1374" s="670"/>
      <c r="G1374" s="670"/>
      <c r="H1374" s="670"/>
      <c r="I1374" s="670"/>
      <c r="J1374" s="670"/>
      <c r="K1374" s="607">
        <v>30252</v>
      </c>
      <c r="L1374" s="607">
        <v>1697</v>
      </c>
      <c r="M1374" s="670"/>
      <c r="N1374" s="670"/>
      <c r="O1374" s="670"/>
      <c r="P1374" s="670"/>
      <c r="Q1374" s="603">
        <v>31949</v>
      </c>
      <c r="R1374" s="670"/>
      <c r="S1374" s="670"/>
      <c r="T1374" s="670"/>
      <c r="U1374" s="670"/>
      <c r="V1374" s="670"/>
      <c r="W1374" s="670"/>
      <c r="X1374" s="608">
        <v>41</v>
      </c>
      <c r="Y1374" s="608">
        <v>5</v>
      </c>
      <c r="Z1374" s="670"/>
      <c r="AA1374" s="670"/>
      <c r="AB1374" s="670"/>
      <c r="AC1374" s="670"/>
      <c r="AD1374" s="605">
        <v>46</v>
      </c>
    </row>
    <row r="1375" spans="1:30" ht="15.75" thickBot="1" x14ac:dyDescent="0.3">
      <c r="A1375" s="593" t="s">
        <v>423</v>
      </c>
      <c r="B1375" s="691">
        <v>45386</v>
      </c>
      <c r="C1375" s="692" t="s">
        <v>396</v>
      </c>
      <c r="D1375" s="600" t="s">
        <v>399</v>
      </c>
      <c r="E1375" s="602"/>
      <c r="F1375" s="602"/>
      <c r="G1375" s="601">
        <v>136210</v>
      </c>
      <c r="H1375" s="601">
        <v>25657</v>
      </c>
      <c r="I1375" s="601">
        <v>407</v>
      </c>
      <c r="J1375" s="601">
        <v>972</v>
      </c>
      <c r="K1375" s="602"/>
      <c r="L1375" s="602"/>
      <c r="M1375" s="601">
        <v>4545</v>
      </c>
      <c r="N1375" s="602"/>
      <c r="O1375" s="602"/>
      <c r="P1375" s="602"/>
      <c r="Q1375" s="603">
        <v>167791</v>
      </c>
      <c r="R1375" s="602"/>
      <c r="S1375" s="602"/>
      <c r="T1375" s="604">
        <v>205</v>
      </c>
      <c r="U1375" s="604">
        <v>40</v>
      </c>
      <c r="V1375" s="604">
        <v>1</v>
      </c>
      <c r="W1375" s="604">
        <v>1</v>
      </c>
      <c r="X1375" s="602"/>
      <c r="Y1375" s="602"/>
      <c r="Z1375" s="604">
        <v>7</v>
      </c>
      <c r="AA1375" s="602"/>
      <c r="AB1375" s="602"/>
      <c r="AC1375" s="602"/>
      <c r="AD1375" s="605">
        <v>253</v>
      </c>
    </row>
    <row r="1376" spans="1:30" ht="15.75" thickBot="1" x14ac:dyDescent="0.3">
      <c r="A1376" s="593" t="s">
        <v>423</v>
      </c>
      <c r="B1376" s="690">
        <v>45386</v>
      </c>
      <c r="C1376" s="692" t="s">
        <v>396</v>
      </c>
      <c r="D1376" s="606" t="s">
        <v>403</v>
      </c>
      <c r="E1376" s="670"/>
      <c r="F1376" s="670"/>
      <c r="G1376" s="607">
        <v>45069</v>
      </c>
      <c r="H1376" s="607">
        <v>9419</v>
      </c>
      <c r="I1376" s="607">
        <v>348</v>
      </c>
      <c r="J1376" s="670"/>
      <c r="K1376" s="670"/>
      <c r="L1376" s="670"/>
      <c r="M1376" s="607">
        <v>980</v>
      </c>
      <c r="N1376" s="670"/>
      <c r="O1376" s="670"/>
      <c r="P1376" s="670"/>
      <c r="Q1376" s="603">
        <v>55816</v>
      </c>
      <c r="R1376" s="670"/>
      <c r="S1376" s="670"/>
      <c r="T1376" s="608">
        <v>111</v>
      </c>
      <c r="U1376" s="608">
        <v>24</v>
      </c>
      <c r="V1376" s="608">
        <v>1</v>
      </c>
      <c r="W1376" s="670"/>
      <c r="X1376" s="670"/>
      <c r="Y1376" s="670"/>
      <c r="Z1376" s="608">
        <v>3</v>
      </c>
      <c r="AA1376" s="670"/>
      <c r="AB1376" s="670"/>
      <c r="AC1376" s="670"/>
      <c r="AD1376" s="605">
        <v>139</v>
      </c>
    </row>
    <row r="1377" spans="1:30" ht="15.75" thickBot="1" x14ac:dyDescent="0.3">
      <c r="A1377" s="593" t="s">
        <v>423</v>
      </c>
      <c r="B1377" s="673">
        <v>45390</v>
      </c>
      <c r="C1377" s="671" t="s">
        <v>396</v>
      </c>
      <c r="D1377" s="600" t="s">
        <v>402</v>
      </c>
      <c r="E1377" s="602"/>
      <c r="F1377" s="602"/>
      <c r="G1377" s="602"/>
      <c r="H1377" s="602"/>
      <c r="I1377" s="602"/>
      <c r="J1377" s="602"/>
      <c r="K1377" s="601">
        <v>2369</v>
      </c>
      <c r="L1377" s="601">
        <v>42505</v>
      </c>
      <c r="M1377" s="601">
        <v>2570</v>
      </c>
      <c r="N1377" s="602"/>
      <c r="O1377" s="602"/>
      <c r="P1377" s="602"/>
      <c r="Q1377" s="603">
        <v>47444</v>
      </c>
      <c r="R1377" s="602"/>
      <c r="S1377" s="602"/>
      <c r="T1377" s="602"/>
      <c r="U1377" s="602"/>
      <c r="V1377" s="602"/>
      <c r="W1377" s="602"/>
      <c r="X1377" s="604">
        <v>4</v>
      </c>
      <c r="Y1377" s="604">
        <v>67</v>
      </c>
      <c r="Z1377" s="604">
        <v>3</v>
      </c>
      <c r="AA1377" s="602"/>
      <c r="AB1377" s="602"/>
      <c r="AC1377" s="602"/>
      <c r="AD1377" s="605">
        <v>73</v>
      </c>
    </row>
    <row r="1378" spans="1:30" ht="15.75" thickBot="1" x14ac:dyDescent="0.3">
      <c r="A1378" s="593" t="s">
        <v>423</v>
      </c>
      <c r="B1378" s="672">
        <v>45399</v>
      </c>
      <c r="C1378" s="671" t="s">
        <v>396</v>
      </c>
      <c r="D1378" s="606" t="s">
        <v>402</v>
      </c>
      <c r="E1378" s="670"/>
      <c r="F1378" s="670"/>
      <c r="G1378" s="670"/>
      <c r="H1378" s="670"/>
      <c r="I1378" s="670"/>
      <c r="J1378" s="670"/>
      <c r="K1378" s="670"/>
      <c r="L1378" s="607">
        <v>860</v>
      </c>
      <c r="M1378" s="670"/>
      <c r="N1378" s="670"/>
      <c r="O1378" s="670"/>
      <c r="P1378" s="670"/>
      <c r="Q1378" s="603">
        <v>860</v>
      </c>
      <c r="R1378" s="670"/>
      <c r="S1378" s="670"/>
      <c r="T1378" s="670"/>
      <c r="U1378" s="670"/>
      <c r="V1378" s="670"/>
      <c r="W1378" s="670"/>
      <c r="X1378" s="670"/>
      <c r="Y1378" s="608">
        <v>1</v>
      </c>
      <c r="Z1378" s="670"/>
      <c r="AA1378" s="670"/>
      <c r="AB1378" s="670"/>
      <c r="AC1378" s="670"/>
      <c r="AD1378" s="605">
        <v>1</v>
      </c>
    </row>
    <row r="1379" spans="1:30" ht="15.75" thickBot="1" x14ac:dyDescent="0.3">
      <c r="A1379" s="593" t="s">
        <v>423</v>
      </c>
      <c r="B1379" s="691">
        <v>45404</v>
      </c>
      <c r="C1379" s="692" t="s">
        <v>396</v>
      </c>
      <c r="D1379" s="600" t="s">
        <v>402</v>
      </c>
      <c r="E1379" s="602"/>
      <c r="F1379" s="602"/>
      <c r="G1379" s="602"/>
      <c r="H1379" s="602"/>
      <c r="I1379" s="602"/>
      <c r="J1379" s="602"/>
      <c r="K1379" s="602"/>
      <c r="L1379" s="601">
        <v>8544</v>
      </c>
      <c r="M1379" s="601">
        <v>10712</v>
      </c>
      <c r="N1379" s="602"/>
      <c r="O1379" s="602"/>
      <c r="P1379" s="602"/>
      <c r="Q1379" s="603">
        <v>19256</v>
      </c>
      <c r="R1379" s="602"/>
      <c r="S1379" s="602"/>
      <c r="T1379" s="602"/>
      <c r="U1379" s="602"/>
      <c r="V1379" s="602"/>
      <c r="W1379" s="602"/>
      <c r="X1379" s="602"/>
      <c r="Y1379" s="604">
        <v>10</v>
      </c>
      <c r="Z1379" s="604">
        <v>17</v>
      </c>
      <c r="AA1379" s="602"/>
      <c r="AB1379" s="602"/>
      <c r="AC1379" s="602"/>
      <c r="AD1379" s="605">
        <v>26</v>
      </c>
    </row>
    <row r="1380" spans="1:30" ht="15.75" thickBot="1" x14ac:dyDescent="0.3">
      <c r="A1380" s="593" t="s">
        <v>423</v>
      </c>
      <c r="B1380" s="690">
        <v>45404</v>
      </c>
      <c r="C1380" s="692" t="s">
        <v>396</v>
      </c>
      <c r="D1380" s="606" t="s">
        <v>399</v>
      </c>
      <c r="E1380" s="670"/>
      <c r="F1380" s="670"/>
      <c r="G1380" s="607">
        <v>7797</v>
      </c>
      <c r="H1380" s="607">
        <v>175195</v>
      </c>
      <c r="I1380" s="607">
        <v>2873</v>
      </c>
      <c r="J1380" s="607">
        <v>5023</v>
      </c>
      <c r="K1380" s="607">
        <v>1990</v>
      </c>
      <c r="L1380" s="607">
        <v>415</v>
      </c>
      <c r="M1380" s="607">
        <v>1000</v>
      </c>
      <c r="N1380" s="670"/>
      <c r="O1380" s="670"/>
      <c r="P1380" s="670"/>
      <c r="Q1380" s="603">
        <v>194293</v>
      </c>
      <c r="R1380" s="670"/>
      <c r="S1380" s="670"/>
      <c r="T1380" s="608">
        <v>11</v>
      </c>
      <c r="U1380" s="608">
        <v>294</v>
      </c>
      <c r="V1380" s="608">
        <v>4</v>
      </c>
      <c r="W1380" s="608">
        <v>7</v>
      </c>
      <c r="X1380" s="608">
        <v>3</v>
      </c>
      <c r="Y1380" s="608">
        <v>1</v>
      </c>
      <c r="Z1380" s="608">
        <v>1</v>
      </c>
      <c r="AA1380" s="670"/>
      <c r="AB1380" s="670"/>
      <c r="AC1380" s="670"/>
      <c r="AD1380" s="605">
        <v>320</v>
      </c>
    </row>
    <row r="1381" spans="1:30" ht="15.75" thickBot="1" x14ac:dyDescent="0.3">
      <c r="A1381" s="593" t="s">
        <v>423</v>
      </c>
      <c r="B1381" s="691">
        <v>45404</v>
      </c>
      <c r="C1381" s="692" t="s">
        <v>396</v>
      </c>
      <c r="D1381" s="600" t="s">
        <v>403</v>
      </c>
      <c r="E1381" s="602"/>
      <c r="F1381" s="602"/>
      <c r="G1381" s="601">
        <v>4175</v>
      </c>
      <c r="H1381" s="601">
        <v>69915</v>
      </c>
      <c r="I1381" s="601">
        <v>143</v>
      </c>
      <c r="J1381" s="601">
        <v>896</v>
      </c>
      <c r="K1381" s="601">
        <v>1251</v>
      </c>
      <c r="L1381" s="602"/>
      <c r="M1381" s="601">
        <v>1587</v>
      </c>
      <c r="N1381" s="602"/>
      <c r="O1381" s="602"/>
      <c r="P1381" s="602"/>
      <c r="Q1381" s="603">
        <v>77967</v>
      </c>
      <c r="R1381" s="602"/>
      <c r="S1381" s="602"/>
      <c r="T1381" s="604">
        <v>11</v>
      </c>
      <c r="U1381" s="604">
        <v>174</v>
      </c>
      <c r="V1381" s="604">
        <v>1</v>
      </c>
      <c r="W1381" s="604">
        <v>2</v>
      </c>
      <c r="X1381" s="604">
        <v>3</v>
      </c>
      <c r="Y1381" s="602"/>
      <c r="Z1381" s="604">
        <v>2</v>
      </c>
      <c r="AA1381" s="602"/>
      <c r="AB1381" s="602"/>
      <c r="AC1381" s="602"/>
      <c r="AD1381" s="605">
        <v>193</v>
      </c>
    </row>
    <row r="1382" spans="1:30" ht="15.75" thickBot="1" x14ac:dyDescent="0.3">
      <c r="A1382" s="593" t="s">
        <v>423</v>
      </c>
      <c r="B1382" s="690">
        <v>45406</v>
      </c>
      <c r="C1382" s="692" t="s">
        <v>396</v>
      </c>
      <c r="D1382" s="606" t="s">
        <v>399</v>
      </c>
      <c r="E1382" s="670"/>
      <c r="F1382" s="670"/>
      <c r="G1382" s="607">
        <v>468</v>
      </c>
      <c r="H1382" s="607">
        <v>100729</v>
      </c>
      <c r="I1382" s="607">
        <v>21611</v>
      </c>
      <c r="J1382" s="607">
        <v>26947</v>
      </c>
      <c r="K1382" s="607">
        <v>29969</v>
      </c>
      <c r="L1382" s="607">
        <v>34286</v>
      </c>
      <c r="M1382" s="607">
        <v>15607</v>
      </c>
      <c r="N1382" s="670"/>
      <c r="O1382" s="670"/>
      <c r="P1382" s="670"/>
      <c r="Q1382" s="603">
        <v>229617</v>
      </c>
      <c r="R1382" s="670"/>
      <c r="S1382" s="670"/>
      <c r="T1382" s="608">
        <v>1</v>
      </c>
      <c r="U1382" s="608">
        <v>164</v>
      </c>
      <c r="V1382" s="608">
        <v>33</v>
      </c>
      <c r="W1382" s="608">
        <v>38</v>
      </c>
      <c r="X1382" s="608">
        <v>51</v>
      </c>
      <c r="Y1382" s="608">
        <v>52</v>
      </c>
      <c r="Z1382" s="608">
        <v>36</v>
      </c>
      <c r="AA1382" s="670"/>
      <c r="AB1382" s="670"/>
      <c r="AC1382" s="670"/>
      <c r="AD1382" s="605">
        <v>362</v>
      </c>
    </row>
    <row r="1383" spans="1:30" ht="15.75" thickBot="1" x14ac:dyDescent="0.3">
      <c r="A1383" s="593" t="s">
        <v>423</v>
      </c>
      <c r="B1383" s="691">
        <v>45406</v>
      </c>
      <c r="C1383" s="692" t="s">
        <v>396</v>
      </c>
      <c r="D1383" s="600" t="s">
        <v>403</v>
      </c>
      <c r="E1383" s="602"/>
      <c r="F1383" s="602"/>
      <c r="G1383" s="602"/>
      <c r="H1383" s="601">
        <v>38945</v>
      </c>
      <c r="I1383" s="601">
        <v>7793</v>
      </c>
      <c r="J1383" s="601">
        <v>5914</v>
      </c>
      <c r="K1383" s="601">
        <v>12669</v>
      </c>
      <c r="L1383" s="601">
        <v>8974</v>
      </c>
      <c r="M1383" s="601">
        <v>11582</v>
      </c>
      <c r="N1383" s="602"/>
      <c r="O1383" s="602"/>
      <c r="P1383" s="602"/>
      <c r="Q1383" s="603">
        <v>85877</v>
      </c>
      <c r="R1383" s="602"/>
      <c r="S1383" s="602"/>
      <c r="T1383" s="602"/>
      <c r="U1383" s="604">
        <v>98</v>
      </c>
      <c r="V1383" s="604">
        <v>18</v>
      </c>
      <c r="W1383" s="604">
        <v>13</v>
      </c>
      <c r="X1383" s="604">
        <v>36</v>
      </c>
      <c r="Y1383" s="604">
        <v>26</v>
      </c>
      <c r="Z1383" s="604">
        <v>26</v>
      </c>
      <c r="AA1383" s="602"/>
      <c r="AB1383" s="602"/>
      <c r="AC1383" s="602"/>
      <c r="AD1383" s="605">
        <v>213</v>
      </c>
    </row>
    <row r="1384" spans="1:30" ht="15.75" thickBot="1" x14ac:dyDescent="0.3">
      <c r="A1384" s="593" t="s">
        <v>423</v>
      </c>
      <c r="B1384" s="690">
        <v>45407</v>
      </c>
      <c r="C1384" s="692" t="s">
        <v>396</v>
      </c>
      <c r="D1384" s="606" t="s">
        <v>399</v>
      </c>
      <c r="E1384" s="670"/>
      <c r="F1384" s="670"/>
      <c r="G1384" s="670"/>
      <c r="H1384" s="607">
        <v>27366</v>
      </c>
      <c r="I1384" s="607">
        <v>20414</v>
      </c>
      <c r="J1384" s="607">
        <v>28925</v>
      </c>
      <c r="K1384" s="607">
        <v>30845</v>
      </c>
      <c r="L1384" s="607">
        <v>34025</v>
      </c>
      <c r="M1384" s="607">
        <v>10792</v>
      </c>
      <c r="N1384" s="670"/>
      <c r="O1384" s="670"/>
      <c r="P1384" s="670"/>
      <c r="Q1384" s="603">
        <v>152367</v>
      </c>
      <c r="R1384" s="670"/>
      <c r="S1384" s="670"/>
      <c r="T1384" s="670"/>
      <c r="U1384" s="608">
        <v>39</v>
      </c>
      <c r="V1384" s="608">
        <v>33</v>
      </c>
      <c r="W1384" s="608">
        <v>43</v>
      </c>
      <c r="X1384" s="608">
        <v>49</v>
      </c>
      <c r="Y1384" s="608">
        <v>62</v>
      </c>
      <c r="Z1384" s="608">
        <v>28</v>
      </c>
      <c r="AA1384" s="670"/>
      <c r="AB1384" s="670"/>
      <c r="AC1384" s="670"/>
      <c r="AD1384" s="605">
        <v>248</v>
      </c>
    </row>
    <row r="1385" spans="1:30" ht="15.75" thickBot="1" x14ac:dyDescent="0.3">
      <c r="A1385" s="593" t="s">
        <v>423</v>
      </c>
      <c r="B1385" s="691">
        <v>45407</v>
      </c>
      <c r="C1385" s="692" t="s">
        <v>396</v>
      </c>
      <c r="D1385" s="600" t="s">
        <v>403</v>
      </c>
      <c r="E1385" s="602"/>
      <c r="F1385" s="602"/>
      <c r="G1385" s="602"/>
      <c r="H1385" s="601">
        <v>6568</v>
      </c>
      <c r="I1385" s="601">
        <v>5681</v>
      </c>
      <c r="J1385" s="601">
        <v>7623</v>
      </c>
      <c r="K1385" s="601">
        <v>8453</v>
      </c>
      <c r="L1385" s="601">
        <v>14039</v>
      </c>
      <c r="M1385" s="601">
        <v>8615</v>
      </c>
      <c r="N1385" s="602"/>
      <c r="O1385" s="602"/>
      <c r="P1385" s="602"/>
      <c r="Q1385" s="603">
        <v>50979</v>
      </c>
      <c r="R1385" s="602"/>
      <c r="S1385" s="602"/>
      <c r="T1385" s="602"/>
      <c r="U1385" s="604">
        <v>13</v>
      </c>
      <c r="V1385" s="604">
        <v>11</v>
      </c>
      <c r="W1385" s="604">
        <v>18</v>
      </c>
      <c r="X1385" s="604">
        <v>21</v>
      </c>
      <c r="Y1385" s="604">
        <v>36</v>
      </c>
      <c r="Z1385" s="604">
        <v>25</v>
      </c>
      <c r="AA1385" s="602"/>
      <c r="AB1385" s="602"/>
      <c r="AC1385" s="602"/>
      <c r="AD1385" s="605">
        <v>121</v>
      </c>
    </row>
    <row r="1386" spans="1:30" ht="15.75" thickBot="1" x14ac:dyDescent="0.3">
      <c r="A1386" s="593" t="s">
        <v>423</v>
      </c>
      <c r="B1386" s="690">
        <v>45408</v>
      </c>
      <c r="C1386" s="692" t="s">
        <v>396</v>
      </c>
      <c r="D1386" s="606" t="s">
        <v>399</v>
      </c>
      <c r="E1386" s="670"/>
      <c r="F1386" s="670"/>
      <c r="G1386" s="670"/>
      <c r="H1386" s="607">
        <v>5920</v>
      </c>
      <c r="I1386" s="607">
        <v>4827</v>
      </c>
      <c r="J1386" s="607">
        <v>8511</v>
      </c>
      <c r="K1386" s="607">
        <v>12392</v>
      </c>
      <c r="L1386" s="607">
        <v>10279</v>
      </c>
      <c r="M1386" s="607">
        <v>7353</v>
      </c>
      <c r="N1386" s="670"/>
      <c r="O1386" s="670"/>
      <c r="P1386" s="670"/>
      <c r="Q1386" s="603">
        <v>49282</v>
      </c>
      <c r="R1386" s="670"/>
      <c r="S1386" s="670"/>
      <c r="T1386" s="670"/>
      <c r="U1386" s="608">
        <v>10</v>
      </c>
      <c r="V1386" s="608">
        <v>8</v>
      </c>
      <c r="W1386" s="608">
        <v>14</v>
      </c>
      <c r="X1386" s="608">
        <v>19</v>
      </c>
      <c r="Y1386" s="608">
        <v>15</v>
      </c>
      <c r="Z1386" s="608">
        <v>17</v>
      </c>
      <c r="AA1386" s="670"/>
      <c r="AB1386" s="670"/>
      <c r="AC1386" s="670"/>
      <c r="AD1386" s="605">
        <v>78</v>
      </c>
    </row>
    <row r="1387" spans="1:30" ht="15.75" thickBot="1" x14ac:dyDescent="0.3">
      <c r="A1387" s="593" t="s">
        <v>423</v>
      </c>
      <c r="B1387" s="691">
        <v>45408</v>
      </c>
      <c r="C1387" s="692" t="s">
        <v>396</v>
      </c>
      <c r="D1387" s="600" t="s">
        <v>403</v>
      </c>
      <c r="E1387" s="602"/>
      <c r="F1387" s="602"/>
      <c r="G1387" s="602"/>
      <c r="H1387" s="601">
        <v>1949</v>
      </c>
      <c r="I1387" s="601">
        <v>2178</v>
      </c>
      <c r="J1387" s="601">
        <v>3232</v>
      </c>
      <c r="K1387" s="601">
        <v>4376</v>
      </c>
      <c r="L1387" s="601">
        <v>3788</v>
      </c>
      <c r="M1387" s="601">
        <v>4742</v>
      </c>
      <c r="N1387" s="602"/>
      <c r="O1387" s="602"/>
      <c r="P1387" s="602"/>
      <c r="Q1387" s="603">
        <v>20265</v>
      </c>
      <c r="R1387" s="602"/>
      <c r="S1387" s="602"/>
      <c r="T1387" s="602"/>
      <c r="U1387" s="604">
        <v>5</v>
      </c>
      <c r="V1387" s="604">
        <v>5</v>
      </c>
      <c r="W1387" s="604">
        <v>6</v>
      </c>
      <c r="X1387" s="604">
        <v>11</v>
      </c>
      <c r="Y1387" s="604">
        <v>10</v>
      </c>
      <c r="Z1387" s="604">
        <v>15</v>
      </c>
      <c r="AA1387" s="602"/>
      <c r="AB1387" s="602"/>
      <c r="AC1387" s="602"/>
      <c r="AD1387" s="605">
        <v>49</v>
      </c>
    </row>
    <row r="1388" spans="1:30" ht="15.75" thickBot="1" x14ac:dyDescent="0.3">
      <c r="A1388" s="593" t="s">
        <v>423</v>
      </c>
      <c r="B1388" s="690">
        <v>45411</v>
      </c>
      <c r="C1388" s="692" t="s">
        <v>396</v>
      </c>
      <c r="D1388" s="606" t="s">
        <v>399</v>
      </c>
      <c r="E1388" s="670"/>
      <c r="F1388" s="670"/>
      <c r="G1388" s="670"/>
      <c r="H1388" s="607">
        <v>15701</v>
      </c>
      <c r="I1388" s="607">
        <v>2069</v>
      </c>
      <c r="J1388" s="607">
        <v>1601</v>
      </c>
      <c r="K1388" s="607">
        <v>19229</v>
      </c>
      <c r="L1388" s="607">
        <v>25955</v>
      </c>
      <c r="M1388" s="607">
        <v>16308</v>
      </c>
      <c r="N1388" s="670"/>
      <c r="O1388" s="670"/>
      <c r="P1388" s="670"/>
      <c r="Q1388" s="603">
        <v>80863</v>
      </c>
      <c r="R1388" s="670"/>
      <c r="S1388" s="670"/>
      <c r="T1388" s="670"/>
      <c r="U1388" s="608">
        <v>26</v>
      </c>
      <c r="V1388" s="608">
        <v>4</v>
      </c>
      <c r="W1388" s="608">
        <v>3</v>
      </c>
      <c r="X1388" s="608">
        <v>35</v>
      </c>
      <c r="Y1388" s="608">
        <v>43</v>
      </c>
      <c r="Z1388" s="608">
        <v>31</v>
      </c>
      <c r="AA1388" s="670"/>
      <c r="AB1388" s="670"/>
      <c r="AC1388" s="670"/>
      <c r="AD1388" s="605">
        <v>140</v>
      </c>
    </row>
    <row r="1389" spans="1:30" ht="15.75" thickBot="1" x14ac:dyDescent="0.3">
      <c r="A1389" s="593" t="s">
        <v>423</v>
      </c>
      <c r="B1389" s="691">
        <v>45411</v>
      </c>
      <c r="C1389" s="692" t="s">
        <v>396</v>
      </c>
      <c r="D1389" s="600" t="s">
        <v>403</v>
      </c>
      <c r="E1389" s="602"/>
      <c r="F1389" s="602"/>
      <c r="G1389" s="602"/>
      <c r="H1389" s="601">
        <v>3478</v>
      </c>
      <c r="I1389" s="601">
        <v>673</v>
      </c>
      <c r="J1389" s="601">
        <v>322</v>
      </c>
      <c r="K1389" s="601">
        <v>9137</v>
      </c>
      <c r="L1389" s="601">
        <v>6390</v>
      </c>
      <c r="M1389" s="601">
        <v>7882</v>
      </c>
      <c r="N1389" s="602"/>
      <c r="O1389" s="602"/>
      <c r="P1389" s="602"/>
      <c r="Q1389" s="603">
        <v>27882</v>
      </c>
      <c r="R1389" s="602"/>
      <c r="S1389" s="602"/>
      <c r="T1389" s="602"/>
      <c r="U1389" s="604">
        <v>7</v>
      </c>
      <c r="V1389" s="604">
        <v>2</v>
      </c>
      <c r="W1389" s="604">
        <v>1</v>
      </c>
      <c r="X1389" s="604">
        <v>21</v>
      </c>
      <c r="Y1389" s="604">
        <v>20</v>
      </c>
      <c r="Z1389" s="604">
        <v>20</v>
      </c>
      <c r="AA1389" s="602"/>
      <c r="AB1389" s="602"/>
      <c r="AC1389" s="602"/>
      <c r="AD1389" s="605">
        <v>70</v>
      </c>
    </row>
    <row r="1390" spans="1:30" ht="15.75" thickBot="1" x14ac:dyDescent="0.3">
      <c r="A1390" s="593" t="s">
        <v>423</v>
      </c>
      <c r="B1390" s="672">
        <v>45415</v>
      </c>
      <c r="C1390" s="671" t="s">
        <v>396</v>
      </c>
      <c r="D1390" s="606" t="s">
        <v>402</v>
      </c>
      <c r="E1390" s="670"/>
      <c r="F1390" s="670"/>
      <c r="G1390" s="670"/>
      <c r="H1390" s="670"/>
      <c r="I1390" s="670"/>
      <c r="J1390" s="670"/>
      <c r="K1390" s="670"/>
      <c r="L1390" s="607">
        <v>1137</v>
      </c>
      <c r="M1390" s="607">
        <v>6875</v>
      </c>
      <c r="N1390" s="607">
        <v>491</v>
      </c>
      <c r="O1390" s="670"/>
      <c r="P1390" s="670"/>
      <c r="Q1390" s="603">
        <v>8503</v>
      </c>
      <c r="R1390" s="670"/>
      <c r="S1390" s="670"/>
      <c r="T1390" s="670"/>
      <c r="U1390" s="670"/>
      <c r="V1390" s="670"/>
      <c r="W1390" s="670"/>
      <c r="X1390" s="670"/>
      <c r="Y1390" s="608">
        <v>2</v>
      </c>
      <c r="Z1390" s="608">
        <v>19</v>
      </c>
      <c r="AA1390" s="608">
        <v>2</v>
      </c>
      <c r="AB1390" s="670"/>
      <c r="AC1390" s="670"/>
      <c r="AD1390" s="605">
        <v>22</v>
      </c>
    </row>
    <row r="1391" spans="1:30" ht="15.75" thickBot="1" x14ac:dyDescent="0.3">
      <c r="A1391" s="593" t="s">
        <v>423</v>
      </c>
      <c r="B1391" s="691">
        <v>45418</v>
      </c>
      <c r="C1391" s="692" t="s">
        <v>396</v>
      </c>
      <c r="D1391" s="600" t="s">
        <v>399</v>
      </c>
      <c r="E1391" s="602"/>
      <c r="F1391" s="602"/>
      <c r="G1391" s="602"/>
      <c r="H1391" s="602"/>
      <c r="I1391" s="602"/>
      <c r="J1391" s="602"/>
      <c r="K1391" s="601">
        <v>1055</v>
      </c>
      <c r="L1391" s="601">
        <v>511</v>
      </c>
      <c r="M1391" s="601">
        <v>17979</v>
      </c>
      <c r="N1391" s="602"/>
      <c r="O1391" s="602"/>
      <c r="P1391" s="602"/>
      <c r="Q1391" s="603">
        <v>19545</v>
      </c>
      <c r="R1391" s="602"/>
      <c r="S1391" s="602"/>
      <c r="T1391" s="602"/>
      <c r="U1391" s="602"/>
      <c r="V1391" s="602"/>
      <c r="W1391" s="602"/>
      <c r="X1391" s="604">
        <v>1</v>
      </c>
      <c r="Y1391" s="604">
        <v>1</v>
      </c>
      <c r="Z1391" s="604">
        <v>30</v>
      </c>
      <c r="AA1391" s="602"/>
      <c r="AB1391" s="602"/>
      <c r="AC1391" s="602"/>
      <c r="AD1391" s="605">
        <v>32</v>
      </c>
    </row>
    <row r="1392" spans="1:30" ht="15.75" thickBot="1" x14ac:dyDescent="0.3">
      <c r="A1392" s="593" t="s">
        <v>423</v>
      </c>
      <c r="B1392" s="690">
        <v>45418</v>
      </c>
      <c r="C1392" s="692" t="s">
        <v>396</v>
      </c>
      <c r="D1392" s="606" t="s">
        <v>403</v>
      </c>
      <c r="E1392" s="670"/>
      <c r="F1392" s="670"/>
      <c r="G1392" s="670"/>
      <c r="H1392" s="670"/>
      <c r="I1392" s="670"/>
      <c r="J1392" s="670"/>
      <c r="K1392" s="607">
        <v>445</v>
      </c>
      <c r="L1392" s="607">
        <v>59</v>
      </c>
      <c r="M1392" s="607">
        <v>4546</v>
      </c>
      <c r="N1392" s="670"/>
      <c r="O1392" s="670"/>
      <c r="P1392" s="670"/>
      <c r="Q1392" s="603">
        <v>5050</v>
      </c>
      <c r="R1392" s="670"/>
      <c r="S1392" s="670"/>
      <c r="T1392" s="670"/>
      <c r="U1392" s="670"/>
      <c r="V1392" s="670"/>
      <c r="W1392" s="670"/>
      <c r="X1392" s="608">
        <v>1</v>
      </c>
      <c r="Y1392" s="608">
        <v>1</v>
      </c>
      <c r="Z1392" s="608">
        <v>14</v>
      </c>
      <c r="AA1392" s="670"/>
      <c r="AB1392" s="670"/>
      <c r="AC1392" s="670"/>
      <c r="AD1392" s="605">
        <v>16</v>
      </c>
    </row>
    <row r="1393" spans="1:30" ht="15.75" thickBot="1" x14ac:dyDescent="0.3">
      <c r="A1393" s="593" t="s">
        <v>423</v>
      </c>
      <c r="B1393" s="673">
        <v>45422</v>
      </c>
      <c r="C1393" s="671" t="s">
        <v>396</v>
      </c>
      <c r="D1393" s="600" t="s">
        <v>402</v>
      </c>
      <c r="E1393" s="602"/>
      <c r="F1393" s="602"/>
      <c r="G1393" s="602"/>
      <c r="H1393" s="602"/>
      <c r="I1393" s="602"/>
      <c r="J1393" s="602"/>
      <c r="K1393" s="602"/>
      <c r="L1393" s="601">
        <v>4246</v>
      </c>
      <c r="M1393" s="601">
        <v>29761</v>
      </c>
      <c r="N1393" s="601">
        <v>1250</v>
      </c>
      <c r="O1393" s="602"/>
      <c r="P1393" s="602"/>
      <c r="Q1393" s="603">
        <v>35257</v>
      </c>
      <c r="R1393" s="602"/>
      <c r="S1393" s="602"/>
      <c r="T1393" s="602"/>
      <c r="U1393" s="602"/>
      <c r="V1393" s="602"/>
      <c r="W1393" s="602"/>
      <c r="X1393" s="602"/>
      <c r="Y1393" s="604">
        <v>4</v>
      </c>
      <c r="Z1393" s="604">
        <v>45</v>
      </c>
      <c r="AA1393" s="604">
        <v>3</v>
      </c>
      <c r="AB1393" s="602"/>
      <c r="AC1393" s="602"/>
      <c r="AD1393" s="605">
        <v>49</v>
      </c>
    </row>
    <row r="1394" spans="1:30" ht="15.75" thickBot="1" x14ac:dyDescent="0.3">
      <c r="A1394" s="593" t="s">
        <v>423</v>
      </c>
      <c r="B1394" s="672">
        <v>45432</v>
      </c>
      <c r="C1394" s="671" t="s">
        <v>396</v>
      </c>
      <c r="D1394" s="606" t="s">
        <v>402</v>
      </c>
      <c r="E1394" s="670"/>
      <c r="F1394" s="670"/>
      <c r="G1394" s="670"/>
      <c r="H1394" s="670"/>
      <c r="I1394" s="670"/>
      <c r="J1394" s="670"/>
      <c r="K1394" s="670"/>
      <c r="L1394" s="670"/>
      <c r="M1394" s="607">
        <v>37326</v>
      </c>
      <c r="N1394" s="607">
        <v>489</v>
      </c>
      <c r="O1394" s="670"/>
      <c r="P1394" s="670"/>
      <c r="Q1394" s="603">
        <v>37815</v>
      </c>
      <c r="R1394" s="670"/>
      <c r="S1394" s="670"/>
      <c r="T1394" s="670"/>
      <c r="U1394" s="670"/>
      <c r="V1394" s="670"/>
      <c r="W1394" s="670"/>
      <c r="X1394" s="670"/>
      <c r="Y1394" s="670"/>
      <c r="Z1394" s="608">
        <v>42</v>
      </c>
      <c r="AA1394" s="608">
        <v>2</v>
      </c>
      <c r="AB1394" s="670"/>
      <c r="AC1394" s="670"/>
      <c r="AD1394" s="605">
        <v>42</v>
      </c>
    </row>
    <row r="1395" spans="1:30" ht="15.75" thickBot="1" x14ac:dyDescent="0.3">
      <c r="A1395" s="593" t="s">
        <v>423</v>
      </c>
      <c r="B1395" s="691">
        <v>45433</v>
      </c>
      <c r="C1395" s="692" t="s">
        <v>396</v>
      </c>
      <c r="D1395" s="600" t="s">
        <v>399</v>
      </c>
      <c r="E1395" s="602"/>
      <c r="F1395" s="602"/>
      <c r="G1395" s="602"/>
      <c r="H1395" s="602"/>
      <c r="I1395" s="601">
        <v>9650</v>
      </c>
      <c r="J1395" s="602"/>
      <c r="K1395" s="602"/>
      <c r="L1395" s="602"/>
      <c r="M1395" s="601">
        <v>21367</v>
      </c>
      <c r="N1395" s="601">
        <v>44449</v>
      </c>
      <c r="O1395" s="602"/>
      <c r="P1395" s="602"/>
      <c r="Q1395" s="603">
        <v>75466</v>
      </c>
      <c r="R1395" s="602"/>
      <c r="S1395" s="602"/>
      <c r="T1395" s="602"/>
      <c r="U1395" s="602"/>
      <c r="V1395" s="604">
        <v>12</v>
      </c>
      <c r="W1395" s="602"/>
      <c r="X1395" s="602"/>
      <c r="Y1395" s="602"/>
      <c r="Z1395" s="604">
        <v>34</v>
      </c>
      <c r="AA1395" s="604">
        <v>76</v>
      </c>
      <c r="AB1395" s="602"/>
      <c r="AC1395" s="602"/>
      <c r="AD1395" s="605">
        <v>121</v>
      </c>
    </row>
    <row r="1396" spans="1:30" ht="15.75" thickBot="1" x14ac:dyDescent="0.3">
      <c r="A1396" s="593" t="s">
        <v>423</v>
      </c>
      <c r="B1396" s="690">
        <v>45433</v>
      </c>
      <c r="C1396" s="692" t="s">
        <v>396</v>
      </c>
      <c r="D1396" s="606" t="s">
        <v>403</v>
      </c>
      <c r="E1396" s="670"/>
      <c r="F1396" s="670"/>
      <c r="G1396" s="670"/>
      <c r="H1396" s="670"/>
      <c r="I1396" s="607">
        <v>2053</v>
      </c>
      <c r="J1396" s="670"/>
      <c r="K1396" s="670"/>
      <c r="L1396" s="670"/>
      <c r="M1396" s="607">
        <v>5902</v>
      </c>
      <c r="N1396" s="607">
        <v>15430</v>
      </c>
      <c r="O1396" s="670"/>
      <c r="P1396" s="670"/>
      <c r="Q1396" s="603">
        <v>23385</v>
      </c>
      <c r="R1396" s="670"/>
      <c r="S1396" s="670"/>
      <c r="T1396" s="670"/>
      <c r="U1396" s="670"/>
      <c r="V1396" s="608">
        <v>5</v>
      </c>
      <c r="W1396" s="670"/>
      <c r="X1396" s="670"/>
      <c r="Y1396" s="670"/>
      <c r="Z1396" s="608">
        <v>17</v>
      </c>
      <c r="AA1396" s="608">
        <v>40</v>
      </c>
      <c r="AB1396" s="670"/>
      <c r="AC1396" s="670"/>
      <c r="AD1396" s="605">
        <v>62</v>
      </c>
    </row>
    <row r="1397" spans="1:30" ht="15.75" thickBot="1" x14ac:dyDescent="0.3">
      <c r="A1397" s="593" t="s">
        <v>423</v>
      </c>
      <c r="B1397" s="673">
        <v>45440</v>
      </c>
      <c r="C1397" s="671" t="s">
        <v>396</v>
      </c>
      <c r="D1397" s="600" t="s">
        <v>402</v>
      </c>
      <c r="E1397" s="602"/>
      <c r="F1397" s="602"/>
      <c r="G1397" s="602"/>
      <c r="H1397" s="602"/>
      <c r="I1397" s="602"/>
      <c r="J1397" s="602"/>
      <c r="K1397" s="602"/>
      <c r="L1397" s="602"/>
      <c r="M1397" s="601">
        <v>22409</v>
      </c>
      <c r="N1397" s="601">
        <v>25556</v>
      </c>
      <c r="O1397" s="602"/>
      <c r="P1397" s="602"/>
      <c r="Q1397" s="603">
        <v>47965</v>
      </c>
      <c r="R1397" s="602"/>
      <c r="S1397" s="602"/>
      <c r="T1397" s="602"/>
      <c r="U1397" s="602"/>
      <c r="V1397" s="602"/>
      <c r="W1397" s="602"/>
      <c r="X1397" s="602"/>
      <c r="Y1397" s="602"/>
      <c r="Z1397" s="604">
        <v>37</v>
      </c>
      <c r="AA1397" s="604">
        <v>28</v>
      </c>
      <c r="AB1397" s="602"/>
      <c r="AC1397" s="602"/>
      <c r="AD1397" s="605">
        <v>65</v>
      </c>
    </row>
    <row r="1398" spans="1:30" ht="15.75" thickBot="1" x14ac:dyDescent="0.3">
      <c r="A1398" s="593" t="s">
        <v>423</v>
      </c>
      <c r="B1398" s="672">
        <v>45441</v>
      </c>
      <c r="C1398" s="671" t="s">
        <v>396</v>
      </c>
      <c r="D1398" s="606" t="s">
        <v>402</v>
      </c>
      <c r="E1398" s="670"/>
      <c r="F1398" s="670"/>
      <c r="G1398" s="670"/>
      <c r="H1398" s="670"/>
      <c r="I1398" s="670"/>
      <c r="J1398" s="670"/>
      <c r="K1398" s="670"/>
      <c r="L1398" s="670"/>
      <c r="M1398" s="607">
        <v>569</v>
      </c>
      <c r="N1398" s="670"/>
      <c r="O1398" s="670"/>
      <c r="P1398" s="670"/>
      <c r="Q1398" s="603">
        <v>569</v>
      </c>
      <c r="R1398" s="670"/>
      <c r="S1398" s="670"/>
      <c r="T1398" s="670"/>
      <c r="U1398" s="670"/>
      <c r="V1398" s="670"/>
      <c r="W1398" s="670"/>
      <c r="X1398" s="670"/>
      <c r="Y1398" s="670"/>
      <c r="Z1398" s="608">
        <v>1</v>
      </c>
      <c r="AA1398" s="670"/>
      <c r="AB1398" s="670"/>
      <c r="AC1398" s="670"/>
      <c r="AD1398" s="605">
        <v>1</v>
      </c>
    </row>
    <row r="1399" spans="1:30" ht="15.75" thickBot="1" x14ac:dyDescent="0.3">
      <c r="A1399" s="593" t="s">
        <v>423</v>
      </c>
      <c r="B1399" s="691">
        <v>45447</v>
      </c>
      <c r="C1399" s="692" t="s">
        <v>396</v>
      </c>
      <c r="D1399" s="600" t="s">
        <v>402</v>
      </c>
      <c r="E1399" s="602"/>
      <c r="F1399" s="602"/>
      <c r="G1399" s="602"/>
      <c r="H1399" s="602"/>
      <c r="I1399" s="602"/>
      <c r="J1399" s="602"/>
      <c r="K1399" s="602"/>
      <c r="L1399" s="602"/>
      <c r="M1399" s="601">
        <v>25695</v>
      </c>
      <c r="N1399" s="601">
        <v>2507</v>
      </c>
      <c r="O1399" s="601">
        <v>3632</v>
      </c>
      <c r="P1399" s="602"/>
      <c r="Q1399" s="603">
        <v>31834</v>
      </c>
      <c r="R1399" s="602"/>
      <c r="S1399" s="602"/>
      <c r="T1399" s="602"/>
      <c r="U1399" s="602"/>
      <c r="V1399" s="602"/>
      <c r="W1399" s="602"/>
      <c r="X1399" s="602"/>
      <c r="Y1399" s="602"/>
      <c r="Z1399" s="604">
        <v>41</v>
      </c>
      <c r="AA1399" s="604">
        <v>4</v>
      </c>
      <c r="AB1399" s="604">
        <v>8</v>
      </c>
      <c r="AC1399" s="602"/>
      <c r="AD1399" s="605">
        <v>51</v>
      </c>
    </row>
    <row r="1400" spans="1:30" ht="15.75" thickBot="1" x14ac:dyDescent="0.3">
      <c r="A1400" s="593" t="s">
        <v>423</v>
      </c>
      <c r="B1400" s="690">
        <v>45447</v>
      </c>
      <c r="C1400" s="692" t="s">
        <v>396</v>
      </c>
      <c r="D1400" s="606" t="s">
        <v>399</v>
      </c>
      <c r="E1400" s="670"/>
      <c r="F1400" s="670"/>
      <c r="G1400" s="670"/>
      <c r="H1400" s="670"/>
      <c r="I1400" s="607">
        <v>13152</v>
      </c>
      <c r="J1400" s="607">
        <v>3898</v>
      </c>
      <c r="K1400" s="670"/>
      <c r="L1400" s="670"/>
      <c r="M1400" s="607">
        <v>1276</v>
      </c>
      <c r="N1400" s="607">
        <v>33473</v>
      </c>
      <c r="O1400" s="607">
        <v>2453</v>
      </c>
      <c r="P1400" s="670"/>
      <c r="Q1400" s="603">
        <v>54252</v>
      </c>
      <c r="R1400" s="670"/>
      <c r="S1400" s="670"/>
      <c r="T1400" s="670"/>
      <c r="U1400" s="670"/>
      <c r="V1400" s="608">
        <v>17</v>
      </c>
      <c r="W1400" s="608">
        <v>5</v>
      </c>
      <c r="X1400" s="670"/>
      <c r="Y1400" s="670"/>
      <c r="Z1400" s="608">
        <v>2</v>
      </c>
      <c r="AA1400" s="608">
        <v>52</v>
      </c>
      <c r="AB1400" s="608">
        <v>4</v>
      </c>
      <c r="AC1400" s="670"/>
      <c r="AD1400" s="605">
        <v>77</v>
      </c>
    </row>
    <row r="1401" spans="1:30" ht="15.75" thickBot="1" x14ac:dyDescent="0.3">
      <c r="A1401" s="593" t="s">
        <v>423</v>
      </c>
      <c r="B1401" s="691">
        <v>45447</v>
      </c>
      <c r="C1401" s="692" t="s">
        <v>396</v>
      </c>
      <c r="D1401" s="600" t="s">
        <v>403</v>
      </c>
      <c r="E1401" s="602"/>
      <c r="F1401" s="602"/>
      <c r="G1401" s="602"/>
      <c r="H1401" s="602"/>
      <c r="I1401" s="601">
        <v>2352</v>
      </c>
      <c r="J1401" s="601">
        <v>2941</v>
      </c>
      <c r="K1401" s="602"/>
      <c r="L1401" s="602"/>
      <c r="M1401" s="601">
        <v>418</v>
      </c>
      <c r="N1401" s="601">
        <v>7111</v>
      </c>
      <c r="O1401" s="601">
        <v>801</v>
      </c>
      <c r="P1401" s="602"/>
      <c r="Q1401" s="603">
        <v>13623</v>
      </c>
      <c r="R1401" s="602"/>
      <c r="S1401" s="602"/>
      <c r="T1401" s="602"/>
      <c r="U1401" s="602"/>
      <c r="V1401" s="604">
        <v>5</v>
      </c>
      <c r="W1401" s="604">
        <v>6</v>
      </c>
      <c r="X1401" s="602"/>
      <c r="Y1401" s="602"/>
      <c r="Z1401" s="604">
        <v>1</v>
      </c>
      <c r="AA1401" s="604">
        <v>20</v>
      </c>
      <c r="AB1401" s="604">
        <v>2</v>
      </c>
      <c r="AC1401" s="602"/>
      <c r="AD1401" s="605">
        <v>34</v>
      </c>
    </row>
    <row r="1402" spans="1:30" ht="15.75" thickBot="1" x14ac:dyDescent="0.3">
      <c r="A1402" s="593" t="s">
        <v>423</v>
      </c>
      <c r="B1402" s="672">
        <v>45448</v>
      </c>
      <c r="C1402" s="671" t="s">
        <v>396</v>
      </c>
      <c r="D1402" s="606" t="s">
        <v>402</v>
      </c>
      <c r="E1402" s="670"/>
      <c r="F1402" s="670"/>
      <c r="G1402" s="670"/>
      <c r="H1402" s="670"/>
      <c r="I1402" s="670"/>
      <c r="J1402" s="670"/>
      <c r="K1402" s="670"/>
      <c r="L1402" s="670"/>
      <c r="M1402" s="607">
        <v>500</v>
      </c>
      <c r="N1402" s="607">
        <v>14286</v>
      </c>
      <c r="O1402" s="607">
        <v>475</v>
      </c>
      <c r="P1402" s="670"/>
      <c r="Q1402" s="603">
        <v>15261</v>
      </c>
      <c r="R1402" s="670"/>
      <c r="S1402" s="670"/>
      <c r="T1402" s="670"/>
      <c r="U1402" s="670"/>
      <c r="V1402" s="670"/>
      <c r="W1402" s="670"/>
      <c r="X1402" s="670"/>
      <c r="Y1402" s="670"/>
      <c r="Z1402" s="608">
        <v>1</v>
      </c>
      <c r="AA1402" s="608">
        <v>22</v>
      </c>
      <c r="AB1402" s="608">
        <v>2</v>
      </c>
      <c r="AC1402" s="670"/>
      <c r="AD1402" s="605">
        <v>23</v>
      </c>
    </row>
    <row r="1403" spans="1:30" ht="15.75" thickBot="1" x14ac:dyDescent="0.3">
      <c r="A1403" s="593" t="s">
        <v>423</v>
      </c>
      <c r="B1403" s="691">
        <v>45456</v>
      </c>
      <c r="C1403" s="692" t="s">
        <v>396</v>
      </c>
      <c r="D1403" s="600" t="s">
        <v>399</v>
      </c>
      <c r="E1403" s="602"/>
      <c r="F1403" s="602"/>
      <c r="G1403" s="601">
        <v>1791</v>
      </c>
      <c r="H1403" s="601">
        <v>8650</v>
      </c>
      <c r="I1403" s="601">
        <v>1000</v>
      </c>
      <c r="J1403" s="601">
        <v>1815</v>
      </c>
      <c r="K1403" s="601">
        <v>620</v>
      </c>
      <c r="L1403" s="601">
        <v>2654</v>
      </c>
      <c r="M1403" s="601">
        <v>12423</v>
      </c>
      <c r="N1403" s="601">
        <v>48236</v>
      </c>
      <c r="O1403" s="601">
        <v>58221</v>
      </c>
      <c r="P1403" s="602"/>
      <c r="Q1403" s="603">
        <v>135410</v>
      </c>
      <c r="R1403" s="602"/>
      <c r="S1403" s="602"/>
      <c r="T1403" s="604">
        <v>2</v>
      </c>
      <c r="U1403" s="604">
        <v>13</v>
      </c>
      <c r="V1403" s="604">
        <v>1</v>
      </c>
      <c r="W1403" s="604">
        <v>3</v>
      </c>
      <c r="X1403" s="604">
        <v>1</v>
      </c>
      <c r="Y1403" s="604">
        <v>6</v>
      </c>
      <c r="Z1403" s="604">
        <v>20</v>
      </c>
      <c r="AA1403" s="604">
        <v>81</v>
      </c>
      <c r="AB1403" s="604">
        <v>96</v>
      </c>
      <c r="AC1403" s="602"/>
      <c r="AD1403" s="605">
        <v>219</v>
      </c>
    </row>
    <row r="1404" spans="1:30" ht="15.75" thickBot="1" x14ac:dyDescent="0.3">
      <c r="A1404" s="593" t="s">
        <v>423</v>
      </c>
      <c r="B1404" s="690">
        <v>45456</v>
      </c>
      <c r="C1404" s="692" t="s">
        <v>396</v>
      </c>
      <c r="D1404" s="606" t="s">
        <v>403</v>
      </c>
      <c r="E1404" s="670"/>
      <c r="F1404" s="670"/>
      <c r="G1404" s="670"/>
      <c r="H1404" s="607">
        <v>2910</v>
      </c>
      <c r="I1404" s="670"/>
      <c r="J1404" s="607">
        <v>1174</v>
      </c>
      <c r="K1404" s="670"/>
      <c r="L1404" s="607">
        <v>1847</v>
      </c>
      <c r="M1404" s="607">
        <v>4027</v>
      </c>
      <c r="N1404" s="607">
        <v>16992</v>
      </c>
      <c r="O1404" s="607">
        <v>20832</v>
      </c>
      <c r="P1404" s="670"/>
      <c r="Q1404" s="603">
        <v>47782</v>
      </c>
      <c r="R1404" s="670"/>
      <c r="S1404" s="670"/>
      <c r="T1404" s="670"/>
      <c r="U1404" s="608">
        <v>8</v>
      </c>
      <c r="V1404" s="670"/>
      <c r="W1404" s="608">
        <v>3</v>
      </c>
      <c r="X1404" s="670"/>
      <c r="Y1404" s="608">
        <v>5</v>
      </c>
      <c r="Z1404" s="608">
        <v>13</v>
      </c>
      <c r="AA1404" s="608">
        <v>51</v>
      </c>
      <c r="AB1404" s="608">
        <v>62</v>
      </c>
      <c r="AC1404" s="670"/>
      <c r="AD1404" s="605">
        <v>141</v>
      </c>
    </row>
    <row r="1405" spans="1:30" ht="15.75" thickBot="1" x14ac:dyDescent="0.3">
      <c r="A1405" s="593" t="s">
        <v>423</v>
      </c>
      <c r="B1405" s="691">
        <v>45457</v>
      </c>
      <c r="C1405" s="692" t="s">
        <v>396</v>
      </c>
      <c r="D1405" s="600" t="s">
        <v>399</v>
      </c>
      <c r="E1405" s="602"/>
      <c r="F1405" s="602"/>
      <c r="G1405" s="601">
        <v>5572</v>
      </c>
      <c r="H1405" s="601">
        <v>12331</v>
      </c>
      <c r="I1405" s="602"/>
      <c r="J1405" s="602"/>
      <c r="K1405" s="601">
        <v>1939</v>
      </c>
      <c r="L1405" s="601">
        <v>2743</v>
      </c>
      <c r="M1405" s="601">
        <v>801</v>
      </c>
      <c r="N1405" s="601">
        <v>4480</v>
      </c>
      <c r="O1405" s="601">
        <v>47183</v>
      </c>
      <c r="P1405" s="602"/>
      <c r="Q1405" s="603">
        <v>75049</v>
      </c>
      <c r="R1405" s="602"/>
      <c r="S1405" s="602"/>
      <c r="T1405" s="604">
        <v>7</v>
      </c>
      <c r="U1405" s="604">
        <v>17</v>
      </c>
      <c r="V1405" s="602"/>
      <c r="W1405" s="602"/>
      <c r="X1405" s="604">
        <v>2</v>
      </c>
      <c r="Y1405" s="604">
        <v>4</v>
      </c>
      <c r="Z1405" s="604">
        <v>2</v>
      </c>
      <c r="AA1405" s="604">
        <v>8</v>
      </c>
      <c r="AB1405" s="604">
        <v>76</v>
      </c>
      <c r="AC1405" s="602"/>
      <c r="AD1405" s="605">
        <v>116</v>
      </c>
    </row>
    <row r="1406" spans="1:30" ht="15.75" thickBot="1" x14ac:dyDescent="0.3">
      <c r="A1406" s="593" t="s">
        <v>423</v>
      </c>
      <c r="B1406" s="690">
        <v>45457</v>
      </c>
      <c r="C1406" s="692" t="s">
        <v>396</v>
      </c>
      <c r="D1406" s="606" t="s">
        <v>403</v>
      </c>
      <c r="E1406" s="670"/>
      <c r="F1406" s="670"/>
      <c r="G1406" s="670"/>
      <c r="H1406" s="607">
        <v>2500</v>
      </c>
      <c r="I1406" s="670"/>
      <c r="J1406" s="670"/>
      <c r="K1406" s="670"/>
      <c r="L1406" s="607">
        <v>847</v>
      </c>
      <c r="M1406" s="607">
        <v>561</v>
      </c>
      <c r="N1406" s="607">
        <v>1549</v>
      </c>
      <c r="O1406" s="607">
        <v>17180</v>
      </c>
      <c r="P1406" s="670"/>
      <c r="Q1406" s="603">
        <v>22637</v>
      </c>
      <c r="R1406" s="670"/>
      <c r="S1406" s="670"/>
      <c r="T1406" s="670"/>
      <c r="U1406" s="608">
        <v>6</v>
      </c>
      <c r="V1406" s="670"/>
      <c r="W1406" s="670"/>
      <c r="X1406" s="670"/>
      <c r="Y1406" s="608">
        <v>3</v>
      </c>
      <c r="Z1406" s="608">
        <v>2</v>
      </c>
      <c r="AA1406" s="608">
        <v>5</v>
      </c>
      <c r="AB1406" s="608">
        <v>50</v>
      </c>
      <c r="AC1406" s="670"/>
      <c r="AD1406" s="605">
        <v>66</v>
      </c>
    </row>
    <row r="1407" spans="1:30" ht="15.75" thickBot="1" x14ac:dyDescent="0.3">
      <c r="A1407" s="593" t="s">
        <v>423</v>
      </c>
      <c r="B1407" s="691">
        <v>45460</v>
      </c>
      <c r="C1407" s="692" t="s">
        <v>396</v>
      </c>
      <c r="D1407" s="600" t="s">
        <v>402</v>
      </c>
      <c r="E1407" s="602"/>
      <c r="F1407" s="602"/>
      <c r="G1407" s="602"/>
      <c r="H1407" s="602"/>
      <c r="I1407" s="602"/>
      <c r="J1407" s="602"/>
      <c r="K1407" s="602"/>
      <c r="L1407" s="602"/>
      <c r="M1407" s="601">
        <v>1602</v>
      </c>
      <c r="N1407" s="601">
        <v>43732</v>
      </c>
      <c r="O1407" s="601">
        <v>4233</v>
      </c>
      <c r="P1407" s="602"/>
      <c r="Q1407" s="603">
        <v>49567</v>
      </c>
      <c r="R1407" s="602"/>
      <c r="S1407" s="602"/>
      <c r="T1407" s="602"/>
      <c r="U1407" s="602"/>
      <c r="V1407" s="602"/>
      <c r="W1407" s="602"/>
      <c r="X1407" s="602"/>
      <c r="Y1407" s="602"/>
      <c r="Z1407" s="604">
        <v>2</v>
      </c>
      <c r="AA1407" s="604">
        <v>57</v>
      </c>
      <c r="AB1407" s="604">
        <v>7</v>
      </c>
      <c r="AC1407" s="602"/>
      <c r="AD1407" s="605">
        <v>63</v>
      </c>
    </row>
    <row r="1408" spans="1:30" ht="15.75" thickBot="1" x14ac:dyDescent="0.3">
      <c r="A1408" s="593" t="s">
        <v>423</v>
      </c>
      <c r="B1408" s="690">
        <v>45460</v>
      </c>
      <c r="C1408" s="692" t="s">
        <v>396</v>
      </c>
      <c r="D1408" s="606" t="s">
        <v>399</v>
      </c>
      <c r="E1408" s="670"/>
      <c r="F1408" s="670"/>
      <c r="G1408" s="670"/>
      <c r="H1408" s="607">
        <v>446</v>
      </c>
      <c r="I1408" s="670"/>
      <c r="J1408" s="670"/>
      <c r="K1408" s="670"/>
      <c r="L1408" s="670"/>
      <c r="M1408" s="607">
        <v>10434</v>
      </c>
      <c r="N1408" s="607">
        <v>47704</v>
      </c>
      <c r="O1408" s="607">
        <v>19995</v>
      </c>
      <c r="P1408" s="670"/>
      <c r="Q1408" s="603">
        <v>78579</v>
      </c>
      <c r="R1408" s="670"/>
      <c r="S1408" s="670"/>
      <c r="T1408" s="670"/>
      <c r="U1408" s="608">
        <v>1</v>
      </c>
      <c r="V1408" s="670"/>
      <c r="W1408" s="670"/>
      <c r="X1408" s="670"/>
      <c r="Y1408" s="670"/>
      <c r="Z1408" s="608">
        <v>18</v>
      </c>
      <c r="AA1408" s="608">
        <v>78</v>
      </c>
      <c r="AB1408" s="608">
        <v>33</v>
      </c>
      <c r="AC1408" s="670"/>
      <c r="AD1408" s="605">
        <v>129</v>
      </c>
    </row>
    <row r="1409" spans="1:30" ht="15.75" thickBot="1" x14ac:dyDescent="0.3">
      <c r="A1409" s="593" t="s">
        <v>423</v>
      </c>
      <c r="B1409" s="691">
        <v>45460</v>
      </c>
      <c r="C1409" s="692" t="s">
        <v>396</v>
      </c>
      <c r="D1409" s="600" t="s">
        <v>403</v>
      </c>
      <c r="E1409" s="602"/>
      <c r="F1409" s="602"/>
      <c r="G1409" s="602"/>
      <c r="H1409" s="601">
        <v>522</v>
      </c>
      <c r="I1409" s="602"/>
      <c r="J1409" s="602"/>
      <c r="K1409" s="602"/>
      <c r="L1409" s="602"/>
      <c r="M1409" s="601">
        <v>3318</v>
      </c>
      <c r="N1409" s="601">
        <v>18000</v>
      </c>
      <c r="O1409" s="601">
        <v>6824</v>
      </c>
      <c r="P1409" s="602"/>
      <c r="Q1409" s="603">
        <v>28664</v>
      </c>
      <c r="R1409" s="602"/>
      <c r="S1409" s="602"/>
      <c r="T1409" s="602"/>
      <c r="U1409" s="604">
        <v>1</v>
      </c>
      <c r="V1409" s="602"/>
      <c r="W1409" s="602"/>
      <c r="X1409" s="602"/>
      <c r="Y1409" s="602"/>
      <c r="Z1409" s="604">
        <v>11</v>
      </c>
      <c r="AA1409" s="604">
        <v>53</v>
      </c>
      <c r="AB1409" s="604">
        <v>20</v>
      </c>
      <c r="AC1409" s="602"/>
      <c r="AD1409" s="605">
        <v>84</v>
      </c>
    </row>
    <row r="1410" spans="1:30" ht="15.75" thickBot="1" x14ac:dyDescent="0.3">
      <c r="A1410" s="593" t="s">
        <v>423</v>
      </c>
      <c r="B1410" s="690">
        <v>45461</v>
      </c>
      <c r="C1410" s="692" t="s">
        <v>396</v>
      </c>
      <c r="D1410" s="606" t="s">
        <v>399</v>
      </c>
      <c r="E1410" s="670"/>
      <c r="F1410" s="670"/>
      <c r="G1410" s="670"/>
      <c r="H1410" s="670"/>
      <c r="I1410" s="670"/>
      <c r="J1410" s="670"/>
      <c r="K1410" s="670"/>
      <c r="L1410" s="670"/>
      <c r="M1410" s="607">
        <v>10662</v>
      </c>
      <c r="N1410" s="607">
        <v>39477</v>
      </c>
      <c r="O1410" s="607">
        <v>18662</v>
      </c>
      <c r="P1410" s="670"/>
      <c r="Q1410" s="603">
        <v>68801</v>
      </c>
      <c r="R1410" s="670"/>
      <c r="S1410" s="670"/>
      <c r="T1410" s="670"/>
      <c r="U1410" s="670"/>
      <c r="V1410" s="670"/>
      <c r="W1410" s="670"/>
      <c r="X1410" s="670"/>
      <c r="Y1410" s="670"/>
      <c r="Z1410" s="608">
        <v>16</v>
      </c>
      <c r="AA1410" s="608">
        <v>64</v>
      </c>
      <c r="AB1410" s="608">
        <v>35</v>
      </c>
      <c r="AC1410" s="670"/>
      <c r="AD1410" s="605">
        <v>114</v>
      </c>
    </row>
    <row r="1411" spans="1:30" ht="15.75" thickBot="1" x14ac:dyDescent="0.3">
      <c r="A1411" s="593" t="s">
        <v>423</v>
      </c>
      <c r="B1411" s="691">
        <v>45461</v>
      </c>
      <c r="C1411" s="692" t="s">
        <v>396</v>
      </c>
      <c r="D1411" s="600" t="s">
        <v>403</v>
      </c>
      <c r="E1411" s="602"/>
      <c r="F1411" s="602"/>
      <c r="G1411" s="602"/>
      <c r="H1411" s="602"/>
      <c r="I1411" s="602"/>
      <c r="J1411" s="602"/>
      <c r="K1411" s="602"/>
      <c r="L1411" s="602"/>
      <c r="M1411" s="601">
        <v>2593</v>
      </c>
      <c r="N1411" s="601">
        <v>15128</v>
      </c>
      <c r="O1411" s="601">
        <v>10895</v>
      </c>
      <c r="P1411" s="602"/>
      <c r="Q1411" s="603">
        <v>28616</v>
      </c>
      <c r="R1411" s="602"/>
      <c r="S1411" s="602"/>
      <c r="T1411" s="602"/>
      <c r="U1411" s="602"/>
      <c r="V1411" s="602"/>
      <c r="W1411" s="602"/>
      <c r="X1411" s="602"/>
      <c r="Y1411" s="602"/>
      <c r="Z1411" s="604">
        <v>7</v>
      </c>
      <c r="AA1411" s="604">
        <v>41</v>
      </c>
      <c r="AB1411" s="604">
        <v>30</v>
      </c>
      <c r="AC1411" s="602"/>
      <c r="AD1411" s="605">
        <v>78</v>
      </c>
    </row>
    <row r="1412" spans="1:30" ht="15.75" thickBot="1" x14ac:dyDescent="0.3">
      <c r="A1412" s="593" t="s">
        <v>423</v>
      </c>
      <c r="B1412" s="690">
        <v>45463</v>
      </c>
      <c r="C1412" s="692" t="s">
        <v>396</v>
      </c>
      <c r="D1412" s="606" t="s">
        <v>399</v>
      </c>
      <c r="E1412" s="670"/>
      <c r="F1412" s="670"/>
      <c r="G1412" s="670"/>
      <c r="H1412" s="670"/>
      <c r="I1412" s="670"/>
      <c r="J1412" s="607">
        <v>6612</v>
      </c>
      <c r="K1412" s="670"/>
      <c r="L1412" s="607">
        <v>530</v>
      </c>
      <c r="M1412" s="607">
        <v>11116</v>
      </c>
      <c r="N1412" s="607">
        <v>38797</v>
      </c>
      <c r="O1412" s="607">
        <v>20878</v>
      </c>
      <c r="P1412" s="670"/>
      <c r="Q1412" s="603">
        <v>77933</v>
      </c>
      <c r="R1412" s="670"/>
      <c r="S1412" s="670"/>
      <c r="T1412" s="670"/>
      <c r="U1412" s="670"/>
      <c r="V1412" s="670"/>
      <c r="W1412" s="608">
        <v>12</v>
      </c>
      <c r="X1412" s="670"/>
      <c r="Y1412" s="608">
        <v>1</v>
      </c>
      <c r="Z1412" s="608">
        <v>18</v>
      </c>
      <c r="AA1412" s="608">
        <v>60</v>
      </c>
      <c r="AB1412" s="608">
        <v>38</v>
      </c>
      <c r="AC1412" s="670"/>
      <c r="AD1412" s="605">
        <v>124</v>
      </c>
    </row>
    <row r="1413" spans="1:30" ht="15.75" thickBot="1" x14ac:dyDescent="0.3">
      <c r="A1413" s="593" t="s">
        <v>423</v>
      </c>
      <c r="B1413" s="691">
        <v>45463</v>
      </c>
      <c r="C1413" s="692" t="s">
        <v>396</v>
      </c>
      <c r="D1413" s="600" t="s">
        <v>403</v>
      </c>
      <c r="E1413" s="602"/>
      <c r="F1413" s="602"/>
      <c r="G1413" s="602"/>
      <c r="H1413" s="602"/>
      <c r="I1413" s="602"/>
      <c r="J1413" s="601">
        <v>1921</v>
      </c>
      <c r="K1413" s="602"/>
      <c r="L1413" s="601">
        <v>852</v>
      </c>
      <c r="M1413" s="601">
        <v>3049</v>
      </c>
      <c r="N1413" s="601">
        <v>10945</v>
      </c>
      <c r="O1413" s="601">
        <v>10703</v>
      </c>
      <c r="P1413" s="602"/>
      <c r="Q1413" s="603">
        <v>27470</v>
      </c>
      <c r="R1413" s="602"/>
      <c r="S1413" s="602"/>
      <c r="T1413" s="602"/>
      <c r="U1413" s="602"/>
      <c r="V1413" s="602"/>
      <c r="W1413" s="604">
        <v>4</v>
      </c>
      <c r="X1413" s="602"/>
      <c r="Y1413" s="604">
        <v>2</v>
      </c>
      <c r="Z1413" s="604">
        <v>11</v>
      </c>
      <c r="AA1413" s="604">
        <v>37</v>
      </c>
      <c r="AB1413" s="604">
        <v>31</v>
      </c>
      <c r="AC1413" s="602"/>
      <c r="AD1413" s="605">
        <v>84</v>
      </c>
    </row>
    <row r="1414" spans="1:30" ht="15.75" thickBot="1" x14ac:dyDescent="0.3">
      <c r="A1414" s="593" t="s">
        <v>423</v>
      </c>
      <c r="B1414" s="690">
        <v>45470</v>
      </c>
      <c r="C1414" s="692" t="s">
        <v>396</v>
      </c>
      <c r="D1414" s="606" t="s">
        <v>399</v>
      </c>
      <c r="E1414" s="670"/>
      <c r="F1414" s="670"/>
      <c r="G1414" s="670"/>
      <c r="H1414" s="670"/>
      <c r="I1414" s="670"/>
      <c r="J1414" s="607">
        <v>150</v>
      </c>
      <c r="K1414" s="670"/>
      <c r="L1414" s="607">
        <v>1000</v>
      </c>
      <c r="M1414" s="607">
        <v>2886</v>
      </c>
      <c r="N1414" s="607">
        <v>13202</v>
      </c>
      <c r="O1414" s="607">
        <v>18246</v>
      </c>
      <c r="P1414" s="670"/>
      <c r="Q1414" s="603">
        <v>35484</v>
      </c>
      <c r="R1414" s="670"/>
      <c r="S1414" s="670"/>
      <c r="T1414" s="670"/>
      <c r="U1414" s="670"/>
      <c r="V1414" s="670"/>
      <c r="W1414" s="608">
        <v>1</v>
      </c>
      <c r="X1414" s="670"/>
      <c r="Y1414" s="608">
        <v>1</v>
      </c>
      <c r="Z1414" s="608">
        <v>5</v>
      </c>
      <c r="AA1414" s="608">
        <v>22</v>
      </c>
      <c r="AB1414" s="608">
        <v>30</v>
      </c>
      <c r="AC1414" s="670"/>
      <c r="AD1414" s="605">
        <v>59</v>
      </c>
    </row>
    <row r="1415" spans="1:30" ht="15.75" thickBot="1" x14ac:dyDescent="0.3">
      <c r="A1415" s="593" t="s">
        <v>423</v>
      </c>
      <c r="B1415" s="691">
        <v>45470</v>
      </c>
      <c r="C1415" s="692" t="s">
        <v>396</v>
      </c>
      <c r="D1415" s="600" t="s">
        <v>403</v>
      </c>
      <c r="E1415" s="602"/>
      <c r="F1415" s="602"/>
      <c r="G1415" s="602"/>
      <c r="H1415" s="602"/>
      <c r="I1415" s="601">
        <v>430</v>
      </c>
      <c r="J1415" s="601">
        <v>316</v>
      </c>
      <c r="K1415" s="602"/>
      <c r="L1415" s="602"/>
      <c r="M1415" s="601">
        <v>65</v>
      </c>
      <c r="N1415" s="601">
        <v>5029</v>
      </c>
      <c r="O1415" s="601">
        <v>7357</v>
      </c>
      <c r="P1415" s="602"/>
      <c r="Q1415" s="603">
        <v>13197</v>
      </c>
      <c r="R1415" s="602"/>
      <c r="S1415" s="602"/>
      <c r="T1415" s="602"/>
      <c r="U1415" s="602"/>
      <c r="V1415" s="604">
        <v>1</v>
      </c>
      <c r="W1415" s="604">
        <v>1</v>
      </c>
      <c r="X1415" s="602"/>
      <c r="Y1415" s="602"/>
      <c r="Z1415" s="604">
        <v>1</v>
      </c>
      <c r="AA1415" s="604">
        <v>15</v>
      </c>
      <c r="AB1415" s="604">
        <v>21</v>
      </c>
      <c r="AC1415" s="602"/>
      <c r="AD1415" s="605">
        <v>39</v>
      </c>
    </row>
    <row r="1416" spans="1:30" ht="15.75" thickBot="1" x14ac:dyDescent="0.3">
      <c r="A1416" s="593" t="s">
        <v>423</v>
      </c>
      <c r="B1416" s="690">
        <v>45471</v>
      </c>
      <c r="C1416" s="692" t="s">
        <v>396</v>
      </c>
      <c r="D1416" s="606" t="s">
        <v>399</v>
      </c>
      <c r="E1416" s="670"/>
      <c r="F1416" s="670"/>
      <c r="G1416" s="670"/>
      <c r="H1416" s="670"/>
      <c r="I1416" s="670"/>
      <c r="J1416" s="607">
        <v>865</v>
      </c>
      <c r="K1416" s="607">
        <v>28699</v>
      </c>
      <c r="L1416" s="607">
        <v>2544</v>
      </c>
      <c r="M1416" s="607">
        <v>5473</v>
      </c>
      <c r="N1416" s="670"/>
      <c r="O1416" s="607">
        <v>130711</v>
      </c>
      <c r="P1416" s="670"/>
      <c r="Q1416" s="603">
        <v>168292</v>
      </c>
      <c r="R1416" s="670"/>
      <c r="S1416" s="670"/>
      <c r="T1416" s="670"/>
      <c r="U1416" s="670"/>
      <c r="V1416" s="670"/>
      <c r="W1416" s="608">
        <v>1</v>
      </c>
      <c r="X1416" s="608">
        <v>40</v>
      </c>
      <c r="Y1416" s="608">
        <v>4</v>
      </c>
      <c r="Z1416" s="608">
        <v>6</v>
      </c>
      <c r="AA1416" s="670"/>
      <c r="AB1416" s="608">
        <v>220</v>
      </c>
      <c r="AC1416" s="670"/>
      <c r="AD1416" s="605">
        <v>262</v>
      </c>
    </row>
    <row r="1417" spans="1:30" ht="15.75" thickBot="1" x14ac:dyDescent="0.3">
      <c r="A1417" s="593" t="s">
        <v>423</v>
      </c>
      <c r="B1417" s="691">
        <v>45471</v>
      </c>
      <c r="C1417" s="692" t="s">
        <v>396</v>
      </c>
      <c r="D1417" s="600" t="s">
        <v>403</v>
      </c>
      <c r="E1417" s="602"/>
      <c r="F1417" s="602"/>
      <c r="G1417" s="602"/>
      <c r="H1417" s="602"/>
      <c r="I1417" s="602"/>
      <c r="J1417" s="601">
        <v>135</v>
      </c>
      <c r="K1417" s="601">
        <v>5900</v>
      </c>
      <c r="L1417" s="601">
        <v>1296</v>
      </c>
      <c r="M1417" s="601">
        <v>560</v>
      </c>
      <c r="N1417" s="602"/>
      <c r="O1417" s="601">
        <v>40279</v>
      </c>
      <c r="P1417" s="602"/>
      <c r="Q1417" s="603">
        <v>48170</v>
      </c>
      <c r="R1417" s="602"/>
      <c r="S1417" s="602"/>
      <c r="T1417" s="602"/>
      <c r="U1417" s="602"/>
      <c r="V1417" s="602"/>
      <c r="W1417" s="604">
        <v>1</v>
      </c>
      <c r="X1417" s="604">
        <v>14</v>
      </c>
      <c r="Y1417" s="604">
        <v>3</v>
      </c>
      <c r="Z1417" s="604">
        <v>2</v>
      </c>
      <c r="AA1417" s="602"/>
      <c r="AB1417" s="604">
        <v>117</v>
      </c>
      <c r="AC1417" s="602"/>
      <c r="AD1417" s="605">
        <v>136</v>
      </c>
    </row>
    <row r="1418" spans="1:30" ht="15.75" thickBot="1" x14ac:dyDescent="0.3">
      <c r="A1418" s="593" t="s">
        <v>423</v>
      </c>
      <c r="B1418" s="690">
        <v>45482</v>
      </c>
      <c r="C1418" s="692" t="s">
        <v>396</v>
      </c>
      <c r="D1418" s="606" t="s">
        <v>399</v>
      </c>
      <c r="E1418" s="670"/>
      <c r="F1418" s="670"/>
      <c r="G1418" s="607">
        <v>560</v>
      </c>
      <c r="H1418" s="607">
        <v>4834</v>
      </c>
      <c r="I1418" s="670"/>
      <c r="J1418" s="670"/>
      <c r="K1418" s="607">
        <v>8535</v>
      </c>
      <c r="L1418" s="670"/>
      <c r="M1418" s="607">
        <v>4763</v>
      </c>
      <c r="N1418" s="607">
        <v>691</v>
      </c>
      <c r="O1418" s="607">
        <v>40255</v>
      </c>
      <c r="P1418" s="607">
        <v>17565</v>
      </c>
      <c r="Q1418" s="603">
        <v>77203</v>
      </c>
      <c r="R1418" s="670"/>
      <c r="S1418" s="670"/>
      <c r="T1418" s="608">
        <v>1</v>
      </c>
      <c r="U1418" s="608">
        <v>6</v>
      </c>
      <c r="V1418" s="670"/>
      <c r="W1418" s="670"/>
      <c r="X1418" s="608">
        <v>11</v>
      </c>
      <c r="Y1418" s="670"/>
      <c r="Z1418" s="608">
        <v>6</v>
      </c>
      <c r="AA1418" s="608">
        <v>1</v>
      </c>
      <c r="AB1418" s="608">
        <v>60</v>
      </c>
      <c r="AC1418" s="608">
        <v>32</v>
      </c>
      <c r="AD1418" s="605">
        <v>115</v>
      </c>
    </row>
    <row r="1419" spans="1:30" ht="15.75" thickBot="1" x14ac:dyDescent="0.3">
      <c r="A1419" s="593" t="s">
        <v>423</v>
      </c>
      <c r="B1419" s="691">
        <v>45482</v>
      </c>
      <c r="C1419" s="692" t="s">
        <v>396</v>
      </c>
      <c r="D1419" s="600" t="s">
        <v>403</v>
      </c>
      <c r="E1419" s="602"/>
      <c r="F1419" s="602"/>
      <c r="G1419" s="602"/>
      <c r="H1419" s="601">
        <v>1992</v>
      </c>
      <c r="I1419" s="602"/>
      <c r="J1419" s="602"/>
      <c r="K1419" s="601">
        <v>2397</v>
      </c>
      <c r="L1419" s="602"/>
      <c r="M1419" s="601">
        <v>2065</v>
      </c>
      <c r="N1419" s="601">
        <v>309</v>
      </c>
      <c r="O1419" s="601">
        <v>9080</v>
      </c>
      <c r="P1419" s="601">
        <v>7184</v>
      </c>
      <c r="Q1419" s="603">
        <v>23027</v>
      </c>
      <c r="R1419" s="602"/>
      <c r="S1419" s="602"/>
      <c r="T1419" s="602"/>
      <c r="U1419" s="604">
        <v>4</v>
      </c>
      <c r="V1419" s="602"/>
      <c r="W1419" s="602"/>
      <c r="X1419" s="604">
        <v>5</v>
      </c>
      <c r="Y1419" s="602"/>
      <c r="Z1419" s="604">
        <v>4</v>
      </c>
      <c r="AA1419" s="604">
        <v>1</v>
      </c>
      <c r="AB1419" s="604">
        <v>27</v>
      </c>
      <c r="AC1419" s="604">
        <v>20</v>
      </c>
      <c r="AD1419" s="605">
        <v>60</v>
      </c>
    </row>
    <row r="1420" spans="1:30" ht="15.75" thickBot="1" x14ac:dyDescent="0.3">
      <c r="A1420" s="593" t="s">
        <v>423</v>
      </c>
      <c r="B1420" s="690">
        <v>45485</v>
      </c>
      <c r="C1420" s="692" t="s">
        <v>396</v>
      </c>
      <c r="D1420" s="606" t="s">
        <v>399</v>
      </c>
      <c r="E1420" s="670"/>
      <c r="F1420" s="670"/>
      <c r="G1420" s="670"/>
      <c r="H1420" s="670"/>
      <c r="I1420" s="670"/>
      <c r="J1420" s="607">
        <v>275</v>
      </c>
      <c r="K1420" s="607">
        <v>19209</v>
      </c>
      <c r="L1420" s="607">
        <v>7848</v>
      </c>
      <c r="M1420" s="607">
        <v>7510</v>
      </c>
      <c r="N1420" s="670"/>
      <c r="O1420" s="607">
        <v>119945</v>
      </c>
      <c r="P1420" s="607">
        <v>6996</v>
      </c>
      <c r="Q1420" s="603">
        <v>161783</v>
      </c>
      <c r="R1420" s="670"/>
      <c r="S1420" s="670"/>
      <c r="T1420" s="670"/>
      <c r="U1420" s="670"/>
      <c r="V1420" s="670"/>
      <c r="W1420" s="608">
        <v>1</v>
      </c>
      <c r="X1420" s="608">
        <v>30</v>
      </c>
      <c r="Y1420" s="608">
        <v>11</v>
      </c>
      <c r="Z1420" s="608">
        <v>9</v>
      </c>
      <c r="AA1420" s="670"/>
      <c r="AB1420" s="608">
        <v>195</v>
      </c>
      <c r="AC1420" s="608">
        <v>13</v>
      </c>
      <c r="AD1420" s="605">
        <v>250</v>
      </c>
    </row>
    <row r="1421" spans="1:30" ht="15.75" thickBot="1" x14ac:dyDescent="0.3">
      <c r="A1421" s="593" t="s">
        <v>423</v>
      </c>
      <c r="B1421" s="691">
        <v>45485</v>
      </c>
      <c r="C1421" s="692" t="s">
        <v>396</v>
      </c>
      <c r="D1421" s="600" t="s">
        <v>403</v>
      </c>
      <c r="E1421" s="602"/>
      <c r="F1421" s="602"/>
      <c r="G1421" s="602"/>
      <c r="H1421" s="602"/>
      <c r="I1421" s="602"/>
      <c r="J1421" s="601">
        <v>848</v>
      </c>
      <c r="K1421" s="601">
        <v>5543</v>
      </c>
      <c r="L1421" s="601">
        <v>1478</v>
      </c>
      <c r="M1421" s="601">
        <v>1333</v>
      </c>
      <c r="N1421" s="602"/>
      <c r="O1421" s="601">
        <v>37338</v>
      </c>
      <c r="P1421" s="601">
        <v>3912</v>
      </c>
      <c r="Q1421" s="603">
        <v>50452</v>
      </c>
      <c r="R1421" s="602"/>
      <c r="S1421" s="602"/>
      <c r="T1421" s="602"/>
      <c r="U1421" s="602"/>
      <c r="V1421" s="602"/>
      <c r="W1421" s="604">
        <v>2</v>
      </c>
      <c r="X1421" s="604">
        <v>17</v>
      </c>
      <c r="Y1421" s="604">
        <v>5</v>
      </c>
      <c r="Z1421" s="604">
        <v>2</v>
      </c>
      <c r="AA1421" s="602"/>
      <c r="AB1421" s="604">
        <v>105</v>
      </c>
      <c r="AC1421" s="604">
        <v>9</v>
      </c>
      <c r="AD1421" s="605">
        <v>135</v>
      </c>
    </row>
    <row r="1422" spans="1:30" ht="15.75" thickBot="1" x14ac:dyDescent="0.3">
      <c r="A1422" s="593" t="s">
        <v>423</v>
      </c>
      <c r="B1422" s="690">
        <v>45488</v>
      </c>
      <c r="C1422" s="692" t="s">
        <v>396</v>
      </c>
      <c r="D1422" s="606" t="s">
        <v>399</v>
      </c>
      <c r="E1422" s="670"/>
      <c r="F1422" s="670"/>
      <c r="G1422" s="670"/>
      <c r="H1422" s="670"/>
      <c r="I1422" s="670"/>
      <c r="J1422" s="670"/>
      <c r="K1422" s="607">
        <v>5246</v>
      </c>
      <c r="L1422" s="670"/>
      <c r="M1422" s="607">
        <v>602</v>
      </c>
      <c r="N1422" s="607">
        <v>482</v>
      </c>
      <c r="O1422" s="607">
        <v>32533</v>
      </c>
      <c r="P1422" s="607">
        <v>32232</v>
      </c>
      <c r="Q1422" s="603">
        <v>71095</v>
      </c>
      <c r="R1422" s="670"/>
      <c r="S1422" s="670"/>
      <c r="T1422" s="670"/>
      <c r="U1422" s="670"/>
      <c r="V1422" s="670"/>
      <c r="W1422" s="670"/>
      <c r="X1422" s="608">
        <v>8</v>
      </c>
      <c r="Y1422" s="670"/>
      <c r="Z1422" s="608">
        <v>1</v>
      </c>
      <c r="AA1422" s="608">
        <v>1</v>
      </c>
      <c r="AB1422" s="608">
        <v>54</v>
      </c>
      <c r="AC1422" s="608">
        <v>55</v>
      </c>
      <c r="AD1422" s="605">
        <v>116</v>
      </c>
    </row>
    <row r="1423" spans="1:30" ht="15.75" thickBot="1" x14ac:dyDescent="0.3">
      <c r="A1423" s="593" t="s">
        <v>423</v>
      </c>
      <c r="B1423" s="691">
        <v>45488</v>
      </c>
      <c r="C1423" s="692" t="s">
        <v>396</v>
      </c>
      <c r="D1423" s="600" t="s">
        <v>403</v>
      </c>
      <c r="E1423" s="602"/>
      <c r="F1423" s="602"/>
      <c r="G1423" s="602"/>
      <c r="H1423" s="602"/>
      <c r="I1423" s="602"/>
      <c r="J1423" s="602"/>
      <c r="K1423" s="601">
        <v>486</v>
      </c>
      <c r="L1423" s="601">
        <v>451</v>
      </c>
      <c r="M1423" s="601">
        <v>398</v>
      </c>
      <c r="N1423" s="602"/>
      <c r="O1423" s="601">
        <v>12344</v>
      </c>
      <c r="P1423" s="601">
        <v>10524</v>
      </c>
      <c r="Q1423" s="603">
        <v>24203</v>
      </c>
      <c r="R1423" s="602"/>
      <c r="S1423" s="602"/>
      <c r="T1423" s="602"/>
      <c r="U1423" s="602"/>
      <c r="V1423" s="602"/>
      <c r="W1423" s="602"/>
      <c r="X1423" s="604">
        <v>2</v>
      </c>
      <c r="Y1423" s="604">
        <v>1</v>
      </c>
      <c r="Z1423" s="604">
        <v>1</v>
      </c>
      <c r="AA1423" s="602"/>
      <c r="AB1423" s="604">
        <v>36</v>
      </c>
      <c r="AC1423" s="604">
        <v>31</v>
      </c>
      <c r="AD1423" s="605">
        <v>68</v>
      </c>
    </row>
    <row r="1424" spans="1:30" ht="15.75" thickBot="1" x14ac:dyDescent="0.3">
      <c r="A1424" s="593" t="s">
        <v>423</v>
      </c>
      <c r="B1424" s="672">
        <v>45490</v>
      </c>
      <c r="C1424" s="671" t="s">
        <v>396</v>
      </c>
      <c r="D1424" s="606" t="s">
        <v>402</v>
      </c>
      <c r="E1424" s="670"/>
      <c r="F1424" s="670"/>
      <c r="G1424" s="670"/>
      <c r="H1424" s="670"/>
      <c r="I1424" s="670"/>
      <c r="J1424" s="670"/>
      <c r="K1424" s="670"/>
      <c r="L1424" s="670"/>
      <c r="M1424" s="607">
        <v>500</v>
      </c>
      <c r="N1424" s="607">
        <v>11006</v>
      </c>
      <c r="O1424" s="607">
        <v>5077</v>
      </c>
      <c r="P1424" s="607">
        <v>1586</v>
      </c>
      <c r="Q1424" s="603">
        <v>18169</v>
      </c>
      <c r="R1424" s="670"/>
      <c r="S1424" s="670"/>
      <c r="T1424" s="670"/>
      <c r="U1424" s="670"/>
      <c r="V1424" s="670"/>
      <c r="W1424" s="670"/>
      <c r="X1424" s="670"/>
      <c r="Y1424" s="670"/>
      <c r="Z1424" s="608">
        <v>1</v>
      </c>
      <c r="AA1424" s="608">
        <v>18</v>
      </c>
      <c r="AB1424" s="608">
        <v>7</v>
      </c>
      <c r="AC1424" s="608">
        <v>4</v>
      </c>
      <c r="AD1424" s="605">
        <v>26</v>
      </c>
    </row>
    <row r="1425" spans="1:30" ht="15.75" thickBot="1" x14ac:dyDescent="0.3">
      <c r="A1425" s="593" t="s">
        <v>423</v>
      </c>
      <c r="B1425" s="673">
        <v>45491</v>
      </c>
      <c r="C1425" s="671" t="s">
        <v>396</v>
      </c>
      <c r="D1425" s="600" t="s">
        <v>402</v>
      </c>
      <c r="E1425" s="602"/>
      <c r="F1425" s="602"/>
      <c r="G1425" s="602"/>
      <c r="H1425" s="601">
        <v>1187</v>
      </c>
      <c r="I1425" s="602"/>
      <c r="J1425" s="601">
        <v>1102</v>
      </c>
      <c r="K1425" s="601">
        <v>2196</v>
      </c>
      <c r="L1425" s="601">
        <v>500</v>
      </c>
      <c r="M1425" s="601">
        <v>500</v>
      </c>
      <c r="N1425" s="601">
        <v>17997</v>
      </c>
      <c r="O1425" s="601">
        <v>33565</v>
      </c>
      <c r="P1425" s="601">
        <v>4222</v>
      </c>
      <c r="Q1425" s="603">
        <v>61269</v>
      </c>
      <c r="R1425" s="602"/>
      <c r="S1425" s="602"/>
      <c r="T1425" s="602"/>
      <c r="U1425" s="604">
        <v>2</v>
      </c>
      <c r="V1425" s="602"/>
      <c r="W1425" s="604">
        <v>3</v>
      </c>
      <c r="X1425" s="604">
        <v>3</v>
      </c>
      <c r="Y1425" s="604">
        <v>1</v>
      </c>
      <c r="Z1425" s="604">
        <v>1</v>
      </c>
      <c r="AA1425" s="604">
        <v>24</v>
      </c>
      <c r="AB1425" s="604">
        <v>40</v>
      </c>
      <c r="AC1425" s="604">
        <v>7</v>
      </c>
      <c r="AD1425" s="605">
        <v>78</v>
      </c>
    </row>
    <row r="1426" spans="1:30" ht="15.75" thickBot="1" x14ac:dyDescent="0.3">
      <c r="A1426" s="593" t="s">
        <v>423</v>
      </c>
      <c r="B1426" s="672">
        <v>45495</v>
      </c>
      <c r="C1426" s="671" t="s">
        <v>396</v>
      </c>
      <c r="D1426" s="606" t="s">
        <v>402</v>
      </c>
      <c r="E1426" s="670"/>
      <c r="F1426" s="670"/>
      <c r="G1426" s="670"/>
      <c r="H1426" s="670"/>
      <c r="I1426" s="670"/>
      <c r="J1426" s="670"/>
      <c r="K1426" s="670"/>
      <c r="L1426" s="670"/>
      <c r="M1426" s="670"/>
      <c r="N1426" s="670"/>
      <c r="O1426" s="607">
        <v>17705</v>
      </c>
      <c r="P1426" s="607">
        <v>446</v>
      </c>
      <c r="Q1426" s="603">
        <v>18151</v>
      </c>
      <c r="R1426" s="670"/>
      <c r="S1426" s="670"/>
      <c r="T1426" s="670"/>
      <c r="U1426" s="670"/>
      <c r="V1426" s="670"/>
      <c r="W1426" s="670"/>
      <c r="X1426" s="670"/>
      <c r="Y1426" s="670"/>
      <c r="Z1426" s="670"/>
      <c r="AA1426" s="670"/>
      <c r="AB1426" s="608">
        <v>28</v>
      </c>
      <c r="AC1426" s="608">
        <v>1</v>
      </c>
      <c r="AD1426" s="605">
        <v>29</v>
      </c>
    </row>
    <row r="1427" spans="1:30" ht="15.75" thickBot="1" x14ac:dyDescent="0.3">
      <c r="A1427" s="593" t="s">
        <v>423</v>
      </c>
      <c r="B1427" s="691">
        <v>45496</v>
      </c>
      <c r="C1427" s="692" t="s">
        <v>396</v>
      </c>
      <c r="D1427" s="600" t="s">
        <v>399</v>
      </c>
      <c r="E1427" s="602"/>
      <c r="F1427" s="602"/>
      <c r="G1427" s="601">
        <v>1000</v>
      </c>
      <c r="H1427" s="601">
        <v>1488</v>
      </c>
      <c r="I1427" s="601">
        <v>1000</v>
      </c>
      <c r="J1427" s="602"/>
      <c r="K1427" s="601">
        <v>1168</v>
      </c>
      <c r="L1427" s="601">
        <v>4835</v>
      </c>
      <c r="M1427" s="601">
        <v>3098</v>
      </c>
      <c r="N1427" s="601">
        <v>1405</v>
      </c>
      <c r="O1427" s="601">
        <v>19987</v>
      </c>
      <c r="P1427" s="601">
        <v>38206</v>
      </c>
      <c r="Q1427" s="603">
        <v>72187</v>
      </c>
      <c r="R1427" s="602"/>
      <c r="S1427" s="602"/>
      <c r="T1427" s="604">
        <v>1</v>
      </c>
      <c r="U1427" s="604">
        <v>2</v>
      </c>
      <c r="V1427" s="604">
        <v>1</v>
      </c>
      <c r="W1427" s="602"/>
      <c r="X1427" s="604">
        <v>2</v>
      </c>
      <c r="Y1427" s="604">
        <v>7</v>
      </c>
      <c r="Z1427" s="604">
        <v>5</v>
      </c>
      <c r="AA1427" s="604">
        <v>2</v>
      </c>
      <c r="AB1427" s="604">
        <v>33</v>
      </c>
      <c r="AC1427" s="604">
        <v>63</v>
      </c>
      <c r="AD1427" s="605">
        <v>112</v>
      </c>
    </row>
    <row r="1428" spans="1:30" ht="15.75" thickBot="1" x14ac:dyDescent="0.3">
      <c r="A1428" s="593" t="s">
        <v>423</v>
      </c>
      <c r="B1428" s="690">
        <v>45496</v>
      </c>
      <c r="C1428" s="692" t="s">
        <v>396</v>
      </c>
      <c r="D1428" s="606" t="s">
        <v>403</v>
      </c>
      <c r="E1428" s="670"/>
      <c r="F1428" s="670"/>
      <c r="G1428" s="670"/>
      <c r="H1428" s="670"/>
      <c r="I1428" s="670"/>
      <c r="J1428" s="670"/>
      <c r="K1428" s="607">
        <v>1960</v>
      </c>
      <c r="L1428" s="607">
        <v>626</v>
      </c>
      <c r="M1428" s="607">
        <v>346</v>
      </c>
      <c r="N1428" s="607">
        <v>335</v>
      </c>
      <c r="O1428" s="607">
        <v>7164</v>
      </c>
      <c r="P1428" s="607">
        <v>12643</v>
      </c>
      <c r="Q1428" s="603">
        <v>23074</v>
      </c>
      <c r="R1428" s="670"/>
      <c r="S1428" s="670"/>
      <c r="T1428" s="670"/>
      <c r="U1428" s="670"/>
      <c r="V1428" s="670"/>
      <c r="W1428" s="670"/>
      <c r="X1428" s="608">
        <v>3</v>
      </c>
      <c r="Y1428" s="608">
        <v>1</v>
      </c>
      <c r="Z1428" s="608">
        <v>1</v>
      </c>
      <c r="AA1428" s="608">
        <v>1</v>
      </c>
      <c r="AB1428" s="608">
        <v>21</v>
      </c>
      <c r="AC1428" s="608">
        <v>34</v>
      </c>
      <c r="AD1428" s="605">
        <v>59</v>
      </c>
    </row>
    <row r="1429" spans="1:30" ht="15.75" thickBot="1" x14ac:dyDescent="0.3">
      <c r="A1429" s="593" t="s">
        <v>423</v>
      </c>
      <c r="B1429" s="673">
        <v>45498</v>
      </c>
      <c r="C1429" s="671" t="s">
        <v>396</v>
      </c>
      <c r="D1429" s="600" t="s">
        <v>402</v>
      </c>
      <c r="E1429" s="602"/>
      <c r="F1429" s="602"/>
      <c r="G1429" s="602"/>
      <c r="H1429" s="602"/>
      <c r="I1429" s="602"/>
      <c r="J1429" s="602"/>
      <c r="K1429" s="602"/>
      <c r="L1429" s="602"/>
      <c r="M1429" s="602"/>
      <c r="N1429" s="602"/>
      <c r="O1429" s="601">
        <v>5817</v>
      </c>
      <c r="P1429" s="601">
        <v>465</v>
      </c>
      <c r="Q1429" s="603">
        <v>6282</v>
      </c>
      <c r="R1429" s="602"/>
      <c r="S1429" s="602"/>
      <c r="T1429" s="602"/>
      <c r="U1429" s="602"/>
      <c r="V1429" s="602"/>
      <c r="W1429" s="602"/>
      <c r="X1429" s="602"/>
      <c r="Y1429" s="602"/>
      <c r="Z1429" s="602"/>
      <c r="AA1429" s="602"/>
      <c r="AB1429" s="604">
        <v>9</v>
      </c>
      <c r="AC1429" s="604">
        <v>1</v>
      </c>
      <c r="AD1429" s="605">
        <v>10</v>
      </c>
    </row>
    <row r="1430" spans="1:30" ht="15.75" thickBot="1" x14ac:dyDescent="0.3">
      <c r="A1430" s="593" t="s">
        <v>423</v>
      </c>
      <c r="B1430" s="672">
        <v>45505</v>
      </c>
      <c r="C1430" s="671" t="s">
        <v>396</v>
      </c>
      <c r="D1430" s="606" t="s">
        <v>402</v>
      </c>
      <c r="E1430" s="670"/>
      <c r="F1430" s="670"/>
      <c r="G1430" s="670"/>
      <c r="H1430" s="670"/>
      <c r="I1430" s="670"/>
      <c r="J1430" s="670"/>
      <c r="K1430" s="670"/>
      <c r="L1430" s="670"/>
      <c r="M1430" s="670"/>
      <c r="N1430" s="670"/>
      <c r="O1430" s="607">
        <v>5151</v>
      </c>
      <c r="P1430" s="607">
        <v>8742</v>
      </c>
      <c r="Q1430" s="603">
        <v>13893</v>
      </c>
      <c r="R1430" s="670"/>
      <c r="S1430" s="670"/>
      <c r="T1430" s="670"/>
      <c r="U1430" s="670"/>
      <c r="V1430" s="670"/>
      <c r="W1430" s="670"/>
      <c r="X1430" s="670"/>
      <c r="Y1430" s="670"/>
      <c r="Z1430" s="670"/>
      <c r="AA1430" s="670"/>
      <c r="AB1430" s="608">
        <v>5</v>
      </c>
      <c r="AC1430" s="608">
        <v>13</v>
      </c>
      <c r="AD1430" s="605">
        <v>18</v>
      </c>
    </row>
    <row r="1431" spans="1:30" ht="15.75" thickBot="1" x14ac:dyDescent="0.3">
      <c r="A1431" s="593" t="s">
        <v>423</v>
      </c>
      <c r="B1431" s="673">
        <v>45517</v>
      </c>
      <c r="C1431" s="671" t="s">
        <v>396</v>
      </c>
      <c r="D1431" s="600" t="s">
        <v>402</v>
      </c>
      <c r="E1431" s="602"/>
      <c r="F1431" s="602"/>
      <c r="G1431" s="602"/>
      <c r="H1431" s="602"/>
      <c r="I1431" s="602"/>
      <c r="J1431" s="602"/>
      <c r="K1431" s="602"/>
      <c r="L1431" s="602"/>
      <c r="M1431" s="602"/>
      <c r="N1431" s="602"/>
      <c r="O1431" s="602"/>
      <c r="P1431" s="601">
        <v>4467</v>
      </c>
      <c r="Q1431" s="603">
        <v>4467</v>
      </c>
      <c r="R1431" s="602"/>
      <c r="S1431" s="602"/>
      <c r="T1431" s="602"/>
      <c r="U1431" s="602"/>
      <c r="V1431" s="602"/>
      <c r="W1431" s="602"/>
      <c r="X1431" s="602"/>
      <c r="Y1431" s="602"/>
      <c r="Z1431" s="602"/>
      <c r="AA1431" s="602"/>
      <c r="AB1431" s="602"/>
      <c r="AC1431" s="604">
        <v>6</v>
      </c>
      <c r="AD1431" s="605">
        <v>6</v>
      </c>
    </row>
    <row r="1432" spans="1:30" ht="15.75" thickBot="1" x14ac:dyDescent="0.3">
      <c r="A1432" s="593" t="s">
        <v>423</v>
      </c>
      <c r="B1432" s="690">
        <v>45518</v>
      </c>
      <c r="C1432" s="692" t="s">
        <v>396</v>
      </c>
      <c r="D1432" s="606" t="s">
        <v>399</v>
      </c>
      <c r="E1432" s="670"/>
      <c r="F1432" s="670"/>
      <c r="G1432" s="670"/>
      <c r="H1432" s="670"/>
      <c r="I1432" s="670"/>
      <c r="J1432" s="670"/>
      <c r="K1432" s="670"/>
      <c r="L1432" s="607">
        <v>7361</v>
      </c>
      <c r="M1432" s="607">
        <v>1888</v>
      </c>
      <c r="N1432" s="670"/>
      <c r="O1432" s="607">
        <v>2616</v>
      </c>
      <c r="P1432" s="607">
        <v>75844</v>
      </c>
      <c r="Q1432" s="603">
        <v>87709</v>
      </c>
      <c r="R1432" s="670"/>
      <c r="S1432" s="670"/>
      <c r="T1432" s="670"/>
      <c r="U1432" s="670"/>
      <c r="V1432" s="670"/>
      <c r="W1432" s="670"/>
      <c r="X1432" s="670"/>
      <c r="Y1432" s="608">
        <v>11</v>
      </c>
      <c r="Z1432" s="608">
        <v>3</v>
      </c>
      <c r="AA1432" s="670"/>
      <c r="AB1432" s="608">
        <v>4</v>
      </c>
      <c r="AC1432" s="608">
        <v>115</v>
      </c>
      <c r="AD1432" s="605">
        <v>133</v>
      </c>
    </row>
    <row r="1433" spans="1:30" ht="15.75" thickBot="1" x14ac:dyDescent="0.3">
      <c r="A1433" s="593" t="s">
        <v>423</v>
      </c>
      <c r="B1433" s="691">
        <v>45518</v>
      </c>
      <c r="C1433" s="692" t="s">
        <v>396</v>
      </c>
      <c r="D1433" s="600" t="s">
        <v>403</v>
      </c>
      <c r="E1433" s="602"/>
      <c r="F1433" s="602"/>
      <c r="G1433" s="602"/>
      <c r="H1433" s="602"/>
      <c r="I1433" s="602"/>
      <c r="J1433" s="602"/>
      <c r="K1433" s="602"/>
      <c r="L1433" s="601">
        <v>3183</v>
      </c>
      <c r="M1433" s="602"/>
      <c r="N1433" s="602"/>
      <c r="O1433" s="601">
        <v>236</v>
      </c>
      <c r="P1433" s="601">
        <v>26659</v>
      </c>
      <c r="Q1433" s="603">
        <v>30078</v>
      </c>
      <c r="R1433" s="602"/>
      <c r="S1433" s="602"/>
      <c r="T1433" s="602"/>
      <c r="U1433" s="602"/>
      <c r="V1433" s="602"/>
      <c r="W1433" s="602"/>
      <c r="X1433" s="602"/>
      <c r="Y1433" s="604">
        <v>8</v>
      </c>
      <c r="Z1433" s="602"/>
      <c r="AA1433" s="602"/>
      <c r="AB1433" s="604">
        <v>1</v>
      </c>
      <c r="AC1433" s="604">
        <v>68</v>
      </c>
      <c r="AD1433" s="605">
        <v>77</v>
      </c>
    </row>
    <row r="1434" spans="1:30" ht="15.75" thickBot="1" x14ac:dyDescent="0.3">
      <c r="A1434" s="593" t="s">
        <v>423</v>
      </c>
      <c r="B1434" s="672">
        <v>45524</v>
      </c>
      <c r="C1434" s="671" t="s">
        <v>396</v>
      </c>
      <c r="D1434" s="606" t="s">
        <v>402</v>
      </c>
      <c r="E1434" s="670"/>
      <c r="F1434" s="670"/>
      <c r="G1434" s="670"/>
      <c r="H1434" s="670"/>
      <c r="I1434" s="670"/>
      <c r="J1434" s="670"/>
      <c r="K1434" s="670"/>
      <c r="L1434" s="670"/>
      <c r="M1434" s="670"/>
      <c r="N1434" s="670"/>
      <c r="O1434" s="670"/>
      <c r="P1434" s="607">
        <v>43008</v>
      </c>
      <c r="Q1434" s="603">
        <v>43008</v>
      </c>
      <c r="R1434" s="670"/>
      <c r="S1434" s="670"/>
      <c r="T1434" s="670"/>
      <c r="U1434" s="670"/>
      <c r="V1434" s="670"/>
      <c r="W1434" s="670"/>
      <c r="X1434" s="670"/>
      <c r="Y1434" s="670"/>
      <c r="Z1434" s="670"/>
      <c r="AA1434" s="670"/>
      <c r="AB1434" s="670"/>
      <c r="AC1434" s="608">
        <v>55</v>
      </c>
      <c r="AD1434" s="605">
        <v>55</v>
      </c>
    </row>
    <row r="1435" spans="1:30" ht="15.75" thickBot="1" x14ac:dyDescent="0.3">
      <c r="A1435" s="593" t="s">
        <v>423</v>
      </c>
      <c r="B1435" s="673">
        <v>45525</v>
      </c>
      <c r="C1435" s="671" t="s">
        <v>396</v>
      </c>
      <c r="D1435" s="600" t="s">
        <v>402</v>
      </c>
      <c r="E1435" s="602"/>
      <c r="F1435" s="602"/>
      <c r="G1435" s="602"/>
      <c r="H1435" s="602"/>
      <c r="I1435" s="602"/>
      <c r="J1435" s="602"/>
      <c r="K1435" s="602"/>
      <c r="L1435" s="602"/>
      <c r="M1435" s="602"/>
      <c r="N1435" s="602"/>
      <c r="O1435" s="602"/>
      <c r="P1435" s="601">
        <v>10958</v>
      </c>
      <c r="Q1435" s="603">
        <v>10958</v>
      </c>
      <c r="R1435" s="602"/>
      <c r="S1435" s="602"/>
      <c r="T1435" s="602"/>
      <c r="U1435" s="602"/>
      <c r="V1435" s="602"/>
      <c r="W1435" s="602"/>
      <c r="X1435" s="602"/>
      <c r="Y1435" s="602"/>
      <c r="Z1435" s="602"/>
      <c r="AA1435" s="602"/>
      <c r="AB1435" s="602"/>
      <c r="AC1435" s="604">
        <v>19</v>
      </c>
      <c r="AD1435" s="605">
        <v>19</v>
      </c>
    </row>
    <row r="1436" spans="1:30" ht="15.75" thickBot="1" x14ac:dyDescent="0.3">
      <c r="A1436" s="593" t="s">
        <v>423</v>
      </c>
      <c r="B1436" s="692" t="s">
        <v>398</v>
      </c>
      <c r="C1436" s="692" t="s">
        <v>396</v>
      </c>
      <c r="D1436" s="606" t="s">
        <v>402</v>
      </c>
      <c r="E1436" s="670"/>
      <c r="F1436" s="670"/>
      <c r="G1436" s="670"/>
      <c r="H1436" s="670"/>
      <c r="I1436" s="670"/>
      <c r="J1436" s="670"/>
      <c r="K1436" s="670"/>
      <c r="L1436" s="670"/>
      <c r="M1436" s="670"/>
      <c r="N1436" s="670"/>
      <c r="O1436" s="670"/>
      <c r="P1436" s="670"/>
      <c r="Q1436" s="591"/>
      <c r="R1436" s="608">
        <v>224</v>
      </c>
      <c r="S1436" s="670"/>
      <c r="T1436" s="608">
        <v>61</v>
      </c>
      <c r="U1436" s="608">
        <v>186</v>
      </c>
      <c r="V1436" s="608">
        <v>108</v>
      </c>
      <c r="W1436" s="608">
        <v>135</v>
      </c>
      <c r="X1436" s="608">
        <v>94</v>
      </c>
      <c r="Y1436" s="608">
        <v>82</v>
      </c>
      <c r="Z1436" s="608">
        <v>185</v>
      </c>
      <c r="AA1436" s="608">
        <v>147</v>
      </c>
      <c r="AB1436" s="608">
        <v>86</v>
      </c>
      <c r="AC1436" s="608">
        <v>138</v>
      </c>
      <c r="AD1436" s="605">
        <v>1419</v>
      </c>
    </row>
    <row r="1437" spans="1:30" ht="15.75" thickBot="1" x14ac:dyDescent="0.3">
      <c r="A1437" s="593" t="s">
        <v>423</v>
      </c>
      <c r="B1437" s="692" t="s">
        <v>398</v>
      </c>
      <c r="C1437" s="692" t="s">
        <v>396</v>
      </c>
      <c r="D1437" s="600" t="s">
        <v>397</v>
      </c>
      <c r="E1437" s="602"/>
      <c r="F1437" s="602"/>
      <c r="G1437" s="602"/>
      <c r="H1437" s="602"/>
      <c r="I1437" s="602"/>
      <c r="J1437" s="602"/>
      <c r="K1437" s="602"/>
      <c r="L1437" s="602"/>
      <c r="M1437" s="602"/>
      <c r="N1437" s="602"/>
      <c r="O1437" s="602"/>
      <c r="P1437" s="602"/>
      <c r="Q1437" s="591"/>
      <c r="R1437" s="604">
        <v>1</v>
      </c>
      <c r="S1437" s="602"/>
      <c r="T1437" s="602"/>
      <c r="U1437" s="602"/>
      <c r="V1437" s="602"/>
      <c r="W1437" s="602"/>
      <c r="X1437" s="602"/>
      <c r="Y1437" s="602"/>
      <c r="Z1437" s="602"/>
      <c r="AA1437" s="602"/>
      <c r="AB1437" s="604">
        <v>1</v>
      </c>
      <c r="AC1437" s="602"/>
      <c r="AD1437" s="605">
        <v>2</v>
      </c>
    </row>
    <row r="1438" spans="1:30" ht="15.75" thickBot="1" x14ac:dyDescent="0.3">
      <c r="A1438" s="593" t="s">
        <v>423</v>
      </c>
      <c r="B1438" s="692" t="s">
        <v>398</v>
      </c>
      <c r="C1438" s="692" t="s">
        <v>396</v>
      </c>
      <c r="D1438" s="606" t="s">
        <v>399</v>
      </c>
      <c r="E1438" s="670"/>
      <c r="F1438" s="670"/>
      <c r="G1438" s="670"/>
      <c r="H1438" s="670"/>
      <c r="I1438" s="670"/>
      <c r="J1438" s="670"/>
      <c r="K1438" s="670"/>
      <c r="L1438" s="670"/>
      <c r="M1438" s="670"/>
      <c r="N1438" s="670"/>
      <c r="O1438" s="670"/>
      <c r="P1438" s="670"/>
      <c r="Q1438" s="591"/>
      <c r="R1438" s="608">
        <v>372</v>
      </c>
      <c r="S1438" s="608">
        <v>113</v>
      </c>
      <c r="T1438" s="608">
        <v>236</v>
      </c>
      <c r="U1438" s="608">
        <v>621</v>
      </c>
      <c r="V1438" s="608">
        <v>113</v>
      </c>
      <c r="W1438" s="608">
        <v>133</v>
      </c>
      <c r="X1438" s="608">
        <v>286</v>
      </c>
      <c r="Y1438" s="608">
        <v>273</v>
      </c>
      <c r="Z1438" s="608">
        <v>268</v>
      </c>
      <c r="AA1438" s="608">
        <v>467</v>
      </c>
      <c r="AB1438" s="608">
        <v>850</v>
      </c>
      <c r="AC1438" s="608">
        <v>1041</v>
      </c>
      <c r="AD1438" s="605">
        <v>4595</v>
      </c>
    </row>
    <row r="1439" spans="1:30" ht="15.75" thickBot="1" x14ac:dyDescent="0.3">
      <c r="A1439" s="593" t="s">
        <v>423</v>
      </c>
      <c r="B1439" s="692" t="s">
        <v>398</v>
      </c>
      <c r="C1439" s="692" t="s">
        <v>396</v>
      </c>
      <c r="D1439" s="600" t="s">
        <v>403</v>
      </c>
      <c r="E1439" s="602"/>
      <c r="F1439" s="602"/>
      <c r="G1439" s="602"/>
      <c r="H1439" s="602"/>
      <c r="I1439" s="602"/>
      <c r="J1439" s="602"/>
      <c r="K1439" s="602"/>
      <c r="L1439" s="602"/>
      <c r="M1439" s="602"/>
      <c r="N1439" s="602"/>
      <c r="O1439" s="602"/>
      <c r="P1439" s="602"/>
      <c r="Q1439" s="591"/>
      <c r="R1439" s="604">
        <v>177</v>
      </c>
      <c r="S1439" s="604">
        <v>64</v>
      </c>
      <c r="T1439" s="604">
        <v>125</v>
      </c>
      <c r="U1439" s="604">
        <v>348</v>
      </c>
      <c r="V1439" s="604">
        <v>51</v>
      </c>
      <c r="W1439" s="604">
        <v>59</v>
      </c>
      <c r="X1439" s="604">
        <v>140</v>
      </c>
      <c r="Y1439" s="604">
        <v>143</v>
      </c>
      <c r="Z1439" s="604">
        <v>143</v>
      </c>
      <c r="AA1439" s="604">
        <v>272</v>
      </c>
      <c r="AB1439" s="604">
        <v>490</v>
      </c>
      <c r="AC1439" s="604">
        <v>604</v>
      </c>
      <c r="AD1439" s="605">
        <v>2528</v>
      </c>
    </row>
    <row r="1440" spans="1:30" ht="15.75" thickBot="1" x14ac:dyDescent="0.3">
      <c r="A1440" s="593" t="s">
        <v>423</v>
      </c>
      <c r="B1440" s="671" t="s">
        <v>400</v>
      </c>
      <c r="C1440" s="671" t="s">
        <v>400</v>
      </c>
      <c r="D1440" s="609" t="s">
        <v>400</v>
      </c>
      <c r="E1440" s="603">
        <v>625097</v>
      </c>
      <c r="F1440" s="603">
        <v>124652</v>
      </c>
      <c r="G1440" s="603">
        <v>230278</v>
      </c>
      <c r="H1440" s="603">
        <v>618005</v>
      </c>
      <c r="I1440" s="603">
        <v>158293</v>
      </c>
      <c r="J1440" s="603">
        <v>187536</v>
      </c>
      <c r="K1440" s="603">
        <v>284407</v>
      </c>
      <c r="L1440" s="603">
        <v>238305</v>
      </c>
      <c r="M1440" s="603">
        <v>371471</v>
      </c>
      <c r="N1440" s="603">
        <v>480538</v>
      </c>
      <c r="O1440" s="603">
        <v>788373</v>
      </c>
      <c r="P1440" s="603">
        <v>305659</v>
      </c>
      <c r="Q1440" s="603">
        <v>4412614</v>
      </c>
      <c r="R1440" s="610">
        <v>466</v>
      </c>
      <c r="S1440" s="610">
        <v>167</v>
      </c>
      <c r="T1440" s="610">
        <v>321</v>
      </c>
      <c r="U1440" s="610">
        <v>764</v>
      </c>
      <c r="V1440" s="610">
        <v>150</v>
      </c>
      <c r="W1440" s="610">
        <v>180</v>
      </c>
      <c r="X1440" s="610">
        <v>358</v>
      </c>
      <c r="Y1440" s="610">
        <v>344</v>
      </c>
      <c r="Z1440" s="610">
        <v>515</v>
      </c>
      <c r="AA1440" s="610">
        <v>683</v>
      </c>
      <c r="AB1440" s="610">
        <v>1180</v>
      </c>
      <c r="AC1440" s="610">
        <v>1369</v>
      </c>
      <c r="AD1440" s="605">
        <v>5752</v>
      </c>
    </row>
    <row r="1441" spans="1:30" ht="15.75" thickBot="1" x14ac:dyDescent="0.3">
      <c r="A1441" s="593" t="s">
        <v>424</v>
      </c>
      <c r="B1441" s="673">
        <v>45139</v>
      </c>
      <c r="C1441" s="671" t="s">
        <v>396</v>
      </c>
      <c r="D1441" s="600" t="s">
        <v>397</v>
      </c>
      <c r="E1441" s="601">
        <v>8428.26</v>
      </c>
      <c r="F1441" s="602"/>
      <c r="G1441" s="602"/>
      <c r="H1441" s="602"/>
      <c r="I1441" s="602"/>
      <c r="J1441" s="602"/>
      <c r="K1441" s="602"/>
      <c r="L1441" s="602"/>
      <c r="M1441" s="602"/>
      <c r="N1441" s="602"/>
      <c r="O1441" s="602"/>
      <c r="P1441" s="602"/>
      <c r="Q1441" s="603">
        <v>8428.26</v>
      </c>
      <c r="R1441" s="604">
        <v>6</v>
      </c>
      <c r="S1441" s="602"/>
      <c r="T1441" s="602"/>
      <c r="U1441" s="602"/>
      <c r="V1441" s="602"/>
      <c r="W1441" s="602"/>
      <c r="X1441" s="602"/>
      <c r="Y1441" s="602"/>
      <c r="Z1441" s="602"/>
      <c r="AA1441" s="602"/>
      <c r="AB1441" s="602"/>
      <c r="AC1441" s="602"/>
      <c r="AD1441" s="605">
        <v>6</v>
      </c>
    </row>
    <row r="1442" spans="1:30" ht="15.75" thickBot="1" x14ac:dyDescent="0.3">
      <c r="A1442" s="593" t="s">
        <v>424</v>
      </c>
      <c r="B1442" s="672">
        <v>45140</v>
      </c>
      <c r="C1442" s="671" t="s">
        <v>396</v>
      </c>
      <c r="D1442" s="606" t="s">
        <v>397</v>
      </c>
      <c r="E1442" s="607">
        <v>500</v>
      </c>
      <c r="F1442" s="670"/>
      <c r="G1442" s="670"/>
      <c r="H1442" s="670"/>
      <c r="I1442" s="670"/>
      <c r="J1442" s="670"/>
      <c r="K1442" s="670"/>
      <c r="L1442" s="670"/>
      <c r="M1442" s="670"/>
      <c r="N1442" s="670"/>
      <c r="O1442" s="670"/>
      <c r="P1442" s="670"/>
      <c r="Q1442" s="603">
        <v>500</v>
      </c>
      <c r="R1442" s="608">
        <v>1</v>
      </c>
      <c r="S1442" s="670"/>
      <c r="T1442" s="670"/>
      <c r="U1442" s="670"/>
      <c r="V1442" s="670"/>
      <c r="W1442" s="670"/>
      <c r="X1442" s="670"/>
      <c r="Y1442" s="670"/>
      <c r="Z1442" s="670"/>
      <c r="AA1442" s="670"/>
      <c r="AB1442" s="670"/>
      <c r="AC1442" s="670"/>
      <c r="AD1442" s="605">
        <v>1</v>
      </c>
    </row>
    <row r="1443" spans="1:30" ht="15.75" thickBot="1" x14ac:dyDescent="0.3">
      <c r="A1443" s="593" t="s">
        <v>424</v>
      </c>
      <c r="B1443" s="673">
        <v>45147</v>
      </c>
      <c r="C1443" s="671" t="s">
        <v>396</v>
      </c>
      <c r="D1443" s="600" t="s">
        <v>397</v>
      </c>
      <c r="E1443" s="601">
        <v>1304.58</v>
      </c>
      <c r="F1443" s="602"/>
      <c r="G1443" s="602"/>
      <c r="H1443" s="602"/>
      <c r="I1443" s="602"/>
      <c r="J1443" s="602"/>
      <c r="K1443" s="602"/>
      <c r="L1443" s="602"/>
      <c r="M1443" s="602"/>
      <c r="N1443" s="602"/>
      <c r="O1443" s="602"/>
      <c r="P1443" s="602"/>
      <c r="Q1443" s="603">
        <v>1304.58</v>
      </c>
      <c r="R1443" s="604">
        <v>2</v>
      </c>
      <c r="S1443" s="602"/>
      <c r="T1443" s="602"/>
      <c r="U1443" s="602"/>
      <c r="V1443" s="602"/>
      <c r="W1443" s="602"/>
      <c r="X1443" s="602"/>
      <c r="Y1443" s="602"/>
      <c r="Z1443" s="602"/>
      <c r="AA1443" s="602"/>
      <c r="AB1443" s="602"/>
      <c r="AC1443" s="602"/>
      <c r="AD1443" s="605">
        <v>2</v>
      </c>
    </row>
    <row r="1444" spans="1:30" ht="15.75" thickBot="1" x14ac:dyDescent="0.3">
      <c r="A1444" s="593" t="s">
        <v>424</v>
      </c>
      <c r="B1444" s="672">
        <v>45153</v>
      </c>
      <c r="C1444" s="671" t="s">
        <v>396</v>
      </c>
      <c r="D1444" s="606" t="s">
        <v>397</v>
      </c>
      <c r="E1444" s="607">
        <v>80</v>
      </c>
      <c r="F1444" s="670"/>
      <c r="G1444" s="670"/>
      <c r="H1444" s="670"/>
      <c r="I1444" s="670"/>
      <c r="J1444" s="670"/>
      <c r="K1444" s="670"/>
      <c r="L1444" s="670"/>
      <c r="M1444" s="670"/>
      <c r="N1444" s="670"/>
      <c r="O1444" s="670"/>
      <c r="P1444" s="670"/>
      <c r="Q1444" s="603">
        <v>80</v>
      </c>
      <c r="R1444" s="608">
        <v>1</v>
      </c>
      <c r="S1444" s="670"/>
      <c r="T1444" s="670"/>
      <c r="U1444" s="670"/>
      <c r="V1444" s="670"/>
      <c r="W1444" s="670"/>
      <c r="X1444" s="670"/>
      <c r="Y1444" s="670"/>
      <c r="Z1444" s="670"/>
      <c r="AA1444" s="670"/>
      <c r="AB1444" s="670"/>
      <c r="AC1444" s="670"/>
      <c r="AD1444" s="605">
        <v>1</v>
      </c>
    </row>
    <row r="1445" spans="1:30" ht="15.75" thickBot="1" x14ac:dyDescent="0.3">
      <c r="A1445" s="593" t="s">
        <v>424</v>
      </c>
      <c r="B1445" s="673">
        <v>45154</v>
      </c>
      <c r="C1445" s="671" t="s">
        <v>396</v>
      </c>
      <c r="D1445" s="600" t="s">
        <v>397</v>
      </c>
      <c r="E1445" s="601">
        <v>3396.05</v>
      </c>
      <c r="F1445" s="602"/>
      <c r="G1445" s="602"/>
      <c r="H1445" s="602"/>
      <c r="I1445" s="602"/>
      <c r="J1445" s="602"/>
      <c r="K1445" s="602"/>
      <c r="L1445" s="602"/>
      <c r="M1445" s="602"/>
      <c r="N1445" s="602"/>
      <c r="O1445" s="602"/>
      <c r="P1445" s="602"/>
      <c r="Q1445" s="603">
        <v>3396.05</v>
      </c>
      <c r="R1445" s="604">
        <v>8</v>
      </c>
      <c r="S1445" s="602"/>
      <c r="T1445" s="602"/>
      <c r="U1445" s="602"/>
      <c r="V1445" s="602"/>
      <c r="W1445" s="602"/>
      <c r="X1445" s="602"/>
      <c r="Y1445" s="602"/>
      <c r="Z1445" s="602"/>
      <c r="AA1445" s="602"/>
      <c r="AB1445" s="602"/>
      <c r="AC1445" s="602"/>
      <c r="AD1445" s="605">
        <v>8</v>
      </c>
    </row>
    <row r="1446" spans="1:30" ht="15.75" thickBot="1" x14ac:dyDescent="0.3">
      <c r="A1446" s="593" t="s">
        <v>424</v>
      </c>
      <c r="B1446" s="672">
        <v>45159</v>
      </c>
      <c r="C1446" s="671" t="s">
        <v>396</v>
      </c>
      <c r="D1446" s="606" t="s">
        <v>397</v>
      </c>
      <c r="E1446" s="607">
        <v>10696.34</v>
      </c>
      <c r="F1446" s="670"/>
      <c r="G1446" s="670"/>
      <c r="H1446" s="670"/>
      <c r="I1446" s="670"/>
      <c r="J1446" s="670"/>
      <c r="K1446" s="670"/>
      <c r="L1446" s="670"/>
      <c r="M1446" s="670"/>
      <c r="N1446" s="670"/>
      <c r="O1446" s="670"/>
      <c r="P1446" s="670"/>
      <c r="Q1446" s="603">
        <v>10696.34</v>
      </c>
      <c r="R1446" s="608">
        <v>14</v>
      </c>
      <c r="S1446" s="670"/>
      <c r="T1446" s="670"/>
      <c r="U1446" s="670"/>
      <c r="V1446" s="670"/>
      <c r="W1446" s="670"/>
      <c r="X1446" s="670"/>
      <c r="Y1446" s="670"/>
      <c r="Z1446" s="670"/>
      <c r="AA1446" s="670"/>
      <c r="AB1446" s="670"/>
      <c r="AC1446" s="670"/>
      <c r="AD1446" s="605">
        <v>14</v>
      </c>
    </row>
    <row r="1447" spans="1:30" ht="15.75" thickBot="1" x14ac:dyDescent="0.3">
      <c r="A1447" s="593" t="s">
        <v>424</v>
      </c>
      <c r="B1447" s="673">
        <v>45160</v>
      </c>
      <c r="C1447" s="671" t="s">
        <v>396</v>
      </c>
      <c r="D1447" s="600" t="s">
        <v>397</v>
      </c>
      <c r="E1447" s="601">
        <v>3345.86</v>
      </c>
      <c r="F1447" s="602"/>
      <c r="G1447" s="602"/>
      <c r="H1447" s="602"/>
      <c r="I1447" s="602"/>
      <c r="J1447" s="602"/>
      <c r="K1447" s="602"/>
      <c r="L1447" s="602"/>
      <c r="M1447" s="602"/>
      <c r="N1447" s="602"/>
      <c r="O1447" s="602"/>
      <c r="P1447" s="602"/>
      <c r="Q1447" s="603">
        <v>3345.86</v>
      </c>
      <c r="R1447" s="604">
        <v>2</v>
      </c>
      <c r="S1447" s="602"/>
      <c r="T1447" s="602"/>
      <c r="U1447" s="602"/>
      <c r="V1447" s="602"/>
      <c r="W1447" s="602"/>
      <c r="X1447" s="602"/>
      <c r="Y1447" s="602"/>
      <c r="Z1447" s="602"/>
      <c r="AA1447" s="602"/>
      <c r="AB1447" s="602"/>
      <c r="AC1447" s="602"/>
      <c r="AD1447" s="605">
        <v>2</v>
      </c>
    </row>
    <row r="1448" spans="1:30" ht="15.75" thickBot="1" x14ac:dyDescent="0.3">
      <c r="A1448" s="593" t="s">
        <v>424</v>
      </c>
      <c r="B1448" s="672">
        <v>45162</v>
      </c>
      <c r="C1448" s="671" t="s">
        <v>396</v>
      </c>
      <c r="D1448" s="606" t="s">
        <v>397</v>
      </c>
      <c r="E1448" s="607">
        <v>3119.05</v>
      </c>
      <c r="F1448" s="670"/>
      <c r="G1448" s="670"/>
      <c r="H1448" s="670"/>
      <c r="I1448" s="670"/>
      <c r="J1448" s="670"/>
      <c r="K1448" s="670"/>
      <c r="L1448" s="670"/>
      <c r="M1448" s="670"/>
      <c r="N1448" s="670"/>
      <c r="O1448" s="670"/>
      <c r="P1448" s="670"/>
      <c r="Q1448" s="603">
        <v>3119.05</v>
      </c>
      <c r="R1448" s="608">
        <v>4</v>
      </c>
      <c r="S1448" s="670"/>
      <c r="T1448" s="670"/>
      <c r="U1448" s="670"/>
      <c r="V1448" s="670"/>
      <c r="W1448" s="670"/>
      <c r="X1448" s="670"/>
      <c r="Y1448" s="670"/>
      <c r="Z1448" s="670"/>
      <c r="AA1448" s="670"/>
      <c r="AB1448" s="670"/>
      <c r="AC1448" s="670"/>
      <c r="AD1448" s="605">
        <v>4</v>
      </c>
    </row>
    <row r="1449" spans="1:30" ht="15.75" thickBot="1" x14ac:dyDescent="0.3">
      <c r="A1449" s="593" t="s">
        <v>424</v>
      </c>
      <c r="B1449" s="673">
        <v>45163</v>
      </c>
      <c r="C1449" s="671" t="s">
        <v>396</v>
      </c>
      <c r="D1449" s="600" t="s">
        <v>397</v>
      </c>
      <c r="E1449" s="601">
        <v>100</v>
      </c>
      <c r="F1449" s="602"/>
      <c r="G1449" s="602"/>
      <c r="H1449" s="602"/>
      <c r="I1449" s="602"/>
      <c r="J1449" s="602"/>
      <c r="K1449" s="602"/>
      <c r="L1449" s="602"/>
      <c r="M1449" s="602"/>
      <c r="N1449" s="602"/>
      <c r="O1449" s="602"/>
      <c r="P1449" s="602"/>
      <c r="Q1449" s="603">
        <v>100</v>
      </c>
      <c r="R1449" s="604">
        <v>1</v>
      </c>
      <c r="S1449" s="602"/>
      <c r="T1449" s="602"/>
      <c r="U1449" s="602"/>
      <c r="V1449" s="602"/>
      <c r="W1449" s="602"/>
      <c r="X1449" s="602"/>
      <c r="Y1449" s="602"/>
      <c r="Z1449" s="602"/>
      <c r="AA1449" s="602"/>
      <c r="AB1449" s="602"/>
      <c r="AC1449" s="602"/>
      <c r="AD1449" s="605">
        <v>1</v>
      </c>
    </row>
    <row r="1450" spans="1:30" ht="15.75" thickBot="1" x14ac:dyDescent="0.3">
      <c r="A1450" s="593" t="s">
        <v>424</v>
      </c>
      <c r="B1450" s="672">
        <v>45166</v>
      </c>
      <c r="C1450" s="671" t="s">
        <v>396</v>
      </c>
      <c r="D1450" s="606" t="s">
        <v>397</v>
      </c>
      <c r="E1450" s="607">
        <v>1711.65</v>
      </c>
      <c r="F1450" s="670"/>
      <c r="G1450" s="670"/>
      <c r="H1450" s="670"/>
      <c r="I1450" s="670"/>
      <c r="J1450" s="670"/>
      <c r="K1450" s="670"/>
      <c r="L1450" s="670"/>
      <c r="M1450" s="670"/>
      <c r="N1450" s="670"/>
      <c r="O1450" s="670"/>
      <c r="P1450" s="670"/>
      <c r="Q1450" s="603">
        <v>1711.65</v>
      </c>
      <c r="R1450" s="608">
        <v>12</v>
      </c>
      <c r="S1450" s="670"/>
      <c r="T1450" s="670"/>
      <c r="U1450" s="670"/>
      <c r="V1450" s="670"/>
      <c r="W1450" s="670"/>
      <c r="X1450" s="670"/>
      <c r="Y1450" s="670"/>
      <c r="Z1450" s="670"/>
      <c r="AA1450" s="670"/>
      <c r="AB1450" s="670"/>
      <c r="AC1450" s="670"/>
      <c r="AD1450" s="605">
        <v>12</v>
      </c>
    </row>
    <row r="1451" spans="1:30" ht="15.75" thickBot="1" x14ac:dyDescent="0.3">
      <c r="A1451" s="593" t="s">
        <v>424</v>
      </c>
      <c r="B1451" s="673">
        <v>45167</v>
      </c>
      <c r="C1451" s="671" t="s">
        <v>396</v>
      </c>
      <c r="D1451" s="600" t="s">
        <v>397</v>
      </c>
      <c r="E1451" s="601">
        <v>2221.27</v>
      </c>
      <c r="F1451" s="602"/>
      <c r="G1451" s="602"/>
      <c r="H1451" s="602"/>
      <c r="I1451" s="602"/>
      <c r="J1451" s="602"/>
      <c r="K1451" s="602"/>
      <c r="L1451" s="602"/>
      <c r="M1451" s="602"/>
      <c r="N1451" s="602"/>
      <c r="O1451" s="602"/>
      <c r="P1451" s="602"/>
      <c r="Q1451" s="603">
        <v>2221.27</v>
      </c>
      <c r="R1451" s="604">
        <v>1</v>
      </c>
      <c r="S1451" s="602"/>
      <c r="T1451" s="602"/>
      <c r="U1451" s="602"/>
      <c r="V1451" s="602"/>
      <c r="W1451" s="602"/>
      <c r="X1451" s="602"/>
      <c r="Y1451" s="602"/>
      <c r="Z1451" s="602"/>
      <c r="AA1451" s="602"/>
      <c r="AB1451" s="602"/>
      <c r="AC1451" s="602"/>
      <c r="AD1451" s="605">
        <v>1</v>
      </c>
    </row>
    <row r="1452" spans="1:30" ht="15.75" thickBot="1" x14ac:dyDescent="0.3">
      <c r="A1452" s="593" t="s">
        <v>424</v>
      </c>
      <c r="B1452" s="672">
        <v>45168</v>
      </c>
      <c r="C1452" s="671" t="s">
        <v>396</v>
      </c>
      <c r="D1452" s="606" t="s">
        <v>397</v>
      </c>
      <c r="E1452" s="607">
        <v>370.05</v>
      </c>
      <c r="F1452" s="670"/>
      <c r="G1452" s="670"/>
      <c r="H1452" s="670"/>
      <c r="I1452" s="670"/>
      <c r="J1452" s="670"/>
      <c r="K1452" s="670"/>
      <c r="L1452" s="670"/>
      <c r="M1452" s="670"/>
      <c r="N1452" s="670"/>
      <c r="O1452" s="670"/>
      <c r="P1452" s="670"/>
      <c r="Q1452" s="603">
        <v>370.05</v>
      </c>
      <c r="R1452" s="608">
        <v>4</v>
      </c>
      <c r="S1452" s="670"/>
      <c r="T1452" s="670"/>
      <c r="U1452" s="670"/>
      <c r="V1452" s="670"/>
      <c r="W1452" s="670"/>
      <c r="X1452" s="670"/>
      <c r="Y1452" s="670"/>
      <c r="Z1452" s="670"/>
      <c r="AA1452" s="670"/>
      <c r="AB1452" s="670"/>
      <c r="AC1452" s="670"/>
      <c r="AD1452" s="605">
        <v>4</v>
      </c>
    </row>
    <row r="1453" spans="1:30" ht="15.75" thickBot="1" x14ac:dyDescent="0.3">
      <c r="A1453" s="593" t="s">
        <v>424</v>
      </c>
      <c r="B1453" s="673">
        <v>45170</v>
      </c>
      <c r="C1453" s="671" t="s">
        <v>396</v>
      </c>
      <c r="D1453" s="600" t="s">
        <v>397</v>
      </c>
      <c r="E1453" s="601">
        <v>977.8</v>
      </c>
      <c r="F1453" s="601">
        <v>100</v>
      </c>
      <c r="G1453" s="602"/>
      <c r="H1453" s="602"/>
      <c r="I1453" s="602"/>
      <c r="J1453" s="602"/>
      <c r="K1453" s="602"/>
      <c r="L1453" s="602"/>
      <c r="M1453" s="602"/>
      <c r="N1453" s="602"/>
      <c r="O1453" s="602"/>
      <c r="P1453" s="602"/>
      <c r="Q1453" s="603">
        <v>1077.8</v>
      </c>
      <c r="R1453" s="604">
        <v>1</v>
      </c>
      <c r="S1453" s="604">
        <v>1</v>
      </c>
      <c r="T1453" s="602"/>
      <c r="U1453" s="602"/>
      <c r="V1453" s="602"/>
      <c r="W1453" s="602"/>
      <c r="X1453" s="602"/>
      <c r="Y1453" s="602"/>
      <c r="Z1453" s="602"/>
      <c r="AA1453" s="602"/>
      <c r="AB1453" s="602"/>
      <c r="AC1453" s="602"/>
      <c r="AD1453" s="605">
        <v>2</v>
      </c>
    </row>
    <row r="1454" spans="1:30" ht="15.75" thickBot="1" x14ac:dyDescent="0.3">
      <c r="A1454" s="593" t="s">
        <v>424</v>
      </c>
      <c r="B1454" s="672">
        <v>45174</v>
      </c>
      <c r="C1454" s="671" t="s">
        <v>396</v>
      </c>
      <c r="D1454" s="606" t="s">
        <v>397</v>
      </c>
      <c r="E1454" s="607">
        <v>200</v>
      </c>
      <c r="F1454" s="607">
        <v>98.87</v>
      </c>
      <c r="G1454" s="670"/>
      <c r="H1454" s="670"/>
      <c r="I1454" s="670"/>
      <c r="J1454" s="670"/>
      <c r="K1454" s="670"/>
      <c r="L1454" s="670"/>
      <c r="M1454" s="670"/>
      <c r="N1454" s="670"/>
      <c r="O1454" s="670"/>
      <c r="P1454" s="670"/>
      <c r="Q1454" s="603">
        <v>298.87</v>
      </c>
      <c r="R1454" s="608">
        <v>2</v>
      </c>
      <c r="S1454" s="608">
        <v>2</v>
      </c>
      <c r="T1454" s="670"/>
      <c r="U1454" s="670"/>
      <c r="V1454" s="670"/>
      <c r="W1454" s="670"/>
      <c r="X1454" s="670"/>
      <c r="Y1454" s="670"/>
      <c r="Z1454" s="670"/>
      <c r="AA1454" s="670"/>
      <c r="AB1454" s="670"/>
      <c r="AC1454" s="670"/>
      <c r="AD1454" s="605">
        <v>4</v>
      </c>
    </row>
    <row r="1455" spans="1:30" ht="15.75" thickBot="1" x14ac:dyDescent="0.3">
      <c r="A1455" s="593" t="s">
        <v>424</v>
      </c>
      <c r="B1455" s="673">
        <v>45182</v>
      </c>
      <c r="C1455" s="671" t="s">
        <v>396</v>
      </c>
      <c r="D1455" s="600" t="s">
        <v>397</v>
      </c>
      <c r="E1455" s="601">
        <v>170.49</v>
      </c>
      <c r="F1455" s="601">
        <v>516.33000000000004</v>
      </c>
      <c r="G1455" s="602"/>
      <c r="H1455" s="602"/>
      <c r="I1455" s="602"/>
      <c r="J1455" s="602"/>
      <c r="K1455" s="602"/>
      <c r="L1455" s="602"/>
      <c r="M1455" s="602"/>
      <c r="N1455" s="602"/>
      <c r="O1455" s="602"/>
      <c r="P1455" s="602"/>
      <c r="Q1455" s="603">
        <v>686.82</v>
      </c>
      <c r="R1455" s="604">
        <v>3</v>
      </c>
      <c r="S1455" s="604">
        <v>3</v>
      </c>
      <c r="T1455" s="602"/>
      <c r="U1455" s="602"/>
      <c r="V1455" s="602"/>
      <c r="W1455" s="602"/>
      <c r="X1455" s="602"/>
      <c r="Y1455" s="602"/>
      <c r="Z1455" s="602"/>
      <c r="AA1455" s="602"/>
      <c r="AB1455" s="602"/>
      <c r="AC1455" s="602"/>
      <c r="AD1455" s="605">
        <v>6</v>
      </c>
    </row>
    <row r="1456" spans="1:30" ht="15.75" thickBot="1" x14ac:dyDescent="0.3">
      <c r="A1456" s="593" t="s">
        <v>424</v>
      </c>
      <c r="B1456" s="672">
        <v>45183</v>
      </c>
      <c r="C1456" s="671" t="s">
        <v>396</v>
      </c>
      <c r="D1456" s="606" t="s">
        <v>397</v>
      </c>
      <c r="E1456" s="670"/>
      <c r="F1456" s="607">
        <v>100</v>
      </c>
      <c r="G1456" s="670"/>
      <c r="H1456" s="670"/>
      <c r="I1456" s="670"/>
      <c r="J1456" s="670"/>
      <c r="K1456" s="670"/>
      <c r="L1456" s="670"/>
      <c r="M1456" s="670"/>
      <c r="N1456" s="670"/>
      <c r="O1456" s="670"/>
      <c r="P1456" s="670"/>
      <c r="Q1456" s="603">
        <v>100</v>
      </c>
      <c r="R1456" s="670"/>
      <c r="S1456" s="608">
        <v>1</v>
      </c>
      <c r="T1456" s="670"/>
      <c r="U1456" s="670"/>
      <c r="V1456" s="670"/>
      <c r="W1456" s="670"/>
      <c r="X1456" s="670"/>
      <c r="Y1456" s="670"/>
      <c r="Z1456" s="670"/>
      <c r="AA1456" s="670"/>
      <c r="AB1456" s="670"/>
      <c r="AC1456" s="670"/>
      <c r="AD1456" s="605">
        <v>1</v>
      </c>
    </row>
    <row r="1457" spans="1:30" ht="15.75" thickBot="1" x14ac:dyDescent="0.3">
      <c r="A1457" s="593" t="s">
        <v>424</v>
      </c>
      <c r="B1457" s="673">
        <v>45184</v>
      </c>
      <c r="C1457" s="671" t="s">
        <v>396</v>
      </c>
      <c r="D1457" s="600" t="s">
        <v>397</v>
      </c>
      <c r="E1457" s="601">
        <v>2234.23</v>
      </c>
      <c r="F1457" s="601">
        <v>2107.9</v>
      </c>
      <c r="G1457" s="602"/>
      <c r="H1457" s="602"/>
      <c r="I1457" s="602"/>
      <c r="J1457" s="602"/>
      <c r="K1457" s="602"/>
      <c r="L1457" s="602"/>
      <c r="M1457" s="602"/>
      <c r="N1457" s="602"/>
      <c r="O1457" s="602"/>
      <c r="P1457" s="602"/>
      <c r="Q1457" s="603">
        <v>4342.13</v>
      </c>
      <c r="R1457" s="604">
        <v>6</v>
      </c>
      <c r="S1457" s="604">
        <v>3</v>
      </c>
      <c r="T1457" s="602"/>
      <c r="U1457" s="602"/>
      <c r="V1457" s="602"/>
      <c r="W1457" s="602"/>
      <c r="X1457" s="602"/>
      <c r="Y1457" s="602"/>
      <c r="Z1457" s="602"/>
      <c r="AA1457" s="602"/>
      <c r="AB1457" s="602"/>
      <c r="AC1457" s="602"/>
      <c r="AD1457" s="605">
        <v>9</v>
      </c>
    </row>
    <row r="1458" spans="1:30" ht="15.75" thickBot="1" x14ac:dyDescent="0.3">
      <c r="A1458" s="593" t="s">
        <v>424</v>
      </c>
      <c r="B1458" s="672">
        <v>45187</v>
      </c>
      <c r="C1458" s="671" t="s">
        <v>396</v>
      </c>
      <c r="D1458" s="606" t="s">
        <v>397</v>
      </c>
      <c r="E1458" s="670"/>
      <c r="F1458" s="607">
        <v>172.24</v>
      </c>
      <c r="G1458" s="670"/>
      <c r="H1458" s="670"/>
      <c r="I1458" s="670"/>
      <c r="J1458" s="670"/>
      <c r="K1458" s="670"/>
      <c r="L1458" s="670"/>
      <c r="M1458" s="670"/>
      <c r="N1458" s="670"/>
      <c r="O1458" s="670"/>
      <c r="P1458" s="670"/>
      <c r="Q1458" s="603">
        <v>172.24</v>
      </c>
      <c r="R1458" s="670"/>
      <c r="S1458" s="608">
        <v>1</v>
      </c>
      <c r="T1458" s="670"/>
      <c r="U1458" s="670"/>
      <c r="V1458" s="670"/>
      <c r="W1458" s="670"/>
      <c r="X1458" s="670"/>
      <c r="Y1458" s="670"/>
      <c r="Z1458" s="670"/>
      <c r="AA1458" s="670"/>
      <c r="AB1458" s="670"/>
      <c r="AC1458" s="670"/>
      <c r="AD1458" s="605">
        <v>1</v>
      </c>
    </row>
    <row r="1459" spans="1:30" ht="15.75" thickBot="1" x14ac:dyDescent="0.3">
      <c r="A1459" s="593" t="s">
        <v>424</v>
      </c>
      <c r="B1459" s="673">
        <v>45188</v>
      </c>
      <c r="C1459" s="671" t="s">
        <v>396</v>
      </c>
      <c r="D1459" s="600" t="s">
        <v>397</v>
      </c>
      <c r="E1459" s="602"/>
      <c r="F1459" s="601">
        <v>603.67999999999995</v>
      </c>
      <c r="G1459" s="602"/>
      <c r="H1459" s="602"/>
      <c r="I1459" s="602"/>
      <c r="J1459" s="602"/>
      <c r="K1459" s="602"/>
      <c r="L1459" s="602"/>
      <c r="M1459" s="602"/>
      <c r="N1459" s="602"/>
      <c r="O1459" s="602"/>
      <c r="P1459" s="602"/>
      <c r="Q1459" s="603">
        <v>603.67999999999995</v>
      </c>
      <c r="R1459" s="602"/>
      <c r="S1459" s="604">
        <v>1</v>
      </c>
      <c r="T1459" s="602"/>
      <c r="U1459" s="602"/>
      <c r="V1459" s="602"/>
      <c r="W1459" s="602"/>
      <c r="X1459" s="602"/>
      <c r="Y1459" s="602"/>
      <c r="Z1459" s="602"/>
      <c r="AA1459" s="602"/>
      <c r="AB1459" s="602"/>
      <c r="AC1459" s="602"/>
      <c r="AD1459" s="605">
        <v>1</v>
      </c>
    </row>
    <row r="1460" spans="1:30" ht="15.75" thickBot="1" x14ac:dyDescent="0.3">
      <c r="A1460" s="593" t="s">
        <v>424</v>
      </c>
      <c r="B1460" s="672">
        <v>45189</v>
      </c>
      <c r="C1460" s="671" t="s">
        <v>396</v>
      </c>
      <c r="D1460" s="606" t="s">
        <v>397</v>
      </c>
      <c r="E1460" s="607">
        <v>577.98</v>
      </c>
      <c r="F1460" s="607">
        <v>1139.3900000000001</v>
      </c>
      <c r="G1460" s="670"/>
      <c r="H1460" s="670"/>
      <c r="I1460" s="670"/>
      <c r="J1460" s="670"/>
      <c r="K1460" s="670"/>
      <c r="L1460" s="670"/>
      <c r="M1460" s="670"/>
      <c r="N1460" s="670"/>
      <c r="O1460" s="670"/>
      <c r="P1460" s="670"/>
      <c r="Q1460" s="603">
        <v>1717.37</v>
      </c>
      <c r="R1460" s="608">
        <v>1</v>
      </c>
      <c r="S1460" s="608">
        <v>3</v>
      </c>
      <c r="T1460" s="670"/>
      <c r="U1460" s="670"/>
      <c r="V1460" s="670"/>
      <c r="W1460" s="670"/>
      <c r="X1460" s="670"/>
      <c r="Y1460" s="670"/>
      <c r="Z1460" s="670"/>
      <c r="AA1460" s="670"/>
      <c r="AB1460" s="670"/>
      <c r="AC1460" s="670"/>
      <c r="AD1460" s="605">
        <v>4</v>
      </c>
    </row>
    <row r="1461" spans="1:30" ht="15.75" thickBot="1" x14ac:dyDescent="0.3">
      <c r="A1461" s="593" t="s">
        <v>424</v>
      </c>
      <c r="B1461" s="673">
        <v>45191</v>
      </c>
      <c r="C1461" s="671" t="s">
        <v>396</v>
      </c>
      <c r="D1461" s="600" t="s">
        <v>397</v>
      </c>
      <c r="E1461" s="602"/>
      <c r="F1461" s="601">
        <v>1421.99</v>
      </c>
      <c r="G1461" s="602"/>
      <c r="H1461" s="602"/>
      <c r="I1461" s="602"/>
      <c r="J1461" s="602"/>
      <c r="K1461" s="602"/>
      <c r="L1461" s="602"/>
      <c r="M1461" s="602"/>
      <c r="N1461" s="602"/>
      <c r="O1461" s="602"/>
      <c r="P1461" s="602"/>
      <c r="Q1461" s="603">
        <v>1421.99</v>
      </c>
      <c r="R1461" s="602"/>
      <c r="S1461" s="604">
        <v>3</v>
      </c>
      <c r="T1461" s="602"/>
      <c r="U1461" s="602"/>
      <c r="V1461" s="602"/>
      <c r="W1461" s="602"/>
      <c r="X1461" s="602"/>
      <c r="Y1461" s="602"/>
      <c r="Z1461" s="602"/>
      <c r="AA1461" s="602"/>
      <c r="AB1461" s="602"/>
      <c r="AC1461" s="602"/>
      <c r="AD1461" s="605">
        <v>3</v>
      </c>
    </row>
    <row r="1462" spans="1:30" ht="15.75" thickBot="1" x14ac:dyDescent="0.3">
      <c r="A1462" s="593" t="s">
        <v>424</v>
      </c>
      <c r="B1462" s="672">
        <v>45194</v>
      </c>
      <c r="C1462" s="671" t="s">
        <v>396</v>
      </c>
      <c r="D1462" s="606" t="s">
        <v>397</v>
      </c>
      <c r="E1462" s="607">
        <v>293.39999999999998</v>
      </c>
      <c r="F1462" s="607">
        <v>5002.28</v>
      </c>
      <c r="G1462" s="670"/>
      <c r="H1462" s="670"/>
      <c r="I1462" s="670"/>
      <c r="J1462" s="670"/>
      <c r="K1462" s="670"/>
      <c r="L1462" s="670"/>
      <c r="M1462" s="670"/>
      <c r="N1462" s="670"/>
      <c r="O1462" s="670"/>
      <c r="P1462" s="670"/>
      <c r="Q1462" s="603">
        <v>5295.68</v>
      </c>
      <c r="R1462" s="608">
        <v>6</v>
      </c>
      <c r="S1462" s="608">
        <v>18</v>
      </c>
      <c r="T1462" s="670"/>
      <c r="U1462" s="670"/>
      <c r="V1462" s="670"/>
      <c r="W1462" s="670"/>
      <c r="X1462" s="670"/>
      <c r="Y1462" s="670"/>
      <c r="Z1462" s="670"/>
      <c r="AA1462" s="670"/>
      <c r="AB1462" s="670"/>
      <c r="AC1462" s="670"/>
      <c r="AD1462" s="605">
        <v>24</v>
      </c>
    </row>
    <row r="1463" spans="1:30" ht="15.75" thickBot="1" x14ac:dyDescent="0.3">
      <c r="A1463" s="593" t="s">
        <v>424</v>
      </c>
      <c r="B1463" s="673">
        <v>45196</v>
      </c>
      <c r="C1463" s="671" t="s">
        <v>396</v>
      </c>
      <c r="D1463" s="600" t="s">
        <v>397</v>
      </c>
      <c r="E1463" s="601">
        <v>57.4</v>
      </c>
      <c r="F1463" s="602"/>
      <c r="G1463" s="602"/>
      <c r="H1463" s="602"/>
      <c r="I1463" s="602"/>
      <c r="J1463" s="602"/>
      <c r="K1463" s="602"/>
      <c r="L1463" s="602"/>
      <c r="M1463" s="602"/>
      <c r="N1463" s="602"/>
      <c r="O1463" s="602"/>
      <c r="P1463" s="602"/>
      <c r="Q1463" s="603">
        <v>57.4</v>
      </c>
      <c r="R1463" s="604">
        <v>1</v>
      </c>
      <c r="S1463" s="602"/>
      <c r="T1463" s="602"/>
      <c r="U1463" s="602"/>
      <c r="V1463" s="602"/>
      <c r="W1463" s="602"/>
      <c r="X1463" s="602"/>
      <c r="Y1463" s="602"/>
      <c r="Z1463" s="602"/>
      <c r="AA1463" s="602"/>
      <c r="AB1463" s="602"/>
      <c r="AC1463" s="602"/>
      <c r="AD1463" s="605">
        <v>1</v>
      </c>
    </row>
    <row r="1464" spans="1:30" ht="15.75" thickBot="1" x14ac:dyDescent="0.3">
      <c r="A1464" s="593" t="s">
        <v>424</v>
      </c>
      <c r="B1464" s="672">
        <v>45201</v>
      </c>
      <c r="C1464" s="671" t="s">
        <v>396</v>
      </c>
      <c r="D1464" s="606" t="s">
        <v>397</v>
      </c>
      <c r="E1464" s="670"/>
      <c r="F1464" s="670"/>
      <c r="G1464" s="607">
        <v>96.54</v>
      </c>
      <c r="H1464" s="670"/>
      <c r="I1464" s="670"/>
      <c r="J1464" s="670"/>
      <c r="K1464" s="670"/>
      <c r="L1464" s="670"/>
      <c r="M1464" s="670"/>
      <c r="N1464" s="670"/>
      <c r="O1464" s="670"/>
      <c r="P1464" s="670"/>
      <c r="Q1464" s="603">
        <v>96.54</v>
      </c>
      <c r="R1464" s="670"/>
      <c r="S1464" s="670"/>
      <c r="T1464" s="608">
        <v>1</v>
      </c>
      <c r="U1464" s="670"/>
      <c r="V1464" s="670"/>
      <c r="W1464" s="670"/>
      <c r="X1464" s="670"/>
      <c r="Y1464" s="670"/>
      <c r="Z1464" s="670"/>
      <c r="AA1464" s="670"/>
      <c r="AB1464" s="670"/>
      <c r="AC1464" s="670"/>
      <c r="AD1464" s="605">
        <v>1</v>
      </c>
    </row>
    <row r="1465" spans="1:30" ht="15.75" thickBot="1" x14ac:dyDescent="0.3">
      <c r="A1465" s="593" t="s">
        <v>424</v>
      </c>
      <c r="B1465" s="673">
        <v>45202</v>
      </c>
      <c r="C1465" s="671" t="s">
        <v>396</v>
      </c>
      <c r="D1465" s="600" t="s">
        <v>397</v>
      </c>
      <c r="E1465" s="602"/>
      <c r="F1465" s="602"/>
      <c r="G1465" s="601">
        <v>232.9</v>
      </c>
      <c r="H1465" s="602"/>
      <c r="I1465" s="602"/>
      <c r="J1465" s="602"/>
      <c r="K1465" s="602"/>
      <c r="L1465" s="602"/>
      <c r="M1465" s="602"/>
      <c r="N1465" s="602"/>
      <c r="O1465" s="602"/>
      <c r="P1465" s="602"/>
      <c r="Q1465" s="603">
        <v>232.9</v>
      </c>
      <c r="R1465" s="602"/>
      <c r="S1465" s="602"/>
      <c r="T1465" s="604">
        <v>2</v>
      </c>
      <c r="U1465" s="602"/>
      <c r="V1465" s="602"/>
      <c r="W1465" s="602"/>
      <c r="X1465" s="602"/>
      <c r="Y1465" s="602"/>
      <c r="Z1465" s="602"/>
      <c r="AA1465" s="602"/>
      <c r="AB1465" s="602"/>
      <c r="AC1465" s="602"/>
      <c r="AD1465" s="605">
        <v>2</v>
      </c>
    </row>
    <row r="1466" spans="1:30" ht="15.75" thickBot="1" x14ac:dyDescent="0.3">
      <c r="A1466" s="593" t="s">
        <v>424</v>
      </c>
      <c r="B1466" s="672">
        <v>45204</v>
      </c>
      <c r="C1466" s="671" t="s">
        <v>396</v>
      </c>
      <c r="D1466" s="606" t="s">
        <v>397</v>
      </c>
      <c r="E1466" s="670"/>
      <c r="F1466" s="670"/>
      <c r="G1466" s="607">
        <v>100</v>
      </c>
      <c r="H1466" s="670"/>
      <c r="I1466" s="670"/>
      <c r="J1466" s="670"/>
      <c r="K1466" s="670"/>
      <c r="L1466" s="670"/>
      <c r="M1466" s="670"/>
      <c r="N1466" s="670"/>
      <c r="O1466" s="670"/>
      <c r="P1466" s="670"/>
      <c r="Q1466" s="603">
        <v>100</v>
      </c>
      <c r="R1466" s="670"/>
      <c r="S1466" s="670"/>
      <c r="T1466" s="608">
        <v>1</v>
      </c>
      <c r="U1466" s="670"/>
      <c r="V1466" s="670"/>
      <c r="W1466" s="670"/>
      <c r="X1466" s="670"/>
      <c r="Y1466" s="670"/>
      <c r="Z1466" s="670"/>
      <c r="AA1466" s="670"/>
      <c r="AB1466" s="670"/>
      <c r="AC1466" s="670"/>
      <c r="AD1466" s="605">
        <v>1</v>
      </c>
    </row>
    <row r="1467" spans="1:30" ht="15.75" thickBot="1" x14ac:dyDescent="0.3">
      <c r="A1467" s="593" t="s">
        <v>424</v>
      </c>
      <c r="B1467" s="673">
        <v>45205</v>
      </c>
      <c r="C1467" s="671" t="s">
        <v>396</v>
      </c>
      <c r="D1467" s="600" t="s">
        <v>397</v>
      </c>
      <c r="E1467" s="602"/>
      <c r="F1467" s="602"/>
      <c r="G1467" s="601">
        <v>506.75</v>
      </c>
      <c r="H1467" s="602"/>
      <c r="I1467" s="602"/>
      <c r="J1467" s="602"/>
      <c r="K1467" s="602"/>
      <c r="L1467" s="602"/>
      <c r="M1467" s="602"/>
      <c r="N1467" s="602"/>
      <c r="O1467" s="602"/>
      <c r="P1467" s="602"/>
      <c r="Q1467" s="603">
        <v>506.75</v>
      </c>
      <c r="R1467" s="602"/>
      <c r="S1467" s="602"/>
      <c r="T1467" s="604">
        <v>1</v>
      </c>
      <c r="U1467" s="602"/>
      <c r="V1467" s="602"/>
      <c r="W1467" s="602"/>
      <c r="X1467" s="602"/>
      <c r="Y1467" s="602"/>
      <c r="Z1467" s="602"/>
      <c r="AA1467" s="602"/>
      <c r="AB1467" s="602"/>
      <c r="AC1467" s="602"/>
      <c r="AD1467" s="605">
        <v>1</v>
      </c>
    </row>
    <row r="1468" spans="1:30" ht="15.75" thickBot="1" x14ac:dyDescent="0.3">
      <c r="A1468" s="593" t="s">
        <v>424</v>
      </c>
      <c r="B1468" s="672">
        <v>45208</v>
      </c>
      <c r="C1468" s="671" t="s">
        <v>396</v>
      </c>
      <c r="D1468" s="606" t="s">
        <v>397</v>
      </c>
      <c r="E1468" s="670"/>
      <c r="F1468" s="670"/>
      <c r="G1468" s="607">
        <v>950</v>
      </c>
      <c r="H1468" s="670"/>
      <c r="I1468" s="670"/>
      <c r="J1468" s="670"/>
      <c r="K1468" s="670"/>
      <c r="L1468" s="670"/>
      <c r="M1468" s="670"/>
      <c r="N1468" s="670"/>
      <c r="O1468" s="670"/>
      <c r="P1468" s="670"/>
      <c r="Q1468" s="603">
        <v>950</v>
      </c>
      <c r="R1468" s="670"/>
      <c r="S1468" s="670"/>
      <c r="T1468" s="608">
        <v>3</v>
      </c>
      <c r="U1468" s="670"/>
      <c r="V1468" s="670"/>
      <c r="W1468" s="670"/>
      <c r="X1468" s="670"/>
      <c r="Y1468" s="670"/>
      <c r="Z1468" s="670"/>
      <c r="AA1468" s="670"/>
      <c r="AB1468" s="670"/>
      <c r="AC1468" s="670"/>
      <c r="AD1468" s="605">
        <v>3</v>
      </c>
    </row>
    <row r="1469" spans="1:30" ht="15.75" thickBot="1" x14ac:dyDescent="0.3">
      <c r="A1469" s="593" t="s">
        <v>424</v>
      </c>
      <c r="B1469" s="673">
        <v>45210</v>
      </c>
      <c r="C1469" s="671" t="s">
        <v>396</v>
      </c>
      <c r="D1469" s="600" t="s">
        <v>397</v>
      </c>
      <c r="E1469" s="602"/>
      <c r="F1469" s="601">
        <v>1133.99</v>
      </c>
      <c r="G1469" s="601">
        <v>1107.83</v>
      </c>
      <c r="H1469" s="602"/>
      <c r="I1469" s="602"/>
      <c r="J1469" s="602"/>
      <c r="K1469" s="602"/>
      <c r="L1469" s="602"/>
      <c r="M1469" s="602"/>
      <c r="N1469" s="602"/>
      <c r="O1469" s="602"/>
      <c r="P1469" s="602"/>
      <c r="Q1469" s="603">
        <v>2241.8200000000002</v>
      </c>
      <c r="R1469" s="602"/>
      <c r="S1469" s="604">
        <v>12</v>
      </c>
      <c r="T1469" s="604">
        <v>3</v>
      </c>
      <c r="U1469" s="602"/>
      <c r="V1469" s="602"/>
      <c r="W1469" s="602"/>
      <c r="X1469" s="602"/>
      <c r="Y1469" s="602"/>
      <c r="Z1469" s="602"/>
      <c r="AA1469" s="602"/>
      <c r="AB1469" s="602"/>
      <c r="AC1469" s="602"/>
      <c r="AD1469" s="605">
        <v>15</v>
      </c>
    </row>
    <row r="1470" spans="1:30" ht="15.75" thickBot="1" x14ac:dyDescent="0.3">
      <c r="A1470" s="593" t="s">
        <v>424</v>
      </c>
      <c r="B1470" s="672">
        <v>45212</v>
      </c>
      <c r="C1470" s="671" t="s">
        <v>396</v>
      </c>
      <c r="D1470" s="606" t="s">
        <v>397</v>
      </c>
      <c r="E1470" s="670"/>
      <c r="F1470" s="670"/>
      <c r="G1470" s="607">
        <v>437.05</v>
      </c>
      <c r="H1470" s="670"/>
      <c r="I1470" s="670"/>
      <c r="J1470" s="670"/>
      <c r="K1470" s="670"/>
      <c r="L1470" s="670"/>
      <c r="M1470" s="670"/>
      <c r="N1470" s="670"/>
      <c r="O1470" s="670"/>
      <c r="P1470" s="670"/>
      <c r="Q1470" s="603">
        <v>437.05</v>
      </c>
      <c r="R1470" s="670"/>
      <c r="S1470" s="670"/>
      <c r="T1470" s="608">
        <v>3</v>
      </c>
      <c r="U1470" s="670"/>
      <c r="V1470" s="670"/>
      <c r="W1470" s="670"/>
      <c r="X1470" s="670"/>
      <c r="Y1470" s="670"/>
      <c r="Z1470" s="670"/>
      <c r="AA1470" s="670"/>
      <c r="AB1470" s="670"/>
      <c r="AC1470" s="670"/>
      <c r="AD1470" s="605">
        <v>3</v>
      </c>
    </row>
    <row r="1471" spans="1:30" ht="15.75" thickBot="1" x14ac:dyDescent="0.3">
      <c r="A1471" s="593" t="s">
        <v>424</v>
      </c>
      <c r="B1471" s="673">
        <v>45216</v>
      </c>
      <c r="C1471" s="671" t="s">
        <v>396</v>
      </c>
      <c r="D1471" s="600" t="s">
        <v>397</v>
      </c>
      <c r="E1471" s="602"/>
      <c r="F1471" s="602"/>
      <c r="G1471" s="601">
        <v>3371.28</v>
      </c>
      <c r="H1471" s="602"/>
      <c r="I1471" s="602"/>
      <c r="J1471" s="602"/>
      <c r="K1471" s="602"/>
      <c r="L1471" s="602"/>
      <c r="M1471" s="602"/>
      <c r="N1471" s="602"/>
      <c r="O1471" s="602"/>
      <c r="P1471" s="602"/>
      <c r="Q1471" s="603">
        <v>3371.28</v>
      </c>
      <c r="R1471" s="602"/>
      <c r="S1471" s="602"/>
      <c r="T1471" s="604">
        <v>10</v>
      </c>
      <c r="U1471" s="602"/>
      <c r="V1471" s="602"/>
      <c r="W1471" s="602"/>
      <c r="X1471" s="602"/>
      <c r="Y1471" s="602"/>
      <c r="Z1471" s="602"/>
      <c r="AA1471" s="602"/>
      <c r="AB1471" s="602"/>
      <c r="AC1471" s="602"/>
      <c r="AD1471" s="605">
        <v>10</v>
      </c>
    </row>
    <row r="1472" spans="1:30" ht="15.75" thickBot="1" x14ac:dyDescent="0.3">
      <c r="A1472" s="593" t="s">
        <v>424</v>
      </c>
      <c r="B1472" s="672">
        <v>45217</v>
      </c>
      <c r="C1472" s="671" t="s">
        <v>396</v>
      </c>
      <c r="D1472" s="606" t="s">
        <v>397</v>
      </c>
      <c r="E1472" s="670"/>
      <c r="F1472" s="607">
        <v>512.89</v>
      </c>
      <c r="G1472" s="670"/>
      <c r="H1472" s="670"/>
      <c r="I1472" s="670"/>
      <c r="J1472" s="670"/>
      <c r="K1472" s="670"/>
      <c r="L1472" s="670"/>
      <c r="M1472" s="670"/>
      <c r="N1472" s="670"/>
      <c r="O1472" s="670"/>
      <c r="P1472" s="670"/>
      <c r="Q1472" s="603">
        <v>512.89</v>
      </c>
      <c r="R1472" s="670"/>
      <c r="S1472" s="608">
        <v>1</v>
      </c>
      <c r="T1472" s="670"/>
      <c r="U1472" s="670"/>
      <c r="V1472" s="670"/>
      <c r="W1472" s="670"/>
      <c r="X1472" s="670"/>
      <c r="Y1472" s="670"/>
      <c r="Z1472" s="670"/>
      <c r="AA1472" s="670"/>
      <c r="AB1472" s="670"/>
      <c r="AC1472" s="670"/>
      <c r="AD1472" s="605">
        <v>1</v>
      </c>
    </row>
    <row r="1473" spans="1:30" ht="15.75" thickBot="1" x14ac:dyDescent="0.3">
      <c r="A1473" s="593" t="s">
        <v>424</v>
      </c>
      <c r="B1473" s="673">
        <v>45219</v>
      </c>
      <c r="C1473" s="671" t="s">
        <v>396</v>
      </c>
      <c r="D1473" s="600" t="s">
        <v>397</v>
      </c>
      <c r="E1473" s="602"/>
      <c r="F1473" s="602"/>
      <c r="G1473" s="601">
        <v>300</v>
      </c>
      <c r="H1473" s="602"/>
      <c r="I1473" s="602"/>
      <c r="J1473" s="602"/>
      <c r="K1473" s="602"/>
      <c r="L1473" s="602"/>
      <c r="M1473" s="602"/>
      <c r="N1473" s="602"/>
      <c r="O1473" s="602"/>
      <c r="P1473" s="602"/>
      <c r="Q1473" s="603">
        <v>300</v>
      </c>
      <c r="R1473" s="602"/>
      <c r="S1473" s="602"/>
      <c r="T1473" s="604">
        <v>1</v>
      </c>
      <c r="U1473" s="602"/>
      <c r="V1473" s="602"/>
      <c r="W1473" s="602"/>
      <c r="X1473" s="602"/>
      <c r="Y1473" s="602"/>
      <c r="Z1473" s="602"/>
      <c r="AA1473" s="602"/>
      <c r="AB1473" s="602"/>
      <c r="AC1473" s="602"/>
      <c r="AD1473" s="605">
        <v>1</v>
      </c>
    </row>
    <row r="1474" spans="1:30" ht="15.75" thickBot="1" x14ac:dyDescent="0.3">
      <c r="A1474" s="593" t="s">
        <v>424</v>
      </c>
      <c r="B1474" s="672">
        <v>45222</v>
      </c>
      <c r="C1474" s="671" t="s">
        <v>396</v>
      </c>
      <c r="D1474" s="606" t="s">
        <v>397</v>
      </c>
      <c r="E1474" s="670"/>
      <c r="F1474" s="607">
        <v>200</v>
      </c>
      <c r="G1474" s="607">
        <v>100</v>
      </c>
      <c r="H1474" s="670"/>
      <c r="I1474" s="670"/>
      <c r="J1474" s="670"/>
      <c r="K1474" s="670"/>
      <c r="L1474" s="670"/>
      <c r="M1474" s="670"/>
      <c r="N1474" s="670"/>
      <c r="O1474" s="670"/>
      <c r="P1474" s="670"/>
      <c r="Q1474" s="603">
        <v>300</v>
      </c>
      <c r="R1474" s="670"/>
      <c r="S1474" s="608">
        <v>1</v>
      </c>
      <c r="T1474" s="608">
        <v>1</v>
      </c>
      <c r="U1474" s="670"/>
      <c r="V1474" s="670"/>
      <c r="W1474" s="670"/>
      <c r="X1474" s="670"/>
      <c r="Y1474" s="670"/>
      <c r="Z1474" s="670"/>
      <c r="AA1474" s="670"/>
      <c r="AB1474" s="670"/>
      <c r="AC1474" s="670"/>
      <c r="AD1474" s="605">
        <v>2</v>
      </c>
    </row>
    <row r="1475" spans="1:30" ht="15.75" thickBot="1" x14ac:dyDescent="0.3">
      <c r="A1475" s="593" t="s">
        <v>424</v>
      </c>
      <c r="B1475" s="673">
        <v>45223</v>
      </c>
      <c r="C1475" s="671" t="s">
        <v>396</v>
      </c>
      <c r="D1475" s="600" t="s">
        <v>397</v>
      </c>
      <c r="E1475" s="602"/>
      <c r="F1475" s="601">
        <v>18.57</v>
      </c>
      <c r="G1475" s="601">
        <v>2925.64</v>
      </c>
      <c r="H1475" s="602"/>
      <c r="I1475" s="602"/>
      <c r="J1475" s="602"/>
      <c r="K1475" s="602"/>
      <c r="L1475" s="602"/>
      <c r="M1475" s="602"/>
      <c r="N1475" s="602"/>
      <c r="O1475" s="602"/>
      <c r="P1475" s="602"/>
      <c r="Q1475" s="603">
        <v>2944.21</v>
      </c>
      <c r="R1475" s="602"/>
      <c r="S1475" s="604">
        <v>1</v>
      </c>
      <c r="T1475" s="604">
        <v>2</v>
      </c>
      <c r="U1475" s="602"/>
      <c r="V1475" s="602"/>
      <c r="W1475" s="602"/>
      <c r="X1475" s="602"/>
      <c r="Y1475" s="602"/>
      <c r="Z1475" s="602"/>
      <c r="AA1475" s="602"/>
      <c r="AB1475" s="602"/>
      <c r="AC1475" s="602"/>
      <c r="AD1475" s="605">
        <v>3</v>
      </c>
    </row>
    <row r="1476" spans="1:30" ht="15.75" thickBot="1" x14ac:dyDescent="0.3">
      <c r="A1476" s="593" t="s">
        <v>424</v>
      </c>
      <c r="B1476" s="672">
        <v>45229</v>
      </c>
      <c r="C1476" s="671" t="s">
        <v>396</v>
      </c>
      <c r="D1476" s="606" t="s">
        <v>397</v>
      </c>
      <c r="E1476" s="670"/>
      <c r="F1476" s="670"/>
      <c r="G1476" s="607">
        <v>1005.17</v>
      </c>
      <c r="H1476" s="670"/>
      <c r="I1476" s="670"/>
      <c r="J1476" s="670"/>
      <c r="K1476" s="670"/>
      <c r="L1476" s="670"/>
      <c r="M1476" s="670"/>
      <c r="N1476" s="670"/>
      <c r="O1476" s="670"/>
      <c r="P1476" s="670"/>
      <c r="Q1476" s="603">
        <v>1005.17</v>
      </c>
      <c r="R1476" s="670"/>
      <c r="S1476" s="670"/>
      <c r="T1476" s="608">
        <v>6</v>
      </c>
      <c r="U1476" s="670"/>
      <c r="V1476" s="670"/>
      <c r="W1476" s="670"/>
      <c r="X1476" s="670"/>
      <c r="Y1476" s="670"/>
      <c r="Z1476" s="670"/>
      <c r="AA1476" s="670"/>
      <c r="AB1476" s="670"/>
      <c r="AC1476" s="670"/>
      <c r="AD1476" s="605">
        <v>6</v>
      </c>
    </row>
    <row r="1477" spans="1:30" ht="15.75" thickBot="1" x14ac:dyDescent="0.3">
      <c r="A1477" s="593" t="s">
        <v>424</v>
      </c>
      <c r="B1477" s="673">
        <v>45230</v>
      </c>
      <c r="C1477" s="671" t="s">
        <v>396</v>
      </c>
      <c r="D1477" s="600" t="s">
        <v>397</v>
      </c>
      <c r="E1477" s="602"/>
      <c r="F1477" s="602"/>
      <c r="G1477" s="601">
        <v>1464.12</v>
      </c>
      <c r="H1477" s="602"/>
      <c r="I1477" s="602"/>
      <c r="J1477" s="602"/>
      <c r="K1477" s="602"/>
      <c r="L1477" s="602"/>
      <c r="M1477" s="602"/>
      <c r="N1477" s="602"/>
      <c r="O1477" s="602"/>
      <c r="P1477" s="602"/>
      <c r="Q1477" s="603">
        <v>1464.12</v>
      </c>
      <c r="R1477" s="602"/>
      <c r="S1477" s="602"/>
      <c r="T1477" s="604">
        <v>5</v>
      </c>
      <c r="U1477" s="602"/>
      <c r="V1477" s="602"/>
      <c r="W1477" s="602"/>
      <c r="X1477" s="602"/>
      <c r="Y1477" s="602"/>
      <c r="Z1477" s="602"/>
      <c r="AA1477" s="602"/>
      <c r="AB1477" s="602"/>
      <c r="AC1477" s="602"/>
      <c r="AD1477" s="605">
        <v>5</v>
      </c>
    </row>
    <row r="1478" spans="1:30" ht="15.75" thickBot="1" x14ac:dyDescent="0.3">
      <c r="A1478" s="593" t="s">
        <v>424</v>
      </c>
      <c r="B1478" s="672">
        <v>45232</v>
      </c>
      <c r="C1478" s="671" t="s">
        <v>396</v>
      </c>
      <c r="D1478" s="606" t="s">
        <v>397</v>
      </c>
      <c r="E1478" s="670"/>
      <c r="F1478" s="670"/>
      <c r="G1478" s="607">
        <v>834.82</v>
      </c>
      <c r="H1478" s="670"/>
      <c r="I1478" s="670"/>
      <c r="J1478" s="670"/>
      <c r="K1478" s="670"/>
      <c r="L1478" s="670"/>
      <c r="M1478" s="670"/>
      <c r="N1478" s="670"/>
      <c r="O1478" s="670"/>
      <c r="P1478" s="670"/>
      <c r="Q1478" s="603">
        <v>834.82</v>
      </c>
      <c r="R1478" s="670"/>
      <c r="S1478" s="670"/>
      <c r="T1478" s="608">
        <v>2</v>
      </c>
      <c r="U1478" s="670"/>
      <c r="V1478" s="670"/>
      <c r="W1478" s="670"/>
      <c r="X1478" s="670"/>
      <c r="Y1478" s="670"/>
      <c r="Z1478" s="670"/>
      <c r="AA1478" s="670"/>
      <c r="AB1478" s="670"/>
      <c r="AC1478" s="670"/>
      <c r="AD1478" s="605">
        <v>2</v>
      </c>
    </row>
    <row r="1479" spans="1:30" ht="15.75" thickBot="1" x14ac:dyDescent="0.3">
      <c r="A1479" s="593" t="s">
        <v>424</v>
      </c>
      <c r="B1479" s="673">
        <v>45237</v>
      </c>
      <c r="C1479" s="671" t="s">
        <v>396</v>
      </c>
      <c r="D1479" s="600" t="s">
        <v>397</v>
      </c>
      <c r="E1479" s="602"/>
      <c r="F1479" s="602"/>
      <c r="G1479" s="601">
        <v>673.89</v>
      </c>
      <c r="H1479" s="601">
        <v>1285.54</v>
      </c>
      <c r="I1479" s="602"/>
      <c r="J1479" s="602"/>
      <c r="K1479" s="602"/>
      <c r="L1479" s="602"/>
      <c r="M1479" s="602"/>
      <c r="N1479" s="602"/>
      <c r="O1479" s="602"/>
      <c r="P1479" s="602"/>
      <c r="Q1479" s="603">
        <v>1959.43</v>
      </c>
      <c r="R1479" s="602"/>
      <c r="S1479" s="602"/>
      <c r="T1479" s="604">
        <v>8</v>
      </c>
      <c r="U1479" s="604">
        <v>4</v>
      </c>
      <c r="V1479" s="602"/>
      <c r="W1479" s="602"/>
      <c r="X1479" s="602"/>
      <c r="Y1479" s="602"/>
      <c r="Z1479" s="602"/>
      <c r="AA1479" s="602"/>
      <c r="AB1479" s="602"/>
      <c r="AC1479" s="602"/>
      <c r="AD1479" s="605">
        <v>12</v>
      </c>
    </row>
    <row r="1480" spans="1:30" ht="15.75" thickBot="1" x14ac:dyDescent="0.3">
      <c r="A1480" s="593" t="s">
        <v>424</v>
      </c>
      <c r="B1480" s="672">
        <v>45243</v>
      </c>
      <c r="C1480" s="671" t="s">
        <v>396</v>
      </c>
      <c r="D1480" s="606" t="s">
        <v>397</v>
      </c>
      <c r="E1480" s="670"/>
      <c r="F1480" s="670"/>
      <c r="G1480" s="607">
        <v>558.49</v>
      </c>
      <c r="H1480" s="607">
        <v>1568.71</v>
      </c>
      <c r="I1480" s="670"/>
      <c r="J1480" s="670"/>
      <c r="K1480" s="670"/>
      <c r="L1480" s="670"/>
      <c r="M1480" s="670"/>
      <c r="N1480" s="670"/>
      <c r="O1480" s="670"/>
      <c r="P1480" s="670"/>
      <c r="Q1480" s="603">
        <v>2127.1999999999998</v>
      </c>
      <c r="R1480" s="670"/>
      <c r="S1480" s="670"/>
      <c r="T1480" s="608">
        <v>5</v>
      </c>
      <c r="U1480" s="608">
        <v>3</v>
      </c>
      <c r="V1480" s="670"/>
      <c r="W1480" s="670"/>
      <c r="X1480" s="670"/>
      <c r="Y1480" s="670"/>
      <c r="Z1480" s="670"/>
      <c r="AA1480" s="670"/>
      <c r="AB1480" s="670"/>
      <c r="AC1480" s="670"/>
      <c r="AD1480" s="605">
        <v>8</v>
      </c>
    </row>
    <row r="1481" spans="1:30" ht="15.75" thickBot="1" x14ac:dyDescent="0.3">
      <c r="A1481" s="593" t="s">
        <v>424</v>
      </c>
      <c r="B1481" s="673">
        <v>45244</v>
      </c>
      <c r="C1481" s="671" t="s">
        <v>396</v>
      </c>
      <c r="D1481" s="600" t="s">
        <v>397</v>
      </c>
      <c r="E1481" s="602"/>
      <c r="F1481" s="602"/>
      <c r="G1481" s="602"/>
      <c r="H1481" s="601">
        <v>310</v>
      </c>
      <c r="I1481" s="602"/>
      <c r="J1481" s="602"/>
      <c r="K1481" s="602"/>
      <c r="L1481" s="602"/>
      <c r="M1481" s="602"/>
      <c r="N1481" s="602"/>
      <c r="O1481" s="602"/>
      <c r="P1481" s="602"/>
      <c r="Q1481" s="603">
        <v>310</v>
      </c>
      <c r="R1481" s="602"/>
      <c r="S1481" s="602"/>
      <c r="T1481" s="602"/>
      <c r="U1481" s="604">
        <v>3</v>
      </c>
      <c r="V1481" s="602"/>
      <c r="W1481" s="602"/>
      <c r="X1481" s="602"/>
      <c r="Y1481" s="602"/>
      <c r="Z1481" s="602"/>
      <c r="AA1481" s="602"/>
      <c r="AB1481" s="602"/>
      <c r="AC1481" s="602"/>
      <c r="AD1481" s="605">
        <v>3</v>
      </c>
    </row>
    <row r="1482" spans="1:30" ht="15.75" thickBot="1" x14ac:dyDescent="0.3">
      <c r="A1482" s="593" t="s">
        <v>424</v>
      </c>
      <c r="B1482" s="672">
        <v>45246</v>
      </c>
      <c r="C1482" s="671" t="s">
        <v>396</v>
      </c>
      <c r="D1482" s="606" t="s">
        <v>397</v>
      </c>
      <c r="E1482" s="670"/>
      <c r="F1482" s="670"/>
      <c r="G1482" s="670"/>
      <c r="H1482" s="607">
        <v>500</v>
      </c>
      <c r="I1482" s="670"/>
      <c r="J1482" s="670"/>
      <c r="K1482" s="670"/>
      <c r="L1482" s="670"/>
      <c r="M1482" s="670"/>
      <c r="N1482" s="670"/>
      <c r="O1482" s="670"/>
      <c r="P1482" s="670"/>
      <c r="Q1482" s="603">
        <v>500</v>
      </c>
      <c r="R1482" s="670"/>
      <c r="S1482" s="670"/>
      <c r="T1482" s="670"/>
      <c r="U1482" s="608">
        <v>1</v>
      </c>
      <c r="V1482" s="670"/>
      <c r="W1482" s="670"/>
      <c r="X1482" s="670"/>
      <c r="Y1482" s="670"/>
      <c r="Z1482" s="670"/>
      <c r="AA1482" s="670"/>
      <c r="AB1482" s="670"/>
      <c r="AC1482" s="670"/>
      <c r="AD1482" s="605">
        <v>1</v>
      </c>
    </row>
    <row r="1483" spans="1:30" ht="15.75" thickBot="1" x14ac:dyDescent="0.3">
      <c r="A1483" s="593" t="s">
        <v>424</v>
      </c>
      <c r="B1483" s="673">
        <v>45250</v>
      </c>
      <c r="C1483" s="671" t="s">
        <v>396</v>
      </c>
      <c r="D1483" s="600" t="s">
        <v>397</v>
      </c>
      <c r="E1483" s="602"/>
      <c r="F1483" s="602"/>
      <c r="G1483" s="602"/>
      <c r="H1483" s="601">
        <v>999.86</v>
      </c>
      <c r="I1483" s="602"/>
      <c r="J1483" s="602"/>
      <c r="K1483" s="602"/>
      <c r="L1483" s="602"/>
      <c r="M1483" s="602"/>
      <c r="N1483" s="602"/>
      <c r="O1483" s="602"/>
      <c r="P1483" s="602"/>
      <c r="Q1483" s="603">
        <v>999.86</v>
      </c>
      <c r="R1483" s="602"/>
      <c r="S1483" s="602"/>
      <c r="T1483" s="602"/>
      <c r="U1483" s="604">
        <v>2</v>
      </c>
      <c r="V1483" s="602"/>
      <c r="W1483" s="602"/>
      <c r="X1483" s="602"/>
      <c r="Y1483" s="602"/>
      <c r="Z1483" s="602"/>
      <c r="AA1483" s="602"/>
      <c r="AB1483" s="602"/>
      <c r="AC1483" s="602"/>
      <c r="AD1483" s="605">
        <v>2</v>
      </c>
    </row>
    <row r="1484" spans="1:30" ht="15.75" thickBot="1" x14ac:dyDescent="0.3">
      <c r="A1484" s="593" t="s">
        <v>424</v>
      </c>
      <c r="B1484" s="672">
        <v>45252</v>
      </c>
      <c r="C1484" s="671" t="s">
        <v>396</v>
      </c>
      <c r="D1484" s="606" t="s">
        <v>397</v>
      </c>
      <c r="E1484" s="670"/>
      <c r="F1484" s="670"/>
      <c r="G1484" s="670"/>
      <c r="H1484" s="607">
        <v>300</v>
      </c>
      <c r="I1484" s="670"/>
      <c r="J1484" s="670"/>
      <c r="K1484" s="670"/>
      <c r="L1484" s="670"/>
      <c r="M1484" s="670"/>
      <c r="N1484" s="670"/>
      <c r="O1484" s="670"/>
      <c r="P1484" s="670"/>
      <c r="Q1484" s="603">
        <v>300</v>
      </c>
      <c r="R1484" s="670"/>
      <c r="S1484" s="670"/>
      <c r="T1484" s="670"/>
      <c r="U1484" s="608">
        <v>1</v>
      </c>
      <c r="V1484" s="670"/>
      <c r="W1484" s="670"/>
      <c r="X1484" s="670"/>
      <c r="Y1484" s="670"/>
      <c r="Z1484" s="670"/>
      <c r="AA1484" s="670"/>
      <c r="AB1484" s="670"/>
      <c r="AC1484" s="670"/>
      <c r="AD1484" s="605">
        <v>1</v>
      </c>
    </row>
    <row r="1485" spans="1:30" ht="15.75" thickBot="1" x14ac:dyDescent="0.3">
      <c r="A1485" s="593" t="s">
        <v>424</v>
      </c>
      <c r="B1485" s="673">
        <v>45257</v>
      </c>
      <c r="C1485" s="671" t="s">
        <v>396</v>
      </c>
      <c r="D1485" s="600" t="s">
        <v>397</v>
      </c>
      <c r="E1485" s="602"/>
      <c r="F1485" s="602"/>
      <c r="G1485" s="602"/>
      <c r="H1485" s="601">
        <v>728.46</v>
      </c>
      <c r="I1485" s="602"/>
      <c r="J1485" s="602"/>
      <c r="K1485" s="602"/>
      <c r="L1485" s="602"/>
      <c r="M1485" s="602"/>
      <c r="N1485" s="602"/>
      <c r="O1485" s="602"/>
      <c r="P1485" s="602"/>
      <c r="Q1485" s="603">
        <v>728.46</v>
      </c>
      <c r="R1485" s="602"/>
      <c r="S1485" s="602"/>
      <c r="T1485" s="602"/>
      <c r="U1485" s="604">
        <v>4</v>
      </c>
      <c r="V1485" s="602"/>
      <c r="W1485" s="602"/>
      <c r="X1485" s="602"/>
      <c r="Y1485" s="602"/>
      <c r="Z1485" s="602"/>
      <c r="AA1485" s="602"/>
      <c r="AB1485" s="602"/>
      <c r="AC1485" s="602"/>
      <c r="AD1485" s="605">
        <v>4</v>
      </c>
    </row>
    <row r="1486" spans="1:30" ht="15.75" thickBot="1" x14ac:dyDescent="0.3">
      <c r="A1486" s="593" t="s">
        <v>424</v>
      </c>
      <c r="B1486" s="672">
        <v>45258</v>
      </c>
      <c r="C1486" s="671" t="s">
        <v>396</v>
      </c>
      <c r="D1486" s="606" t="s">
        <v>397</v>
      </c>
      <c r="E1486" s="670"/>
      <c r="F1486" s="670"/>
      <c r="G1486" s="670"/>
      <c r="H1486" s="607">
        <v>1346.56</v>
      </c>
      <c r="I1486" s="670"/>
      <c r="J1486" s="670"/>
      <c r="K1486" s="670"/>
      <c r="L1486" s="670"/>
      <c r="M1486" s="670"/>
      <c r="N1486" s="670"/>
      <c r="O1486" s="670"/>
      <c r="P1486" s="670"/>
      <c r="Q1486" s="603">
        <v>1346.56</v>
      </c>
      <c r="R1486" s="670"/>
      <c r="S1486" s="670"/>
      <c r="T1486" s="670"/>
      <c r="U1486" s="608">
        <v>10</v>
      </c>
      <c r="V1486" s="670"/>
      <c r="W1486" s="670"/>
      <c r="X1486" s="670"/>
      <c r="Y1486" s="670"/>
      <c r="Z1486" s="670"/>
      <c r="AA1486" s="670"/>
      <c r="AB1486" s="670"/>
      <c r="AC1486" s="670"/>
      <c r="AD1486" s="605">
        <v>10</v>
      </c>
    </row>
    <row r="1487" spans="1:30" ht="15.75" thickBot="1" x14ac:dyDescent="0.3">
      <c r="A1487" s="593" t="s">
        <v>424</v>
      </c>
      <c r="B1487" s="673">
        <v>45259</v>
      </c>
      <c r="C1487" s="671" t="s">
        <v>396</v>
      </c>
      <c r="D1487" s="600" t="s">
        <v>397</v>
      </c>
      <c r="E1487" s="602"/>
      <c r="F1487" s="601">
        <v>100</v>
      </c>
      <c r="G1487" s="601">
        <v>1126.95</v>
      </c>
      <c r="H1487" s="602"/>
      <c r="I1487" s="602"/>
      <c r="J1487" s="602"/>
      <c r="K1487" s="602"/>
      <c r="L1487" s="602"/>
      <c r="M1487" s="602"/>
      <c r="N1487" s="602"/>
      <c r="O1487" s="602"/>
      <c r="P1487" s="602"/>
      <c r="Q1487" s="603">
        <v>1226.95</v>
      </c>
      <c r="R1487" s="602"/>
      <c r="S1487" s="604">
        <v>1</v>
      </c>
      <c r="T1487" s="604">
        <v>1</v>
      </c>
      <c r="U1487" s="602"/>
      <c r="V1487" s="602"/>
      <c r="W1487" s="602"/>
      <c r="X1487" s="602"/>
      <c r="Y1487" s="602"/>
      <c r="Z1487" s="602"/>
      <c r="AA1487" s="602"/>
      <c r="AB1487" s="602"/>
      <c r="AC1487" s="602"/>
      <c r="AD1487" s="605">
        <v>2</v>
      </c>
    </row>
    <row r="1488" spans="1:30" ht="15.75" thickBot="1" x14ac:dyDescent="0.3">
      <c r="A1488" s="593" t="s">
        <v>424</v>
      </c>
      <c r="B1488" s="672">
        <v>45260</v>
      </c>
      <c r="C1488" s="671" t="s">
        <v>396</v>
      </c>
      <c r="D1488" s="606" t="s">
        <v>397</v>
      </c>
      <c r="E1488" s="670"/>
      <c r="F1488" s="670"/>
      <c r="G1488" s="670"/>
      <c r="H1488" s="607">
        <v>800</v>
      </c>
      <c r="I1488" s="670"/>
      <c r="J1488" s="670"/>
      <c r="K1488" s="670"/>
      <c r="L1488" s="670"/>
      <c r="M1488" s="670"/>
      <c r="N1488" s="670"/>
      <c r="O1488" s="670"/>
      <c r="P1488" s="670"/>
      <c r="Q1488" s="603">
        <v>800</v>
      </c>
      <c r="R1488" s="670"/>
      <c r="S1488" s="670"/>
      <c r="T1488" s="670"/>
      <c r="U1488" s="608">
        <v>2</v>
      </c>
      <c r="V1488" s="670"/>
      <c r="W1488" s="670"/>
      <c r="X1488" s="670"/>
      <c r="Y1488" s="670"/>
      <c r="Z1488" s="670"/>
      <c r="AA1488" s="670"/>
      <c r="AB1488" s="670"/>
      <c r="AC1488" s="670"/>
      <c r="AD1488" s="605">
        <v>2</v>
      </c>
    </row>
    <row r="1489" spans="1:30" ht="15.75" thickBot="1" x14ac:dyDescent="0.3">
      <c r="A1489" s="593" t="s">
        <v>424</v>
      </c>
      <c r="B1489" s="673">
        <v>45264</v>
      </c>
      <c r="C1489" s="671" t="s">
        <v>396</v>
      </c>
      <c r="D1489" s="600" t="s">
        <v>397</v>
      </c>
      <c r="E1489" s="602"/>
      <c r="F1489" s="602"/>
      <c r="G1489" s="602"/>
      <c r="H1489" s="601">
        <v>453.9</v>
      </c>
      <c r="I1489" s="602"/>
      <c r="J1489" s="602"/>
      <c r="K1489" s="602"/>
      <c r="L1489" s="602"/>
      <c r="M1489" s="602"/>
      <c r="N1489" s="602"/>
      <c r="O1489" s="602"/>
      <c r="P1489" s="602"/>
      <c r="Q1489" s="603">
        <v>453.9</v>
      </c>
      <c r="R1489" s="602"/>
      <c r="S1489" s="602"/>
      <c r="T1489" s="602"/>
      <c r="U1489" s="604">
        <v>2</v>
      </c>
      <c r="V1489" s="602"/>
      <c r="W1489" s="602"/>
      <c r="X1489" s="602"/>
      <c r="Y1489" s="602"/>
      <c r="Z1489" s="602"/>
      <c r="AA1489" s="602"/>
      <c r="AB1489" s="602"/>
      <c r="AC1489" s="602"/>
      <c r="AD1489" s="605">
        <v>2</v>
      </c>
    </row>
    <row r="1490" spans="1:30" ht="15.75" thickBot="1" x14ac:dyDescent="0.3">
      <c r="A1490" s="593" t="s">
        <v>424</v>
      </c>
      <c r="B1490" s="672">
        <v>45266</v>
      </c>
      <c r="C1490" s="671" t="s">
        <v>396</v>
      </c>
      <c r="D1490" s="606" t="s">
        <v>397</v>
      </c>
      <c r="E1490" s="670"/>
      <c r="F1490" s="670"/>
      <c r="G1490" s="670"/>
      <c r="H1490" s="607">
        <v>348.05</v>
      </c>
      <c r="I1490" s="670"/>
      <c r="J1490" s="670"/>
      <c r="K1490" s="670"/>
      <c r="L1490" s="670"/>
      <c r="M1490" s="670"/>
      <c r="N1490" s="670"/>
      <c r="O1490" s="670"/>
      <c r="P1490" s="670"/>
      <c r="Q1490" s="603">
        <v>348.05</v>
      </c>
      <c r="R1490" s="670"/>
      <c r="S1490" s="670"/>
      <c r="T1490" s="670"/>
      <c r="U1490" s="608">
        <v>4</v>
      </c>
      <c r="V1490" s="670"/>
      <c r="W1490" s="670"/>
      <c r="X1490" s="670"/>
      <c r="Y1490" s="670"/>
      <c r="Z1490" s="670"/>
      <c r="AA1490" s="670"/>
      <c r="AB1490" s="670"/>
      <c r="AC1490" s="670"/>
      <c r="AD1490" s="605">
        <v>4</v>
      </c>
    </row>
    <row r="1491" spans="1:30" ht="15.75" thickBot="1" x14ac:dyDescent="0.3">
      <c r="A1491" s="593" t="s">
        <v>424</v>
      </c>
      <c r="B1491" s="673">
        <v>45271</v>
      </c>
      <c r="C1491" s="671" t="s">
        <v>396</v>
      </c>
      <c r="D1491" s="600" t="s">
        <v>397</v>
      </c>
      <c r="E1491" s="602"/>
      <c r="F1491" s="602"/>
      <c r="G1491" s="602"/>
      <c r="H1491" s="601">
        <v>605.53</v>
      </c>
      <c r="I1491" s="601">
        <v>1281.3499999999999</v>
      </c>
      <c r="J1491" s="602"/>
      <c r="K1491" s="602"/>
      <c r="L1491" s="602"/>
      <c r="M1491" s="602"/>
      <c r="N1491" s="602"/>
      <c r="O1491" s="602"/>
      <c r="P1491" s="602"/>
      <c r="Q1491" s="603">
        <v>1886.88</v>
      </c>
      <c r="R1491" s="602"/>
      <c r="S1491" s="602"/>
      <c r="T1491" s="602"/>
      <c r="U1491" s="604">
        <v>4</v>
      </c>
      <c r="V1491" s="604">
        <v>4</v>
      </c>
      <c r="W1491" s="602"/>
      <c r="X1491" s="602"/>
      <c r="Y1491" s="602"/>
      <c r="Z1491" s="602"/>
      <c r="AA1491" s="602"/>
      <c r="AB1491" s="602"/>
      <c r="AC1491" s="602"/>
      <c r="AD1491" s="605">
        <v>8</v>
      </c>
    </row>
    <row r="1492" spans="1:30" ht="15.75" thickBot="1" x14ac:dyDescent="0.3">
      <c r="A1492" s="593" t="s">
        <v>424</v>
      </c>
      <c r="B1492" s="672">
        <v>45273</v>
      </c>
      <c r="C1492" s="671" t="s">
        <v>396</v>
      </c>
      <c r="D1492" s="606" t="s">
        <v>397</v>
      </c>
      <c r="E1492" s="670"/>
      <c r="F1492" s="670"/>
      <c r="G1492" s="670"/>
      <c r="H1492" s="670"/>
      <c r="I1492" s="607">
        <v>146.12</v>
      </c>
      <c r="J1492" s="670"/>
      <c r="K1492" s="670"/>
      <c r="L1492" s="670"/>
      <c r="M1492" s="670"/>
      <c r="N1492" s="670"/>
      <c r="O1492" s="670"/>
      <c r="P1492" s="670"/>
      <c r="Q1492" s="603">
        <v>146.12</v>
      </c>
      <c r="R1492" s="670"/>
      <c r="S1492" s="670"/>
      <c r="T1492" s="670"/>
      <c r="U1492" s="670"/>
      <c r="V1492" s="608">
        <v>1</v>
      </c>
      <c r="W1492" s="670"/>
      <c r="X1492" s="670"/>
      <c r="Y1492" s="670"/>
      <c r="Z1492" s="670"/>
      <c r="AA1492" s="670"/>
      <c r="AB1492" s="670"/>
      <c r="AC1492" s="670"/>
      <c r="AD1492" s="605">
        <v>1</v>
      </c>
    </row>
    <row r="1493" spans="1:30" ht="15.75" thickBot="1" x14ac:dyDescent="0.3">
      <c r="A1493" s="593" t="s">
        <v>424</v>
      </c>
      <c r="B1493" s="673">
        <v>45275</v>
      </c>
      <c r="C1493" s="671" t="s">
        <v>396</v>
      </c>
      <c r="D1493" s="600" t="s">
        <v>397</v>
      </c>
      <c r="E1493" s="602"/>
      <c r="F1493" s="602"/>
      <c r="G1493" s="602"/>
      <c r="H1493" s="602"/>
      <c r="I1493" s="601">
        <v>237.05</v>
      </c>
      <c r="J1493" s="602"/>
      <c r="K1493" s="602"/>
      <c r="L1493" s="602"/>
      <c r="M1493" s="602"/>
      <c r="N1493" s="602"/>
      <c r="O1493" s="602"/>
      <c r="P1493" s="602"/>
      <c r="Q1493" s="603">
        <v>237.05</v>
      </c>
      <c r="R1493" s="602"/>
      <c r="S1493" s="602"/>
      <c r="T1493" s="602"/>
      <c r="U1493" s="602"/>
      <c r="V1493" s="604">
        <v>2</v>
      </c>
      <c r="W1493" s="602"/>
      <c r="X1493" s="602"/>
      <c r="Y1493" s="602"/>
      <c r="Z1493" s="602"/>
      <c r="AA1493" s="602"/>
      <c r="AB1493" s="602"/>
      <c r="AC1493" s="602"/>
      <c r="AD1493" s="605">
        <v>2</v>
      </c>
    </row>
    <row r="1494" spans="1:30" ht="15.75" thickBot="1" x14ac:dyDescent="0.3">
      <c r="A1494" s="593" t="s">
        <v>424</v>
      </c>
      <c r="B1494" s="672">
        <v>45279</v>
      </c>
      <c r="C1494" s="671" t="s">
        <v>396</v>
      </c>
      <c r="D1494" s="606" t="s">
        <v>397</v>
      </c>
      <c r="E1494" s="670"/>
      <c r="F1494" s="670"/>
      <c r="G1494" s="670"/>
      <c r="H1494" s="607">
        <v>12.51</v>
      </c>
      <c r="I1494" s="607">
        <v>2159.61</v>
      </c>
      <c r="J1494" s="670"/>
      <c r="K1494" s="670"/>
      <c r="L1494" s="670"/>
      <c r="M1494" s="670"/>
      <c r="N1494" s="670"/>
      <c r="O1494" s="670"/>
      <c r="P1494" s="670"/>
      <c r="Q1494" s="603">
        <v>2172.12</v>
      </c>
      <c r="R1494" s="670"/>
      <c r="S1494" s="670"/>
      <c r="T1494" s="670"/>
      <c r="U1494" s="608">
        <v>1</v>
      </c>
      <c r="V1494" s="608">
        <v>10</v>
      </c>
      <c r="W1494" s="670"/>
      <c r="X1494" s="670"/>
      <c r="Y1494" s="670"/>
      <c r="Z1494" s="670"/>
      <c r="AA1494" s="670"/>
      <c r="AB1494" s="670"/>
      <c r="AC1494" s="670"/>
      <c r="AD1494" s="605">
        <v>11</v>
      </c>
    </row>
    <row r="1495" spans="1:30" ht="15.75" thickBot="1" x14ac:dyDescent="0.3">
      <c r="A1495" s="593" t="s">
        <v>424</v>
      </c>
      <c r="B1495" s="673">
        <v>45286</v>
      </c>
      <c r="C1495" s="671" t="s">
        <v>396</v>
      </c>
      <c r="D1495" s="600" t="s">
        <v>397</v>
      </c>
      <c r="E1495" s="602"/>
      <c r="F1495" s="602"/>
      <c r="G1495" s="601">
        <v>212.74</v>
      </c>
      <c r="H1495" s="602"/>
      <c r="I1495" s="602"/>
      <c r="J1495" s="602"/>
      <c r="K1495" s="602"/>
      <c r="L1495" s="602"/>
      <c r="M1495" s="602"/>
      <c r="N1495" s="602"/>
      <c r="O1495" s="602"/>
      <c r="P1495" s="602"/>
      <c r="Q1495" s="603">
        <v>212.74</v>
      </c>
      <c r="R1495" s="602"/>
      <c r="S1495" s="602"/>
      <c r="T1495" s="604">
        <v>2</v>
      </c>
      <c r="U1495" s="602"/>
      <c r="V1495" s="602"/>
      <c r="W1495" s="602"/>
      <c r="X1495" s="602"/>
      <c r="Y1495" s="602"/>
      <c r="Z1495" s="602"/>
      <c r="AA1495" s="602"/>
      <c r="AB1495" s="602"/>
      <c r="AC1495" s="602"/>
      <c r="AD1495" s="605">
        <v>2</v>
      </c>
    </row>
    <row r="1496" spans="1:30" ht="15.75" thickBot="1" x14ac:dyDescent="0.3">
      <c r="A1496" s="593" t="s">
        <v>424</v>
      </c>
      <c r="B1496" s="672">
        <v>45288</v>
      </c>
      <c r="C1496" s="671" t="s">
        <v>396</v>
      </c>
      <c r="D1496" s="606" t="s">
        <v>397</v>
      </c>
      <c r="E1496" s="670"/>
      <c r="F1496" s="670"/>
      <c r="G1496" s="670"/>
      <c r="H1496" s="670"/>
      <c r="I1496" s="607">
        <v>2046.45</v>
      </c>
      <c r="J1496" s="670"/>
      <c r="K1496" s="670"/>
      <c r="L1496" s="670"/>
      <c r="M1496" s="670"/>
      <c r="N1496" s="670"/>
      <c r="O1496" s="670"/>
      <c r="P1496" s="670"/>
      <c r="Q1496" s="603">
        <v>2046.45</v>
      </c>
      <c r="R1496" s="670"/>
      <c r="S1496" s="670"/>
      <c r="T1496" s="670"/>
      <c r="U1496" s="670"/>
      <c r="V1496" s="608">
        <v>8</v>
      </c>
      <c r="W1496" s="670"/>
      <c r="X1496" s="670"/>
      <c r="Y1496" s="670"/>
      <c r="Z1496" s="670"/>
      <c r="AA1496" s="670"/>
      <c r="AB1496" s="670"/>
      <c r="AC1496" s="670"/>
      <c r="AD1496" s="605">
        <v>8</v>
      </c>
    </row>
    <row r="1497" spans="1:30" ht="15.75" thickBot="1" x14ac:dyDescent="0.3">
      <c r="A1497" s="593" t="s">
        <v>424</v>
      </c>
      <c r="B1497" s="673">
        <v>45294</v>
      </c>
      <c r="C1497" s="671" t="s">
        <v>396</v>
      </c>
      <c r="D1497" s="600" t="s">
        <v>397</v>
      </c>
      <c r="E1497" s="602"/>
      <c r="F1497" s="602"/>
      <c r="G1497" s="602"/>
      <c r="H1497" s="602"/>
      <c r="I1497" s="602"/>
      <c r="J1497" s="601">
        <v>306</v>
      </c>
      <c r="K1497" s="602"/>
      <c r="L1497" s="602"/>
      <c r="M1497" s="602"/>
      <c r="N1497" s="602"/>
      <c r="O1497" s="602"/>
      <c r="P1497" s="602"/>
      <c r="Q1497" s="603">
        <v>306</v>
      </c>
      <c r="R1497" s="602"/>
      <c r="S1497" s="602"/>
      <c r="T1497" s="602"/>
      <c r="U1497" s="602"/>
      <c r="V1497" s="602"/>
      <c r="W1497" s="604">
        <v>2</v>
      </c>
      <c r="X1497" s="602"/>
      <c r="Y1497" s="602"/>
      <c r="Z1497" s="602"/>
      <c r="AA1497" s="602"/>
      <c r="AB1497" s="602"/>
      <c r="AC1497" s="602"/>
      <c r="AD1497" s="605">
        <v>2</v>
      </c>
    </row>
    <row r="1498" spans="1:30" ht="15.75" thickBot="1" x14ac:dyDescent="0.3">
      <c r="A1498" s="593" t="s">
        <v>424</v>
      </c>
      <c r="B1498" s="672">
        <v>45300</v>
      </c>
      <c r="C1498" s="671" t="s">
        <v>396</v>
      </c>
      <c r="D1498" s="606" t="s">
        <v>397</v>
      </c>
      <c r="E1498" s="670"/>
      <c r="F1498" s="670"/>
      <c r="G1498" s="670"/>
      <c r="H1498" s="670"/>
      <c r="I1498" s="607">
        <v>426.39</v>
      </c>
      <c r="J1498" s="607">
        <v>335</v>
      </c>
      <c r="K1498" s="670"/>
      <c r="L1498" s="670"/>
      <c r="M1498" s="670"/>
      <c r="N1498" s="670"/>
      <c r="O1498" s="670"/>
      <c r="P1498" s="670"/>
      <c r="Q1498" s="603">
        <v>761.39</v>
      </c>
      <c r="R1498" s="670"/>
      <c r="S1498" s="670"/>
      <c r="T1498" s="670"/>
      <c r="U1498" s="670"/>
      <c r="V1498" s="608">
        <v>1</v>
      </c>
      <c r="W1498" s="608">
        <v>4</v>
      </c>
      <c r="X1498" s="670"/>
      <c r="Y1498" s="670"/>
      <c r="Z1498" s="670"/>
      <c r="AA1498" s="670"/>
      <c r="AB1498" s="670"/>
      <c r="AC1498" s="670"/>
      <c r="AD1498" s="605">
        <v>5</v>
      </c>
    </row>
    <row r="1499" spans="1:30" ht="15.75" thickBot="1" x14ac:dyDescent="0.3">
      <c r="A1499" s="593" t="s">
        <v>424</v>
      </c>
      <c r="B1499" s="673">
        <v>45307</v>
      </c>
      <c r="C1499" s="671" t="s">
        <v>396</v>
      </c>
      <c r="D1499" s="600" t="s">
        <v>397</v>
      </c>
      <c r="E1499" s="602"/>
      <c r="F1499" s="602"/>
      <c r="G1499" s="602"/>
      <c r="H1499" s="602"/>
      <c r="I1499" s="601">
        <v>1356.93</v>
      </c>
      <c r="J1499" s="601">
        <v>2640.27</v>
      </c>
      <c r="K1499" s="602"/>
      <c r="L1499" s="602"/>
      <c r="M1499" s="602"/>
      <c r="N1499" s="602"/>
      <c r="O1499" s="602"/>
      <c r="P1499" s="602"/>
      <c r="Q1499" s="603">
        <v>3997.2</v>
      </c>
      <c r="R1499" s="602"/>
      <c r="S1499" s="602"/>
      <c r="T1499" s="602"/>
      <c r="U1499" s="602"/>
      <c r="V1499" s="604">
        <v>12</v>
      </c>
      <c r="W1499" s="604">
        <v>11</v>
      </c>
      <c r="X1499" s="602"/>
      <c r="Y1499" s="602"/>
      <c r="Z1499" s="602"/>
      <c r="AA1499" s="602"/>
      <c r="AB1499" s="602"/>
      <c r="AC1499" s="602"/>
      <c r="AD1499" s="605">
        <v>22</v>
      </c>
    </row>
    <row r="1500" spans="1:30" ht="15.75" thickBot="1" x14ac:dyDescent="0.3">
      <c r="A1500" s="593" t="s">
        <v>424</v>
      </c>
      <c r="B1500" s="672">
        <v>45313</v>
      </c>
      <c r="C1500" s="671" t="s">
        <v>396</v>
      </c>
      <c r="D1500" s="606" t="s">
        <v>397</v>
      </c>
      <c r="E1500" s="670"/>
      <c r="F1500" s="670"/>
      <c r="G1500" s="670"/>
      <c r="H1500" s="670"/>
      <c r="I1500" s="670"/>
      <c r="J1500" s="607">
        <v>607.91</v>
      </c>
      <c r="K1500" s="670"/>
      <c r="L1500" s="670"/>
      <c r="M1500" s="670"/>
      <c r="N1500" s="670"/>
      <c r="O1500" s="670"/>
      <c r="P1500" s="670"/>
      <c r="Q1500" s="603">
        <v>607.91</v>
      </c>
      <c r="R1500" s="670"/>
      <c r="S1500" s="670"/>
      <c r="T1500" s="670"/>
      <c r="U1500" s="670"/>
      <c r="V1500" s="670"/>
      <c r="W1500" s="608">
        <v>4</v>
      </c>
      <c r="X1500" s="670"/>
      <c r="Y1500" s="670"/>
      <c r="Z1500" s="670"/>
      <c r="AA1500" s="670"/>
      <c r="AB1500" s="670"/>
      <c r="AC1500" s="670"/>
      <c r="AD1500" s="605">
        <v>4</v>
      </c>
    </row>
    <row r="1501" spans="1:30" ht="15.75" thickBot="1" x14ac:dyDescent="0.3">
      <c r="A1501" s="593" t="s">
        <v>424</v>
      </c>
      <c r="B1501" s="673">
        <v>45315</v>
      </c>
      <c r="C1501" s="671" t="s">
        <v>396</v>
      </c>
      <c r="D1501" s="600" t="s">
        <v>397</v>
      </c>
      <c r="E1501" s="602"/>
      <c r="F1501" s="602"/>
      <c r="G1501" s="602"/>
      <c r="H1501" s="602"/>
      <c r="I1501" s="602"/>
      <c r="J1501" s="601">
        <v>416.11</v>
      </c>
      <c r="K1501" s="602"/>
      <c r="L1501" s="602"/>
      <c r="M1501" s="602"/>
      <c r="N1501" s="602"/>
      <c r="O1501" s="602"/>
      <c r="P1501" s="602"/>
      <c r="Q1501" s="603">
        <v>416.11</v>
      </c>
      <c r="R1501" s="602"/>
      <c r="S1501" s="602"/>
      <c r="T1501" s="602"/>
      <c r="U1501" s="602"/>
      <c r="V1501" s="602"/>
      <c r="W1501" s="604">
        <v>3</v>
      </c>
      <c r="X1501" s="602"/>
      <c r="Y1501" s="602"/>
      <c r="Z1501" s="602"/>
      <c r="AA1501" s="602"/>
      <c r="AB1501" s="602"/>
      <c r="AC1501" s="602"/>
      <c r="AD1501" s="605">
        <v>3</v>
      </c>
    </row>
    <row r="1502" spans="1:30" ht="15.75" thickBot="1" x14ac:dyDescent="0.3">
      <c r="A1502" s="593" t="s">
        <v>424</v>
      </c>
      <c r="B1502" s="672">
        <v>45317</v>
      </c>
      <c r="C1502" s="671" t="s">
        <v>396</v>
      </c>
      <c r="D1502" s="606" t="s">
        <v>397</v>
      </c>
      <c r="E1502" s="670"/>
      <c r="F1502" s="670"/>
      <c r="G1502" s="670"/>
      <c r="H1502" s="670"/>
      <c r="I1502" s="670"/>
      <c r="J1502" s="607">
        <v>1482.08</v>
      </c>
      <c r="K1502" s="670"/>
      <c r="L1502" s="670"/>
      <c r="M1502" s="670"/>
      <c r="N1502" s="670"/>
      <c r="O1502" s="670"/>
      <c r="P1502" s="670"/>
      <c r="Q1502" s="603">
        <v>1482.08</v>
      </c>
      <c r="R1502" s="670"/>
      <c r="S1502" s="670"/>
      <c r="T1502" s="670"/>
      <c r="U1502" s="670"/>
      <c r="V1502" s="670"/>
      <c r="W1502" s="608">
        <v>8</v>
      </c>
      <c r="X1502" s="670"/>
      <c r="Y1502" s="670"/>
      <c r="Z1502" s="670"/>
      <c r="AA1502" s="670"/>
      <c r="AB1502" s="670"/>
      <c r="AC1502" s="670"/>
      <c r="AD1502" s="605">
        <v>8</v>
      </c>
    </row>
    <row r="1503" spans="1:30" ht="15.75" thickBot="1" x14ac:dyDescent="0.3">
      <c r="A1503" s="593" t="s">
        <v>424</v>
      </c>
      <c r="B1503" s="673">
        <v>45320</v>
      </c>
      <c r="C1503" s="671" t="s">
        <v>396</v>
      </c>
      <c r="D1503" s="600" t="s">
        <v>397</v>
      </c>
      <c r="E1503" s="602"/>
      <c r="F1503" s="602"/>
      <c r="G1503" s="602"/>
      <c r="H1503" s="601">
        <v>0</v>
      </c>
      <c r="I1503" s="601">
        <v>316.89</v>
      </c>
      <c r="J1503" s="602"/>
      <c r="K1503" s="602"/>
      <c r="L1503" s="602"/>
      <c r="M1503" s="602"/>
      <c r="N1503" s="602"/>
      <c r="O1503" s="602"/>
      <c r="P1503" s="602"/>
      <c r="Q1503" s="603">
        <v>316.89</v>
      </c>
      <c r="R1503" s="602"/>
      <c r="S1503" s="602"/>
      <c r="T1503" s="602"/>
      <c r="U1503" s="604">
        <v>1</v>
      </c>
      <c r="V1503" s="604">
        <v>1</v>
      </c>
      <c r="W1503" s="602"/>
      <c r="X1503" s="602"/>
      <c r="Y1503" s="602"/>
      <c r="Z1503" s="602"/>
      <c r="AA1503" s="602"/>
      <c r="AB1503" s="602"/>
      <c r="AC1503" s="602"/>
      <c r="AD1503" s="605">
        <v>2</v>
      </c>
    </row>
    <row r="1504" spans="1:30" ht="15.75" thickBot="1" x14ac:dyDescent="0.3">
      <c r="A1504" s="593" t="s">
        <v>424</v>
      </c>
      <c r="B1504" s="672">
        <v>45322</v>
      </c>
      <c r="C1504" s="671" t="s">
        <v>396</v>
      </c>
      <c r="D1504" s="606" t="s">
        <v>397</v>
      </c>
      <c r="E1504" s="670"/>
      <c r="F1504" s="670"/>
      <c r="G1504" s="670"/>
      <c r="H1504" s="670"/>
      <c r="I1504" s="670"/>
      <c r="J1504" s="607">
        <v>200</v>
      </c>
      <c r="K1504" s="670"/>
      <c r="L1504" s="670"/>
      <c r="M1504" s="670"/>
      <c r="N1504" s="670"/>
      <c r="O1504" s="670"/>
      <c r="P1504" s="670"/>
      <c r="Q1504" s="603">
        <v>200</v>
      </c>
      <c r="R1504" s="670"/>
      <c r="S1504" s="670"/>
      <c r="T1504" s="670"/>
      <c r="U1504" s="670"/>
      <c r="V1504" s="670"/>
      <c r="W1504" s="608">
        <v>2</v>
      </c>
      <c r="X1504" s="670"/>
      <c r="Y1504" s="670"/>
      <c r="Z1504" s="670"/>
      <c r="AA1504" s="670"/>
      <c r="AB1504" s="670"/>
      <c r="AC1504" s="670"/>
      <c r="AD1504" s="605">
        <v>2</v>
      </c>
    </row>
    <row r="1505" spans="1:30" ht="15.75" thickBot="1" x14ac:dyDescent="0.3">
      <c r="A1505" s="593" t="s">
        <v>424</v>
      </c>
      <c r="B1505" s="673">
        <v>45324</v>
      </c>
      <c r="C1505" s="671" t="s">
        <v>396</v>
      </c>
      <c r="D1505" s="600" t="s">
        <v>397</v>
      </c>
      <c r="E1505" s="602"/>
      <c r="F1505" s="602"/>
      <c r="G1505" s="602"/>
      <c r="H1505" s="602"/>
      <c r="I1505" s="602"/>
      <c r="J1505" s="601">
        <v>1643.03</v>
      </c>
      <c r="K1505" s="602"/>
      <c r="L1505" s="602"/>
      <c r="M1505" s="602"/>
      <c r="N1505" s="602"/>
      <c r="O1505" s="602"/>
      <c r="P1505" s="602"/>
      <c r="Q1505" s="603">
        <v>1643.03</v>
      </c>
      <c r="R1505" s="602"/>
      <c r="S1505" s="602"/>
      <c r="T1505" s="602"/>
      <c r="U1505" s="602"/>
      <c r="V1505" s="602"/>
      <c r="W1505" s="604">
        <v>4</v>
      </c>
      <c r="X1505" s="602"/>
      <c r="Y1505" s="602"/>
      <c r="Z1505" s="602"/>
      <c r="AA1505" s="602"/>
      <c r="AB1505" s="602"/>
      <c r="AC1505" s="602"/>
      <c r="AD1505" s="605">
        <v>4</v>
      </c>
    </row>
    <row r="1506" spans="1:30" ht="15.75" thickBot="1" x14ac:dyDescent="0.3">
      <c r="A1506" s="593" t="s">
        <v>424</v>
      </c>
      <c r="B1506" s="672">
        <v>45327</v>
      </c>
      <c r="C1506" s="671" t="s">
        <v>396</v>
      </c>
      <c r="D1506" s="606" t="s">
        <v>397</v>
      </c>
      <c r="E1506" s="670"/>
      <c r="F1506" s="670"/>
      <c r="G1506" s="670"/>
      <c r="H1506" s="670"/>
      <c r="I1506" s="670"/>
      <c r="J1506" s="670"/>
      <c r="K1506" s="607">
        <v>1199.1500000000001</v>
      </c>
      <c r="L1506" s="670"/>
      <c r="M1506" s="670"/>
      <c r="N1506" s="670"/>
      <c r="O1506" s="670"/>
      <c r="P1506" s="670"/>
      <c r="Q1506" s="603">
        <v>1199.1500000000001</v>
      </c>
      <c r="R1506" s="670"/>
      <c r="S1506" s="670"/>
      <c r="T1506" s="670"/>
      <c r="U1506" s="670"/>
      <c r="V1506" s="670"/>
      <c r="W1506" s="670"/>
      <c r="X1506" s="608">
        <v>5</v>
      </c>
      <c r="Y1506" s="670"/>
      <c r="Z1506" s="670"/>
      <c r="AA1506" s="670"/>
      <c r="AB1506" s="670"/>
      <c r="AC1506" s="670"/>
      <c r="AD1506" s="605">
        <v>5</v>
      </c>
    </row>
    <row r="1507" spans="1:30" ht="15.75" thickBot="1" x14ac:dyDescent="0.3">
      <c r="A1507" s="593" t="s">
        <v>424</v>
      </c>
      <c r="B1507" s="673">
        <v>45328</v>
      </c>
      <c r="C1507" s="671" t="s">
        <v>396</v>
      </c>
      <c r="D1507" s="600" t="s">
        <v>397</v>
      </c>
      <c r="E1507" s="602"/>
      <c r="F1507" s="602"/>
      <c r="G1507" s="602"/>
      <c r="H1507" s="602"/>
      <c r="I1507" s="601">
        <v>157.62</v>
      </c>
      <c r="J1507" s="601">
        <v>2208.48</v>
      </c>
      <c r="K1507" s="601">
        <v>80</v>
      </c>
      <c r="L1507" s="602"/>
      <c r="M1507" s="602"/>
      <c r="N1507" s="602"/>
      <c r="O1507" s="602"/>
      <c r="P1507" s="602"/>
      <c r="Q1507" s="603">
        <v>2446.1</v>
      </c>
      <c r="R1507" s="602"/>
      <c r="S1507" s="602"/>
      <c r="T1507" s="602"/>
      <c r="U1507" s="602"/>
      <c r="V1507" s="604">
        <v>1</v>
      </c>
      <c r="W1507" s="604">
        <v>8</v>
      </c>
      <c r="X1507" s="604">
        <v>1</v>
      </c>
      <c r="Y1507" s="602"/>
      <c r="Z1507" s="602"/>
      <c r="AA1507" s="602"/>
      <c r="AB1507" s="602"/>
      <c r="AC1507" s="602"/>
      <c r="AD1507" s="605">
        <v>9</v>
      </c>
    </row>
    <row r="1508" spans="1:30" ht="15.75" thickBot="1" x14ac:dyDescent="0.3">
      <c r="A1508" s="593" t="s">
        <v>424</v>
      </c>
      <c r="B1508" s="672">
        <v>45329</v>
      </c>
      <c r="C1508" s="671" t="s">
        <v>396</v>
      </c>
      <c r="D1508" s="606" t="s">
        <v>397</v>
      </c>
      <c r="E1508" s="670"/>
      <c r="F1508" s="670"/>
      <c r="G1508" s="670"/>
      <c r="H1508" s="670"/>
      <c r="I1508" s="607">
        <v>500</v>
      </c>
      <c r="J1508" s="607">
        <v>618.92999999999995</v>
      </c>
      <c r="K1508" s="670"/>
      <c r="L1508" s="670"/>
      <c r="M1508" s="670"/>
      <c r="N1508" s="670"/>
      <c r="O1508" s="670"/>
      <c r="P1508" s="670"/>
      <c r="Q1508" s="603">
        <v>1118.93</v>
      </c>
      <c r="R1508" s="670"/>
      <c r="S1508" s="670"/>
      <c r="T1508" s="670"/>
      <c r="U1508" s="670"/>
      <c r="V1508" s="608">
        <v>1</v>
      </c>
      <c r="W1508" s="608">
        <v>2</v>
      </c>
      <c r="X1508" s="670"/>
      <c r="Y1508" s="670"/>
      <c r="Z1508" s="670"/>
      <c r="AA1508" s="670"/>
      <c r="AB1508" s="670"/>
      <c r="AC1508" s="670"/>
      <c r="AD1508" s="605">
        <v>3</v>
      </c>
    </row>
    <row r="1509" spans="1:30" ht="15.75" thickBot="1" x14ac:dyDescent="0.3">
      <c r="A1509" s="593" t="s">
        <v>424</v>
      </c>
      <c r="B1509" s="673">
        <v>45330</v>
      </c>
      <c r="C1509" s="671" t="s">
        <v>396</v>
      </c>
      <c r="D1509" s="600" t="s">
        <v>397</v>
      </c>
      <c r="E1509" s="602"/>
      <c r="F1509" s="602"/>
      <c r="G1509" s="602"/>
      <c r="H1509" s="602"/>
      <c r="I1509" s="601">
        <v>55.57</v>
      </c>
      <c r="J1509" s="602"/>
      <c r="K1509" s="602"/>
      <c r="L1509" s="602"/>
      <c r="M1509" s="602"/>
      <c r="N1509" s="602"/>
      <c r="O1509" s="602"/>
      <c r="P1509" s="602"/>
      <c r="Q1509" s="603">
        <v>55.57</v>
      </c>
      <c r="R1509" s="602"/>
      <c r="S1509" s="602"/>
      <c r="T1509" s="602"/>
      <c r="U1509" s="602"/>
      <c r="V1509" s="604">
        <v>1</v>
      </c>
      <c r="W1509" s="602"/>
      <c r="X1509" s="602"/>
      <c r="Y1509" s="602"/>
      <c r="Z1509" s="602"/>
      <c r="AA1509" s="602"/>
      <c r="AB1509" s="602"/>
      <c r="AC1509" s="602"/>
      <c r="AD1509" s="605">
        <v>1</v>
      </c>
    </row>
    <row r="1510" spans="1:30" ht="15.75" thickBot="1" x14ac:dyDescent="0.3">
      <c r="A1510" s="593" t="s">
        <v>424</v>
      </c>
      <c r="B1510" s="672">
        <v>45331</v>
      </c>
      <c r="C1510" s="671" t="s">
        <v>396</v>
      </c>
      <c r="D1510" s="606" t="s">
        <v>397</v>
      </c>
      <c r="E1510" s="670"/>
      <c r="F1510" s="670"/>
      <c r="G1510" s="670"/>
      <c r="H1510" s="670"/>
      <c r="I1510" s="670"/>
      <c r="J1510" s="607">
        <v>150</v>
      </c>
      <c r="K1510" s="670"/>
      <c r="L1510" s="670"/>
      <c r="M1510" s="670"/>
      <c r="N1510" s="670"/>
      <c r="O1510" s="670"/>
      <c r="P1510" s="670"/>
      <c r="Q1510" s="603">
        <v>150</v>
      </c>
      <c r="R1510" s="670"/>
      <c r="S1510" s="670"/>
      <c r="T1510" s="670"/>
      <c r="U1510" s="670"/>
      <c r="V1510" s="670"/>
      <c r="W1510" s="608">
        <v>1</v>
      </c>
      <c r="X1510" s="670"/>
      <c r="Y1510" s="670"/>
      <c r="Z1510" s="670"/>
      <c r="AA1510" s="670"/>
      <c r="AB1510" s="670"/>
      <c r="AC1510" s="670"/>
      <c r="AD1510" s="605">
        <v>1</v>
      </c>
    </row>
    <row r="1511" spans="1:30" ht="15.75" thickBot="1" x14ac:dyDescent="0.3">
      <c r="A1511" s="593" t="s">
        <v>424</v>
      </c>
      <c r="B1511" s="673">
        <v>45334</v>
      </c>
      <c r="C1511" s="671" t="s">
        <v>396</v>
      </c>
      <c r="D1511" s="600" t="s">
        <v>397</v>
      </c>
      <c r="E1511" s="602"/>
      <c r="F1511" s="602"/>
      <c r="G1511" s="602"/>
      <c r="H1511" s="602"/>
      <c r="I1511" s="602"/>
      <c r="J1511" s="601">
        <v>404.14</v>
      </c>
      <c r="K1511" s="601">
        <v>417.82</v>
      </c>
      <c r="L1511" s="602"/>
      <c r="M1511" s="602"/>
      <c r="N1511" s="602"/>
      <c r="O1511" s="602"/>
      <c r="P1511" s="602"/>
      <c r="Q1511" s="603">
        <v>821.96</v>
      </c>
      <c r="R1511" s="602"/>
      <c r="S1511" s="602"/>
      <c r="T1511" s="602"/>
      <c r="U1511" s="602"/>
      <c r="V1511" s="602"/>
      <c r="W1511" s="604">
        <v>3</v>
      </c>
      <c r="X1511" s="604">
        <v>2</v>
      </c>
      <c r="Y1511" s="602"/>
      <c r="Z1511" s="602"/>
      <c r="AA1511" s="602"/>
      <c r="AB1511" s="602"/>
      <c r="AC1511" s="602"/>
      <c r="AD1511" s="605">
        <v>5</v>
      </c>
    </row>
    <row r="1512" spans="1:30" ht="15.75" thickBot="1" x14ac:dyDescent="0.3">
      <c r="A1512" s="593" t="s">
        <v>424</v>
      </c>
      <c r="B1512" s="672">
        <v>45335</v>
      </c>
      <c r="C1512" s="671" t="s">
        <v>396</v>
      </c>
      <c r="D1512" s="606" t="s">
        <v>397</v>
      </c>
      <c r="E1512" s="670"/>
      <c r="F1512" s="670"/>
      <c r="G1512" s="670"/>
      <c r="H1512" s="670"/>
      <c r="I1512" s="670"/>
      <c r="J1512" s="670"/>
      <c r="K1512" s="607">
        <v>1173.3599999999999</v>
      </c>
      <c r="L1512" s="670"/>
      <c r="M1512" s="670"/>
      <c r="N1512" s="670"/>
      <c r="O1512" s="670"/>
      <c r="P1512" s="670"/>
      <c r="Q1512" s="603">
        <v>1173.3599999999999</v>
      </c>
      <c r="R1512" s="670"/>
      <c r="S1512" s="670"/>
      <c r="T1512" s="670"/>
      <c r="U1512" s="670"/>
      <c r="V1512" s="670"/>
      <c r="W1512" s="670"/>
      <c r="X1512" s="608">
        <v>4</v>
      </c>
      <c r="Y1512" s="670"/>
      <c r="Z1512" s="670"/>
      <c r="AA1512" s="670"/>
      <c r="AB1512" s="670"/>
      <c r="AC1512" s="670"/>
      <c r="AD1512" s="605">
        <v>4</v>
      </c>
    </row>
    <row r="1513" spans="1:30" ht="15.75" thickBot="1" x14ac:dyDescent="0.3">
      <c r="A1513" s="593" t="s">
        <v>424</v>
      </c>
      <c r="B1513" s="673">
        <v>45336</v>
      </c>
      <c r="C1513" s="671" t="s">
        <v>396</v>
      </c>
      <c r="D1513" s="600" t="s">
        <v>397</v>
      </c>
      <c r="E1513" s="602"/>
      <c r="F1513" s="602"/>
      <c r="G1513" s="602"/>
      <c r="H1513" s="602"/>
      <c r="I1513" s="601">
        <v>382</v>
      </c>
      <c r="J1513" s="602"/>
      <c r="K1513" s="602"/>
      <c r="L1513" s="602"/>
      <c r="M1513" s="602"/>
      <c r="N1513" s="602"/>
      <c r="O1513" s="602"/>
      <c r="P1513" s="602"/>
      <c r="Q1513" s="603">
        <v>382</v>
      </c>
      <c r="R1513" s="602"/>
      <c r="S1513" s="602"/>
      <c r="T1513" s="602"/>
      <c r="U1513" s="602"/>
      <c r="V1513" s="604">
        <v>1</v>
      </c>
      <c r="W1513" s="602"/>
      <c r="X1513" s="602"/>
      <c r="Y1513" s="602"/>
      <c r="Z1513" s="602"/>
      <c r="AA1513" s="602"/>
      <c r="AB1513" s="602"/>
      <c r="AC1513" s="602"/>
      <c r="AD1513" s="605">
        <v>1</v>
      </c>
    </row>
    <row r="1514" spans="1:30" ht="15.75" thickBot="1" x14ac:dyDescent="0.3">
      <c r="A1514" s="593" t="s">
        <v>424</v>
      </c>
      <c r="B1514" s="672">
        <v>45337</v>
      </c>
      <c r="C1514" s="671" t="s">
        <v>396</v>
      </c>
      <c r="D1514" s="606" t="s">
        <v>397</v>
      </c>
      <c r="E1514" s="670"/>
      <c r="F1514" s="670"/>
      <c r="G1514" s="670"/>
      <c r="H1514" s="670"/>
      <c r="I1514" s="670"/>
      <c r="J1514" s="670"/>
      <c r="K1514" s="607">
        <v>838.57</v>
      </c>
      <c r="L1514" s="670"/>
      <c r="M1514" s="670"/>
      <c r="N1514" s="670"/>
      <c r="O1514" s="670"/>
      <c r="P1514" s="670"/>
      <c r="Q1514" s="603">
        <v>838.57</v>
      </c>
      <c r="R1514" s="670"/>
      <c r="S1514" s="670"/>
      <c r="T1514" s="670"/>
      <c r="U1514" s="670"/>
      <c r="V1514" s="670"/>
      <c r="W1514" s="670"/>
      <c r="X1514" s="608">
        <v>2</v>
      </c>
      <c r="Y1514" s="670"/>
      <c r="Z1514" s="670"/>
      <c r="AA1514" s="670"/>
      <c r="AB1514" s="670"/>
      <c r="AC1514" s="670"/>
      <c r="AD1514" s="605">
        <v>2</v>
      </c>
    </row>
    <row r="1515" spans="1:30" ht="15.75" thickBot="1" x14ac:dyDescent="0.3">
      <c r="A1515" s="593" t="s">
        <v>424</v>
      </c>
      <c r="B1515" s="673">
        <v>45342</v>
      </c>
      <c r="C1515" s="671" t="s">
        <v>396</v>
      </c>
      <c r="D1515" s="600" t="s">
        <v>397</v>
      </c>
      <c r="E1515" s="602"/>
      <c r="F1515" s="602"/>
      <c r="G1515" s="602"/>
      <c r="H1515" s="602"/>
      <c r="I1515" s="602"/>
      <c r="J1515" s="601">
        <v>153.58000000000001</v>
      </c>
      <c r="K1515" s="602"/>
      <c r="L1515" s="602"/>
      <c r="M1515" s="602"/>
      <c r="N1515" s="602"/>
      <c r="O1515" s="602"/>
      <c r="P1515" s="602"/>
      <c r="Q1515" s="603">
        <v>153.58000000000001</v>
      </c>
      <c r="R1515" s="602"/>
      <c r="S1515" s="602"/>
      <c r="T1515" s="602"/>
      <c r="U1515" s="602"/>
      <c r="V1515" s="602"/>
      <c r="W1515" s="604">
        <v>1</v>
      </c>
      <c r="X1515" s="602"/>
      <c r="Y1515" s="602"/>
      <c r="Z1515" s="602"/>
      <c r="AA1515" s="602"/>
      <c r="AB1515" s="602"/>
      <c r="AC1515" s="602"/>
      <c r="AD1515" s="605">
        <v>1</v>
      </c>
    </row>
    <row r="1516" spans="1:30" ht="15.75" thickBot="1" x14ac:dyDescent="0.3">
      <c r="A1516" s="593" t="s">
        <v>424</v>
      </c>
      <c r="B1516" s="672">
        <v>45343</v>
      </c>
      <c r="C1516" s="671" t="s">
        <v>396</v>
      </c>
      <c r="D1516" s="606" t="s">
        <v>397</v>
      </c>
      <c r="E1516" s="670"/>
      <c r="F1516" s="670"/>
      <c r="G1516" s="670"/>
      <c r="H1516" s="670"/>
      <c r="I1516" s="670"/>
      <c r="J1516" s="607">
        <v>886.63</v>
      </c>
      <c r="K1516" s="607">
        <v>1165.0899999999999</v>
      </c>
      <c r="L1516" s="670"/>
      <c r="M1516" s="670"/>
      <c r="N1516" s="670"/>
      <c r="O1516" s="670"/>
      <c r="P1516" s="670"/>
      <c r="Q1516" s="603">
        <v>2051.7199999999998</v>
      </c>
      <c r="R1516" s="670"/>
      <c r="S1516" s="670"/>
      <c r="T1516" s="670"/>
      <c r="U1516" s="670"/>
      <c r="V1516" s="670"/>
      <c r="W1516" s="608">
        <v>3</v>
      </c>
      <c r="X1516" s="608">
        <v>8</v>
      </c>
      <c r="Y1516" s="670"/>
      <c r="Z1516" s="670"/>
      <c r="AA1516" s="670"/>
      <c r="AB1516" s="670"/>
      <c r="AC1516" s="670"/>
      <c r="AD1516" s="605">
        <v>11</v>
      </c>
    </row>
    <row r="1517" spans="1:30" ht="15.75" thickBot="1" x14ac:dyDescent="0.3">
      <c r="A1517" s="593" t="s">
        <v>424</v>
      </c>
      <c r="B1517" s="673">
        <v>45344</v>
      </c>
      <c r="C1517" s="671" t="s">
        <v>396</v>
      </c>
      <c r="D1517" s="600" t="s">
        <v>397</v>
      </c>
      <c r="E1517" s="602"/>
      <c r="F1517" s="602"/>
      <c r="G1517" s="602"/>
      <c r="H1517" s="602"/>
      <c r="I1517" s="602"/>
      <c r="J1517" s="602"/>
      <c r="K1517" s="601">
        <v>146.41</v>
      </c>
      <c r="L1517" s="602"/>
      <c r="M1517" s="602"/>
      <c r="N1517" s="602"/>
      <c r="O1517" s="602"/>
      <c r="P1517" s="602"/>
      <c r="Q1517" s="603">
        <v>146.41</v>
      </c>
      <c r="R1517" s="602"/>
      <c r="S1517" s="602"/>
      <c r="T1517" s="602"/>
      <c r="U1517" s="602"/>
      <c r="V1517" s="602"/>
      <c r="W1517" s="602"/>
      <c r="X1517" s="604">
        <v>1</v>
      </c>
      <c r="Y1517" s="602"/>
      <c r="Z1517" s="602"/>
      <c r="AA1517" s="602"/>
      <c r="AB1517" s="602"/>
      <c r="AC1517" s="602"/>
      <c r="AD1517" s="605">
        <v>1</v>
      </c>
    </row>
    <row r="1518" spans="1:30" ht="15.75" thickBot="1" x14ac:dyDescent="0.3">
      <c r="A1518" s="593" t="s">
        <v>424</v>
      </c>
      <c r="B1518" s="672">
        <v>45345</v>
      </c>
      <c r="C1518" s="671" t="s">
        <v>396</v>
      </c>
      <c r="D1518" s="606" t="s">
        <v>397</v>
      </c>
      <c r="E1518" s="670"/>
      <c r="F1518" s="670"/>
      <c r="G1518" s="670"/>
      <c r="H1518" s="670"/>
      <c r="I1518" s="670"/>
      <c r="J1518" s="670"/>
      <c r="K1518" s="607">
        <v>100</v>
      </c>
      <c r="L1518" s="670"/>
      <c r="M1518" s="670"/>
      <c r="N1518" s="670"/>
      <c r="O1518" s="670"/>
      <c r="P1518" s="670"/>
      <c r="Q1518" s="603">
        <v>100</v>
      </c>
      <c r="R1518" s="670"/>
      <c r="S1518" s="670"/>
      <c r="T1518" s="670"/>
      <c r="U1518" s="670"/>
      <c r="V1518" s="670"/>
      <c r="W1518" s="670"/>
      <c r="X1518" s="608">
        <v>1</v>
      </c>
      <c r="Y1518" s="670"/>
      <c r="Z1518" s="670"/>
      <c r="AA1518" s="670"/>
      <c r="AB1518" s="670"/>
      <c r="AC1518" s="670"/>
      <c r="AD1518" s="605">
        <v>1</v>
      </c>
    </row>
    <row r="1519" spans="1:30" ht="15.75" thickBot="1" x14ac:dyDescent="0.3">
      <c r="A1519" s="593" t="s">
        <v>424</v>
      </c>
      <c r="B1519" s="673">
        <v>45348</v>
      </c>
      <c r="C1519" s="671" t="s">
        <v>396</v>
      </c>
      <c r="D1519" s="600" t="s">
        <v>397</v>
      </c>
      <c r="E1519" s="602"/>
      <c r="F1519" s="602"/>
      <c r="G1519" s="602"/>
      <c r="H1519" s="602"/>
      <c r="I1519" s="602"/>
      <c r="J1519" s="602"/>
      <c r="K1519" s="601">
        <v>350</v>
      </c>
      <c r="L1519" s="602"/>
      <c r="M1519" s="602"/>
      <c r="N1519" s="602"/>
      <c r="O1519" s="602"/>
      <c r="P1519" s="602"/>
      <c r="Q1519" s="603">
        <v>350</v>
      </c>
      <c r="R1519" s="602"/>
      <c r="S1519" s="602"/>
      <c r="T1519" s="602"/>
      <c r="U1519" s="602"/>
      <c r="V1519" s="602"/>
      <c r="W1519" s="602"/>
      <c r="X1519" s="604">
        <v>2</v>
      </c>
      <c r="Y1519" s="602"/>
      <c r="Z1519" s="602"/>
      <c r="AA1519" s="602"/>
      <c r="AB1519" s="602"/>
      <c r="AC1519" s="602"/>
      <c r="AD1519" s="605">
        <v>2</v>
      </c>
    </row>
    <row r="1520" spans="1:30" ht="15.75" thickBot="1" x14ac:dyDescent="0.3">
      <c r="A1520" s="593" t="s">
        <v>424</v>
      </c>
      <c r="B1520" s="672">
        <v>45349</v>
      </c>
      <c r="C1520" s="671" t="s">
        <v>396</v>
      </c>
      <c r="D1520" s="606" t="s">
        <v>397</v>
      </c>
      <c r="E1520" s="670"/>
      <c r="F1520" s="670"/>
      <c r="G1520" s="670"/>
      <c r="H1520" s="670"/>
      <c r="I1520" s="670"/>
      <c r="J1520" s="670"/>
      <c r="K1520" s="607">
        <v>2900.38</v>
      </c>
      <c r="L1520" s="670"/>
      <c r="M1520" s="670"/>
      <c r="N1520" s="670"/>
      <c r="O1520" s="670"/>
      <c r="P1520" s="670"/>
      <c r="Q1520" s="603">
        <v>2900.38</v>
      </c>
      <c r="R1520" s="670"/>
      <c r="S1520" s="670"/>
      <c r="T1520" s="670"/>
      <c r="U1520" s="670"/>
      <c r="V1520" s="670"/>
      <c r="W1520" s="670"/>
      <c r="X1520" s="608">
        <v>12</v>
      </c>
      <c r="Y1520" s="670"/>
      <c r="Z1520" s="670"/>
      <c r="AA1520" s="670"/>
      <c r="AB1520" s="670"/>
      <c r="AC1520" s="670"/>
      <c r="AD1520" s="605">
        <v>12</v>
      </c>
    </row>
    <row r="1521" spans="1:30" ht="15.75" thickBot="1" x14ac:dyDescent="0.3">
      <c r="A1521" s="593" t="s">
        <v>424</v>
      </c>
      <c r="B1521" s="673">
        <v>45350</v>
      </c>
      <c r="C1521" s="671" t="s">
        <v>396</v>
      </c>
      <c r="D1521" s="600" t="s">
        <v>397</v>
      </c>
      <c r="E1521" s="602"/>
      <c r="F1521" s="602"/>
      <c r="G1521" s="602"/>
      <c r="H1521" s="602"/>
      <c r="I1521" s="602"/>
      <c r="J1521" s="602"/>
      <c r="K1521" s="601">
        <v>320</v>
      </c>
      <c r="L1521" s="602"/>
      <c r="M1521" s="602"/>
      <c r="N1521" s="602"/>
      <c r="O1521" s="602"/>
      <c r="P1521" s="602"/>
      <c r="Q1521" s="603">
        <v>320</v>
      </c>
      <c r="R1521" s="602"/>
      <c r="S1521" s="602"/>
      <c r="T1521" s="602"/>
      <c r="U1521" s="602"/>
      <c r="V1521" s="602"/>
      <c r="W1521" s="602"/>
      <c r="X1521" s="604">
        <v>4</v>
      </c>
      <c r="Y1521" s="602"/>
      <c r="Z1521" s="602"/>
      <c r="AA1521" s="602"/>
      <c r="AB1521" s="602"/>
      <c r="AC1521" s="602"/>
      <c r="AD1521" s="605">
        <v>4</v>
      </c>
    </row>
    <row r="1522" spans="1:30" ht="15.75" thickBot="1" x14ac:dyDescent="0.3">
      <c r="A1522" s="593" t="s">
        <v>424</v>
      </c>
      <c r="B1522" s="672">
        <v>45355</v>
      </c>
      <c r="C1522" s="671" t="s">
        <v>396</v>
      </c>
      <c r="D1522" s="606" t="s">
        <v>397</v>
      </c>
      <c r="E1522" s="670"/>
      <c r="F1522" s="670"/>
      <c r="G1522" s="670"/>
      <c r="H1522" s="670"/>
      <c r="I1522" s="670"/>
      <c r="J1522" s="607">
        <v>451.28</v>
      </c>
      <c r="K1522" s="670"/>
      <c r="L1522" s="670"/>
      <c r="M1522" s="670"/>
      <c r="N1522" s="670"/>
      <c r="O1522" s="670"/>
      <c r="P1522" s="670"/>
      <c r="Q1522" s="603">
        <v>451.28</v>
      </c>
      <c r="R1522" s="670"/>
      <c r="S1522" s="670"/>
      <c r="T1522" s="670"/>
      <c r="U1522" s="670"/>
      <c r="V1522" s="670"/>
      <c r="W1522" s="608">
        <v>1</v>
      </c>
      <c r="X1522" s="670"/>
      <c r="Y1522" s="670"/>
      <c r="Z1522" s="670"/>
      <c r="AA1522" s="670"/>
      <c r="AB1522" s="670"/>
      <c r="AC1522" s="670"/>
      <c r="AD1522" s="605">
        <v>1</v>
      </c>
    </row>
    <row r="1523" spans="1:30" ht="15.75" thickBot="1" x14ac:dyDescent="0.3">
      <c r="A1523" s="593" t="s">
        <v>424</v>
      </c>
      <c r="B1523" s="673">
        <v>45358</v>
      </c>
      <c r="C1523" s="671" t="s">
        <v>396</v>
      </c>
      <c r="D1523" s="600" t="s">
        <v>397</v>
      </c>
      <c r="E1523" s="602"/>
      <c r="F1523" s="602"/>
      <c r="G1523" s="602"/>
      <c r="H1523" s="602"/>
      <c r="I1523" s="602"/>
      <c r="J1523" s="602"/>
      <c r="K1523" s="601">
        <v>739.82</v>
      </c>
      <c r="L1523" s="601">
        <v>200</v>
      </c>
      <c r="M1523" s="602"/>
      <c r="N1523" s="602"/>
      <c r="O1523" s="602"/>
      <c r="P1523" s="602"/>
      <c r="Q1523" s="603">
        <v>939.82</v>
      </c>
      <c r="R1523" s="602"/>
      <c r="S1523" s="602"/>
      <c r="T1523" s="602"/>
      <c r="U1523" s="602"/>
      <c r="V1523" s="602"/>
      <c r="W1523" s="602"/>
      <c r="X1523" s="604">
        <v>3</v>
      </c>
      <c r="Y1523" s="604">
        <v>1</v>
      </c>
      <c r="Z1523" s="602"/>
      <c r="AA1523" s="602"/>
      <c r="AB1523" s="602"/>
      <c r="AC1523" s="602"/>
      <c r="AD1523" s="605">
        <v>4</v>
      </c>
    </row>
    <row r="1524" spans="1:30" ht="15.75" thickBot="1" x14ac:dyDescent="0.3">
      <c r="A1524" s="593" t="s">
        <v>424</v>
      </c>
      <c r="B1524" s="672">
        <v>45363</v>
      </c>
      <c r="C1524" s="671" t="s">
        <v>396</v>
      </c>
      <c r="D1524" s="606" t="s">
        <v>397</v>
      </c>
      <c r="E1524" s="670"/>
      <c r="F1524" s="670"/>
      <c r="G1524" s="670"/>
      <c r="H1524" s="670"/>
      <c r="I1524" s="670"/>
      <c r="J1524" s="670"/>
      <c r="K1524" s="607">
        <v>2007.96</v>
      </c>
      <c r="L1524" s="607">
        <v>451.99</v>
      </c>
      <c r="M1524" s="670"/>
      <c r="N1524" s="670"/>
      <c r="O1524" s="670"/>
      <c r="P1524" s="670"/>
      <c r="Q1524" s="603">
        <v>2459.9499999999998</v>
      </c>
      <c r="R1524" s="670"/>
      <c r="S1524" s="670"/>
      <c r="T1524" s="670"/>
      <c r="U1524" s="670"/>
      <c r="V1524" s="670"/>
      <c r="W1524" s="670"/>
      <c r="X1524" s="608">
        <v>5</v>
      </c>
      <c r="Y1524" s="608">
        <v>2</v>
      </c>
      <c r="Z1524" s="670"/>
      <c r="AA1524" s="670"/>
      <c r="AB1524" s="670"/>
      <c r="AC1524" s="670"/>
      <c r="AD1524" s="605">
        <v>7</v>
      </c>
    </row>
    <row r="1525" spans="1:30" ht="15.75" thickBot="1" x14ac:dyDescent="0.3">
      <c r="A1525" s="593" t="s">
        <v>424</v>
      </c>
      <c r="B1525" s="673">
        <v>45364</v>
      </c>
      <c r="C1525" s="671" t="s">
        <v>396</v>
      </c>
      <c r="D1525" s="600" t="s">
        <v>397</v>
      </c>
      <c r="E1525" s="602"/>
      <c r="F1525" s="602"/>
      <c r="G1525" s="602"/>
      <c r="H1525" s="602"/>
      <c r="I1525" s="602"/>
      <c r="J1525" s="602"/>
      <c r="K1525" s="601">
        <v>422.53</v>
      </c>
      <c r="L1525" s="602"/>
      <c r="M1525" s="602"/>
      <c r="N1525" s="602"/>
      <c r="O1525" s="602"/>
      <c r="P1525" s="602"/>
      <c r="Q1525" s="603">
        <v>422.53</v>
      </c>
      <c r="R1525" s="602"/>
      <c r="S1525" s="602"/>
      <c r="T1525" s="602"/>
      <c r="U1525" s="602"/>
      <c r="V1525" s="602"/>
      <c r="W1525" s="602"/>
      <c r="X1525" s="604">
        <v>1</v>
      </c>
      <c r="Y1525" s="602"/>
      <c r="Z1525" s="602"/>
      <c r="AA1525" s="602"/>
      <c r="AB1525" s="602"/>
      <c r="AC1525" s="602"/>
      <c r="AD1525" s="605">
        <v>1</v>
      </c>
    </row>
    <row r="1526" spans="1:30" ht="15.75" thickBot="1" x14ac:dyDescent="0.3">
      <c r="A1526" s="593" t="s">
        <v>424</v>
      </c>
      <c r="B1526" s="672">
        <v>45366</v>
      </c>
      <c r="C1526" s="671" t="s">
        <v>396</v>
      </c>
      <c r="D1526" s="606" t="s">
        <v>397</v>
      </c>
      <c r="E1526" s="670"/>
      <c r="F1526" s="670"/>
      <c r="G1526" s="670"/>
      <c r="H1526" s="670"/>
      <c r="I1526" s="670"/>
      <c r="J1526" s="670"/>
      <c r="K1526" s="670"/>
      <c r="L1526" s="607">
        <v>200</v>
      </c>
      <c r="M1526" s="670"/>
      <c r="N1526" s="670"/>
      <c r="O1526" s="670"/>
      <c r="P1526" s="670"/>
      <c r="Q1526" s="603">
        <v>200</v>
      </c>
      <c r="R1526" s="670"/>
      <c r="S1526" s="670"/>
      <c r="T1526" s="670"/>
      <c r="U1526" s="670"/>
      <c r="V1526" s="670"/>
      <c r="W1526" s="670"/>
      <c r="X1526" s="670"/>
      <c r="Y1526" s="608">
        <v>1</v>
      </c>
      <c r="Z1526" s="670"/>
      <c r="AA1526" s="670"/>
      <c r="AB1526" s="670"/>
      <c r="AC1526" s="670"/>
      <c r="AD1526" s="605">
        <v>1</v>
      </c>
    </row>
    <row r="1527" spans="1:30" ht="15.75" thickBot="1" x14ac:dyDescent="0.3">
      <c r="A1527" s="593" t="s">
        <v>424</v>
      </c>
      <c r="B1527" s="673">
        <v>45369</v>
      </c>
      <c r="C1527" s="671" t="s">
        <v>396</v>
      </c>
      <c r="D1527" s="600" t="s">
        <v>397</v>
      </c>
      <c r="E1527" s="602"/>
      <c r="F1527" s="602"/>
      <c r="G1527" s="602"/>
      <c r="H1527" s="602"/>
      <c r="I1527" s="602"/>
      <c r="J1527" s="602"/>
      <c r="K1527" s="601">
        <v>139.72999999999999</v>
      </c>
      <c r="L1527" s="601">
        <v>1361.84</v>
      </c>
      <c r="M1527" s="602"/>
      <c r="N1527" s="602"/>
      <c r="O1527" s="602"/>
      <c r="P1527" s="602"/>
      <c r="Q1527" s="603">
        <v>1501.57</v>
      </c>
      <c r="R1527" s="602"/>
      <c r="S1527" s="602"/>
      <c r="T1527" s="602"/>
      <c r="U1527" s="602"/>
      <c r="V1527" s="602"/>
      <c r="W1527" s="602"/>
      <c r="X1527" s="604">
        <v>1</v>
      </c>
      <c r="Y1527" s="604">
        <v>6</v>
      </c>
      <c r="Z1527" s="602"/>
      <c r="AA1527" s="602"/>
      <c r="AB1527" s="602"/>
      <c r="AC1527" s="602"/>
      <c r="AD1527" s="605">
        <v>7</v>
      </c>
    </row>
    <row r="1528" spans="1:30" ht="15.75" thickBot="1" x14ac:dyDescent="0.3">
      <c r="A1528" s="593" t="s">
        <v>424</v>
      </c>
      <c r="B1528" s="672">
        <v>45370</v>
      </c>
      <c r="C1528" s="671" t="s">
        <v>396</v>
      </c>
      <c r="D1528" s="606" t="s">
        <v>397</v>
      </c>
      <c r="E1528" s="670"/>
      <c r="F1528" s="670"/>
      <c r="G1528" s="670"/>
      <c r="H1528" s="670"/>
      <c r="I1528" s="670"/>
      <c r="J1528" s="670"/>
      <c r="K1528" s="670"/>
      <c r="L1528" s="607">
        <v>337.23</v>
      </c>
      <c r="M1528" s="670"/>
      <c r="N1528" s="670"/>
      <c r="O1528" s="670"/>
      <c r="P1528" s="670"/>
      <c r="Q1528" s="603">
        <v>337.23</v>
      </c>
      <c r="R1528" s="670"/>
      <c r="S1528" s="670"/>
      <c r="T1528" s="670"/>
      <c r="U1528" s="670"/>
      <c r="V1528" s="670"/>
      <c r="W1528" s="670"/>
      <c r="X1528" s="670"/>
      <c r="Y1528" s="608">
        <v>1</v>
      </c>
      <c r="Z1528" s="670"/>
      <c r="AA1528" s="670"/>
      <c r="AB1528" s="670"/>
      <c r="AC1528" s="670"/>
      <c r="AD1528" s="605">
        <v>1</v>
      </c>
    </row>
    <row r="1529" spans="1:30" ht="15.75" thickBot="1" x14ac:dyDescent="0.3">
      <c r="A1529" s="593" t="s">
        <v>424</v>
      </c>
      <c r="B1529" s="673">
        <v>45371</v>
      </c>
      <c r="C1529" s="671" t="s">
        <v>396</v>
      </c>
      <c r="D1529" s="600" t="s">
        <v>397</v>
      </c>
      <c r="E1529" s="602"/>
      <c r="F1529" s="602"/>
      <c r="G1529" s="602"/>
      <c r="H1529" s="602"/>
      <c r="I1529" s="602"/>
      <c r="J1529" s="601">
        <v>314.49</v>
      </c>
      <c r="K1529" s="602"/>
      <c r="L1529" s="602"/>
      <c r="M1529" s="602"/>
      <c r="N1529" s="602"/>
      <c r="O1529" s="602"/>
      <c r="P1529" s="602"/>
      <c r="Q1529" s="603">
        <v>314.49</v>
      </c>
      <c r="R1529" s="602"/>
      <c r="S1529" s="602"/>
      <c r="T1529" s="602"/>
      <c r="U1529" s="602"/>
      <c r="V1529" s="602"/>
      <c r="W1529" s="604">
        <v>1</v>
      </c>
      <c r="X1529" s="602"/>
      <c r="Y1529" s="602"/>
      <c r="Z1529" s="602"/>
      <c r="AA1529" s="602"/>
      <c r="AB1529" s="602"/>
      <c r="AC1529" s="602"/>
      <c r="AD1529" s="605">
        <v>1</v>
      </c>
    </row>
    <row r="1530" spans="1:30" ht="15.75" thickBot="1" x14ac:dyDescent="0.3">
      <c r="A1530" s="593" t="s">
        <v>424</v>
      </c>
      <c r="B1530" s="672">
        <v>45373</v>
      </c>
      <c r="C1530" s="671" t="s">
        <v>396</v>
      </c>
      <c r="D1530" s="606" t="s">
        <v>397</v>
      </c>
      <c r="E1530" s="670"/>
      <c r="F1530" s="670"/>
      <c r="G1530" s="670"/>
      <c r="H1530" s="670"/>
      <c r="I1530" s="670"/>
      <c r="J1530" s="670"/>
      <c r="K1530" s="670"/>
      <c r="L1530" s="607">
        <v>75.290000000000006</v>
      </c>
      <c r="M1530" s="670"/>
      <c r="N1530" s="670"/>
      <c r="O1530" s="670"/>
      <c r="P1530" s="670"/>
      <c r="Q1530" s="603">
        <v>75.290000000000006</v>
      </c>
      <c r="R1530" s="670"/>
      <c r="S1530" s="670"/>
      <c r="T1530" s="670"/>
      <c r="U1530" s="670"/>
      <c r="V1530" s="670"/>
      <c r="W1530" s="670"/>
      <c r="X1530" s="670"/>
      <c r="Y1530" s="608">
        <v>1</v>
      </c>
      <c r="Z1530" s="670"/>
      <c r="AA1530" s="670"/>
      <c r="AB1530" s="670"/>
      <c r="AC1530" s="670"/>
      <c r="AD1530" s="605">
        <v>1</v>
      </c>
    </row>
    <row r="1531" spans="1:30" ht="15.75" thickBot="1" x14ac:dyDescent="0.3">
      <c r="A1531" s="593" t="s">
        <v>424</v>
      </c>
      <c r="B1531" s="673">
        <v>45376</v>
      </c>
      <c r="C1531" s="671" t="s">
        <v>396</v>
      </c>
      <c r="D1531" s="600" t="s">
        <v>397</v>
      </c>
      <c r="E1531" s="602"/>
      <c r="F1531" s="602"/>
      <c r="G1531" s="602"/>
      <c r="H1531" s="602"/>
      <c r="I1531" s="602"/>
      <c r="J1531" s="602"/>
      <c r="K1531" s="601">
        <v>2078</v>
      </c>
      <c r="L1531" s="602"/>
      <c r="M1531" s="602"/>
      <c r="N1531" s="602"/>
      <c r="O1531" s="602"/>
      <c r="P1531" s="602"/>
      <c r="Q1531" s="603">
        <v>2078</v>
      </c>
      <c r="R1531" s="602"/>
      <c r="S1531" s="602"/>
      <c r="T1531" s="602"/>
      <c r="U1531" s="602"/>
      <c r="V1531" s="602"/>
      <c r="W1531" s="602"/>
      <c r="X1531" s="604">
        <v>4</v>
      </c>
      <c r="Y1531" s="602"/>
      <c r="Z1531" s="602"/>
      <c r="AA1531" s="602"/>
      <c r="AB1531" s="602"/>
      <c r="AC1531" s="602"/>
      <c r="AD1531" s="605">
        <v>4</v>
      </c>
    </row>
    <row r="1532" spans="1:30" ht="15.75" thickBot="1" x14ac:dyDescent="0.3">
      <c r="A1532" s="593" t="s">
        <v>424</v>
      </c>
      <c r="B1532" s="672">
        <v>45378</v>
      </c>
      <c r="C1532" s="671" t="s">
        <v>396</v>
      </c>
      <c r="D1532" s="606" t="s">
        <v>397</v>
      </c>
      <c r="E1532" s="670"/>
      <c r="F1532" s="670"/>
      <c r="G1532" s="670"/>
      <c r="H1532" s="670"/>
      <c r="I1532" s="670"/>
      <c r="J1532" s="670"/>
      <c r="K1532" s="607">
        <v>100</v>
      </c>
      <c r="L1532" s="607">
        <v>1429.21</v>
      </c>
      <c r="M1532" s="670"/>
      <c r="N1532" s="670"/>
      <c r="O1532" s="670"/>
      <c r="P1532" s="670"/>
      <c r="Q1532" s="603">
        <v>1529.21</v>
      </c>
      <c r="R1532" s="670"/>
      <c r="S1532" s="670"/>
      <c r="T1532" s="670"/>
      <c r="U1532" s="670"/>
      <c r="V1532" s="670"/>
      <c r="W1532" s="670"/>
      <c r="X1532" s="608">
        <v>1</v>
      </c>
      <c r="Y1532" s="608">
        <v>7</v>
      </c>
      <c r="Z1532" s="670"/>
      <c r="AA1532" s="670"/>
      <c r="AB1532" s="670"/>
      <c r="AC1532" s="670"/>
      <c r="AD1532" s="605">
        <v>8</v>
      </c>
    </row>
    <row r="1533" spans="1:30" ht="15.75" thickBot="1" x14ac:dyDescent="0.3">
      <c r="A1533" s="593" t="s">
        <v>424</v>
      </c>
      <c r="B1533" s="673">
        <v>45379</v>
      </c>
      <c r="C1533" s="671" t="s">
        <v>396</v>
      </c>
      <c r="D1533" s="600" t="s">
        <v>397</v>
      </c>
      <c r="E1533" s="602"/>
      <c r="F1533" s="602"/>
      <c r="G1533" s="602"/>
      <c r="H1533" s="602"/>
      <c r="I1533" s="602"/>
      <c r="J1533" s="602"/>
      <c r="K1533" s="602"/>
      <c r="L1533" s="601">
        <v>1134.18</v>
      </c>
      <c r="M1533" s="602"/>
      <c r="N1533" s="602"/>
      <c r="O1533" s="602"/>
      <c r="P1533" s="602"/>
      <c r="Q1533" s="603">
        <v>1134.18</v>
      </c>
      <c r="R1533" s="602"/>
      <c r="S1533" s="602"/>
      <c r="T1533" s="602"/>
      <c r="U1533" s="602"/>
      <c r="V1533" s="602"/>
      <c r="W1533" s="602"/>
      <c r="X1533" s="602"/>
      <c r="Y1533" s="604">
        <v>4</v>
      </c>
      <c r="Z1533" s="602"/>
      <c r="AA1533" s="602"/>
      <c r="AB1533" s="602"/>
      <c r="AC1533" s="602"/>
      <c r="AD1533" s="605">
        <v>4</v>
      </c>
    </row>
    <row r="1534" spans="1:30" ht="15.75" thickBot="1" x14ac:dyDescent="0.3">
      <c r="A1534" s="593" t="s">
        <v>424</v>
      </c>
      <c r="B1534" s="672">
        <v>45380</v>
      </c>
      <c r="C1534" s="671" t="s">
        <v>396</v>
      </c>
      <c r="D1534" s="606" t="s">
        <v>397</v>
      </c>
      <c r="E1534" s="670"/>
      <c r="F1534" s="670"/>
      <c r="G1534" s="670"/>
      <c r="H1534" s="670"/>
      <c r="I1534" s="670"/>
      <c r="J1534" s="670"/>
      <c r="K1534" s="670"/>
      <c r="L1534" s="607">
        <v>245.92</v>
      </c>
      <c r="M1534" s="670"/>
      <c r="N1534" s="670"/>
      <c r="O1534" s="670"/>
      <c r="P1534" s="670"/>
      <c r="Q1534" s="603">
        <v>245.92</v>
      </c>
      <c r="R1534" s="670"/>
      <c r="S1534" s="670"/>
      <c r="T1534" s="670"/>
      <c r="U1534" s="670"/>
      <c r="V1534" s="670"/>
      <c r="W1534" s="670"/>
      <c r="X1534" s="670"/>
      <c r="Y1534" s="608">
        <v>1</v>
      </c>
      <c r="Z1534" s="670"/>
      <c r="AA1534" s="670"/>
      <c r="AB1534" s="670"/>
      <c r="AC1534" s="670"/>
      <c r="AD1534" s="605">
        <v>1</v>
      </c>
    </row>
    <row r="1535" spans="1:30" ht="15.75" thickBot="1" x14ac:dyDescent="0.3">
      <c r="A1535" s="593" t="s">
        <v>424</v>
      </c>
      <c r="B1535" s="673">
        <v>45386</v>
      </c>
      <c r="C1535" s="671" t="s">
        <v>396</v>
      </c>
      <c r="D1535" s="600" t="s">
        <v>397</v>
      </c>
      <c r="E1535" s="602"/>
      <c r="F1535" s="602"/>
      <c r="G1535" s="602"/>
      <c r="H1535" s="602"/>
      <c r="I1535" s="602"/>
      <c r="J1535" s="602"/>
      <c r="K1535" s="602"/>
      <c r="L1535" s="601">
        <v>29</v>
      </c>
      <c r="M1535" s="602"/>
      <c r="N1535" s="602"/>
      <c r="O1535" s="602"/>
      <c r="P1535" s="602"/>
      <c r="Q1535" s="603">
        <v>29</v>
      </c>
      <c r="R1535" s="602"/>
      <c r="S1535" s="602"/>
      <c r="T1535" s="602"/>
      <c r="U1535" s="602"/>
      <c r="V1535" s="602"/>
      <c r="W1535" s="602"/>
      <c r="X1535" s="602"/>
      <c r="Y1535" s="604">
        <v>1</v>
      </c>
      <c r="Z1535" s="602"/>
      <c r="AA1535" s="602"/>
      <c r="AB1535" s="602"/>
      <c r="AC1535" s="602"/>
      <c r="AD1535" s="605">
        <v>1</v>
      </c>
    </row>
    <row r="1536" spans="1:30" ht="15.75" thickBot="1" x14ac:dyDescent="0.3">
      <c r="A1536" s="593" t="s">
        <v>424</v>
      </c>
      <c r="B1536" s="672">
        <v>45387</v>
      </c>
      <c r="C1536" s="671" t="s">
        <v>396</v>
      </c>
      <c r="D1536" s="606" t="s">
        <v>397</v>
      </c>
      <c r="E1536" s="670"/>
      <c r="F1536" s="670"/>
      <c r="G1536" s="670"/>
      <c r="H1536" s="670"/>
      <c r="I1536" s="670"/>
      <c r="J1536" s="670"/>
      <c r="K1536" s="670"/>
      <c r="L1536" s="607">
        <v>1639.74</v>
      </c>
      <c r="M1536" s="670"/>
      <c r="N1536" s="670"/>
      <c r="O1536" s="670"/>
      <c r="P1536" s="670"/>
      <c r="Q1536" s="603">
        <v>1639.74</v>
      </c>
      <c r="R1536" s="670"/>
      <c r="S1536" s="670"/>
      <c r="T1536" s="670"/>
      <c r="U1536" s="670"/>
      <c r="V1536" s="670"/>
      <c r="W1536" s="670"/>
      <c r="X1536" s="670"/>
      <c r="Y1536" s="608">
        <v>7</v>
      </c>
      <c r="Z1536" s="670"/>
      <c r="AA1536" s="670"/>
      <c r="AB1536" s="670"/>
      <c r="AC1536" s="670"/>
      <c r="AD1536" s="605">
        <v>7</v>
      </c>
    </row>
    <row r="1537" spans="1:30" ht="15.75" thickBot="1" x14ac:dyDescent="0.3">
      <c r="A1537" s="593" t="s">
        <v>424</v>
      </c>
      <c r="B1537" s="673">
        <v>45390</v>
      </c>
      <c r="C1537" s="671" t="s">
        <v>396</v>
      </c>
      <c r="D1537" s="600" t="s">
        <v>397</v>
      </c>
      <c r="E1537" s="602"/>
      <c r="F1537" s="602"/>
      <c r="G1537" s="602"/>
      <c r="H1537" s="602"/>
      <c r="I1537" s="602"/>
      <c r="J1537" s="602"/>
      <c r="K1537" s="602"/>
      <c r="L1537" s="602"/>
      <c r="M1537" s="601">
        <v>500</v>
      </c>
      <c r="N1537" s="602"/>
      <c r="O1537" s="602"/>
      <c r="P1537" s="602"/>
      <c r="Q1537" s="603">
        <v>500</v>
      </c>
      <c r="R1537" s="602"/>
      <c r="S1537" s="602"/>
      <c r="T1537" s="602"/>
      <c r="U1537" s="602"/>
      <c r="V1537" s="602"/>
      <c r="W1537" s="602"/>
      <c r="X1537" s="602"/>
      <c r="Y1537" s="602"/>
      <c r="Z1537" s="604">
        <v>3</v>
      </c>
      <c r="AA1537" s="602"/>
      <c r="AB1537" s="602"/>
      <c r="AC1537" s="602"/>
      <c r="AD1537" s="605">
        <v>3</v>
      </c>
    </row>
    <row r="1538" spans="1:30" ht="15.75" thickBot="1" x14ac:dyDescent="0.3">
      <c r="A1538" s="593" t="s">
        <v>424</v>
      </c>
      <c r="B1538" s="672">
        <v>45391</v>
      </c>
      <c r="C1538" s="671" t="s">
        <v>396</v>
      </c>
      <c r="D1538" s="606" t="s">
        <v>397</v>
      </c>
      <c r="E1538" s="670"/>
      <c r="F1538" s="670"/>
      <c r="G1538" s="670"/>
      <c r="H1538" s="670"/>
      <c r="I1538" s="670"/>
      <c r="J1538" s="670"/>
      <c r="K1538" s="670"/>
      <c r="L1538" s="607">
        <v>817.53</v>
      </c>
      <c r="M1538" s="670"/>
      <c r="N1538" s="670"/>
      <c r="O1538" s="670"/>
      <c r="P1538" s="670"/>
      <c r="Q1538" s="603">
        <v>817.53</v>
      </c>
      <c r="R1538" s="670"/>
      <c r="S1538" s="670"/>
      <c r="T1538" s="670"/>
      <c r="U1538" s="670"/>
      <c r="V1538" s="670"/>
      <c r="W1538" s="670"/>
      <c r="X1538" s="670"/>
      <c r="Y1538" s="608">
        <v>5</v>
      </c>
      <c r="Z1538" s="670"/>
      <c r="AA1538" s="670"/>
      <c r="AB1538" s="670"/>
      <c r="AC1538" s="670"/>
      <c r="AD1538" s="605">
        <v>5</v>
      </c>
    </row>
    <row r="1539" spans="1:30" ht="15.75" thickBot="1" x14ac:dyDescent="0.3">
      <c r="A1539" s="593" t="s">
        <v>424</v>
      </c>
      <c r="B1539" s="673">
        <v>45392</v>
      </c>
      <c r="C1539" s="671" t="s">
        <v>396</v>
      </c>
      <c r="D1539" s="600" t="s">
        <v>397</v>
      </c>
      <c r="E1539" s="602"/>
      <c r="F1539" s="602"/>
      <c r="G1539" s="602"/>
      <c r="H1539" s="602"/>
      <c r="I1539" s="602"/>
      <c r="J1539" s="602"/>
      <c r="K1539" s="602"/>
      <c r="L1539" s="602"/>
      <c r="M1539" s="601">
        <v>572.76</v>
      </c>
      <c r="N1539" s="602"/>
      <c r="O1539" s="602"/>
      <c r="P1539" s="602"/>
      <c r="Q1539" s="603">
        <v>572.76</v>
      </c>
      <c r="R1539" s="602"/>
      <c r="S1539" s="602"/>
      <c r="T1539" s="602"/>
      <c r="U1539" s="602"/>
      <c r="V1539" s="602"/>
      <c r="W1539" s="602"/>
      <c r="X1539" s="602"/>
      <c r="Y1539" s="602"/>
      <c r="Z1539" s="604">
        <v>1</v>
      </c>
      <c r="AA1539" s="602"/>
      <c r="AB1539" s="602"/>
      <c r="AC1539" s="602"/>
      <c r="AD1539" s="605">
        <v>1</v>
      </c>
    </row>
    <row r="1540" spans="1:30" ht="15.75" thickBot="1" x14ac:dyDescent="0.3">
      <c r="A1540" s="593" t="s">
        <v>424</v>
      </c>
      <c r="B1540" s="672">
        <v>45398</v>
      </c>
      <c r="C1540" s="671" t="s">
        <v>396</v>
      </c>
      <c r="D1540" s="606" t="s">
        <v>397</v>
      </c>
      <c r="E1540" s="670"/>
      <c r="F1540" s="670"/>
      <c r="G1540" s="670"/>
      <c r="H1540" s="670"/>
      <c r="I1540" s="670"/>
      <c r="J1540" s="670"/>
      <c r="K1540" s="670"/>
      <c r="L1540" s="607">
        <v>594.52</v>
      </c>
      <c r="M1540" s="607">
        <v>1910.12</v>
      </c>
      <c r="N1540" s="670"/>
      <c r="O1540" s="670"/>
      <c r="P1540" s="670"/>
      <c r="Q1540" s="603">
        <v>2504.64</v>
      </c>
      <c r="R1540" s="670"/>
      <c r="S1540" s="670"/>
      <c r="T1540" s="670"/>
      <c r="U1540" s="670"/>
      <c r="V1540" s="670"/>
      <c r="W1540" s="670"/>
      <c r="X1540" s="670"/>
      <c r="Y1540" s="608">
        <v>4</v>
      </c>
      <c r="Z1540" s="608">
        <v>7</v>
      </c>
      <c r="AA1540" s="670"/>
      <c r="AB1540" s="670"/>
      <c r="AC1540" s="670"/>
      <c r="AD1540" s="605">
        <v>11</v>
      </c>
    </row>
    <row r="1541" spans="1:30" ht="15.75" thickBot="1" x14ac:dyDescent="0.3">
      <c r="A1541" s="593" t="s">
        <v>424</v>
      </c>
      <c r="B1541" s="673">
        <v>45399</v>
      </c>
      <c r="C1541" s="671" t="s">
        <v>396</v>
      </c>
      <c r="D1541" s="600" t="s">
        <v>397</v>
      </c>
      <c r="E1541" s="602"/>
      <c r="F1541" s="602"/>
      <c r="G1541" s="602"/>
      <c r="H1541" s="602"/>
      <c r="I1541" s="602"/>
      <c r="J1541" s="602"/>
      <c r="K1541" s="602"/>
      <c r="L1541" s="602"/>
      <c r="M1541" s="601">
        <v>300</v>
      </c>
      <c r="N1541" s="602"/>
      <c r="O1541" s="602"/>
      <c r="P1541" s="602"/>
      <c r="Q1541" s="603">
        <v>300</v>
      </c>
      <c r="R1541" s="602"/>
      <c r="S1541" s="602"/>
      <c r="T1541" s="602"/>
      <c r="U1541" s="602"/>
      <c r="V1541" s="602"/>
      <c r="W1541" s="602"/>
      <c r="X1541" s="602"/>
      <c r="Y1541" s="602"/>
      <c r="Z1541" s="604">
        <v>2</v>
      </c>
      <c r="AA1541" s="602"/>
      <c r="AB1541" s="602"/>
      <c r="AC1541" s="602"/>
      <c r="AD1541" s="605">
        <v>2</v>
      </c>
    </row>
    <row r="1542" spans="1:30" ht="15.75" thickBot="1" x14ac:dyDescent="0.3">
      <c r="A1542" s="593" t="s">
        <v>424</v>
      </c>
      <c r="B1542" s="672">
        <v>45400</v>
      </c>
      <c r="C1542" s="671" t="s">
        <v>396</v>
      </c>
      <c r="D1542" s="606" t="s">
        <v>397</v>
      </c>
      <c r="E1542" s="670"/>
      <c r="F1542" s="670"/>
      <c r="G1542" s="670"/>
      <c r="H1542" s="670"/>
      <c r="I1542" s="670"/>
      <c r="J1542" s="670"/>
      <c r="K1542" s="670"/>
      <c r="L1542" s="670"/>
      <c r="M1542" s="607">
        <v>324.26</v>
      </c>
      <c r="N1542" s="670"/>
      <c r="O1542" s="670"/>
      <c r="P1542" s="670"/>
      <c r="Q1542" s="603">
        <v>324.26</v>
      </c>
      <c r="R1542" s="670"/>
      <c r="S1542" s="670"/>
      <c r="T1542" s="670"/>
      <c r="U1542" s="670"/>
      <c r="V1542" s="670"/>
      <c r="W1542" s="670"/>
      <c r="X1542" s="670"/>
      <c r="Y1542" s="670"/>
      <c r="Z1542" s="608">
        <v>2</v>
      </c>
      <c r="AA1542" s="670"/>
      <c r="AB1542" s="670"/>
      <c r="AC1542" s="670"/>
      <c r="AD1542" s="605">
        <v>2</v>
      </c>
    </row>
    <row r="1543" spans="1:30" ht="15.75" thickBot="1" x14ac:dyDescent="0.3">
      <c r="A1543" s="593" t="s">
        <v>424</v>
      </c>
      <c r="B1543" s="673">
        <v>45401</v>
      </c>
      <c r="C1543" s="671" t="s">
        <v>396</v>
      </c>
      <c r="D1543" s="600" t="s">
        <v>397</v>
      </c>
      <c r="E1543" s="602"/>
      <c r="F1543" s="602"/>
      <c r="G1543" s="602"/>
      <c r="H1543" s="602"/>
      <c r="I1543" s="602"/>
      <c r="J1543" s="602"/>
      <c r="K1543" s="602"/>
      <c r="L1543" s="602"/>
      <c r="M1543" s="601">
        <v>1315</v>
      </c>
      <c r="N1543" s="602"/>
      <c r="O1543" s="602"/>
      <c r="P1543" s="602"/>
      <c r="Q1543" s="603">
        <v>1315</v>
      </c>
      <c r="R1543" s="602"/>
      <c r="S1543" s="602"/>
      <c r="T1543" s="602"/>
      <c r="U1543" s="602"/>
      <c r="V1543" s="602"/>
      <c r="W1543" s="602"/>
      <c r="X1543" s="602"/>
      <c r="Y1543" s="602"/>
      <c r="Z1543" s="604">
        <v>6</v>
      </c>
      <c r="AA1543" s="602"/>
      <c r="AB1543" s="602"/>
      <c r="AC1543" s="602"/>
      <c r="AD1543" s="605">
        <v>6</v>
      </c>
    </row>
    <row r="1544" spans="1:30" ht="15.75" thickBot="1" x14ac:dyDescent="0.3">
      <c r="A1544" s="593" t="s">
        <v>424</v>
      </c>
      <c r="B1544" s="672">
        <v>45404</v>
      </c>
      <c r="C1544" s="671" t="s">
        <v>396</v>
      </c>
      <c r="D1544" s="606" t="s">
        <v>397</v>
      </c>
      <c r="E1544" s="670"/>
      <c r="F1544" s="670"/>
      <c r="G1544" s="670"/>
      <c r="H1544" s="670"/>
      <c r="I1544" s="670"/>
      <c r="J1544" s="670"/>
      <c r="K1544" s="670"/>
      <c r="L1544" s="670"/>
      <c r="M1544" s="607">
        <v>2622.2</v>
      </c>
      <c r="N1544" s="670"/>
      <c r="O1544" s="670"/>
      <c r="P1544" s="670"/>
      <c r="Q1544" s="603">
        <v>2622.2</v>
      </c>
      <c r="R1544" s="670"/>
      <c r="S1544" s="670"/>
      <c r="T1544" s="670"/>
      <c r="U1544" s="670"/>
      <c r="V1544" s="670"/>
      <c r="W1544" s="670"/>
      <c r="X1544" s="670"/>
      <c r="Y1544" s="670"/>
      <c r="Z1544" s="608">
        <v>8</v>
      </c>
      <c r="AA1544" s="670"/>
      <c r="AB1544" s="670"/>
      <c r="AC1544" s="670"/>
      <c r="AD1544" s="605">
        <v>8</v>
      </c>
    </row>
    <row r="1545" spans="1:30" ht="15.75" thickBot="1" x14ac:dyDescent="0.3">
      <c r="A1545" s="593" t="s">
        <v>424</v>
      </c>
      <c r="B1545" s="673">
        <v>45405</v>
      </c>
      <c r="C1545" s="671" t="s">
        <v>396</v>
      </c>
      <c r="D1545" s="600" t="s">
        <v>397</v>
      </c>
      <c r="E1545" s="602"/>
      <c r="F1545" s="602"/>
      <c r="G1545" s="602"/>
      <c r="H1545" s="602"/>
      <c r="I1545" s="602"/>
      <c r="J1545" s="602"/>
      <c r="K1545" s="601">
        <v>450</v>
      </c>
      <c r="L1545" s="601">
        <v>371.76</v>
      </c>
      <c r="M1545" s="602"/>
      <c r="N1545" s="602"/>
      <c r="O1545" s="602"/>
      <c r="P1545" s="602"/>
      <c r="Q1545" s="603">
        <v>821.76</v>
      </c>
      <c r="R1545" s="602"/>
      <c r="S1545" s="602"/>
      <c r="T1545" s="602"/>
      <c r="U1545" s="602"/>
      <c r="V1545" s="602"/>
      <c r="W1545" s="602"/>
      <c r="X1545" s="604">
        <v>2</v>
      </c>
      <c r="Y1545" s="604">
        <v>2</v>
      </c>
      <c r="Z1545" s="602"/>
      <c r="AA1545" s="602"/>
      <c r="AB1545" s="602"/>
      <c r="AC1545" s="602"/>
      <c r="AD1545" s="605">
        <v>4</v>
      </c>
    </row>
    <row r="1546" spans="1:30" ht="15.75" thickBot="1" x14ac:dyDescent="0.3">
      <c r="A1546" s="593" t="s">
        <v>424</v>
      </c>
      <c r="B1546" s="672">
        <v>45408</v>
      </c>
      <c r="C1546" s="671" t="s">
        <v>396</v>
      </c>
      <c r="D1546" s="606" t="s">
        <v>397</v>
      </c>
      <c r="E1546" s="670"/>
      <c r="F1546" s="670"/>
      <c r="G1546" s="670"/>
      <c r="H1546" s="670"/>
      <c r="I1546" s="670"/>
      <c r="J1546" s="670"/>
      <c r="K1546" s="670"/>
      <c r="L1546" s="670"/>
      <c r="M1546" s="607">
        <v>1400.32</v>
      </c>
      <c r="N1546" s="670"/>
      <c r="O1546" s="670"/>
      <c r="P1546" s="670"/>
      <c r="Q1546" s="603">
        <v>1400.32</v>
      </c>
      <c r="R1546" s="670"/>
      <c r="S1546" s="670"/>
      <c r="T1546" s="670"/>
      <c r="U1546" s="670"/>
      <c r="V1546" s="670"/>
      <c r="W1546" s="670"/>
      <c r="X1546" s="670"/>
      <c r="Y1546" s="670"/>
      <c r="Z1546" s="608">
        <v>6</v>
      </c>
      <c r="AA1546" s="670"/>
      <c r="AB1546" s="670"/>
      <c r="AC1546" s="670"/>
      <c r="AD1546" s="605">
        <v>6</v>
      </c>
    </row>
    <row r="1547" spans="1:30" ht="15.75" thickBot="1" x14ac:dyDescent="0.3">
      <c r="A1547" s="593" t="s">
        <v>424</v>
      </c>
      <c r="B1547" s="673">
        <v>45412</v>
      </c>
      <c r="C1547" s="671" t="s">
        <v>396</v>
      </c>
      <c r="D1547" s="600" t="s">
        <v>397</v>
      </c>
      <c r="E1547" s="602"/>
      <c r="F1547" s="602"/>
      <c r="G1547" s="602"/>
      <c r="H1547" s="602"/>
      <c r="I1547" s="602"/>
      <c r="J1547" s="602"/>
      <c r="K1547" s="602"/>
      <c r="L1547" s="602"/>
      <c r="M1547" s="601">
        <v>2436.0300000000002</v>
      </c>
      <c r="N1547" s="602"/>
      <c r="O1547" s="602"/>
      <c r="P1547" s="602"/>
      <c r="Q1547" s="603">
        <v>2436.0300000000002</v>
      </c>
      <c r="R1547" s="602"/>
      <c r="S1547" s="602"/>
      <c r="T1547" s="602"/>
      <c r="U1547" s="602"/>
      <c r="V1547" s="602"/>
      <c r="W1547" s="602"/>
      <c r="X1547" s="602"/>
      <c r="Y1547" s="602"/>
      <c r="Z1547" s="604">
        <v>11</v>
      </c>
      <c r="AA1547" s="602"/>
      <c r="AB1547" s="602"/>
      <c r="AC1547" s="602"/>
      <c r="AD1547" s="605">
        <v>11</v>
      </c>
    </row>
    <row r="1548" spans="1:30" ht="15.75" thickBot="1" x14ac:dyDescent="0.3">
      <c r="A1548" s="593" t="s">
        <v>424</v>
      </c>
      <c r="B1548" s="672">
        <v>45413</v>
      </c>
      <c r="C1548" s="671" t="s">
        <v>396</v>
      </c>
      <c r="D1548" s="606" t="s">
        <v>397</v>
      </c>
      <c r="E1548" s="670"/>
      <c r="F1548" s="670"/>
      <c r="G1548" s="670"/>
      <c r="H1548" s="670"/>
      <c r="I1548" s="670"/>
      <c r="J1548" s="670"/>
      <c r="K1548" s="670"/>
      <c r="L1548" s="670"/>
      <c r="M1548" s="607">
        <v>283.13</v>
      </c>
      <c r="N1548" s="670"/>
      <c r="O1548" s="670"/>
      <c r="P1548" s="670"/>
      <c r="Q1548" s="603">
        <v>283.13</v>
      </c>
      <c r="R1548" s="670"/>
      <c r="S1548" s="670"/>
      <c r="T1548" s="670"/>
      <c r="U1548" s="670"/>
      <c r="V1548" s="670"/>
      <c r="W1548" s="670"/>
      <c r="X1548" s="670"/>
      <c r="Y1548" s="670"/>
      <c r="Z1548" s="608">
        <v>2</v>
      </c>
      <c r="AA1548" s="670"/>
      <c r="AB1548" s="670"/>
      <c r="AC1548" s="670"/>
      <c r="AD1548" s="605">
        <v>2</v>
      </c>
    </row>
    <row r="1549" spans="1:30" ht="15.75" thickBot="1" x14ac:dyDescent="0.3">
      <c r="A1549" s="593" t="s">
        <v>424</v>
      </c>
      <c r="B1549" s="673">
        <v>45414</v>
      </c>
      <c r="C1549" s="671" t="s">
        <v>396</v>
      </c>
      <c r="D1549" s="600" t="s">
        <v>397</v>
      </c>
      <c r="E1549" s="602"/>
      <c r="F1549" s="602"/>
      <c r="G1549" s="602"/>
      <c r="H1549" s="602"/>
      <c r="I1549" s="602"/>
      <c r="J1549" s="602"/>
      <c r="K1549" s="602"/>
      <c r="L1549" s="602"/>
      <c r="M1549" s="601">
        <v>100</v>
      </c>
      <c r="N1549" s="602"/>
      <c r="O1549" s="602"/>
      <c r="P1549" s="602"/>
      <c r="Q1549" s="603">
        <v>100</v>
      </c>
      <c r="R1549" s="602"/>
      <c r="S1549" s="602"/>
      <c r="T1549" s="602"/>
      <c r="U1549" s="602"/>
      <c r="V1549" s="602"/>
      <c r="W1549" s="602"/>
      <c r="X1549" s="602"/>
      <c r="Y1549" s="602"/>
      <c r="Z1549" s="604">
        <v>1</v>
      </c>
      <c r="AA1549" s="602"/>
      <c r="AB1549" s="602"/>
      <c r="AC1549" s="602"/>
      <c r="AD1549" s="605">
        <v>1</v>
      </c>
    </row>
    <row r="1550" spans="1:30" ht="15.75" thickBot="1" x14ac:dyDescent="0.3">
      <c r="A1550" s="593" t="s">
        <v>424</v>
      </c>
      <c r="B1550" s="672">
        <v>45415</v>
      </c>
      <c r="C1550" s="671" t="s">
        <v>396</v>
      </c>
      <c r="D1550" s="606" t="s">
        <v>397</v>
      </c>
      <c r="E1550" s="670"/>
      <c r="F1550" s="670"/>
      <c r="G1550" s="670"/>
      <c r="H1550" s="670"/>
      <c r="I1550" s="670"/>
      <c r="J1550" s="670"/>
      <c r="K1550" s="670"/>
      <c r="L1550" s="607">
        <v>1673.31</v>
      </c>
      <c r="M1550" s="670"/>
      <c r="N1550" s="670"/>
      <c r="O1550" s="670"/>
      <c r="P1550" s="670"/>
      <c r="Q1550" s="603">
        <v>1673.31</v>
      </c>
      <c r="R1550" s="670"/>
      <c r="S1550" s="670"/>
      <c r="T1550" s="670"/>
      <c r="U1550" s="670"/>
      <c r="V1550" s="670"/>
      <c r="W1550" s="670"/>
      <c r="X1550" s="670"/>
      <c r="Y1550" s="608">
        <v>3</v>
      </c>
      <c r="Z1550" s="670"/>
      <c r="AA1550" s="670"/>
      <c r="AB1550" s="670"/>
      <c r="AC1550" s="670"/>
      <c r="AD1550" s="605">
        <v>3</v>
      </c>
    </row>
    <row r="1551" spans="1:30" ht="15.75" thickBot="1" x14ac:dyDescent="0.3">
      <c r="A1551" s="593" t="s">
        <v>424</v>
      </c>
      <c r="B1551" s="673">
        <v>45418</v>
      </c>
      <c r="C1551" s="671" t="s">
        <v>396</v>
      </c>
      <c r="D1551" s="600" t="s">
        <v>397</v>
      </c>
      <c r="E1551" s="602"/>
      <c r="F1551" s="602"/>
      <c r="G1551" s="602"/>
      <c r="H1551" s="602"/>
      <c r="I1551" s="602"/>
      <c r="J1551" s="602"/>
      <c r="K1551" s="602"/>
      <c r="L1551" s="602"/>
      <c r="M1551" s="601">
        <v>547.01</v>
      </c>
      <c r="N1551" s="602"/>
      <c r="O1551" s="602"/>
      <c r="P1551" s="602"/>
      <c r="Q1551" s="603">
        <v>547.01</v>
      </c>
      <c r="R1551" s="602"/>
      <c r="S1551" s="602"/>
      <c r="T1551" s="602"/>
      <c r="U1551" s="602"/>
      <c r="V1551" s="602"/>
      <c r="W1551" s="602"/>
      <c r="X1551" s="602"/>
      <c r="Y1551" s="602"/>
      <c r="Z1551" s="604">
        <v>3</v>
      </c>
      <c r="AA1551" s="602"/>
      <c r="AB1551" s="602"/>
      <c r="AC1551" s="602"/>
      <c r="AD1551" s="605">
        <v>3</v>
      </c>
    </row>
    <row r="1552" spans="1:30" ht="15.75" thickBot="1" x14ac:dyDescent="0.3">
      <c r="A1552" s="593" t="s">
        <v>424</v>
      </c>
      <c r="B1552" s="672">
        <v>45419</v>
      </c>
      <c r="C1552" s="671" t="s">
        <v>396</v>
      </c>
      <c r="D1552" s="606" t="s">
        <v>397</v>
      </c>
      <c r="E1552" s="670"/>
      <c r="F1552" s="670"/>
      <c r="G1552" s="670"/>
      <c r="H1552" s="670"/>
      <c r="I1552" s="670"/>
      <c r="J1552" s="670"/>
      <c r="K1552" s="670"/>
      <c r="L1552" s="670"/>
      <c r="M1552" s="607">
        <v>300</v>
      </c>
      <c r="N1552" s="670"/>
      <c r="O1552" s="670"/>
      <c r="P1552" s="670"/>
      <c r="Q1552" s="603">
        <v>300</v>
      </c>
      <c r="R1552" s="670"/>
      <c r="S1552" s="670"/>
      <c r="T1552" s="670"/>
      <c r="U1552" s="670"/>
      <c r="V1552" s="670"/>
      <c r="W1552" s="670"/>
      <c r="X1552" s="670"/>
      <c r="Y1552" s="670"/>
      <c r="Z1552" s="608">
        <v>3</v>
      </c>
      <c r="AA1552" s="670"/>
      <c r="AB1552" s="670"/>
      <c r="AC1552" s="670"/>
      <c r="AD1552" s="605">
        <v>3</v>
      </c>
    </row>
    <row r="1553" spans="1:30" ht="15.75" thickBot="1" x14ac:dyDescent="0.3">
      <c r="A1553" s="593" t="s">
        <v>424</v>
      </c>
      <c r="B1553" s="673">
        <v>45420</v>
      </c>
      <c r="C1553" s="671" t="s">
        <v>396</v>
      </c>
      <c r="D1553" s="600" t="s">
        <v>397</v>
      </c>
      <c r="E1553" s="602"/>
      <c r="F1553" s="602"/>
      <c r="G1553" s="602"/>
      <c r="H1553" s="602"/>
      <c r="I1553" s="602"/>
      <c r="J1553" s="602"/>
      <c r="K1553" s="602"/>
      <c r="L1553" s="602"/>
      <c r="M1553" s="601">
        <v>1726.84</v>
      </c>
      <c r="N1553" s="601">
        <v>750</v>
      </c>
      <c r="O1553" s="602"/>
      <c r="P1553" s="602"/>
      <c r="Q1553" s="603">
        <v>2476.84</v>
      </c>
      <c r="R1553" s="602"/>
      <c r="S1553" s="602"/>
      <c r="T1553" s="602"/>
      <c r="U1553" s="602"/>
      <c r="V1553" s="602"/>
      <c r="W1553" s="602"/>
      <c r="X1553" s="602"/>
      <c r="Y1553" s="602"/>
      <c r="Z1553" s="604">
        <v>2</v>
      </c>
      <c r="AA1553" s="604">
        <v>1</v>
      </c>
      <c r="AB1553" s="602"/>
      <c r="AC1553" s="602"/>
      <c r="AD1553" s="605">
        <v>3</v>
      </c>
    </row>
    <row r="1554" spans="1:30" ht="15.75" thickBot="1" x14ac:dyDescent="0.3">
      <c r="A1554" s="593" t="s">
        <v>424</v>
      </c>
      <c r="B1554" s="672">
        <v>45421</v>
      </c>
      <c r="C1554" s="671" t="s">
        <v>396</v>
      </c>
      <c r="D1554" s="606" t="s">
        <v>397</v>
      </c>
      <c r="E1554" s="670"/>
      <c r="F1554" s="670"/>
      <c r="G1554" s="670"/>
      <c r="H1554" s="670"/>
      <c r="I1554" s="670"/>
      <c r="J1554" s="670"/>
      <c r="K1554" s="670"/>
      <c r="L1554" s="670"/>
      <c r="M1554" s="670"/>
      <c r="N1554" s="607">
        <v>100</v>
      </c>
      <c r="O1554" s="670"/>
      <c r="P1554" s="670"/>
      <c r="Q1554" s="603">
        <v>100</v>
      </c>
      <c r="R1554" s="670"/>
      <c r="S1554" s="670"/>
      <c r="T1554" s="670"/>
      <c r="U1554" s="670"/>
      <c r="V1554" s="670"/>
      <c r="W1554" s="670"/>
      <c r="X1554" s="670"/>
      <c r="Y1554" s="670"/>
      <c r="Z1554" s="670"/>
      <c r="AA1554" s="608">
        <v>1</v>
      </c>
      <c r="AB1554" s="670"/>
      <c r="AC1554" s="670"/>
      <c r="AD1554" s="605">
        <v>1</v>
      </c>
    </row>
    <row r="1555" spans="1:30" ht="15.75" thickBot="1" x14ac:dyDescent="0.3">
      <c r="A1555" s="593" t="s">
        <v>424</v>
      </c>
      <c r="B1555" s="673">
        <v>45425</v>
      </c>
      <c r="C1555" s="671" t="s">
        <v>396</v>
      </c>
      <c r="D1555" s="600" t="s">
        <v>397</v>
      </c>
      <c r="E1555" s="602"/>
      <c r="F1555" s="602"/>
      <c r="G1555" s="602"/>
      <c r="H1555" s="602"/>
      <c r="I1555" s="602"/>
      <c r="J1555" s="602"/>
      <c r="K1555" s="602"/>
      <c r="L1555" s="602"/>
      <c r="M1555" s="602"/>
      <c r="N1555" s="601">
        <v>100</v>
      </c>
      <c r="O1555" s="602"/>
      <c r="P1555" s="602"/>
      <c r="Q1555" s="603">
        <v>100</v>
      </c>
      <c r="R1555" s="602"/>
      <c r="S1555" s="602"/>
      <c r="T1555" s="602"/>
      <c r="U1555" s="602"/>
      <c r="V1555" s="602"/>
      <c r="W1555" s="602"/>
      <c r="X1555" s="602"/>
      <c r="Y1555" s="602"/>
      <c r="Z1555" s="602"/>
      <c r="AA1555" s="604">
        <v>1</v>
      </c>
      <c r="AB1555" s="602"/>
      <c r="AC1555" s="602"/>
      <c r="AD1555" s="605">
        <v>1</v>
      </c>
    </row>
    <row r="1556" spans="1:30" ht="15.75" thickBot="1" x14ac:dyDescent="0.3">
      <c r="A1556" s="593" t="s">
        <v>424</v>
      </c>
      <c r="B1556" s="672">
        <v>45426</v>
      </c>
      <c r="C1556" s="671" t="s">
        <v>396</v>
      </c>
      <c r="D1556" s="606" t="s">
        <v>397</v>
      </c>
      <c r="E1556" s="670"/>
      <c r="F1556" s="670"/>
      <c r="G1556" s="670"/>
      <c r="H1556" s="670"/>
      <c r="I1556" s="670"/>
      <c r="J1556" s="670"/>
      <c r="K1556" s="670"/>
      <c r="L1556" s="670"/>
      <c r="M1556" s="607">
        <v>1321.56</v>
      </c>
      <c r="N1556" s="607">
        <v>1299.31</v>
      </c>
      <c r="O1556" s="670"/>
      <c r="P1556" s="670"/>
      <c r="Q1556" s="603">
        <v>2620.87</v>
      </c>
      <c r="R1556" s="670"/>
      <c r="S1556" s="670"/>
      <c r="T1556" s="670"/>
      <c r="U1556" s="670"/>
      <c r="V1556" s="670"/>
      <c r="W1556" s="670"/>
      <c r="X1556" s="670"/>
      <c r="Y1556" s="670"/>
      <c r="Z1556" s="608">
        <v>6</v>
      </c>
      <c r="AA1556" s="608">
        <v>6</v>
      </c>
      <c r="AB1556" s="670"/>
      <c r="AC1556" s="670"/>
      <c r="AD1556" s="605">
        <v>12</v>
      </c>
    </row>
    <row r="1557" spans="1:30" ht="15.75" thickBot="1" x14ac:dyDescent="0.3">
      <c r="A1557" s="593" t="s">
        <v>424</v>
      </c>
      <c r="B1557" s="673">
        <v>45429</v>
      </c>
      <c r="C1557" s="671" t="s">
        <v>396</v>
      </c>
      <c r="D1557" s="600" t="s">
        <v>397</v>
      </c>
      <c r="E1557" s="602"/>
      <c r="F1557" s="602"/>
      <c r="G1557" s="602"/>
      <c r="H1557" s="602"/>
      <c r="I1557" s="602"/>
      <c r="J1557" s="602"/>
      <c r="K1557" s="602"/>
      <c r="L1557" s="602"/>
      <c r="M1557" s="602"/>
      <c r="N1557" s="601">
        <v>1860.71</v>
      </c>
      <c r="O1557" s="602"/>
      <c r="P1557" s="602"/>
      <c r="Q1557" s="603">
        <v>1860.71</v>
      </c>
      <c r="R1557" s="602"/>
      <c r="S1557" s="602"/>
      <c r="T1557" s="602"/>
      <c r="U1557" s="602"/>
      <c r="V1557" s="602"/>
      <c r="W1557" s="602"/>
      <c r="X1557" s="602"/>
      <c r="Y1557" s="602"/>
      <c r="Z1557" s="602"/>
      <c r="AA1557" s="604">
        <v>3</v>
      </c>
      <c r="AB1557" s="602"/>
      <c r="AC1557" s="602"/>
      <c r="AD1557" s="605">
        <v>3</v>
      </c>
    </row>
    <row r="1558" spans="1:30" ht="15.75" thickBot="1" x14ac:dyDescent="0.3">
      <c r="A1558" s="593" t="s">
        <v>424</v>
      </c>
      <c r="B1558" s="672">
        <v>45432</v>
      </c>
      <c r="C1558" s="671" t="s">
        <v>396</v>
      </c>
      <c r="D1558" s="606" t="s">
        <v>397</v>
      </c>
      <c r="E1558" s="670"/>
      <c r="F1558" s="670"/>
      <c r="G1558" s="670"/>
      <c r="H1558" s="670"/>
      <c r="I1558" s="670"/>
      <c r="J1558" s="670"/>
      <c r="K1558" s="670"/>
      <c r="L1558" s="607">
        <v>200</v>
      </c>
      <c r="M1558" s="607">
        <v>153.87</v>
      </c>
      <c r="N1558" s="607">
        <v>143.83000000000001</v>
      </c>
      <c r="O1558" s="670"/>
      <c r="P1558" s="670"/>
      <c r="Q1558" s="603">
        <v>497.7</v>
      </c>
      <c r="R1558" s="670"/>
      <c r="S1558" s="670"/>
      <c r="T1558" s="670"/>
      <c r="U1558" s="670"/>
      <c r="V1558" s="670"/>
      <c r="W1558" s="670"/>
      <c r="X1558" s="670"/>
      <c r="Y1558" s="608">
        <v>1</v>
      </c>
      <c r="Z1558" s="608">
        <v>1</v>
      </c>
      <c r="AA1558" s="608">
        <v>2</v>
      </c>
      <c r="AB1558" s="670"/>
      <c r="AC1558" s="670"/>
      <c r="AD1558" s="605">
        <v>4</v>
      </c>
    </row>
    <row r="1559" spans="1:30" ht="15.75" thickBot="1" x14ac:dyDescent="0.3">
      <c r="A1559" s="593" t="s">
        <v>424</v>
      </c>
      <c r="B1559" s="673">
        <v>45435</v>
      </c>
      <c r="C1559" s="671" t="s">
        <v>396</v>
      </c>
      <c r="D1559" s="600" t="s">
        <v>397</v>
      </c>
      <c r="E1559" s="602"/>
      <c r="F1559" s="602"/>
      <c r="G1559" s="602"/>
      <c r="H1559" s="602"/>
      <c r="I1559" s="602"/>
      <c r="J1559" s="602"/>
      <c r="K1559" s="602"/>
      <c r="L1559" s="602"/>
      <c r="M1559" s="602"/>
      <c r="N1559" s="601">
        <v>1557.8</v>
      </c>
      <c r="O1559" s="602"/>
      <c r="P1559" s="602"/>
      <c r="Q1559" s="603">
        <v>1557.8</v>
      </c>
      <c r="R1559" s="602"/>
      <c r="S1559" s="602"/>
      <c r="T1559" s="602"/>
      <c r="U1559" s="602"/>
      <c r="V1559" s="602"/>
      <c r="W1559" s="602"/>
      <c r="X1559" s="602"/>
      <c r="Y1559" s="602"/>
      <c r="Z1559" s="602"/>
      <c r="AA1559" s="604">
        <v>2</v>
      </c>
      <c r="AB1559" s="602"/>
      <c r="AC1559" s="602"/>
      <c r="AD1559" s="605">
        <v>2</v>
      </c>
    </row>
    <row r="1560" spans="1:30" ht="15.75" thickBot="1" x14ac:dyDescent="0.3">
      <c r="A1560" s="593" t="s">
        <v>424</v>
      </c>
      <c r="B1560" s="672">
        <v>45436</v>
      </c>
      <c r="C1560" s="671" t="s">
        <v>396</v>
      </c>
      <c r="D1560" s="606" t="s">
        <v>397</v>
      </c>
      <c r="E1560" s="670"/>
      <c r="F1560" s="670"/>
      <c r="G1560" s="670"/>
      <c r="H1560" s="670"/>
      <c r="I1560" s="670"/>
      <c r="J1560" s="670"/>
      <c r="K1560" s="670"/>
      <c r="L1560" s="670"/>
      <c r="M1560" s="670"/>
      <c r="N1560" s="607">
        <v>100</v>
      </c>
      <c r="O1560" s="670"/>
      <c r="P1560" s="670"/>
      <c r="Q1560" s="603">
        <v>100</v>
      </c>
      <c r="R1560" s="670"/>
      <c r="S1560" s="670"/>
      <c r="T1560" s="670"/>
      <c r="U1560" s="670"/>
      <c r="V1560" s="670"/>
      <c r="W1560" s="670"/>
      <c r="X1560" s="670"/>
      <c r="Y1560" s="670"/>
      <c r="Z1560" s="670"/>
      <c r="AA1560" s="608">
        <v>1</v>
      </c>
      <c r="AB1560" s="670"/>
      <c r="AC1560" s="670"/>
      <c r="AD1560" s="605">
        <v>1</v>
      </c>
    </row>
    <row r="1561" spans="1:30" ht="15.75" thickBot="1" x14ac:dyDescent="0.3">
      <c r="A1561" s="593" t="s">
        <v>424</v>
      </c>
      <c r="B1561" s="673">
        <v>45440</v>
      </c>
      <c r="C1561" s="671" t="s">
        <v>396</v>
      </c>
      <c r="D1561" s="600" t="s">
        <v>397</v>
      </c>
      <c r="E1561" s="602"/>
      <c r="F1561" s="602"/>
      <c r="G1561" s="602"/>
      <c r="H1561" s="602"/>
      <c r="I1561" s="602"/>
      <c r="J1561" s="602"/>
      <c r="K1561" s="602"/>
      <c r="L1561" s="602"/>
      <c r="M1561" s="602"/>
      <c r="N1561" s="601">
        <v>300</v>
      </c>
      <c r="O1561" s="602"/>
      <c r="P1561" s="602"/>
      <c r="Q1561" s="603">
        <v>300</v>
      </c>
      <c r="R1561" s="602"/>
      <c r="S1561" s="602"/>
      <c r="T1561" s="602"/>
      <c r="U1561" s="602"/>
      <c r="V1561" s="602"/>
      <c r="W1561" s="602"/>
      <c r="X1561" s="602"/>
      <c r="Y1561" s="602"/>
      <c r="Z1561" s="602"/>
      <c r="AA1561" s="604">
        <v>1</v>
      </c>
      <c r="AB1561" s="602"/>
      <c r="AC1561" s="602"/>
      <c r="AD1561" s="605">
        <v>1</v>
      </c>
    </row>
    <row r="1562" spans="1:30" ht="15.75" thickBot="1" x14ac:dyDescent="0.3">
      <c r="A1562" s="593" t="s">
        <v>424</v>
      </c>
      <c r="B1562" s="672">
        <v>45447</v>
      </c>
      <c r="C1562" s="671" t="s">
        <v>396</v>
      </c>
      <c r="D1562" s="606" t="s">
        <v>397</v>
      </c>
      <c r="E1562" s="670"/>
      <c r="F1562" s="670"/>
      <c r="G1562" s="670"/>
      <c r="H1562" s="670"/>
      <c r="I1562" s="670"/>
      <c r="J1562" s="670"/>
      <c r="K1562" s="670"/>
      <c r="L1562" s="670"/>
      <c r="M1562" s="670"/>
      <c r="N1562" s="607">
        <v>722.25</v>
      </c>
      <c r="O1562" s="670"/>
      <c r="P1562" s="670"/>
      <c r="Q1562" s="603">
        <v>722.25</v>
      </c>
      <c r="R1562" s="670"/>
      <c r="S1562" s="670"/>
      <c r="T1562" s="670"/>
      <c r="U1562" s="670"/>
      <c r="V1562" s="670"/>
      <c r="W1562" s="670"/>
      <c r="X1562" s="670"/>
      <c r="Y1562" s="670"/>
      <c r="Z1562" s="670"/>
      <c r="AA1562" s="608">
        <v>5</v>
      </c>
      <c r="AB1562" s="670"/>
      <c r="AC1562" s="670"/>
      <c r="AD1562" s="605">
        <v>5</v>
      </c>
    </row>
    <row r="1563" spans="1:30" ht="15.75" thickBot="1" x14ac:dyDescent="0.3">
      <c r="A1563" s="593" t="s">
        <v>424</v>
      </c>
      <c r="B1563" s="673">
        <v>45448</v>
      </c>
      <c r="C1563" s="671" t="s">
        <v>396</v>
      </c>
      <c r="D1563" s="600" t="s">
        <v>397</v>
      </c>
      <c r="E1563" s="602"/>
      <c r="F1563" s="602"/>
      <c r="G1563" s="602"/>
      <c r="H1563" s="602"/>
      <c r="I1563" s="602"/>
      <c r="J1563" s="602"/>
      <c r="K1563" s="602"/>
      <c r="L1563" s="602"/>
      <c r="M1563" s="602"/>
      <c r="N1563" s="602"/>
      <c r="O1563" s="601">
        <v>1292.74</v>
      </c>
      <c r="P1563" s="602"/>
      <c r="Q1563" s="603">
        <v>1292.74</v>
      </c>
      <c r="R1563" s="602"/>
      <c r="S1563" s="602"/>
      <c r="T1563" s="602"/>
      <c r="U1563" s="602"/>
      <c r="V1563" s="602"/>
      <c r="W1563" s="602"/>
      <c r="X1563" s="602"/>
      <c r="Y1563" s="602"/>
      <c r="Z1563" s="602"/>
      <c r="AA1563" s="602"/>
      <c r="AB1563" s="604">
        <v>2</v>
      </c>
      <c r="AC1563" s="602"/>
      <c r="AD1563" s="605">
        <v>2</v>
      </c>
    </row>
    <row r="1564" spans="1:30" ht="15.75" thickBot="1" x14ac:dyDescent="0.3">
      <c r="A1564" s="593" t="s">
        <v>424</v>
      </c>
      <c r="B1564" s="672">
        <v>45450</v>
      </c>
      <c r="C1564" s="671" t="s">
        <v>396</v>
      </c>
      <c r="D1564" s="606" t="s">
        <v>397</v>
      </c>
      <c r="E1564" s="670"/>
      <c r="F1564" s="670"/>
      <c r="G1564" s="670"/>
      <c r="H1564" s="670"/>
      <c r="I1564" s="670"/>
      <c r="J1564" s="670"/>
      <c r="K1564" s="670"/>
      <c r="L1564" s="670"/>
      <c r="M1564" s="670"/>
      <c r="N1564" s="670"/>
      <c r="O1564" s="607">
        <v>442.23</v>
      </c>
      <c r="P1564" s="670"/>
      <c r="Q1564" s="603">
        <v>442.23</v>
      </c>
      <c r="R1564" s="670"/>
      <c r="S1564" s="670"/>
      <c r="T1564" s="670"/>
      <c r="U1564" s="670"/>
      <c r="V1564" s="670"/>
      <c r="W1564" s="670"/>
      <c r="X1564" s="670"/>
      <c r="Y1564" s="670"/>
      <c r="Z1564" s="670"/>
      <c r="AA1564" s="670"/>
      <c r="AB1564" s="608">
        <v>2</v>
      </c>
      <c r="AC1564" s="670"/>
      <c r="AD1564" s="605">
        <v>2</v>
      </c>
    </row>
    <row r="1565" spans="1:30" ht="15.75" thickBot="1" x14ac:dyDescent="0.3">
      <c r="A1565" s="593" t="s">
        <v>424</v>
      </c>
      <c r="B1565" s="673">
        <v>45453</v>
      </c>
      <c r="C1565" s="671" t="s">
        <v>396</v>
      </c>
      <c r="D1565" s="600" t="s">
        <v>397</v>
      </c>
      <c r="E1565" s="602"/>
      <c r="F1565" s="602"/>
      <c r="G1565" s="602"/>
      <c r="H1565" s="602"/>
      <c r="I1565" s="602"/>
      <c r="J1565" s="602"/>
      <c r="K1565" s="602"/>
      <c r="L1565" s="602"/>
      <c r="M1565" s="601">
        <v>1178.8699999999999</v>
      </c>
      <c r="N1565" s="602"/>
      <c r="O1565" s="602"/>
      <c r="P1565" s="602"/>
      <c r="Q1565" s="603">
        <v>1178.8699999999999</v>
      </c>
      <c r="R1565" s="602"/>
      <c r="S1565" s="602"/>
      <c r="T1565" s="602"/>
      <c r="U1565" s="602"/>
      <c r="V1565" s="602"/>
      <c r="W1565" s="602"/>
      <c r="X1565" s="602"/>
      <c r="Y1565" s="602"/>
      <c r="Z1565" s="604">
        <v>3</v>
      </c>
      <c r="AA1565" s="602"/>
      <c r="AB1565" s="602"/>
      <c r="AC1565" s="602"/>
      <c r="AD1565" s="605">
        <v>3</v>
      </c>
    </row>
    <row r="1566" spans="1:30" ht="15.75" thickBot="1" x14ac:dyDescent="0.3">
      <c r="A1566" s="593" t="s">
        <v>424</v>
      </c>
      <c r="B1566" s="672">
        <v>45457</v>
      </c>
      <c r="C1566" s="671" t="s">
        <v>396</v>
      </c>
      <c r="D1566" s="606" t="s">
        <v>397</v>
      </c>
      <c r="E1566" s="670"/>
      <c r="F1566" s="670"/>
      <c r="G1566" s="670"/>
      <c r="H1566" s="670"/>
      <c r="I1566" s="670"/>
      <c r="J1566" s="670"/>
      <c r="K1566" s="670"/>
      <c r="L1566" s="670"/>
      <c r="M1566" s="670"/>
      <c r="N1566" s="670"/>
      <c r="O1566" s="607">
        <v>100</v>
      </c>
      <c r="P1566" s="670"/>
      <c r="Q1566" s="603">
        <v>100</v>
      </c>
      <c r="R1566" s="670"/>
      <c r="S1566" s="670"/>
      <c r="T1566" s="670"/>
      <c r="U1566" s="670"/>
      <c r="V1566" s="670"/>
      <c r="W1566" s="670"/>
      <c r="X1566" s="670"/>
      <c r="Y1566" s="670"/>
      <c r="Z1566" s="670"/>
      <c r="AA1566" s="670"/>
      <c r="AB1566" s="608">
        <v>1</v>
      </c>
      <c r="AC1566" s="670"/>
      <c r="AD1566" s="605">
        <v>1</v>
      </c>
    </row>
    <row r="1567" spans="1:30" ht="15.75" thickBot="1" x14ac:dyDescent="0.3">
      <c r="A1567" s="593" t="s">
        <v>424</v>
      </c>
      <c r="B1567" s="673">
        <v>45463</v>
      </c>
      <c r="C1567" s="671" t="s">
        <v>396</v>
      </c>
      <c r="D1567" s="600" t="s">
        <v>397</v>
      </c>
      <c r="E1567" s="602"/>
      <c r="F1567" s="602"/>
      <c r="G1567" s="602"/>
      <c r="H1567" s="602"/>
      <c r="I1567" s="602"/>
      <c r="J1567" s="602"/>
      <c r="K1567" s="602"/>
      <c r="L1567" s="602"/>
      <c r="M1567" s="602"/>
      <c r="N1567" s="601">
        <v>500</v>
      </c>
      <c r="O1567" s="601">
        <v>2404.58</v>
      </c>
      <c r="P1567" s="602"/>
      <c r="Q1567" s="603">
        <v>2904.58</v>
      </c>
      <c r="R1567" s="602"/>
      <c r="S1567" s="602"/>
      <c r="T1567" s="602"/>
      <c r="U1567" s="602"/>
      <c r="V1567" s="602"/>
      <c r="W1567" s="602"/>
      <c r="X1567" s="602"/>
      <c r="Y1567" s="602"/>
      <c r="Z1567" s="602"/>
      <c r="AA1567" s="604">
        <v>1</v>
      </c>
      <c r="AB1567" s="604">
        <v>23</v>
      </c>
      <c r="AC1567" s="602"/>
      <c r="AD1567" s="605">
        <v>24</v>
      </c>
    </row>
    <row r="1568" spans="1:30" ht="15.75" thickBot="1" x14ac:dyDescent="0.3">
      <c r="A1568" s="593" t="s">
        <v>424</v>
      </c>
      <c r="B1568" s="672">
        <v>45464</v>
      </c>
      <c r="C1568" s="671" t="s">
        <v>396</v>
      </c>
      <c r="D1568" s="606" t="s">
        <v>397</v>
      </c>
      <c r="E1568" s="670"/>
      <c r="F1568" s="670"/>
      <c r="G1568" s="670"/>
      <c r="H1568" s="670"/>
      <c r="I1568" s="670"/>
      <c r="J1568" s="670"/>
      <c r="K1568" s="670"/>
      <c r="L1568" s="670"/>
      <c r="M1568" s="670"/>
      <c r="N1568" s="607">
        <v>1214.02</v>
      </c>
      <c r="O1568" s="607">
        <v>744</v>
      </c>
      <c r="P1568" s="670"/>
      <c r="Q1568" s="603">
        <v>1958.02</v>
      </c>
      <c r="R1568" s="670"/>
      <c r="S1568" s="670"/>
      <c r="T1568" s="670"/>
      <c r="U1568" s="670"/>
      <c r="V1568" s="670"/>
      <c r="W1568" s="670"/>
      <c r="X1568" s="670"/>
      <c r="Y1568" s="670"/>
      <c r="Z1568" s="670"/>
      <c r="AA1568" s="608">
        <v>2</v>
      </c>
      <c r="AB1568" s="608">
        <v>2</v>
      </c>
      <c r="AC1568" s="670"/>
      <c r="AD1568" s="605">
        <v>4</v>
      </c>
    </row>
    <row r="1569" spans="1:30" ht="15.75" thickBot="1" x14ac:dyDescent="0.3">
      <c r="A1569" s="593" t="s">
        <v>424</v>
      </c>
      <c r="B1569" s="673">
        <v>45469</v>
      </c>
      <c r="C1569" s="671" t="s">
        <v>396</v>
      </c>
      <c r="D1569" s="600" t="s">
        <v>397</v>
      </c>
      <c r="E1569" s="602"/>
      <c r="F1569" s="602"/>
      <c r="G1569" s="602"/>
      <c r="H1569" s="602"/>
      <c r="I1569" s="602"/>
      <c r="J1569" s="602"/>
      <c r="K1569" s="602"/>
      <c r="L1569" s="602"/>
      <c r="M1569" s="602"/>
      <c r="N1569" s="602"/>
      <c r="O1569" s="601">
        <v>985.33</v>
      </c>
      <c r="P1569" s="602"/>
      <c r="Q1569" s="603">
        <v>985.33</v>
      </c>
      <c r="R1569" s="602"/>
      <c r="S1569" s="602"/>
      <c r="T1569" s="602"/>
      <c r="U1569" s="602"/>
      <c r="V1569" s="602"/>
      <c r="W1569" s="602"/>
      <c r="X1569" s="602"/>
      <c r="Y1569" s="602"/>
      <c r="Z1569" s="602"/>
      <c r="AA1569" s="602"/>
      <c r="AB1569" s="604">
        <v>11</v>
      </c>
      <c r="AC1569" s="602"/>
      <c r="AD1569" s="605">
        <v>11</v>
      </c>
    </row>
    <row r="1570" spans="1:30" ht="15.75" thickBot="1" x14ac:dyDescent="0.3">
      <c r="A1570" s="593" t="s">
        <v>424</v>
      </c>
      <c r="B1570" s="672">
        <v>45475</v>
      </c>
      <c r="C1570" s="671" t="s">
        <v>396</v>
      </c>
      <c r="D1570" s="606" t="s">
        <v>397</v>
      </c>
      <c r="E1570" s="670"/>
      <c r="F1570" s="670"/>
      <c r="G1570" s="670"/>
      <c r="H1570" s="670"/>
      <c r="I1570" s="670"/>
      <c r="J1570" s="670"/>
      <c r="K1570" s="670"/>
      <c r="L1570" s="670"/>
      <c r="M1570" s="670"/>
      <c r="N1570" s="670"/>
      <c r="O1570" s="607">
        <v>1522.62</v>
      </c>
      <c r="P1570" s="607">
        <v>155.26</v>
      </c>
      <c r="Q1570" s="603">
        <v>1677.88</v>
      </c>
      <c r="R1570" s="670"/>
      <c r="S1570" s="670"/>
      <c r="T1570" s="670"/>
      <c r="U1570" s="670"/>
      <c r="V1570" s="670"/>
      <c r="W1570" s="670"/>
      <c r="X1570" s="670"/>
      <c r="Y1570" s="670"/>
      <c r="Z1570" s="670"/>
      <c r="AA1570" s="670"/>
      <c r="AB1570" s="608">
        <v>1</v>
      </c>
      <c r="AC1570" s="608">
        <v>1</v>
      </c>
      <c r="AD1570" s="605">
        <v>2</v>
      </c>
    </row>
    <row r="1571" spans="1:30" ht="15.75" thickBot="1" x14ac:dyDescent="0.3">
      <c r="A1571" s="593" t="s">
        <v>424</v>
      </c>
      <c r="B1571" s="673">
        <v>45476</v>
      </c>
      <c r="C1571" s="671" t="s">
        <v>396</v>
      </c>
      <c r="D1571" s="600" t="s">
        <v>397</v>
      </c>
      <c r="E1571" s="602"/>
      <c r="F1571" s="602"/>
      <c r="G1571" s="602"/>
      <c r="H1571" s="602"/>
      <c r="I1571" s="602"/>
      <c r="J1571" s="602"/>
      <c r="K1571" s="602"/>
      <c r="L1571" s="602"/>
      <c r="M1571" s="601">
        <v>100</v>
      </c>
      <c r="N1571" s="601">
        <v>353.49</v>
      </c>
      <c r="O1571" s="602"/>
      <c r="P1571" s="602"/>
      <c r="Q1571" s="603">
        <v>453.49</v>
      </c>
      <c r="R1571" s="602"/>
      <c r="S1571" s="602"/>
      <c r="T1571" s="602"/>
      <c r="U1571" s="602"/>
      <c r="V1571" s="602"/>
      <c r="W1571" s="602"/>
      <c r="X1571" s="602"/>
      <c r="Y1571" s="602"/>
      <c r="Z1571" s="604">
        <v>1</v>
      </c>
      <c r="AA1571" s="604">
        <v>4</v>
      </c>
      <c r="AB1571" s="602"/>
      <c r="AC1571" s="602"/>
      <c r="AD1571" s="605">
        <v>5</v>
      </c>
    </row>
    <row r="1572" spans="1:30" ht="15.75" thickBot="1" x14ac:dyDescent="0.3">
      <c r="A1572" s="593" t="s">
        <v>424</v>
      </c>
      <c r="B1572" s="672">
        <v>45483</v>
      </c>
      <c r="C1572" s="671" t="s">
        <v>396</v>
      </c>
      <c r="D1572" s="606" t="s">
        <v>397</v>
      </c>
      <c r="E1572" s="670"/>
      <c r="F1572" s="670"/>
      <c r="G1572" s="670"/>
      <c r="H1572" s="670"/>
      <c r="I1572" s="670"/>
      <c r="J1572" s="670"/>
      <c r="K1572" s="670"/>
      <c r="L1572" s="670"/>
      <c r="M1572" s="670"/>
      <c r="N1572" s="670"/>
      <c r="O1572" s="607">
        <v>2920.48</v>
      </c>
      <c r="P1572" s="607">
        <v>437.8</v>
      </c>
      <c r="Q1572" s="603">
        <v>3358.28</v>
      </c>
      <c r="R1572" s="670"/>
      <c r="S1572" s="670"/>
      <c r="T1572" s="670"/>
      <c r="U1572" s="670"/>
      <c r="V1572" s="670"/>
      <c r="W1572" s="670"/>
      <c r="X1572" s="670"/>
      <c r="Y1572" s="670"/>
      <c r="Z1572" s="670"/>
      <c r="AA1572" s="670"/>
      <c r="AB1572" s="608">
        <v>6</v>
      </c>
      <c r="AC1572" s="608">
        <v>1</v>
      </c>
      <c r="AD1572" s="605">
        <v>7</v>
      </c>
    </row>
    <row r="1573" spans="1:30" ht="15.75" thickBot="1" x14ac:dyDescent="0.3">
      <c r="A1573" s="593" t="s">
        <v>424</v>
      </c>
      <c r="B1573" s="673">
        <v>45490</v>
      </c>
      <c r="C1573" s="671" t="s">
        <v>396</v>
      </c>
      <c r="D1573" s="600" t="s">
        <v>397</v>
      </c>
      <c r="E1573" s="602"/>
      <c r="F1573" s="602"/>
      <c r="G1573" s="602"/>
      <c r="H1573" s="602"/>
      <c r="I1573" s="602"/>
      <c r="J1573" s="602"/>
      <c r="K1573" s="602"/>
      <c r="L1573" s="602"/>
      <c r="M1573" s="602"/>
      <c r="N1573" s="602"/>
      <c r="O1573" s="601">
        <v>314.42</v>
      </c>
      <c r="P1573" s="602"/>
      <c r="Q1573" s="603">
        <v>314.42</v>
      </c>
      <c r="R1573" s="602"/>
      <c r="S1573" s="602"/>
      <c r="T1573" s="602"/>
      <c r="U1573" s="602"/>
      <c r="V1573" s="602"/>
      <c r="W1573" s="602"/>
      <c r="X1573" s="602"/>
      <c r="Y1573" s="602"/>
      <c r="Z1573" s="602"/>
      <c r="AA1573" s="602"/>
      <c r="AB1573" s="604">
        <v>2</v>
      </c>
      <c r="AC1573" s="602"/>
      <c r="AD1573" s="605">
        <v>2</v>
      </c>
    </row>
    <row r="1574" spans="1:30" ht="15.75" thickBot="1" x14ac:dyDescent="0.3">
      <c r="A1574" s="593" t="s">
        <v>424</v>
      </c>
      <c r="B1574" s="672">
        <v>45491</v>
      </c>
      <c r="C1574" s="671" t="s">
        <v>396</v>
      </c>
      <c r="D1574" s="606" t="s">
        <v>397</v>
      </c>
      <c r="E1574" s="670"/>
      <c r="F1574" s="670"/>
      <c r="G1574" s="670"/>
      <c r="H1574" s="670"/>
      <c r="I1574" s="670"/>
      <c r="J1574" s="670"/>
      <c r="K1574" s="670"/>
      <c r="L1574" s="670"/>
      <c r="M1574" s="670"/>
      <c r="N1574" s="607">
        <v>1117.23</v>
      </c>
      <c r="O1574" s="670"/>
      <c r="P1574" s="607">
        <v>745.96</v>
      </c>
      <c r="Q1574" s="603">
        <v>1863.19</v>
      </c>
      <c r="R1574" s="670"/>
      <c r="S1574" s="670"/>
      <c r="T1574" s="670"/>
      <c r="U1574" s="670"/>
      <c r="V1574" s="670"/>
      <c r="W1574" s="670"/>
      <c r="X1574" s="670"/>
      <c r="Y1574" s="670"/>
      <c r="Z1574" s="670"/>
      <c r="AA1574" s="608">
        <v>3</v>
      </c>
      <c r="AB1574" s="670"/>
      <c r="AC1574" s="608">
        <v>4</v>
      </c>
      <c r="AD1574" s="605">
        <v>7</v>
      </c>
    </row>
    <row r="1575" spans="1:30" ht="15.75" thickBot="1" x14ac:dyDescent="0.3">
      <c r="A1575" s="593" t="s">
        <v>424</v>
      </c>
      <c r="B1575" s="673">
        <v>45492</v>
      </c>
      <c r="C1575" s="671" t="s">
        <v>396</v>
      </c>
      <c r="D1575" s="600" t="s">
        <v>397</v>
      </c>
      <c r="E1575" s="602"/>
      <c r="F1575" s="602"/>
      <c r="G1575" s="602"/>
      <c r="H1575" s="602"/>
      <c r="I1575" s="602"/>
      <c r="J1575" s="602"/>
      <c r="K1575" s="602"/>
      <c r="L1575" s="602"/>
      <c r="M1575" s="602"/>
      <c r="N1575" s="602"/>
      <c r="O1575" s="602"/>
      <c r="P1575" s="601">
        <v>104.22</v>
      </c>
      <c r="Q1575" s="603">
        <v>104.22</v>
      </c>
      <c r="R1575" s="602"/>
      <c r="S1575" s="602"/>
      <c r="T1575" s="602"/>
      <c r="U1575" s="602"/>
      <c r="V1575" s="602"/>
      <c r="W1575" s="602"/>
      <c r="X1575" s="602"/>
      <c r="Y1575" s="602"/>
      <c r="Z1575" s="602"/>
      <c r="AA1575" s="602"/>
      <c r="AB1575" s="602"/>
      <c r="AC1575" s="604">
        <v>1</v>
      </c>
      <c r="AD1575" s="605">
        <v>1</v>
      </c>
    </row>
    <row r="1576" spans="1:30" ht="15.75" thickBot="1" x14ac:dyDescent="0.3">
      <c r="A1576" s="593" t="s">
        <v>424</v>
      </c>
      <c r="B1576" s="672">
        <v>45495</v>
      </c>
      <c r="C1576" s="671" t="s">
        <v>396</v>
      </c>
      <c r="D1576" s="606" t="s">
        <v>397</v>
      </c>
      <c r="E1576" s="670"/>
      <c r="F1576" s="670"/>
      <c r="G1576" s="670"/>
      <c r="H1576" s="670"/>
      <c r="I1576" s="670"/>
      <c r="J1576" s="670"/>
      <c r="K1576" s="670"/>
      <c r="L1576" s="670"/>
      <c r="M1576" s="670"/>
      <c r="N1576" s="670"/>
      <c r="O1576" s="607">
        <v>1743.54</v>
      </c>
      <c r="P1576" s="670"/>
      <c r="Q1576" s="603">
        <v>1743.54</v>
      </c>
      <c r="R1576" s="670"/>
      <c r="S1576" s="670"/>
      <c r="T1576" s="670"/>
      <c r="U1576" s="670"/>
      <c r="V1576" s="670"/>
      <c r="W1576" s="670"/>
      <c r="X1576" s="670"/>
      <c r="Y1576" s="670"/>
      <c r="Z1576" s="670"/>
      <c r="AA1576" s="670"/>
      <c r="AB1576" s="608">
        <v>2</v>
      </c>
      <c r="AC1576" s="670"/>
      <c r="AD1576" s="605">
        <v>2</v>
      </c>
    </row>
    <row r="1577" spans="1:30" ht="15.75" thickBot="1" x14ac:dyDescent="0.3">
      <c r="A1577" s="593" t="s">
        <v>424</v>
      </c>
      <c r="B1577" s="673">
        <v>45497</v>
      </c>
      <c r="C1577" s="671" t="s">
        <v>396</v>
      </c>
      <c r="D1577" s="600" t="s">
        <v>397</v>
      </c>
      <c r="E1577" s="602"/>
      <c r="F1577" s="602"/>
      <c r="G1577" s="602"/>
      <c r="H1577" s="602"/>
      <c r="I1577" s="602"/>
      <c r="J1577" s="602"/>
      <c r="K1577" s="602"/>
      <c r="L1577" s="602"/>
      <c r="M1577" s="602"/>
      <c r="N1577" s="602"/>
      <c r="O1577" s="602"/>
      <c r="P1577" s="601">
        <v>1861</v>
      </c>
      <c r="Q1577" s="603">
        <v>1861</v>
      </c>
      <c r="R1577" s="602"/>
      <c r="S1577" s="602"/>
      <c r="T1577" s="602"/>
      <c r="U1577" s="602"/>
      <c r="V1577" s="602"/>
      <c r="W1577" s="602"/>
      <c r="X1577" s="602"/>
      <c r="Y1577" s="602"/>
      <c r="Z1577" s="602"/>
      <c r="AA1577" s="602"/>
      <c r="AB1577" s="602"/>
      <c r="AC1577" s="604">
        <v>13</v>
      </c>
      <c r="AD1577" s="605">
        <v>13</v>
      </c>
    </row>
    <row r="1578" spans="1:30" ht="15.75" thickBot="1" x14ac:dyDescent="0.3">
      <c r="A1578" s="593" t="s">
        <v>424</v>
      </c>
      <c r="B1578" s="672">
        <v>45498</v>
      </c>
      <c r="C1578" s="671" t="s">
        <v>396</v>
      </c>
      <c r="D1578" s="606" t="s">
        <v>397</v>
      </c>
      <c r="E1578" s="670"/>
      <c r="F1578" s="670"/>
      <c r="G1578" s="670"/>
      <c r="H1578" s="670"/>
      <c r="I1578" s="670"/>
      <c r="J1578" s="670"/>
      <c r="K1578" s="670"/>
      <c r="L1578" s="670"/>
      <c r="M1578" s="670"/>
      <c r="N1578" s="670"/>
      <c r="O1578" s="670"/>
      <c r="P1578" s="607">
        <v>77.739999999999995</v>
      </c>
      <c r="Q1578" s="603">
        <v>77.739999999999995</v>
      </c>
      <c r="R1578" s="670"/>
      <c r="S1578" s="670"/>
      <c r="T1578" s="670"/>
      <c r="U1578" s="670"/>
      <c r="V1578" s="670"/>
      <c r="W1578" s="670"/>
      <c r="X1578" s="670"/>
      <c r="Y1578" s="670"/>
      <c r="Z1578" s="670"/>
      <c r="AA1578" s="670"/>
      <c r="AB1578" s="670"/>
      <c r="AC1578" s="608">
        <v>1</v>
      </c>
      <c r="AD1578" s="605">
        <v>1</v>
      </c>
    </row>
    <row r="1579" spans="1:30" ht="15.75" thickBot="1" x14ac:dyDescent="0.3">
      <c r="A1579" s="593" t="s">
        <v>424</v>
      </c>
      <c r="B1579" s="673">
        <v>45502</v>
      </c>
      <c r="C1579" s="671" t="s">
        <v>396</v>
      </c>
      <c r="D1579" s="600" t="s">
        <v>397</v>
      </c>
      <c r="E1579" s="602"/>
      <c r="F1579" s="602"/>
      <c r="G1579" s="602"/>
      <c r="H1579" s="602"/>
      <c r="I1579" s="602"/>
      <c r="J1579" s="602"/>
      <c r="K1579" s="602"/>
      <c r="L1579" s="602"/>
      <c r="M1579" s="602"/>
      <c r="N1579" s="602"/>
      <c r="O1579" s="602"/>
      <c r="P1579" s="601">
        <v>1177.8</v>
      </c>
      <c r="Q1579" s="603">
        <v>1177.8</v>
      </c>
      <c r="R1579" s="602"/>
      <c r="S1579" s="602"/>
      <c r="T1579" s="602"/>
      <c r="U1579" s="602"/>
      <c r="V1579" s="602"/>
      <c r="W1579" s="602"/>
      <c r="X1579" s="602"/>
      <c r="Y1579" s="602"/>
      <c r="Z1579" s="602"/>
      <c r="AA1579" s="602"/>
      <c r="AB1579" s="602"/>
      <c r="AC1579" s="604">
        <v>8</v>
      </c>
      <c r="AD1579" s="605">
        <v>8</v>
      </c>
    </row>
    <row r="1580" spans="1:30" ht="15.75" thickBot="1" x14ac:dyDescent="0.3">
      <c r="A1580" s="593" t="s">
        <v>424</v>
      </c>
      <c r="B1580" s="672">
        <v>45505</v>
      </c>
      <c r="C1580" s="671" t="s">
        <v>396</v>
      </c>
      <c r="D1580" s="606" t="s">
        <v>397</v>
      </c>
      <c r="E1580" s="670"/>
      <c r="F1580" s="670"/>
      <c r="G1580" s="670"/>
      <c r="H1580" s="670"/>
      <c r="I1580" s="670"/>
      <c r="J1580" s="670"/>
      <c r="K1580" s="670"/>
      <c r="L1580" s="670"/>
      <c r="M1580" s="670"/>
      <c r="N1580" s="670"/>
      <c r="O1580" s="670"/>
      <c r="P1580" s="607">
        <v>53.09</v>
      </c>
      <c r="Q1580" s="603">
        <v>53.09</v>
      </c>
      <c r="R1580" s="670"/>
      <c r="S1580" s="670"/>
      <c r="T1580" s="670"/>
      <c r="U1580" s="670"/>
      <c r="V1580" s="670"/>
      <c r="W1580" s="670"/>
      <c r="X1580" s="670"/>
      <c r="Y1580" s="670"/>
      <c r="Z1580" s="670"/>
      <c r="AA1580" s="670"/>
      <c r="AB1580" s="670"/>
      <c r="AC1580" s="608">
        <v>1</v>
      </c>
      <c r="AD1580" s="605">
        <v>1</v>
      </c>
    </row>
    <row r="1581" spans="1:30" ht="15.75" thickBot="1" x14ac:dyDescent="0.3">
      <c r="A1581" s="593" t="s">
        <v>424</v>
      </c>
      <c r="B1581" s="673">
        <v>45510</v>
      </c>
      <c r="C1581" s="671" t="s">
        <v>396</v>
      </c>
      <c r="D1581" s="600" t="s">
        <v>397</v>
      </c>
      <c r="E1581" s="602"/>
      <c r="F1581" s="602"/>
      <c r="G1581" s="602"/>
      <c r="H1581" s="602"/>
      <c r="I1581" s="602"/>
      <c r="J1581" s="602"/>
      <c r="K1581" s="602"/>
      <c r="L1581" s="602"/>
      <c r="M1581" s="602"/>
      <c r="N1581" s="602"/>
      <c r="O1581" s="602"/>
      <c r="P1581" s="601">
        <v>1583.97</v>
      </c>
      <c r="Q1581" s="603">
        <v>1583.97</v>
      </c>
      <c r="R1581" s="602"/>
      <c r="S1581" s="602"/>
      <c r="T1581" s="602"/>
      <c r="U1581" s="602"/>
      <c r="V1581" s="602"/>
      <c r="W1581" s="602"/>
      <c r="X1581" s="602"/>
      <c r="Y1581" s="602"/>
      <c r="Z1581" s="602"/>
      <c r="AA1581" s="602"/>
      <c r="AB1581" s="602"/>
      <c r="AC1581" s="604">
        <v>6</v>
      </c>
      <c r="AD1581" s="605">
        <v>6</v>
      </c>
    </row>
    <row r="1582" spans="1:30" ht="15.75" thickBot="1" x14ac:dyDescent="0.3">
      <c r="A1582" s="593" t="s">
        <v>424</v>
      </c>
      <c r="B1582" s="672">
        <v>45517</v>
      </c>
      <c r="C1582" s="671" t="s">
        <v>396</v>
      </c>
      <c r="D1582" s="606" t="s">
        <v>397</v>
      </c>
      <c r="E1582" s="670"/>
      <c r="F1582" s="670"/>
      <c r="G1582" s="670"/>
      <c r="H1582" s="670"/>
      <c r="I1582" s="670"/>
      <c r="J1582" s="670"/>
      <c r="K1582" s="670"/>
      <c r="L1582" s="670"/>
      <c r="M1582" s="670"/>
      <c r="N1582" s="670"/>
      <c r="O1582" s="670"/>
      <c r="P1582" s="607">
        <v>1831.21</v>
      </c>
      <c r="Q1582" s="603">
        <v>1831.21</v>
      </c>
      <c r="R1582" s="670"/>
      <c r="S1582" s="670"/>
      <c r="T1582" s="670"/>
      <c r="U1582" s="670"/>
      <c r="V1582" s="670"/>
      <c r="W1582" s="670"/>
      <c r="X1582" s="670"/>
      <c r="Y1582" s="670"/>
      <c r="Z1582" s="670"/>
      <c r="AA1582" s="670"/>
      <c r="AB1582" s="670"/>
      <c r="AC1582" s="608">
        <v>3</v>
      </c>
      <c r="AD1582" s="605">
        <v>3</v>
      </c>
    </row>
    <row r="1583" spans="1:30" ht="15.75" thickBot="1" x14ac:dyDescent="0.3">
      <c r="A1583" s="593" t="s">
        <v>424</v>
      </c>
      <c r="B1583" s="673">
        <v>45518</v>
      </c>
      <c r="C1583" s="671" t="s">
        <v>396</v>
      </c>
      <c r="D1583" s="600" t="s">
        <v>397</v>
      </c>
      <c r="E1583" s="602"/>
      <c r="F1583" s="602"/>
      <c r="G1583" s="602"/>
      <c r="H1583" s="602"/>
      <c r="I1583" s="602"/>
      <c r="J1583" s="602"/>
      <c r="K1583" s="602"/>
      <c r="L1583" s="602"/>
      <c r="M1583" s="602"/>
      <c r="N1583" s="602"/>
      <c r="O1583" s="602"/>
      <c r="P1583" s="601">
        <v>257.36</v>
      </c>
      <c r="Q1583" s="603">
        <v>257.36</v>
      </c>
      <c r="R1583" s="602"/>
      <c r="S1583" s="602"/>
      <c r="T1583" s="602"/>
      <c r="U1583" s="602"/>
      <c r="V1583" s="602"/>
      <c r="W1583" s="602"/>
      <c r="X1583" s="602"/>
      <c r="Y1583" s="602"/>
      <c r="Z1583" s="602"/>
      <c r="AA1583" s="602"/>
      <c r="AB1583" s="602"/>
      <c r="AC1583" s="604">
        <v>4</v>
      </c>
      <c r="AD1583" s="605">
        <v>4</v>
      </c>
    </row>
    <row r="1584" spans="1:30" ht="15.75" thickBot="1" x14ac:dyDescent="0.3">
      <c r="A1584" s="593" t="s">
        <v>424</v>
      </c>
      <c r="B1584" s="672">
        <v>45525</v>
      </c>
      <c r="C1584" s="671" t="s">
        <v>396</v>
      </c>
      <c r="D1584" s="606" t="s">
        <v>397</v>
      </c>
      <c r="E1584" s="670"/>
      <c r="F1584" s="670"/>
      <c r="G1584" s="670"/>
      <c r="H1584" s="670"/>
      <c r="I1584" s="670"/>
      <c r="J1584" s="670"/>
      <c r="K1584" s="670"/>
      <c r="L1584" s="670"/>
      <c r="M1584" s="670"/>
      <c r="N1584" s="670"/>
      <c r="O1584" s="670"/>
      <c r="P1584" s="607">
        <v>200</v>
      </c>
      <c r="Q1584" s="603">
        <v>200</v>
      </c>
      <c r="R1584" s="670"/>
      <c r="S1584" s="670"/>
      <c r="T1584" s="670"/>
      <c r="U1584" s="670"/>
      <c r="V1584" s="670"/>
      <c r="W1584" s="670"/>
      <c r="X1584" s="670"/>
      <c r="Y1584" s="670"/>
      <c r="Z1584" s="670"/>
      <c r="AA1584" s="670"/>
      <c r="AB1584" s="670"/>
      <c r="AC1584" s="608">
        <v>1</v>
      </c>
      <c r="AD1584" s="605">
        <v>1</v>
      </c>
    </row>
    <row r="1585" spans="1:30" ht="15.75" thickBot="1" x14ac:dyDescent="0.3">
      <c r="A1585" s="593" t="s">
        <v>424</v>
      </c>
      <c r="B1585" s="692" t="s">
        <v>398</v>
      </c>
      <c r="C1585" s="692" t="s">
        <v>396</v>
      </c>
      <c r="D1585" s="600" t="s">
        <v>402</v>
      </c>
      <c r="E1585" s="602"/>
      <c r="F1585" s="602"/>
      <c r="G1585" s="602"/>
      <c r="H1585" s="602"/>
      <c r="I1585" s="602"/>
      <c r="J1585" s="602"/>
      <c r="K1585" s="602"/>
      <c r="L1585" s="602"/>
      <c r="M1585" s="602"/>
      <c r="N1585" s="602"/>
      <c r="O1585" s="602"/>
      <c r="P1585" s="602"/>
      <c r="Q1585" s="591"/>
      <c r="R1585" s="602"/>
      <c r="S1585" s="602"/>
      <c r="T1585" s="604">
        <v>1</v>
      </c>
      <c r="U1585" s="602"/>
      <c r="V1585" s="604">
        <v>2</v>
      </c>
      <c r="W1585" s="602"/>
      <c r="X1585" s="604">
        <v>1</v>
      </c>
      <c r="Y1585" s="604">
        <v>1</v>
      </c>
      <c r="Z1585" s="604">
        <v>1</v>
      </c>
      <c r="AA1585" s="602"/>
      <c r="AB1585" s="602"/>
      <c r="AC1585" s="602"/>
      <c r="AD1585" s="605">
        <v>6</v>
      </c>
    </row>
    <row r="1586" spans="1:30" ht="15.75" thickBot="1" x14ac:dyDescent="0.3">
      <c r="A1586" s="593" t="s">
        <v>424</v>
      </c>
      <c r="B1586" s="692" t="s">
        <v>398</v>
      </c>
      <c r="C1586" s="692" t="s">
        <v>396</v>
      </c>
      <c r="D1586" s="606" t="s">
        <v>397</v>
      </c>
      <c r="E1586" s="670"/>
      <c r="F1586" s="670"/>
      <c r="G1586" s="670"/>
      <c r="H1586" s="670"/>
      <c r="I1586" s="670"/>
      <c r="J1586" s="670"/>
      <c r="K1586" s="670"/>
      <c r="L1586" s="670"/>
      <c r="M1586" s="670"/>
      <c r="N1586" s="670"/>
      <c r="O1586" s="670"/>
      <c r="P1586" s="670"/>
      <c r="Q1586" s="591"/>
      <c r="R1586" s="608">
        <v>42</v>
      </c>
      <c r="S1586" s="608">
        <v>50</v>
      </c>
      <c r="T1586" s="608">
        <v>42</v>
      </c>
      <c r="U1586" s="608">
        <v>39</v>
      </c>
      <c r="V1586" s="608">
        <v>44</v>
      </c>
      <c r="W1586" s="608">
        <v>51</v>
      </c>
      <c r="X1586" s="608">
        <v>47</v>
      </c>
      <c r="Y1586" s="608">
        <v>41</v>
      </c>
      <c r="Z1586" s="608">
        <v>51</v>
      </c>
      <c r="AA1586" s="608">
        <v>55</v>
      </c>
      <c r="AB1586" s="608">
        <v>41</v>
      </c>
      <c r="AC1586" s="608">
        <v>45</v>
      </c>
      <c r="AD1586" s="605">
        <v>322</v>
      </c>
    </row>
    <row r="1587" spans="1:30" ht="15.75" thickBot="1" x14ac:dyDescent="0.3">
      <c r="A1587" s="593" t="s">
        <v>424</v>
      </c>
      <c r="B1587" s="692" t="s">
        <v>398</v>
      </c>
      <c r="C1587" s="692" t="s">
        <v>396</v>
      </c>
      <c r="D1587" s="600" t="s">
        <v>399</v>
      </c>
      <c r="E1587" s="602"/>
      <c r="F1587" s="602"/>
      <c r="G1587" s="602"/>
      <c r="H1587" s="602"/>
      <c r="I1587" s="602"/>
      <c r="J1587" s="602"/>
      <c r="K1587" s="602"/>
      <c r="L1587" s="602"/>
      <c r="M1587" s="602"/>
      <c r="N1587" s="602"/>
      <c r="O1587" s="602"/>
      <c r="P1587" s="602"/>
      <c r="Q1587" s="591"/>
      <c r="R1587" s="602"/>
      <c r="S1587" s="602"/>
      <c r="T1587" s="602"/>
      <c r="U1587" s="602"/>
      <c r="V1587" s="602"/>
      <c r="W1587" s="602"/>
      <c r="X1587" s="602"/>
      <c r="Y1587" s="602"/>
      <c r="Z1587" s="602"/>
      <c r="AA1587" s="604">
        <v>2</v>
      </c>
      <c r="AB1587" s="602"/>
      <c r="AC1587" s="602"/>
      <c r="AD1587" s="605">
        <v>2</v>
      </c>
    </row>
    <row r="1588" spans="1:30" ht="15.75" thickBot="1" x14ac:dyDescent="0.3">
      <c r="A1588" s="593" t="s">
        <v>424</v>
      </c>
      <c r="B1588" s="692" t="s">
        <v>398</v>
      </c>
      <c r="C1588" s="692" t="s">
        <v>396</v>
      </c>
      <c r="D1588" s="606" t="s">
        <v>403</v>
      </c>
      <c r="E1588" s="670"/>
      <c r="F1588" s="670"/>
      <c r="G1588" s="670"/>
      <c r="H1588" s="670"/>
      <c r="I1588" s="670"/>
      <c r="J1588" s="670"/>
      <c r="K1588" s="670"/>
      <c r="L1588" s="670"/>
      <c r="M1588" s="670"/>
      <c r="N1588" s="670"/>
      <c r="O1588" s="670"/>
      <c r="P1588" s="670"/>
      <c r="Q1588" s="591"/>
      <c r="R1588" s="670"/>
      <c r="S1588" s="670"/>
      <c r="T1588" s="670"/>
      <c r="U1588" s="670"/>
      <c r="V1588" s="670"/>
      <c r="W1588" s="670"/>
      <c r="X1588" s="670"/>
      <c r="Y1588" s="670"/>
      <c r="Z1588" s="670"/>
      <c r="AA1588" s="608">
        <v>1</v>
      </c>
      <c r="AB1588" s="670"/>
      <c r="AC1588" s="670"/>
      <c r="AD1588" s="605">
        <v>1</v>
      </c>
    </row>
    <row r="1589" spans="1:30" ht="15.75" thickBot="1" x14ac:dyDescent="0.3">
      <c r="A1589" s="593" t="s">
        <v>424</v>
      </c>
      <c r="B1589" s="692" t="s">
        <v>398</v>
      </c>
      <c r="C1589" s="692" t="s">
        <v>396</v>
      </c>
      <c r="D1589" s="600" t="s">
        <v>407</v>
      </c>
      <c r="E1589" s="602"/>
      <c r="F1589" s="602"/>
      <c r="G1589" s="602"/>
      <c r="H1589" s="602"/>
      <c r="I1589" s="602"/>
      <c r="J1589" s="602"/>
      <c r="K1589" s="602"/>
      <c r="L1589" s="602"/>
      <c r="M1589" s="602"/>
      <c r="N1589" s="602"/>
      <c r="O1589" s="602"/>
      <c r="P1589" s="602"/>
      <c r="Q1589" s="591"/>
      <c r="R1589" s="602"/>
      <c r="S1589" s="604">
        <v>3</v>
      </c>
      <c r="T1589" s="604">
        <v>14</v>
      </c>
      <c r="U1589" s="604">
        <v>18</v>
      </c>
      <c r="V1589" s="604">
        <v>12</v>
      </c>
      <c r="W1589" s="604">
        <v>10</v>
      </c>
      <c r="X1589" s="604">
        <v>11</v>
      </c>
      <c r="Y1589" s="604">
        <v>7</v>
      </c>
      <c r="Z1589" s="604">
        <v>15</v>
      </c>
      <c r="AA1589" s="604">
        <v>9</v>
      </c>
      <c r="AB1589" s="604">
        <v>7</v>
      </c>
      <c r="AC1589" s="604">
        <v>2</v>
      </c>
      <c r="AD1589" s="605">
        <v>100</v>
      </c>
    </row>
    <row r="1590" spans="1:30" ht="15.75" thickBot="1" x14ac:dyDescent="0.3">
      <c r="A1590" s="593" t="s">
        <v>424</v>
      </c>
      <c r="B1590" s="671" t="s">
        <v>400</v>
      </c>
      <c r="C1590" s="671" t="s">
        <v>400</v>
      </c>
      <c r="D1590" s="609" t="s">
        <v>400</v>
      </c>
      <c r="E1590" s="603">
        <v>39784.410000000003</v>
      </c>
      <c r="F1590" s="603">
        <v>13228.13</v>
      </c>
      <c r="G1590" s="603">
        <v>16004.17</v>
      </c>
      <c r="H1590" s="603">
        <v>9259.1200000000008</v>
      </c>
      <c r="I1590" s="603">
        <v>9065.98</v>
      </c>
      <c r="J1590" s="603">
        <v>12817.93</v>
      </c>
      <c r="K1590" s="603">
        <v>14628.82</v>
      </c>
      <c r="L1590" s="603">
        <v>10761.52</v>
      </c>
      <c r="M1590" s="603">
        <v>17091.97</v>
      </c>
      <c r="N1590" s="603">
        <v>10118.64</v>
      </c>
      <c r="O1590" s="603">
        <v>12469.94</v>
      </c>
      <c r="P1590" s="603">
        <v>8485.41</v>
      </c>
      <c r="Q1590" s="603">
        <v>173716.04</v>
      </c>
      <c r="R1590" s="610">
        <v>79</v>
      </c>
      <c r="S1590" s="610">
        <v>69</v>
      </c>
      <c r="T1590" s="610">
        <v>81</v>
      </c>
      <c r="U1590" s="610">
        <v>68</v>
      </c>
      <c r="V1590" s="610">
        <v>67</v>
      </c>
      <c r="W1590" s="610">
        <v>71</v>
      </c>
      <c r="X1590" s="610">
        <v>73</v>
      </c>
      <c r="Y1590" s="610">
        <v>57</v>
      </c>
      <c r="Z1590" s="610">
        <v>82</v>
      </c>
      <c r="AA1590" s="610">
        <v>73</v>
      </c>
      <c r="AB1590" s="610">
        <v>59</v>
      </c>
      <c r="AC1590" s="610">
        <v>51</v>
      </c>
      <c r="AD1590" s="605">
        <v>563</v>
      </c>
    </row>
    <row r="1591" spans="1:30" ht="15.75" thickBot="1" x14ac:dyDescent="0.3">
      <c r="A1591" s="593" t="s">
        <v>425</v>
      </c>
      <c r="B1591" s="673">
        <v>45161</v>
      </c>
      <c r="C1591" s="671" t="s">
        <v>396</v>
      </c>
      <c r="D1591" s="600" t="s">
        <v>397</v>
      </c>
      <c r="E1591" s="601">
        <v>2143.98</v>
      </c>
      <c r="F1591" s="602"/>
      <c r="G1591" s="602"/>
      <c r="H1591" s="602"/>
      <c r="I1591" s="602"/>
      <c r="J1591" s="602"/>
      <c r="K1591" s="602"/>
      <c r="L1591" s="602"/>
      <c r="M1591" s="602"/>
      <c r="N1591" s="602"/>
      <c r="O1591" s="602"/>
      <c r="P1591" s="602"/>
      <c r="Q1591" s="603">
        <v>2143.98</v>
      </c>
      <c r="R1591" s="604">
        <v>9</v>
      </c>
      <c r="S1591" s="602"/>
      <c r="T1591" s="602"/>
      <c r="U1591" s="602"/>
      <c r="V1591" s="602"/>
      <c r="W1591" s="602"/>
      <c r="X1591" s="602"/>
      <c r="Y1591" s="602"/>
      <c r="Z1591" s="602"/>
      <c r="AA1591" s="602"/>
      <c r="AB1591" s="602"/>
      <c r="AC1591" s="602"/>
      <c r="AD1591" s="605">
        <v>9</v>
      </c>
    </row>
    <row r="1592" spans="1:30" ht="15.75" thickBot="1" x14ac:dyDescent="0.3">
      <c r="A1592" s="593" t="s">
        <v>425</v>
      </c>
      <c r="B1592" s="672">
        <v>45166</v>
      </c>
      <c r="C1592" s="671" t="s">
        <v>396</v>
      </c>
      <c r="D1592" s="606" t="s">
        <v>397</v>
      </c>
      <c r="E1592" s="607">
        <v>3639.49</v>
      </c>
      <c r="F1592" s="670"/>
      <c r="G1592" s="670"/>
      <c r="H1592" s="670"/>
      <c r="I1592" s="670"/>
      <c r="J1592" s="670"/>
      <c r="K1592" s="670"/>
      <c r="L1592" s="670"/>
      <c r="M1592" s="670"/>
      <c r="N1592" s="670"/>
      <c r="O1592" s="670"/>
      <c r="P1592" s="670"/>
      <c r="Q1592" s="603">
        <v>3639.49</v>
      </c>
      <c r="R1592" s="608">
        <v>20</v>
      </c>
      <c r="S1592" s="670"/>
      <c r="T1592" s="670"/>
      <c r="U1592" s="670"/>
      <c r="V1592" s="670"/>
      <c r="W1592" s="670"/>
      <c r="X1592" s="670"/>
      <c r="Y1592" s="670"/>
      <c r="Z1592" s="670"/>
      <c r="AA1592" s="670"/>
      <c r="AB1592" s="670"/>
      <c r="AC1592" s="670"/>
      <c r="AD1592" s="605">
        <v>20</v>
      </c>
    </row>
    <row r="1593" spans="1:30" ht="15.75" thickBot="1" x14ac:dyDescent="0.3">
      <c r="A1593" s="593" t="s">
        <v>425</v>
      </c>
      <c r="B1593" s="673">
        <v>45167</v>
      </c>
      <c r="C1593" s="671" t="s">
        <v>396</v>
      </c>
      <c r="D1593" s="600" t="s">
        <v>397</v>
      </c>
      <c r="E1593" s="601">
        <v>1550</v>
      </c>
      <c r="F1593" s="602"/>
      <c r="G1593" s="602"/>
      <c r="H1593" s="602"/>
      <c r="I1593" s="602"/>
      <c r="J1593" s="602"/>
      <c r="K1593" s="602"/>
      <c r="L1593" s="602"/>
      <c r="M1593" s="602"/>
      <c r="N1593" s="602"/>
      <c r="O1593" s="602"/>
      <c r="P1593" s="602"/>
      <c r="Q1593" s="603">
        <v>1550</v>
      </c>
      <c r="R1593" s="604">
        <v>2</v>
      </c>
      <c r="S1593" s="602"/>
      <c r="T1593" s="602"/>
      <c r="U1593" s="602"/>
      <c r="V1593" s="602"/>
      <c r="W1593" s="602"/>
      <c r="X1593" s="602"/>
      <c r="Y1593" s="602"/>
      <c r="Z1593" s="602"/>
      <c r="AA1593" s="602"/>
      <c r="AB1593" s="602"/>
      <c r="AC1593" s="602"/>
      <c r="AD1593" s="605">
        <v>2</v>
      </c>
    </row>
    <row r="1594" spans="1:30" ht="15.75" thickBot="1" x14ac:dyDescent="0.3">
      <c r="A1594" s="593" t="s">
        <v>425</v>
      </c>
      <c r="B1594" s="672">
        <v>45168</v>
      </c>
      <c r="C1594" s="671" t="s">
        <v>396</v>
      </c>
      <c r="D1594" s="606" t="s">
        <v>397</v>
      </c>
      <c r="E1594" s="607">
        <v>4019.41</v>
      </c>
      <c r="F1594" s="670"/>
      <c r="G1594" s="670"/>
      <c r="H1594" s="670"/>
      <c r="I1594" s="670"/>
      <c r="J1594" s="670"/>
      <c r="K1594" s="670"/>
      <c r="L1594" s="670"/>
      <c r="M1594" s="670"/>
      <c r="N1594" s="670"/>
      <c r="O1594" s="670"/>
      <c r="P1594" s="670"/>
      <c r="Q1594" s="603">
        <v>4019.41</v>
      </c>
      <c r="R1594" s="608">
        <v>30</v>
      </c>
      <c r="S1594" s="670"/>
      <c r="T1594" s="670"/>
      <c r="U1594" s="670"/>
      <c r="V1594" s="670"/>
      <c r="W1594" s="670"/>
      <c r="X1594" s="670"/>
      <c r="Y1594" s="670"/>
      <c r="Z1594" s="670"/>
      <c r="AA1594" s="670"/>
      <c r="AB1594" s="670"/>
      <c r="AC1594" s="670"/>
      <c r="AD1594" s="605">
        <v>30</v>
      </c>
    </row>
    <row r="1595" spans="1:30" ht="15.75" thickBot="1" x14ac:dyDescent="0.3">
      <c r="A1595" s="593" t="s">
        <v>425</v>
      </c>
      <c r="B1595" s="673">
        <v>45174</v>
      </c>
      <c r="C1595" s="671" t="s">
        <v>396</v>
      </c>
      <c r="D1595" s="600" t="s">
        <v>397</v>
      </c>
      <c r="E1595" s="601">
        <v>1938.61</v>
      </c>
      <c r="F1595" s="602"/>
      <c r="G1595" s="602"/>
      <c r="H1595" s="602"/>
      <c r="I1595" s="602"/>
      <c r="J1595" s="602"/>
      <c r="K1595" s="602"/>
      <c r="L1595" s="602"/>
      <c r="M1595" s="602"/>
      <c r="N1595" s="602"/>
      <c r="O1595" s="602"/>
      <c r="P1595" s="602"/>
      <c r="Q1595" s="603">
        <v>1938.61</v>
      </c>
      <c r="R1595" s="604">
        <v>12</v>
      </c>
      <c r="S1595" s="602"/>
      <c r="T1595" s="602"/>
      <c r="U1595" s="602"/>
      <c r="V1595" s="602"/>
      <c r="W1595" s="602"/>
      <c r="X1595" s="602"/>
      <c r="Y1595" s="602"/>
      <c r="Z1595" s="602"/>
      <c r="AA1595" s="602"/>
      <c r="AB1595" s="602"/>
      <c r="AC1595" s="602"/>
      <c r="AD1595" s="605">
        <v>12</v>
      </c>
    </row>
    <row r="1596" spans="1:30" ht="15.75" thickBot="1" x14ac:dyDescent="0.3">
      <c r="A1596" s="593" t="s">
        <v>425</v>
      </c>
      <c r="B1596" s="672">
        <v>45182</v>
      </c>
      <c r="C1596" s="671" t="s">
        <v>396</v>
      </c>
      <c r="D1596" s="606" t="s">
        <v>397</v>
      </c>
      <c r="E1596" s="607">
        <v>336.02</v>
      </c>
      <c r="F1596" s="670"/>
      <c r="G1596" s="670"/>
      <c r="H1596" s="670"/>
      <c r="I1596" s="670"/>
      <c r="J1596" s="670"/>
      <c r="K1596" s="670"/>
      <c r="L1596" s="670"/>
      <c r="M1596" s="670"/>
      <c r="N1596" s="670"/>
      <c r="O1596" s="670"/>
      <c r="P1596" s="670"/>
      <c r="Q1596" s="603">
        <v>336.02</v>
      </c>
      <c r="R1596" s="608">
        <v>1</v>
      </c>
      <c r="S1596" s="670"/>
      <c r="T1596" s="670"/>
      <c r="U1596" s="670"/>
      <c r="V1596" s="670"/>
      <c r="W1596" s="670"/>
      <c r="X1596" s="670"/>
      <c r="Y1596" s="670"/>
      <c r="Z1596" s="670"/>
      <c r="AA1596" s="670"/>
      <c r="AB1596" s="670"/>
      <c r="AC1596" s="670"/>
      <c r="AD1596" s="605">
        <v>1</v>
      </c>
    </row>
    <row r="1597" spans="1:30" ht="15.75" thickBot="1" x14ac:dyDescent="0.3">
      <c r="A1597" s="593" t="s">
        <v>425</v>
      </c>
      <c r="B1597" s="673">
        <v>45183</v>
      </c>
      <c r="C1597" s="671" t="s">
        <v>396</v>
      </c>
      <c r="D1597" s="600" t="s">
        <v>397</v>
      </c>
      <c r="E1597" s="602"/>
      <c r="F1597" s="601">
        <v>1410.09</v>
      </c>
      <c r="G1597" s="602"/>
      <c r="H1597" s="602"/>
      <c r="I1597" s="602"/>
      <c r="J1597" s="602"/>
      <c r="K1597" s="602"/>
      <c r="L1597" s="602"/>
      <c r="M1597" s="602"/>
      <c r="N1597" s="602"/>
      <c r="O1597" s="602"/>
      <c r="P1597" s="602"/>
      <c r="Q1597" s="603">
        <v>1410.09</v>
      </c>
      <c r="R1597" s="602"/>
      <c r="S1597" s="604">
        <v>9</v>
      </c>
      <c r="T1597" s="602"/>
      <c r="U1597" s="602"/>
      <c r="V1597" s="602"/>
      <c r="W1597" s="602"/>
      <c r="X1597" s="602"/>
      <c r="Y1597" s="602"/>
      <c r="Z1597" s="602"/>
      <c r="AA1597" s="602"/>
      <c r="AB1597" s="602"/>
      <c r="AC1597" s="602"/>
      <c r="AD1597" s="605">
        <v>9</v>
      </c>
    </row>
    <row r="1598" spans="1:30" ht="15.75" thickBot="1" x14ac:dyDescent="0.3">
      <c r="A1598" s="593" t="s">
        <v>425</v>
      </c>
      <c r="B1598" s="672">
        <v>45187</v>
      </c>
      <c r="C1598" s="671" t="s">
        <v>396</v>
      </c>
      <c r="D1598" s="606" t="s">
        <v>397</v>
      </c>
      <c r="E1598" s="670"/>
      <c r="F1598" s="607">
        <v>1275.28</v>
      </c>
      <c r="G1598" s="670"/>
      <c r="H1598" s="670"/>
      <c r="I1598" s="670"/>
      <c r="J1598" s="670"/>
      <c r="K1598" s="670"/>
      <c r="L1598" s="670"/>
      <c r="M1598" s="670"/>
      <c r="N1598" s="670"/>
      <c r="O1598" s="670"/>
      <c r="P1598" s="670"/>
      <c r="Q1598" s="603">
        <v>1275.28</v>
      </c>
      <c r="R1598" s="670"/>
      <c r="S1598" s="608">
        <v>9</v>
      </c>
      <c r="T1598" s="670"/>
      <c r="U1598" s="670"/>
      <c r="V1598" s="670"/>
      <c r="W1598" s="670"/>
      <c r="X1598" s="670"/>
      <c r="Y1598" s="670"/>
      <c r="Z1598" s="670"/>
      <c r="AA1598" s="670"/>
      <c r="AB1598" s="670"/>
      <c r="AC1598" s="670"/>
      <c r="AD1598" s="605">
        <v>9</v>
      </c>
    </row>
    <row r="1599" spans="1:30" ht="15.75" thickBot="1" x14ac:dyDescent="0.3">
      <c r="A1599" s="593" t="s">
        <v>425</v>
      </c>
      <c r="B1599" s="673">
        <v>45194</v>
      </c>
      <c r="C1599" s="671" t="s">
        <v>396</v>
      </c>
      <c r="D1599" s="600" t="s">
        <v>397</v>
      </c>
      <c r="E1599" s="602"/>
      <c r="F1599" s="601">
        <v>5576.93</v>
      </c>
      <c r="G1599" s="602"/>
      <c r="H1599" s="602"/>
      <c r="I1599" s="602"/>
      <c r="J1599" s="602"/>
      <c r="K1599" s="602"/>
      <c r="L1599" s="602"/>
      <c r="M1599" s="602"/>
      <c r="N1599" s="602"/>
      <c r="O1599" s="602"/>
      <c r="P1599" s="602"/>
      <c r="Q1599" s="603">
        <v>5576.93</v>
      </c>
      <c r="R1599" s="602"/>
      <c r="S1599" s="604">
        <v>37</v>
      </c>
      <c r="T1599" s="602"/>
      <c r="U1599" s="602"/>
      <c r="V1599" s="602"/>
      <c r="W1599" s="602"/>
      <c r="X1599" s="602"/>
      <c r="Y1599" s="602"/>
      <c r="Z1599" s="602"/>
      <c r="AA1599" s="602"/>
      <c r="AB1599" s="602"/>
      <c r="AC1599" s="602"/>
      <c r="AD1599" s="605">
        <v>37</v>
      </c>
    </row>
    <row r="1600" spans="1:30" ht="15.75" thickBot="1" x14ac:dyDescent="0.3">
      <c r="A1600" s="593" t="s">
        <v>425</v>
      </c>
      <c r="B1600" s="672">
        <v>45202</v>
      </c>
      <c r="C1600" s="671" t="s">
        <v>396</v>
      </c>
      <c r="D1600" s="606" t="s">
        <v>397</v>
      </c>
      <c r="E1600" s="670"/>
      <c r="F1600" s="607">
        <v>3422.53</v>
      </c>
      <c r="G1600" s="607">
        <v>45.9</v>
      </c>
      <c r="H1600" s="670"/>
      <c r="I1600" s="670"/>
      <c r="J1600" s="670"/>
      <c r="K1600" s="670"/>
      <c r="L1600" s="670"/>
      <c r="M1600" s="670"/>
      <c r="N1600" s="670"/>
      <c r="O1600" s="670"/>
      <c r="P1600" s="670"/>
      <c r="Q1600" s="603">
        <v>3468.43</v>
      </c>
      <c r="R1600" s="670"/>
      <c r="S1600" s="608">
        <v>20</v>
      </c>
      <c r="T1600" s="608">
        <v>1</v>
      </c>
      <c r="U1600" s="670"/>
      <c r="V1600" s="670"/>
      <c r="W1600" s="670"/>
      <c r="X1600" s="670"/>
      <c r="Y1600" s="670"/>
      <c r="Z1600" s="670"/>
      <c r="AA1600" s="670"/>
      <c r="AB1600" s="670"/>
      <c r="AC1600" s="670"/>
      <c r="AD1600" s="605">
        <v>21</v>
      </c>
    </row>
    <row r="1601" spans="1:30" ht="15.75" thickBot="1" x14ac:dyDescent="0.3">
      <c r="A1601" s="593" t="s">
        <v>425</v>
      </c>
      <c r="B1601" s="673">
        <v>45212</v>
      </c>
      <c r="C1601" s="671" t="s">
        <v>396</v>
      </c>
      <c r="D1601" s="600" t="s">
        <v>397</v>
      </c>
      <c r="E1601" s="602"/>
      <c r="F1601" s="601">
        <v>1528.63</v>
      </c>
      <c r="G1601" s="602"/>
      <c r="H1601" s="602"/>
      <c r="I1601" s="602"/>
      <c r="J1601" s="602"/>
      <c r="K1601" s="602"/>
      <c r="L1601" s="602"/>
      <c r="M1601" s="602"/>
      <c r="N1601" s="602"/>
      <c r="O1601" s="602"/>
      <c r="P1601" s="602"/>
      <c r="Q1601" s="603">
        <v>1528.63</v>
      </c>
      <c r="R1601" s="602"/>
      <c r="S1601" s="604">
        <v>3</v>
      </c>
      <c r="T1601" s="602"/>
      <c r="U1601" s="602"/>
      <c r="V1601" s="602"/>
      <c r="W1601" s="602"/>
      <c r="X1601" s="602"/>
      <c r="Y1601" s="602"/>
      <c r="Z1601" s="602"/>
      <c r="AA1601" s="602"/>
      <c r="AB1601" s="602"/>
      <c r="AC1601" s="602"/>
      <c r="AD1601" s="605">
        <v>3</v>
      </c>
    </row>
    <row r="1602" spans="1:30" ht="15.75" thickBot="1" x14ac:dyDescent="0.3">
      <c r="A1602" s="593" t="s">
        <v>425</v>
      </c>
      <c r="B1602" s="672">
        <v>45223</v>
      </c>
      <c r="C1602" s="671" t="s">
        <v>396</v>
      </c>
      <c r="D1602" s="606" t="s">
        <v>397</v>
      </c>
      <c r="E1602" s="670"/>
      <c r="F1602" s="670"/>
      <c r="G1602" s="607">
        <v>6613.19</v>
      </c>
      <c r="H1602" s="670"/>
      <c r="I1602" s="670"/>
      <c r="J1602" s="670"/>
      <c r="K1602" s="670"/>
      <c r="L1602" s="670"/>
      <c r="M1602" s="670"/>
      <c r="N1602" s="670"/>
      <c r="O1602" s="670"/>
      <c r="P1602" s="670"/>
      <c r="Q1602" s="603">
        <v>6613.19</v>
      </c>
      <c r="R1602" s="670"/>
      <c r="S1602" s="670"/>
      <c r="T1602" s="608">
        <v>23</v>
      </c>
      <c r="U1602" s="670"/>
      <c r="V1602" s="670"/>
      <c r="W1602" s="670"/>
      <c r="X1602" s="670"/>
      <c r="Y1602" s="670"/>
      <c r="Z1602" s="670"/>
      <c r="AA1602" s="670"/>
      <c r="AB1602" s="670"/>
      <c r="AC1602" s="670"/>
      <c r="AD1602" s="605">
        <v>23</v>
      </c>
    </row>
    <row r="1603" spans="1:30" ht="15.75" thickBot="1" x14ac:dyDescent="0.3">
      <c r="A1603" s="593" t="s">
        <v>425</v>
      </c>
      <c r="B1603" s="673">
        <v>45229</v>
      </c>
      <c r="C1603" s="671" t="s">
        <v>396</v>
      </c>
      <c r="D1603" s="600" t="s">
        <v>397</v>
      </c>
      <c r="E1603" s="602"/>
      <c r="F1603" s="602"/>
      <c r="G1603" s="601">
        <v>9181.86</v>
      </c>
      <c r="H1603" s="602"/>
      <c r="I1603" s="602"/>
      <c r="J1603" s="602"/>
      <c r="K1603" s="602"/>
      <c r="L1603" s="602"/>
      <c r="M1603" s="602"/>
      <c r="N1603" s="602"/>
      <c r="O1603" s="602"/>
      <c r="P1603" s="602"/>
      <c r="Q1603" s="603">
        <v>9181.86</v>
      </c>
      <c r="R1603" s="602"/>
      <c r="S1603" s="602"/>
      <c r="T1603" s="604">
        <v>45</v>
      </c>
      <c r="U1603" s="602"/>
      <c r="V1603" s="602"/>
      <c r="W1603" s="602"/>
      <c r="X1603" s="602"/>
      <c r="Y1603" s="602"/>
      <c r="Z1603" s="602"/>
      <c r="AA1603" s="602"/>
      <c r="AB1603" s="602"/>
      <c r="AC1603" s="602"/>
      <c r="AD1603" s="605">
        <v>45</v>
      </c>
    </row>
    <row r="1604" spans="1:30" ht="15.75" thickBot="1" x14ac:dyDescent="0.3">
      <c r="A1604" s="593" t="s">
        <v>425</v>
      </c>
      <c r="B1604" s="672">
        <v>45238</v>
      </c>
      <c r="C1604" s="671" t="s">
        <v>396</v>
      </c>
      <c r="D1604" s="606" t="s">
        <v>397</v>
      </c>
      <c r="E1604" s="670"/>
      <c r="F1604" s="670"/>
      <c r="G1604" s="607">
        <v>393.3</v>
      </c>
      <c r="H1604" s="670"/>
      <c r="I1604" s="670"/>
      <c r="J1604" s="670"/>
      <c r="K1604" s="670"/>
      <c r="L1604" s="670"/>
      <c r="M1604" s="670"/>
      <c r="N1604" s="670"/>
      <c r="O1604" s="670"/>
      <c r="P1604" s="670"/>
      <c r="Q1604" s="603">
        <v>393.3</v>
      </c>
      <c r="R1604" s="670"/>
      <c r="S1604" s="670"/>
      <c r="T1604" s="608">
        <v>4</v>
      </c>
      <c r="U1604" s="670"/>
      <c r="V1604" s="670"/>
      <c r="W1604" s="670"/>
      <c r="X1604" s="670"/>
      <c r="Y1604" s="670"/>
      <c r="Z1604" s="670"/>
      <c r="AA1604" s="670"/>
      <c r="AB1604" s="670"/>
      <c r="AC1604" s="670"/>
      <c r="AD1604" s="605">
        <v>4</v>
      </c>
    </row>
    <row r="1605" spans="1:30" ht="15.75" thickBot="1" x14ac:dyDescent="0.3">
      <c r="A1605" s="593" t="s">
        <v>425</v>
      </c>
      <c r="B1605" s="673">
        <v>45250</v>
      </c>
      <c r="C1605" s="671" t="s">
        <v>396</v>
      </c>
      <c r="D1605" s="600" t="s">
        <v>397</v>
      </c>
      <c r="E1605" s="602"/>
      <c r="F1605" s="602"/>
      <c r="G1605" s="602"/>
      <c r="H1605" s="601">
        <v>3808.84</v>
      </c>
      <c r="I1605" s="602"/>
      <c r="J1605" s="602"/>
      <c r="K1605" s="602"/>
      <c r="L1605" s="602"/>
      <c r="M1605" s="602"/>
      <c r="N1605" s="602"/>
      <c r="O1605" s="602"/>
      <c r="P1605" s="602"/>
      <c r="Q1605" s="603">
        <v>3808.84</v>
      </c>
      <c r="R1605" s="602"/>
      <c r="S1605" s="602"/>
      <c r="T1605" s="602"/>
      <c r="U1605" s="604">
        <v>21</v>
      </c>
      <c r="V1605" s="602"/>
      <c r="W1605" s="602"/>
      <c r="X1605" s="602"/>
      <c r="Y1605" s="602"/>
      <c r="Z1605" s="602"/>
      <c r="AA1605" s="602"/>
      <c r="AB1605" s="602"/>
      <c r="AC1605" s="602"/>
      <c r="AD1605" s="605">
        <v>21</v>
      </c>
    </row>
    <row r="1606" spans="1:30" ht="15.75" thickBot="1" x14ac:dyDescent="0.3">
      <c r="A1606" s="593" t="s">
        <v>425</v>
      </c>
      <c r="B1606" s="672">
        <v>45251</v>
      </c>
      <c r="C1606" s="671" t="s">
        <v>396</v>
      </c>
      <c r="D1606" s="606" t="s">
        <v>397</v>
      </c>
      <c r="E1606" s="670"/>
      <c r="F1606" s="670"/>
      <c r="G1606" s="670"/>
      <c r="H1606" s="607">
        <v>2211.0100000000002</v>
      </c>
      <c r="I1606" s="670"/>
      <c r="J1606" s="670"/>
      <c r="K1606" s="670"/>
      <c r="L1606" s="670"/>
      <c r="M1606" s="670"/>
      <c r="N1606" s="670"/>
      <c r="O1606" s="670"/>
      <c r="P1606" s="670"/>
      <c r="Q1606" s="603">
        <v>2211.0100000000002</v>
      </c>
      <c r="R1606" s="670"/>
      <c r="S1606" s="670"/>
      <c r="T1606" s="670"/>
      <c r="U1606" s="608">
        <v>5</v>
      </c>
      <c r="V1606" s="670"/>
      <c r="W1606" s="670"/>
      <c r="X1606" s="670"/>
      <c r="Y1606" s="670"/>
      <c r="Z1606" s="670"/>
      <c r="AA1606" s="670"/>
      <c r="AB1606" s="670"/>
      <c r="AC1606" s="670"/>
      <c r="AD1606" s="605">
        <v>5</v>
      </c>
    </row>
    <row r="1607" spans="1:30" ht="15.75" thickBot="1" x14ac:dyDescent="0.3">
      <c r="A1607" s="593" t="s">
        <v>425</v>
      </c>
      <c r="B1607" s="673">
        <v>45257</v>
      </c>
      <c r="C1607" s="671" t="s">
        <v>396</v>
      </c>
      <c r="D1607" s="600" t="s">
        <v>397</v>
      </c>
      <c r="E1607" s="602"/>
      <c r="F1607" s="602"/>
      <c r="G1607" s="602"/>
      <c r="H1607" s="601">
        <v>11705.11</v>
      </c>
      <c r="I1607" s="602"/>
      <c r="J1607" s="602"/>
      <c r="K1607" s="602"/>
      <c r="L1607" s="602"/>
      <c r="M1607" s="602"/>
      <c r="N1607" s="602"/>
      <c r="O1607" s="602"/>
      <c r="P1607" s="602"/>
      <c r="Q1607" s="603">
        <v>11705.11</v>
      </c>
      <c r="R1607" s="602"/>
      <c r="S1607" s="602"/>
      <c r="T1607" s="602"/>
      <c r="U1607" s="604">
        <v>46</v>
      </c>
      <c r="V1607" s="602"/>
      <c r="W1607" s="602"/>
      <c r="X1607" s="602"/>
      <c r="Y1607" s="602"/>
      <c r="Z1607" s="602"/>
      <c r="AA1607" s="602"/>
      <c r="AB1607" s="602"/>
      <c r="AC1607" s="602"/>
      <c r="AD1607" s="605">
        <v>46</v>
      </c>
    </row>
    <row r="1608" spans="1:30" ht="15.75" thickBot="1" x14ac:dyDescent="0.3">
      <c r="A1608" s="593" t="s">
        <v>425</v>
      </c>
      <c r="B1608" s="672">
        <v>45260</v>
      </c>
      <c r="C1608" s="671" t="s">
        <v>396</v>
      </c>
      <c r="D1608" s="606" t="s">
        <v>397</v>
      </c>
      <c r="E1608" s="670"/>
      <c r="F1608" s="670"/>
      <c r="G1608" s="607">
        <v>315.42</v>
      </c>
      <c r="H1608" s="670"/>
      <c r="I1608" s="670"/>
      <c r="J1608" s="670"/>
      <c r="K1608" s="670"/>
      <c r="L1608" s="670"/>
      <c r="M1608" s="670"/>
      <c r="N1608" s="670"/>
      <c r="O1608" s="670"/>
      <c r="P1608" s="670"/>
      <c r="Q1608" s="603">
        <v>315.42</v>
      </c>
      <c r="R1608" s="670"/>
      <c r="S1608" s="670"/>
      <c r="T1608" s="608">
        <v>1</v>
      </c>
      <c r="U1608" s="670"/>
      <c r="V1608" s="670"/>
      <c r="W1608" s="670"/>
      <c r="X1608" s="670"/>
      <c r="Y1608" s="670"/>
      <c r="Z1608" s="670"/>
      <c r="AA1608" s="670"/>
      <c r="AB1608" s="670"/>
      <c r="AC1608" s="670"/>
      <c r="AD1608" s="605">
        <v>1</v>
      </c>
    </row>
    <row r="1609" spans="1:30" ht="15.75" thickBot="1" x14ac:dyDescent="0.3">
      <c r="A1609" s="593" t="s">
        <v>425</v>
      </c>
      <c r="B1609" s="673">
        <v>45264</v>
      </c>
      <c r="C1609" s="671" t="s">
        <v>396</v>
      </c>
      <c r="D1609" s="600" t="s">
        <v>397</v>
      </c>
      <c r="E1609" s="602"/>
      <c r="F1609" s="602"/>
      <c r="G1609" s="602"/>
      <c r="H1609" s="601">
        <v>1789.14</v>
      </c>
      <c r="I1609" s="602"/>
      <c r="J1609" s="602"/>
      <c r="K1609" s="602"/>
      <c r="L1609" s="602"/>
      <c r="M1609" s="602"/>
      <c r="N1609" s="602"/>
      <c r="O1609" s="602"/>
      <c r="P1609" s="602"/>
      <c r="Q1609" s="603">
        <v>1789.14</v>
      </c>
      <c r="R1609" s="602"/>
      <c r="S1609" s="602"/>
      <c r="T1609" s="602"/>
      <c r="U1609" s="604">
        <v>7</v>
      </c>
      <c r="V1609" s="602"/>
      <c r="W1609" s="602"/>
      <c r="X1609" s="602"/>
      <c r="Y1609" s="602"/>
      <c r="Z1609" s="602"/>
      <c r="AA1609" s="602"/>
      <c r="AB1609" s="602"/>
      <c r="AC1609" s="602"/>
      <c r="AD1609" s="605">
        <v>7</v>
      </c>
    </row>
    <row r="1610" spans="1:30" ht="15.75" thickBot="1" x14ac:dyDescent="0.3">
      <c r="A1610" s="593" t="s">
        <v>425</v>
      </c>
      <c r="B1610" s="672">
        <v>45265</v>
      </c>
      <c r="C1610" s="671" t="s">
        <v>396</v>
      </c>
      <c r="D1610" s="606" t="s">
        <v>397</v>
      </c>
      <c r="E1610" s="670"/>
      <c r="F1610" s="670"/>
      <c r="G1610" s="670"/>
      <c r="H1610" s="607">
        <v>116.4</v>
      </c>
      <c r="I1610" s="670"/>
      <c r="J1610" s="670"/>
      <c r="K1610" s="670"/>
      <c r="L1610" s="670"/>
      <c r="M1610" s="670"/>
      <c r="N1610" s="670"/>
      <c r="O1610" s="670"/>
      <c r="P1610" s="670"/>
      <c r="Q1610" s="603">
        <v>116.4</v>
      </c>
      <c r="R1610" s="670"/>
      <c r="S1610" s="670"/>
      <c r="T1610" s="670"/>
      <c r="U1610" s="608">
        <v>2</v>
      </c>
      <c r="V1610" s="670"/>
      <c r="W1610" s="670"/>
      <c r="X1610" s="670"/>
      <c r="Y1610" s="670"/>
      <c r="Z1610" s="670"/>
      <c r="AA1610" s="670"/>
      <c r="AB1610" s="670"/>
      <c r="AC1610" s="670"/>
      <c r="AD1610" s="605">
        <v>2</v>
      </c>
    </row>
    <row r="1611" spans="1:30" ht="15.75" thickBot="1" x14ac:dyDescent="0.3">
      <c r="A1611" s="593" t="s">
        <v>425</v>
      </c>
      <c r="B1611" s="673">
        <v>45268</v>
      </c>
      <c r="C1611" s="671" t="s">
        <v>396</v>
      </c>
      <c r="D1611" s="600" t="s">
        <v>397</v>
      </c>
      <c r="E1611" s="602"/>
      <c r="F1611" s="602"/>
      <c r="G1611" s="602"/>
      <c r="H1611" s="601">
        <v>350.43</v>
      </c>
      <c r="I1611" s="602"/>
      <c r="J1611" s="602"/>
      <c r="K1611" s="602"/>
      <c r="L1611" s="602"/>
      <c r="M1611" s="602"/>
      <c r="N1611" s="602"/>
      <c r="O1611" s="602"/>
      <c r="P1611" s="602"/>
      <c r="Q1611" s="603">
        <v>350.43</v>
      </c>
      <c r="R1611" s="602"/>
      <c r="S1611" s="602"/>
      <c r="T1611" s="602"/>
      <c r="U1611" s="604">
        <v>1</v>
      </c>
      <c r="V1611" s="602"/>
      <c r="W1611" s="602"/>
      <c r="X1611" s="602"/>
      <c r="Y1611" s="602"/>
      <c r="Z1611" s="602"/>
      <c r="AA1611" s="602"/>
      <c r="AB1611" s="602"/>
      <c r="AC1611" s="602"/>
      <c r="AD1611" s="605">
        <v>1</v>
      </c>
    </row>
    <row r="1612" spans="1:30" ht="15.75" thickBot="1" x14ac:dyDescent="0.3">
      <c r="A1612" s="593" t="s">
        <v>425</v>
      </c>
      <c r="B1612" s="672">
        <v>45271</v>
      </c>
      <c r="C1612" s="671" t="s">
        <v>396</v>
      </c>
      <c r="D1612" s="606" t="s">
        <v>397</v>
      </c>
      <c r="E1612" s="670"/>
      <c r="F1612" s="670"/>
      <c r="G1612" s="670"/>
      <c r="H1612" s="670"/>
      <c r="I1612" s="607">
        <v>6655.21</v>
      </c>
      <c r="J1612" s="670"/>
      <c r="K1612" s="670"/>
      <c r="L1612" s="670"/>
      <c r="M1612" s="670"/>
      <c r="N1612" s="670"/>
      <c r="O1612" s="670"/>
      <c r="P1612" s="670"/>
      <c r="Q1612" s="603">
        <v>6655.21</v>
      </c>
      <c r="R1612" s="670"/>
      <c r="S1612" s="670"/>
      <c r="T1612" s="670"/>
      <c r="U1612" s="670"/>
      <c r="V1612" s="608">
        <v>21</v>
      </c>
      <c r="W1612" s="670"/>
      <c r="X1612" s="670"/>
      <c r="Y1612" s="670"/>
      <c r="Z1612" s="670"/>
      <c r="AA1612" s="670"/>
      <c r="AB1612" s="670"/>
      <c r="AC1612" s="670"/>
      <c r="AD1612" s="605">
        <v>21</v>
      </c>
    </row>
    <row r="1613" spans="1:30" ht="15.75" thickBot="1" x14ac:dyDescent="0.3">
      <c r="A1613" s="593" t="s">
        <v>425</v>
      </c>
      <c r="B1613" s="673">
        <v>45275</v>
      </c>
      <c r="C1613" s="671" t="s">
        <v>396</v>
      </c>
      <c r="D1613" s="600" t="s">
        <v>397</v>
      </c>
      <c r="E1613" s="602"/>
      <c r="F1613" s="602"/>
      <c r="G1613" s="602"/>
      <c r="H1613" s="602"/>
      <c r="I1613" s="601">
        <v>4221.24</v>
      </c>
      <c r="J1613" s="602"/>
      <c r="K1613" s="602"/>
      <c r="L1613" s="602"/>
      <c r="M1613" s="602"/>
      <c r="N1613" s="602"/>
      <c r="O1613" s="602"/>
      <c r="P1613" s="602"/>
      <c r="Q1613" s="603">
        <v>4221.24</v>
      </c>
      <c r="R1613" s="602"/>
      <c r="S1613" s="602"/>
      <c r="T1613" s="602"/>
      <c r="U1613" s="602"/>
      <c r="V1613" s="604">
        <v>16</v>
      </c>
      <c r="W1613" s="602"/>
      <c r="X1613" s="602"/>
      <c r="Y1613" s="602"/>
      <c r="Z1613" s="602"/>
      <c r="AA1613" s="602"/>
      <c r="AB1613" s="602"/>
      <c r="AC1613" s="602"/>
      <c r="AD1613" s="605">
        <v>16</v>
      </c>
    </row>
    <row r="1614" spans="1:30" ht="15.75" thickBot="1" x14ac:dyDescent="0.3">
      <c r="A1614" s="593" t="s">
        <v>425</v>
      </c>
      <c r="B1614" s="672">
        <v>45279</v>
      </c>
      <c r="C1614" s="671" t="s">
        <v>396</v>
      </c>
      <c r="D1614" s="606" t="s">
        <v>397</v>
      </c>
      <c r="E1614" s="670"/>
      <c r="F1614" s="670"/>
      <c r="G1614" s="670"/>
      <c r="H1614" s="670"/>
      <c r="I1614" s="607">
        <v>570.03</v>
      </c>
      <c r="J1614" s="670"/>
      <c r="K1614" s="670"/>
      <c r="L1614" s="670"/>
      <c r="M1614" s="670"/>
      <c r="N1614" s="670"/>
      <c r="O1614" s="670"/>
      <c r="P1614" s="670"/>
      <c r="Q1614" s="603">
        <v>570.03</v>
      </c>
      <c r="R1614" s="670"/>
      <c r="S1614" s="670"/>
      <c r="T1614" s="670"/>
      <c r="U1614" s="670"/>
      <c r="V1614" s="608">
        <v>3</v>
      </c>
      <c r="W1614" s="670"/>
      <c r="X1614" s="670"/>
      <c r="Y1614" s="670"/>
      <c r="Z1614" s="670"/>
      <c r="AA1614" s="670"/>
      <c r="AB1614" s="670"/>
      <c r="AC1614" s="670"/>
      <c r="AD1614" s="605">
        <v>3</v>
      </c>
    </row>
    <row r="1615" spans="1:30" ht="15.75" thickBot="1" x14ac:dyDescent="0.3">
      <c r="A1615" s="593" t="s">
        <v>425</v>
      </c>
      <c r="B1615" s="673">
        <v>45286</v>
      </c>
      <c r="C1615" s="671" t="s">
        <v>396</v>
      </c>
      <c r="D1615" s="600" t="s">
        <v>397</v>
      </c>
      <c r="E1615" s="602"/>
      <c r="F1615" s="602"/>
      <c r="G1615" s="601">
        <v>337.04</v>
      </c>
      <c r="H1615" s="601">
        <v>3216</v>
      </c>
      <c r="I1615" s="602"/>
      <c r="J1615" s="602"/>
      <c r="K1615" s="602"/>
      <c r="L1615" s="602"/>
      <c r="M1615" s="602"/>
      <c r="N1615" s="602"/>
      <c r="O1615" s="602"/>
      <c r="P1615" s="602"/>
      <c r="Q1615" s="603">
        <v>3553.04</v>
      </c>
      <c r="R1615" s="602"/>
      <c r="S1615" s="602"/>
      <c r="T1615" s="604">
        <v>1</v>
      </c>
      <c r="U1615" s="604">
        <v>5</v>
      </c>
      <c r="V1615" s="602"/>
      <c r="W1615" s="602"/>
      <c r="X1615" s="602"/>
      <c r="Y1615" s="602"/>
      <c r="Z1615" s="602"/>
      <c r="AA1615" s="602"/>
      <c r="AB1615" s="602"/>
      <c r="AC1615" s="602"/>
      <c r="AD1615" s="605">
        <v>6</v>
      </c>
    </row>
    <row r="1616" spans="1:30" ht="15.75" thickBot="1" x14ac:dyDescent="0.3">
      <c r="A1616" s="593" t="s">
        <v>425</v>
      </c>
      <c r="B1616" s="672">
        <v>45288</v>
      </c>
      <c r="C1616" s="671" t="s">
        <v>396</v>
      </c>
      <c r="D1616" s="606" t="s">
        <v>397</v>
      </c>
      <c r="E1616" s="670"/>
      <c r="F1616" s="670"/>
      <c r="G1616" s="670"/>
      <c r="H1616" s="670"/>
      <c r="I1616" s="607">
        <v>15945.52</v>
      </c>
      <c r="J1616" s="670"/>
      <c r="K1616" s="670"/>
      <c r="L1616" s="670"/>
      <c r="M1616" s="670"/>
      <c r="N1616" s="670"/>
      <c r="O1616" s="670"/>
      <c r="P1616" s="670"/>
      <c r="Q1616" s="603">
        <v>15945.52</v>
      </c>
      <c r="R1616" s="670"/>
      <c r="S1616" s="670"/>
      <c r="T1616" s="670"/>
      <c r="U1616" s="670"/>
      <c r="V1616" s="608">
        <v>45</v>
      </c>
      <c r="W1616" s="670"/>
      <c r="X1616" s="670"/>
      <c r="Y1616" s="670"/>
      <c r="Z1616" s="670"/>
      <c r="AA1616" s="670"/>
      <c r="AB1616" s="670"/>
      <c r="AC1616" s="670"/>
      <c r="AD1616" s="605">
        <v>45</v>
      </c>
    </row>
    <row r="1617" spans="1:30" ht="15.75" thickBot="1" x14ac:dyDescent="0.3">
      <c r="A1617" s="593" t="s">
        <v>425</v>
      </c>
      <c r="B1617" s="673">
        <v>45289</v>
      </c>
      <c r="C1617" s="671" t="s">
        <v>396</v>
      </c>
      <c r="D1617" s="600" t="s">
        <v>397</v>
      </c>
      <c r="E1617" s="602"/>
      <c r="F1617" s="602"/>
      <c r="G1617" s="602"/>
      <c r="H1617" s="602"/>
      <c r="I1617" s="601">
        <v>1500</v>
      </c>
      <c r="J1617" s="602"/>
      <c r="K1617" s="602"/>
      <c r="L1617" s="602"/>
      <c r="M1617" s="602"/>
      <c r="N1617" s="602"/>
      <c r="O1617" s="602"/>
      <c r="P1617" s="602"/>
      <c r="Q1617" s="603">
        <v>1500</v>
      </c>
      <c r="R1617" s="602"/>
      <c r="S1617" s="602"/>
      <c r="T1617" s="602"/>
      <c r="U1617" s="602"/>
      <c r="V1617" s="604">
        <v>1</v>
      </c>
      <c r="W1617" s="602"/>
      <c r="X1617" s="602"/>
      <c r="Y1617" s="602"/>
      <c r="Z1617" s="602"/>
      <c r="AA1617" s="602"/>
      <c r="AB1617" s="602"/>
      <c r="AC1617" s="602"/>
      <c r="AD1617" s="605">
        <v>1</v>
      </c>
    </row>
    <row r="1618" spans="1:30" ht="15.75" thickBot="1" x14ac:dyDescent="0.3">
      <c r="A1618" s="593" t="s">
        <v>425</v>
      </c>
      <c r="B1618" s="672">
        <v>45299</v>
      </c>
      <c r="C1618" s="671" t="s">
        <v>396</v>
      </c>
      <c r="D1618" s="606" t="s">
        <v>397</v>
      </c>
      <c r="E1618" s="670"/>
      <c r="F1618" s="670"/>
      <c r="G1618" s="670"/>
      <c r="H1618" s="607">
        <v>251.37</v>
      </c>
      <c r="I1618" s="670"/>
      <c r="J1618" s="670"/>
      <c r="K1618" s="670"/>
      <c r="L1618" s="670"/>
      <c r="M1618" s="670"/>
      <c r="N1618" s="670"/>
      <c r="O1618" s="670"/>
      <c r="P1618" s="670"/>
      <c r="Q1618" s="603">
        <v>251.37</v>
      </c>
      <c r="R1618" s="670"/>
      <c r="S1618" s="670"/>
      <c r="T1618" s="670"/>
      <c r="U1618" s="608">
        <v>1</v>
      </c>
      <c r="V1618" s="670"/>
      <c r="W1618" s="670"/>
      <c r="X1618" s="670"/>
      <c r="Y1618" s="670"/>
      <c r="Z1618" s="670"/>
      <c r="AA1618" s="670"/>
      <c r="AB1618" s="670"/>
      <c r="AC1618" s="670"/>
      <c r="AD1618" s="605">
        <v>1</v>
      </c>
    </row>
    <row r="1619" spans="1:30" ht="15.75" thickBot="1" x14ac:dyDescent="0.3">
      <c r="A1619" s="593" t="s">
        <v>425</v>
      </c>
      <c r="B1619" s="673">
        <v>45300</v>
      </c>
      <c r="C1619" s="671" t="s">
        <v>396</v>
      </c>
      <c r="D1619" s="600" t="s">
        <v>397</v>
      </c>
      <c r="E1619" s="602"/>
      <c r="F1619" s="602"/>
      <c r="G1619" s="602"/>
      <c r="H1619" s="602"/>
      <c r="I1619" s="601">
        <v>2759.57</v>
      </c>
      <c r="J1619" s="601">
        <v>2159.25</v>
      </c>
      <c r="K1619" s="602"/>
      <c r="L1619" s="602"/>
      <c r="M1619" s="602"/>
      <c r="N1619" s="602"/>
      <c r="O1619" s="602"/>
      <c r="P1619" s="602"/>
      <c r="Q1619" s="603">
        <v>4918.82</v>
      </c>
      <c r="R1619" s="602"/>
      <c r="S1619" s="602"/>
      <c r="T1619" s="602"/>
      <c r="U1619" s="602"/>
      <c r="V1619" s="604">
        <v>13</v>
      </c>
      <c r="W1619" s="604">
        <v>9</v>
      </c>
      <c r="X1619" s="602"/>
      <c r="Y1619" s="602"/>
      <c r="Z1619" s="602"/>
      <c r="AA1619" s="602"/>
      <c r="AB1619" s="602"/>
      <c r="AC1619" s="602"/>
      <c r="AD1619" s="605">
        <v>22</v>
      </c>
    </row>
    <row r="1620" spans="1:30" ht="15.75" thickBot="1" x14ac:dyDescent="0.3">
      <c r="A1620" s="593" t="s">
        <v>425</v>
      </c>
      <c r="B1620" s="672">
        <v>45307</v>
      </c>
      <c r="C1620" s="671" t="s">
        <v>396</v>
      </c>
      <c r="D1620" s="606" t="s">
        <v>397</v>
      </c>
      <c r="E1620" s="670"/>
      <c r="F1620" s="670"/>
      <c r="G1620" s="670"/>
      <c r="H1620" s="670"/>
      <c r="I1620" s="670"/>
      <c r="J1620" s="607">
        <v>6000.22</v>
      </c>
      <c r="K1620" s="670"/>
      <c r="L1620" s="670"/>
      <c r="M1620" s="670"/>
      <c r="N1620" s="670"/>
      <c r="O1620" s="670"/>
      <c r="P1620" s="670"/>
      <c r="Q1620" s="603">
        <v>6000.22</v>
      </c>
      <c r="R1620" s="670"/>
      <c r="S1620" s="670"/>
      <c r="T1620" s="670"/>
      <c r="U1620" s="670"/>
      <c r="V1620" s="670"/>
      <c r="W1620" s="608">
        <v>12</v>
      </c>
      <c r="X1620" s="670"/>
      <c r="Y1620" s="670"/>
      <c r="Z1620" s="670"/>
      <c r="AA1620" s="670"/>
      <c r="AB1620" s="670"/>
      <c r="AC1620" s="670"/>
      <c r="AD1620" s="605">
        <v>12</v>
      </c>
    </row>
    <row r="1621" spans="1:30" ht="15.75" thickBot="1" x14ac:dyDescent="0.3">
      <c r="A1621" s="593" t="s">
        <v>425</v>
      </c>
      <c r="B1621" s="673">
        <v>45310</v>
      </c>
      <c r="C1621" s="671" t="s">
        <v>396</v>
      </c>
      <c r="D1621" s="600" t="s">
        <v>397</v>
      </c>
      <c r="E1621" s="602"/>
      <c r="F1621" s="602"/>
      <c r="G1621" s="602"/>
      <c r="H1621" s="601">
        <v>300</v>
      </c>
      <c r="I1621" s="602"/>
      <c r="J1621" s="602"/>
      <c r="K1621" s="602"/>
      <c r="L1621" s="602"/>
      <c r="M1621" s="602"/>
      <c r="N1621" s="602"/>
      <c r="O1621" s="602"/>
      <c r="P1621" s="602"/>
      <c r="Q1621" s="603">
        <v>300</v>
      </c>
      <c r="R1621" s="602"/>
      <c r="S1621" s="602"/>
      <c r="T1621" s="602"/>
      <c r="U1621" s="604">
        <v>1</v>
      </c>
      <c r="V1621" s="602"/>
      <c r="W1621" s="602"/>
      <c r="X1621" s="602"/>
      <c r="Y1621" s="602"/>
      <c r="Z1621" s="602"/>
      <c r="AA1621" s="602"/>
      <c r="AB1621" s="602"/>
      <c r="AC1621" s="602"/>
      <c r="AD1621" s="605">
        <v>1</v>
      </c>
    </row>
    <row r="1622" spans="1:30" ht="15.75" thickBot="1" x14ac:dyDescent="0.3">
      <c r="A1622" s="593" t="s">
        <v>425</v>
      </c>
      <c r="B1622" s="672">
        <v>45314</v>
      </c>
      <c r="C1622" s="671" t="s">
        <v>396</v>
      </c>
      <c r="D1622" s="606" t="s">
        <v>397</v>
      </c>
      <c r="E1622" s="670"/>
      <c r="F1622" s="670"/>
      <c r="G1622" s="670"/>
      <c r="H1622" s="670"/>
      <c r="I1622" s="670"/>
      <c r="J1622" s="607">
        <v>400</v>
      </c>
      <c r="K1622" s="670"/>
      <c r="L1622" s="670"/>
      <c r="M1622" s="670"/>
      <c r="N1622" s="670"/>
      <c r="O1622" s="670"/>
      <c r="P1622" s="670"/>
      <c r="Q1622" s="603">
        <v>400</v>
      </c>
      <c r="R1622" s="670"/>
      <c r="S1622" s="670"/>
      <c r="T1622" s="670"/>
      <c r="U1622" s="670"/>
      <c r="V1622" s="670"/>
      <c r="W1622" s="608">
        <v>1</v>
      </c>
      <c r="X1622" s="670"/>
      <c r="Y1622" s="670"/>
      <c r="Z1622" s="670"/>
      <c r="AA1622" s="670"/>
      <c r="AB1622" s="670"/>
      <c r="AC1622" s="670"/>
      <c r="AD1622" s="605">
        <v>1</v>
      </c>
    </row>
    <row r="1623" spans="1:30" ht="15.75" thickBot="1" x14ac:dyDescent="0.3">
      <c r="A1623" s="593" t="s">
        <v>425</v>
      </c>
      <c r="B1623" s="673">
        <v>45315</v>
      </c>
      <c r="C1623" s="671" t="s">
        <v>396</v>
      </c>
      <c r="D1623" s="600" t="s">
        <v>397</v>
      </c>
      <c r="E1623" s="602"/>
      <c r="F1623" s="602"/>
      <c r="G1623" s="602"/>
      <c r="H1623" s="602"/>
      <c r="I1623" s="602"/>
      <c r="J1623" s="601">
        <v>3345.57</v>
      </c>
      <c r="K1623" s="602"/>
      <c r="L1623" s="602"/>
      <c r="M1623" s="602"/>
      <c r="N1623" s="602"/>
      <c r="O1623" s="602"/>
      <c r="P1623" s="602"/>
      <c r="Q1623" s="603">
        <v>3345.57</v>
      </c>
      <c r="R1623" s="602"/>
      <c r="S1623" s="602"/>
      <c r="T1623" s="602"/>
      <c r="U1623" s="602"/>
      <c r="V1623" s="602"/>
      <c r="W1623" s="604">
        <v>12</v>
      </c>
      <c r="X1623" s="602"/>
      <c r="Y1623" s="602"/>
      <c r="Z1623" s="602"/>
      <c r="AA1623" s="602"/>
      <c r="AB1623" s="602"/>
      <c r="AC1623" s="602"/>
      <c r="AD1623" s="605">
        <v>12</v>
      </c>
    </row>
    <row r="1624" spans="1:30" ht="15.75" thickBot="1" x14ac:dyDescent="0.3">
      <c r="A1624" s="593" t="s">
        <v>425</v>
      </c>
      <c r="B1624" s="672">
        <v>45320</v>
      </c>
      <c r="C1624" s="671" t="s">
        <v>396</v>
      </c>
      <c r="D1624" s="606" t="s">
        <v>397</v>
      </c>
      <c r="E1624" s="670"/>
      <c r="F1624" s="670"/>
      <c r="G1624" s="670"/>
      <c r="H1624" s="670"/>
      <c r="I1624" s="670"/>
      <c r="J1624" s="607">
        <v>4708.46</v>
      </c>
      <c r="K1624" s="670"/>
      <c r="L1624" s="670"/>
      <c r="M1624" s="670"/>
      <c r="N1624" s="670"/>
      <c r="O1624" s="670"/>
      <c r="P1624" s="670"/>
      <c r="Q1624" s="603">
        <v>4708.46</v>
      </c>
      <c r="R1624" s="670"/>
      <c r="S1624" s="670"/>
      <c r="T1624" s="670"/>
      <c r="U1624" s="670"/>
      <c r="V1624" s="670"/>
      <c r="W1624" s="608">
        <v>7</v>
      </c>
      <c r="X1624" s="670"/>
      <c r="Y1624" s="670"/>
      <c r="Z1624" s="670"/>
      <c r="AA1624" s="670"/>
      <c r="AB1624" s="670"/>
      <c r="AC1624" s="670"/>
      <c r="AD1624" s="605">
        <v>7</v>
      </c>
    </row>
    <row r="1625" spans="1:30" ht="15.75" thickBot="1" x14ac:dyDescent="0.3">
      <c r="A1625" s="593" t="s">
        <v>425</v>
      </c>
      <c r="B1625" s="673">
        <v>45324</v>
      </c>
      <c r="C1625" s="671" t="s">
        <v>396</v>
      </c>
      <c r="D1625" s="600" t="s">
        <v>397</v>
      </c>
      <c r="E1625" s="602"/>
      <c r="F1625" s="602"/>
      <c r="G1625" s="602"/>
      <c r="H1625" s="602"/>
      <c r="I1625" s="602"/>
      <c r="J1625" s="601">
        <v>8736.9500000000007</v>
      </c>
      <c r="K1625" s="602"/>
      <c r="L1625" s="602"/>
      <c r="M1625" s="602"/>
      <c r="N1625" s="602"/>
      <c r="O1625" s="602"/>
      <c r="P1625" s="602"/>
      <c r="Q1625" s="603">
        <v>8736.9500000000007</v>
      </c>
      <c r="R1625" s="602"/>
      <c r="S1625" s="602"/>
      <c r="T1625" s="602"/>
      <c r="U1625" s="602"/>
      <c r="V1625" s="602"/>
      <c r="W1625" s="604">
        <v>25</v>
      </c>
      <c r="X1625" s="602"/>
      <c r="Y1625" s="602"/>
      <c r="Z1625" s="602"/>
      <c r="AA1625" s="602"/>
      <c r="AB1625" s="602"/>
      <c r="AC1625" s="602"/>
      <c r="AD1625" s="605">
        <v>25</v>
      </c>
    </row>
    <row r="1626" spans="1:30" ht="15.75" thickBot="1" x14ac:dyDescent="0.3">
      <c r="A1626" s="593" t="s">
        <v>425</v>
      </c>
      <c r="B1626" s="672">
        <v>45328</v>
      </c>
      <c r="C1626" s="671" t="s">
        <v>396</v>
      </c>
      <c r="D1626" s="606" t="s">
        <v>397</v>
      </c>
      <c r="E1626" s="670"/>
      <c r="F1626" s="670"/>
      <c r="G1626" s="670"/>
      <c r="H1626" s="670"/>
      <c r="I1626" s="670"/>
      <c r="J1626" s="607">
        <v>5168.68</v>
      </c>
      <c r="K1626" s="607">
        <v>781.68</v>
      </c>
      <c r="L1626" s="670"/>
      <c r="M1626" s="670"/>
      <c r="N1626" s="670"/>
      <c r="O1626" s="670"/>
      <c r="P1626" s="670"/>
      <c r="Q1626" s="603">
        <v>5950.36</v>
      </c>
      <c r="R1626" s="670"/>
      <c r="S1626" s="670"/>
      <c r="T1626" s="670"/>
      <c r="U1626" s="670"/>
      <c r="V1626" s="670"/>
      <c r="W1626" s="608">
        <v>18</v>
      </c>
      <c r="X1626" s="608">
        <v>1</v>
      </c>
      <c r="Y1626" s="670"/>
      <c r="Z1626" s="670"/>
      <c r="AA1626" s="670"/>
      <c r="AB1626" s="670"/>
      <c r="AC1626" s="670"/>
      <c r="AD1626" s="605">
        <v>19</v>
      </c>
    </row>
    <row r="1627" spans="1:30" ht="15.75" thickBot="1" x14ac:dyDescent="0.3">
      <c r="A1627" s="593" t="s">
        <v>425</v>
      </c>
      <c r="B1627" s="673">
        <v>45334</v>
      </c>
      <c r="C1627" s="671" t="s">
        <v>396</v>
      </c>
      <c r="D1627" s="600" t="s">
        <v>397</v>
      </c>
      <c r="E1627" s="602"/>
      <c r="F1627" s="602"/>
      <c r="G1627" s="602"/>
      <c r="H1627" s="602"/>
      <c r="I1627" s="602"/>
      <c r="J1627" s="602"/>
      <c r="K1627" s="601">
        <v>3225.58</v>
      </c>
      <c r="L1627" s="602"/>
      <c r="M1627" s="602"/>
      <c r="N1627" s="602"/>
      <c r="O1627" s="602"/>
      <c r="P1627" s="602"/>
      <c r="Q1627" s="603">
        <v>3225.58</v>
      </c>
      <c r="R1627" s="602"/>
      <c r="S1627" s="602"/>
      <c r="T1627" s="602"/>
      <c r="U1627" s="602"/>
      <c r="V1627" s="602"/>
      <c r="W1627" s="602"/>
      <c r="X1627" s="604">
        <v>14</v>
      </c>
      <c r="Y1627" s="602"/>
      <c r="Z1627" s="602"/>
      <c r="AA1627" s="602"/>
      <c r="AB1627" s="602"/>
      <c r="AC1627" s="602"/>
      <c r="AD1627" s="605">
        <v>14</v>
      </c>
    </row>
    <row r="1628" spans="1:30" ht="15.75" thickBot="1" x14ac:dyDescent="0.3">
      <c r="A1628" s="593" t="s">
        <v>425</v>
      </c>
      <c r="B1628" s="672">
        <v>45338</v>
      </c>
      <c r="C1628" s="671" t="s">
        <v>396</v>
      </c>
      <c r="D1628" s="606" t="s">
        <v>397</v>
      </c>
      <c r="E1628" s="670"/>
      <c r="F1628" s="670"/>
      <c r="G1628" s="670"/>
      <c r="H1628" s="670"/>
      <c r="I1628" s="670"/>
      <c r="J1628" s="670"/>
      <c r="K1628" s="607">
        <v>1523.12</v>
      </c>
      <c r="L1628" s="670"/>
      <c r="M1628" s="670"/>
      <c r="N1628" s="670"/>
      <c r="O1628" s="670"/>
      <c r="P1628" s="670"/>
      <c r="Q1628" s="603">
        <v>1523.12</v>
      </c>
      <c r="R1628" s="670"/>
      <c r="S1628" s="670"/>
      <c r="T1628" s="670"/>
      <c r="U1628" s="670"/>
      <c r="V1628" s="670"/>
      <c r="W1628" s="670"/>
      <c r="X1628" s="608">
        <v>4</v>
      </c>
      <c r="Y1628" s="670"/>
      <c r="Z1628" s="670"/>
      <c r="AA1628" s="670"/>
      <c r="AB1628" s="670"/>
      <c r="AC1628" s="670"/>
      <c r="AD1628" s="605">
        <v>4</v>
      </c>
    </row>
    <row r="1629" spans="1:30" ht="15.75" thickBot="1" x14ac:dyDescent="0.3">
      <c r="A1629" s="593" t="s">
        <v>425</v>
      </c>
      <c r="B1629" s="673">
        <v>45343</v>
      </c>
      <c r="C1629" s="671" t="s">
        <v>396</v>
      </c>
      <c r="D1629" s="600" t="s">
        <v>397</v>
      </c>
      <c r="E1629" s="602"/>
      <c r="F1629" s="602"/>
      <c r="G1629" s="602"/>
      <c r="H1629" s="602"/>
      <c r="I1629" s="602"/>
      <c r="J1629" s="602"/>
      <c r="K1629" s="601">
        <v>6401.22</v>
      </c>
      <c r="L1629" s="602"/>
      <c r="M1629" s="602"/>
      <c r="N1629" s="602"/>
      <c r="O1629" s="602"/>
      <c r="P1629" s="602"/>
      <c r="Q1629" s="603">
        <v>6401.22</v>
      </c>
      <c r="R1629" s="602"/>
      <c r="S1629" s="602"/>
      <c r="T1629" s="602"/>
      <c r="U1629" s="602"/>
      <c r="V1629" s="602"/>
      <c r="W1629" s="602"/>
      <c r="X1629" s="604">
        <v>17</v>
      </c>
      <c r="Y1629" s="602"/>
      <c r="Z1629" s="602"/>
      <c r="AA1629" s="602"/>
      <c r="AB1629" s="602"/>
      <c r="AC1629" s="602"/>
      <c r="AD1629" s="605">
        <v>17</v>
      </c>
    </row>
    <row r="1630" spans="1:30" ht="15.75" thickBot="1" x14ac:dyDescent="0.3">
      <c r="A1630" s="593" t="s">
        <v>425</v>
      </c>
      <c r="B1630" s="672">
        <v>45344</v>
      </c>
      <c r="C1630" s="671" t="s">
        <v>396</v>
      </c>
      <c r="D1630" s="606" t="s">
        <v>397</v>
      </c>
      <c r="E1630" s="670"/>
      <c r="F1630" s="670"/>
      <c r="G1630" s="670"/>
      <c r="H1630" s="670"/>
      <c r="I1630" s="670"/>
      <c r="J1630" s="670"/>
      <c r="K1630" s="607">
        <v>7236.68</v>
      </c>
      <c r="L1630" s="670"/>
      <c r="M1630" s="670"/>
      <c r="N1630" s="670"/>
      <c r="O1630" s="670"/>
      <c r="P1630" s="670"/>
      <c r="Q1630" s="603">
        <v>7236.68</v>
      </c>
      <c r="R1630" s="670"/>
      <c r="S1630" s="670"/>
      <c r="T1630" s="670"/>
      <c r="U1630" s="670"/>
      <c r="V1630" s="670"/>
      <c r="W1630" s="670"/>
      <c r="X1630" s="608">
        <v>24</v>
      </c>
      <c r="Y1630" s="670"/>
      <c r="Z1630" s="670"/>
      <c r="AA1630" s="670"/>
      <c r="AB1630" s="670"/>
      <c r="AC1630" s="670"/>
      <c r="AD1630" s="605">
        <v>24</v>
      </c>
    </row>
    <row r="1631" spans="1:30" ht="15.75" thickBot="1" x14ac:dyDescent="0.3">
      <c r="A1631" s="593" t="s">
        <v>425</v>
      </c>
      <c r="B1631" s="673">
        <v>45348</v>
      </c>
      <c r="C1631" s="671" t="s">
        <v>396</v>
      </c>
      <c r="D1631" s="600" t="s">
        <v>397</v>
      </c>
      <c r="E1631" s="602"/>
      <c r="F1631" s="602"/>
      <c r="G1631" s="602"/>
      <c r="H1631" s="602"/>
      <c r="I1631" s="602"/>
      <c r="J1631" s="602"/>
      <c r="K1631" s="601">
        <v>1343.2</v>
      </c>
      <c r="L1631" s="602"/>
      <c r="M1631" s="602"/>
      <c r="N1631" s="602"/>
      <c r="O1631" s="602"/>
      <c r="P1631" s="602"/>
      <c r="Q1631" s="603">
        <v>1343.2</v>
      </c>
      <c r="R1631" s="602"/>
      <c r="S1631" s="602"/>
      <c r="T1631" s="602"/>
      <c r="U1631" s="602"/>
      <c r="V1631" s="602"/>
      <c r="W1631" s="602"/>
      <c r="X1631" s="604">
        <v>2</v>
      </c>
      <c r="Y1631" s="602"/>
      <c r="Z1631" s="602"/>
      <c r="AA1631" s="602"/>
      <c r="AB1631" s="602"/>
      <c r="AC1631" s="602"/>
      <c r="AD1631" s="605">
        <v>2</v>
      </c>
    </row>
    <row r="1632" spans="1:30" ht="15.75" thickBot="1" x14ac:dyDescent="0.3">
      <c r="A1632" s="593" t="s">
        <v>425</v>
      </c>
      <c r="B1632" s="672">
        <v>45358</v>
      </c>
      <c r="C1632" s="671" t="s">
        <v>396</v>
      </c>
      <c r="D1632" s="606" t="s">
        <v>397</v>
      </c>
      <c r="E1632" s="670"/>
      <c r="F1632" s="670"/>
      <c r="G1632" s="670"/>
      <c r="H1632" s="670"/>
      <c r="I1632" s="670"/>
      <c r="J1632" s="670"/>
      <c r="K1632" s="607">
        <v>12131.81</v>
      </c>
      <c r="L1632" s="670"/>
      <c r="M1632" s="670"/>
      <c r="N1632" s="670"/>
      <c r="O1632" s="670"/>
      <c r="P1632" s="670"/>
      <c r="Q1632" s="603">
        <v>12131.81</v>
      </c>
      <c r="R1632" s="670"/>
      <c r="S1632" s="670"/>
      <c r="T1632" s="670"/>
      <c r="U1632" s="670"/>
      <c r="V1632" s="670"/>
      <c r="W1632" s="670"/>
      <c r="X1632" s="608">
        <v>25</v>
      </c>
      <c r="Y1632" s="670"/>
      <c r="Z1632" s="670"/>
      <c r="AA1632" s="670"/>
      <c r="AB1632" s="670"/>
      <c r="AC1632" s="670"/>
      <c r="AD1632" s="605">
        <v>25</v>
      </c>
    </row>
    <row r="1633" spans="1:30" ht="15.75" thickBot="1" x14ac:dyDescent="0.3">
      <c r="A1633" s="593" t="s">
        <v>425</v>
      </c>
      <c r="B1633" s="673">
        <v>45359</v>
      </c>
      <c r="C1633" s="671" t="s">
        <v>396</v>
      </c>
      <c r="D1633" s="600" t="s">
        <v>397</v>
      </c>
      <c r="E1633" s="602"/>
      <c r="F1633" s="602"/>
      <c r="G1633" s="602"/>
      <c r="H1633" s="602"/>
      <c r="I1633" s="602"/>
      <c r="J1633" s="602"/>
      <c r="K1633" s="602"/>
      <c r="L1633" s="601">
        <v>1065.8599999999999</v>
      </c>
      <c r="M1633" s="602"/>
      <c r="N1633" s="602"/>
      <c r="O1633" s="602"/>
      <c r="P1633" s="602"/>
      <c r="Q1633" s="603">
        <v>1065.8599999999999</v>
      </c>
      <c r="R1633" s="602"/>
      <c r="S1633" s="602"/>
      <c r="T1633" s="602"/>
      <c r="U1633" s="602"/>
      <c r="V1633" s="602"/>
      <c r="W1633" s="602"/>
      <c r="X1633" s="602"/>
      <c r="Y1633" s="604">
        <v>4</v>
      </c>
      <c r="Z1633" s="602"/>
      <c r="AA1633" s="602"/>
      <c r="AB1633" s="602"/>
      <c r="AC1633" s="602"/>
      <c r="AD1633" s="605">
        <v>4</v>
      </c>
    </row>
    <row r="1634" spans="1:30" ht="15.75" thickBot="1" x14ac:dyDescent="0.3">
      <c r="A1634" s="593" t="s">
        <v>425</v>
      </c>
      <c r="B1634" s="672">
        <v>45363</v>
      </c>
      <c r="C1634" s="671" t="s">
        <v>396</v>
      </c>
      <c r="D1634" s="606" t="s">
        <v>397</v>
      </c>
      <c r="E1634" s="670"/>
      <c r="F1634" s="670"/>
      <c r="G1634" s="670"/>
      <c r="H1634" s="670"/>
      <c r="I1634" s="670"/>
      <c r="J1634" s="670"/>
      <c r="K1634" s="670"/>
      <c r="L1634" s="607">
        <v>1200</v>
      </c>
      <c r="M1634" s="670"/>
      <c r="N1634" s="670"/>
      <c r="O1634" s="670"/>
      <c r="P1634" s="670"/>
      <c r="Q1634" s="603">
        <v>1200</v>
      </c>
      <c r="R1634" s="670"/>
      <c r="S1634" s="670"/>
      <c r="T1634" s="670"/>
      <c r="U1634" s="670"/>
      <c r="V1634" s="670"/>
      <c r="W1634" s="670"/>
      <c r="X1634" s="670"/>
      <c r="Y1634" s="608">
        <v>3</v>
      </c>
      <c r="Z1634" s="670"/>
      <c r="AA1634" s="670"/>
      <c r="AB1634" s="670"/>
      <c r="AC1634" s="670"/>
      <c r="AD1634" s="605">
        <v>3</v>
      </c>
    </row>
    <row r="1635" spans="1:30" ht="15.75" thickBot="1" x14ac:dyDescent="0.3">
      <c r="A1635" s="593" t="s">
        <v>425</v>
      </c>
      <c r="B1635" s="673">
        <v>45366</v>
      </c>
      <c r="C1635" s="671" t="s">
        <v>396</v>
      </c>
      <c r="D1635" s="600" t="s">
        <v>397</v>
      </c>
      <c r="E1635" s="602"/>
      <c r="F1635" s="602"/>
      <c r="G1635" s="602"/>
      <c r="H1635" s="602"/>
      <c r="I1635" s="602"/>
      <c r="J1635" s="602"/>
      <c r="K1635" s="602"/>
      <c r="L1635" s="601">
        <v>5023.93</v>
      </c>
      <c r="M1635" s="602"/>
      <c r="N1635" s="602"/>
      <c r="O1635" s="602"/>
      <c r="P1635" s="602"/>
      <c r="Q1635" s="603">
        <v>5023.93</v>
      </c>
      <c r="R1635" s="602"/>
      <c r="S1635" s="602"/>
      <c r="T1635" s="602"/>
      <c r="U1635" s="602"/>
      <c r="V1635" s="602"/>
      <c r="W1635" s="602"/>
      <c r="X1635" s="602"/>
      <c r="Y1635" s="604">
        <v>19</v>
      </c>
      <c r="Z1635" s="602"/>
      <c r="AA1635" s="602"/>
      <c r="AB1635" s="602"/>
      <c r="AC1635" s="602"/>
      <c r="AD1635" s="605">
        <v>19</v>
      </c>
    </row>
    <row r="1636" spans="1:30" ht="15.75" thickBot="1" x14ac:dyDescent="0.3">
      <c r="A1636" s="593" t="s">
        <v>425</v>
      </c>
      <c r="B1636" s="672">
        <v>45373</v>
      </c>
      <c r="C1636" s="671" t="s">
        <v>396</v>
      </c>
      <c r="D1636" s="606" t="s">
        <v>397</v>
      </c>
      <c r="E1636" s="670"/>
      <c r="F1636" s="670"/>
      <c r="G1636" s="670"/>
      <c r="H1636" s="670"/>
      <c r="I1636" s="670"/>
      <c r="J1636" s="670"/>
      <c r="K1636" s="670"/>
      <c r="L1636" s="607">
        <v>9106.14</v>
      </c>
      <c r="M1636" s="670"/>
      <c r="N1636" s="670"/>
      <c r="O1636" s="670"/>
      <c r="P1636" s="670"/>
      <c r="Q1636" s="603">
        <v>9106.14</v>
      </c>
      <c r="R1636" s="670"/>
      <c r="S1636" s="670"/>
      <c r="T1636" s="670"/>
      <c r="U1636" s="670"/>
      <c r="V1636" s="670"/>
      <c r="W1636" s="670"/>
      <c r="X1636" s="670"/>
      <c r="Y1636" s="608">
        <v>29</v>
      </c>
      <c r="Z1636" s="670"/>
      <c r="AA1636" s="670"/>
      <c r="AB1636" s="670"/>
      <c r="AC1636" s="670"/>
      <c r="AD1636" s="605">
        <v>29</v>
      </c>
    </row>
    <row r="1637" spans="1:30" ht="15.75" thickBot="1" x14ac:dyDescent="0.3">
      <c r="A1637" s="593" t="s">
        <v>425</v>
      </c>
      <c r="B1637" s="673">
        <v>45378</v>
      </c>
      <c r="C1637" s="671" t="s">
        <v>396</v>
      </c>
      <c r="D1637" s="600" t="s">
        <v>397</v>
      </c>
      <c r="E1637" s="602"/>
      <c r="F1637" s="602"/>
      <c r="G1637" s="602"/>
      <c r="H1637" s="602"/>
      <c r="I1637" s="602"/>
      <c r="J1637" s="602"/>
      <c r="K1637" s="602"/>
      <c r="L1637" s="601">
        <v>300</v>
      </c>
      <c r="M1637" s="602"/>
      <c r="N1637" s="602"/>
      <c r="O1637" s="602"/>
      <c r="P1637" s="602"/>
      <c r="Q1637" s="603">
        <v>300</v>
      </c>
      <c r="R1637" s="602"/>
      <c r="S1637" s="602"/>
      <c r="T1637" s="602"/>
      <c r="U1637" s="602"/>
      <c r="V1637" s="602"/>
      <c r="W1637" s="602"/>
      <c r="X1637" s="602"/>
      <c r="Y1637" s="604">
        <v>1</v>
      </c>
      <c r="Z1637" s="602"/>
      <c r="AA1637" s="602"/>
      <c r="AB1637" s="602"/>
      <c r="AC1637" s="602"/>
      <c r="AD1637" s="605">
        <v>1</v>
      </c>
    </row>
    <row r="1638" spans="1:30" ht="15.75" thickBot="1" x14ac:dyDescent="0.3">
      <c r="A1638" s="593" t="s">
        <v>425</v>
      </c>
      <c r="B1638" s="672">
        <v>45380</v>
      </c>
      <c r="C1638" s="671" t="s">
        <v>396</v>
      </c>
      <c r="D1638" s="606" t="s">
        <v>397</v>
      </c>
      <c r="E1638" s="670"/>
      <c r="F1638" s="670"/>
      <c r="G1638" s="670"/>
      <c r="H1638" s="670"/>
      <c r="I1638" s="670"/>
      <c r="J1638" s="670"/>
      <c r="K1638" s="670"/>
      <c r="L1638" s="607">
        <v>3519.63</v>
      </c>
      <c r="M1638" s="670"/>
      <c r="N1638" s="670"/>
      <c r="O1638" s="670"/>
      <c r="P1638" s="670"/>
      <c r="Q1638" s="603">
        <v>3519.63</v>
      </c>
      <c r="R1638" s="670"/>
      <c r="S1638" s="670"/>
      <c r="T1638" s="670"/>
      <c r="U1638" s="670"/>
      <c r="V1638" s="670"/>
      <c r="W1638" s="670"/>
      <c r="X1638" s="670"/>
      <c r="Y1638" s="608">
        <v>7</v>
      </c>
      <c r="Z1638" s="670"/>
      <c r="AA1638" s="670"/>
      <c r="AB1638" s="670"/>
      <c r="AC1638" s="670"/>
      <c r="AD1638" s="605">
        <v>7</v>
      </c>
    </row>
    <row r="1639" spans="1:30" ht="15.75" thickBot="1" x14ac:dyDescent="0.3">
      <c r="A1639" s="593" t="s">
        <v>425</v>
      </c>
      <c r="B1639" s="673">
        <v>45383</v>
      </c>
      <c r="C1639" s="671" t="s">
        <v>396</v>
      </c>
      <c r="D1639" s="600" t="s">
        <v>397</v>
      </c>
      <c r="E1639" s="602"/>
      <c r="F1639" s="602"/>
      <c r="G1639" s="602"/>
      <c r="H1639" s="602"/>
      <c r="I1639" s="602"/>
      <c r="J1639" s="602"/>
      <c r="K1639" s="601">
        <v>700</v>
      </c>
      <c r="L1639" s="602"/>
      <c r="M1639" s="602"/>
      <c r="N1639" s="602"/>
      <c r="O1639" s="602"/>
      <c r="P1639" s="602"/>
      <c r="Q1639" s="603">
        <v>700</v>
      </c>
      <c r="R1639" s="602"/>
      <c r="S1639" s="602"/>
      <c r="T1639" s="602"/>
      <c r="U1639" s="602"/>
      <c r="V1639" s="602"/>
      <c r="W1639" s="602"/>
      <c r="X1639" s="604">
        <v>2</v>
      </c>
      <c r="Y1639" s="602"/>
      <c r="Z1639" s="602"/>
      <c r="AA1639" s="602"/>
      <c r="AB1639" s="602"/>
      <c r="AC1639" s="602"/>
      <c r="AD1639" s="605">
        <v>2</v>
      </c>
    </row>
    <row r="1640" spans="1:30" ht="15.75" thickBot="1" x14ac:dyDescent="0.3">
      <c r="A1640" s="593" t="s">
        <v>425</v>
      </c>
      <c r="B1640" s="672">
        <v>45387</v>
      </c>
      <c r="C1640" s="671" t="s">
        <v>396</v>
      </c>
      <c r="D1640" s="606" t="s">
        <v>397</v>
      </c>
      <c r="E1640" s="670"/>
      <c r="F1640" s="670"/>
      <c r="G1640" s="670"/>
      <c r="H1640" s="670"/>
      <c r="I1640" s="670"/>
      <c r="J1640" s="670"/>
      <c r="K1640" s="670"/>
      <c r="L1640" s="607">
        <v>7724.8</v>
      </c>
      <c r="M1640" s="670"/>
      <c r="N1640" s="670"/>
      <c r="O1640" s="670"/>
      <c r="P1640" s="670"/>
      <c r="Q1640" s="603">
        <v>7724.8</v>
      </c>
      <c r="R1640" s="670"/>
      <c r="S1640" s="670"/>
      <c r="T1640" s="670"/>
      <c r="U1640" s="670"/>
      <c r="V1640" s="670"/>
      <c r="W1640" s="670"/>
      <c r="X1640" s="670"/>
      <c r="Y1640" s="608">
        <v>19</v>
      </c>
      <c r="Z1640" s="670"/>
      <c r="AA1640" s="670"/>
      <c r="AB1640" s="670"/>
      <c r="AC1640" s="670"/>
      <c r="AD1640" s="605">
        <v>19</v>
      </c>
    </row>
    <row r="1641" spans="1:30" ht="15.75" thickBot="1" x14ac:dyDescent="0.3">
      <c r="A1641" s="593" t="s">
        <v>425</v>
      </c>
      <c r="B1641" s="673">
        <v>45390</v>
      </c>
      <c r="C1641" s="671" t="s">
        <v>396</v>
      </c>
      <c r="D1641" s="600" t="s">
        <v>397</v>
      </c>
      <c r="E1641" s="602"/>
      <c r="F1641" s="602"/>
      <c r="G1641" s="602"/>
      <c r="H1641" s="602"/>
      <c r="I1641" s="602"/>
      <c r="J1641" s="602"/>
      <c r="K1641" s="602"/>
      <c r="L1641" s="602"/>
      <c r="M1641" s="601">
        <v>1150.82</v>
      </c>
      <c r="N1641" s="602"/>
      <c r="O1641" s="602"/>
      <c r="P1641" s="602"/>
      <c r="Q1641" s="603">
        <v>1150.82</v>
      </c>
      <c r="R1641" s="602"/>
      <c r="S1641" s="602"/>
      <c r="T1641" s="602"/>
      <c r="U1641" s="602"/>
      <c r="V1641" s="602"/>
      <c r="W1641" s="602"/>
      <c r="X1641" s="602"/>
      <c r="Y1641" s="602"/>
      <c r="Z1641" s="604">
        <v>2</v>
      </c>
      <c r="AA1641" s="602"/>
      <c r="AB1641" s="602"/>
      <c r="AC1641" s="602"/>
      <c r="AD1641" s="605">
        <v>2</v>
      </c>
    </row>
    <row r="1642" spans="1:30" ht="15.75" thickBot="1" x14ac:dyDescent="0.3">
      <c r="A1642" s="593" t="s">
        <v>425</v>
      </c>
      <c r="B1642" s="672">
        <v>45392</v>
      </c>
      <c r="C1642" s="671" t="s">
        <v>396</v>
      </c>
      <c r="D1642" s="606" t="s">
        <v>397</v>
      </c>
      <c r="E1642" s="670"/>
      <c r="F1642" s="670"/>
      <c r="G1642" s="670"/>
      <c r="H1642" s="670"/>
      <c r="I1642" s="670"/>
      <c r="J1642" s="670"/>
      <c r="K1642" s="670"/>
      <c r="L1642" s="670"/>
      <c r="M1642" s="607">
        <v>1206.1099999999999</v>
      </c>
      <c r="N1642" s="670"/>
      <c r="O1642" s="670"/>
      <c r="P1642" s="670"/>
      <c r="Q1642" s="603">
        <v>1206.1099999999999</v>
      </c>
      <c r="R1642" s="670"/>
      <c r="S1642" s="670"/>
      <c r="T1642" s="670"/>
      <c r="U1642" s="670"/>
      <c r="V1642" s="670"/>
      <c r="W1642" s="670"/>
      <c r="X1642" s="670"/>
      <c r="Y1642" s="670"/>
      <c r="Z1642" s="608">
        <v>6</v>
      </c>
      <c r="AA1642" s="670"/>
      <c r="AB1642" s="670"/>
      <c r="AC1642" s="670"/>
      <c r="AD1642" s="605">
        <v>6</v>
      </c>
    </row>
    <row r="1643" spans="1:30" ht="15.75" thickBot="1" x14ac:dyDescent="0.3">
      <c r="A1643" s="593" t="s">
        <v>425</v>
      </c>
      <c r="B1643" s="673">
        <v>45394</v>
      </c>
      <c r="C1643" s="671" t="s">
        <v>396</v>
      </c>
      <c r="D1643" s="600" t="s">
        <v>397</v>
      </c>
      <c r="E1643" s="602"/>
      <c r="F1643" s="602"/>
      <c r="G1643" s="602"/>
      <c r="H1643" s="602"/>
      <c r="I1643" s="602"/>
      <c r="J1643" s="602"/>
      <c r="K1643" s="602"/>
      <c r="L1643" s="602"/>
      <c r="M1643" s="601">
        <v>1259.07</v>
      </c>
      <c r="N1643" s="602"/>
      <c r="O1643" s="602"/>
      <c r="P1643" s="602"/>
      <c r="Q1643" s="603">
        <v>1259.07</v>
      </c>
      <c r="R1643" s="602"/>
      <c r="S1643" s="602"/>
      <c r="T1643" s="602"/>
      <c r="U1643" s="602"/>
      <c r="V1643" s="602"/>
      <c r="W1643" s="602"/>
      <c r="X1643" s="602"/>
      <c r="Y1643" s="602"/>
      <c r="Z1643" s="604">
        <v>5</v>
      </c>
      <c r="AA1643" s="602"/>
      <c r="AB1643" s="602"/>
      <c r="AC1643" s="602"/>
      <c r="AD1643" s="605">
        <v>5</v>
      </c>
    </row>
    <row r="1644" spans="1:30" ht="15.75" thickBot="1" x14ac:dyDescent="0.3">
      <c r="A1644" s="593" t="s">
        <v>425</v>
      </c>
      <c r="B1644" s="672">
        <v>45398</v>
      </c>
      <c r="C1644" s="671" t="s">
        <v>396</v>
      </c>
      <c r="D1644" s="606" t="s">
        <v>397</v>
      </c>
      <c r="E1644" s="670"/>
      <c r="F1644" s="670"/>
      <c r="G1644" s="670"/>
      <c r="H1644" s="670"/>
      <c r="I1644" s="670"/>
      <c r="J1644" s="670"/>
      <c r="K1644" s="670"/>
      <c r="L1644" s="670"/>
      <c r="M1644" s="607">
        <v>1150</v>
      </c>
      <c r="N1644" s="670"/>
      <c r="O1644" s="670"/>
      <c r="P1644" s="670"/>
      <c r="Q1644" s="603">
        <v>1150</v>
      </c>
      <c r="R1644" s="670"/>
      <c r="S1644" s="670"/>
      <c r="T1644" s="670"/>
      <c r="U1644" s="670"/>
      <c r="V1644" s="670"/>
      <c r="W1644" s="670"/>
      <c r="X1644" s="670"/>
      <c r="Y1644" s="670"/>
      <c r="Z1644" s="608">
        <v>2</v>
      </c>
      <c r="AA1644" s="670"/>
      <c r="AB1644" s="670"/>
      <c r="AC1644" s="670"/>
      <c r="AD1644" s="605">
        <v>2</v>
      </c>
    </row>
    <row r="1645" spans="1:30" ht="15.75" thickBot="1" x14ac:dyDescent="0.3">
      <c r="A1645" s="593" t="s">
        <v>425</v>
      </c>
      <c r="B1645" s="673">
        <v>45401</v>
      </c>
      <c r="C1645" s="671" t="s">
        <v>396</v>
      </c>
      <c r="D1645" s="600" t="s">
        <v>397</v>
      </c>
      <c r="E1645" s="602"/>
      <c r="F1645" s="602"/>
      <c r="G1645" s="602"/>
      <c r="H1645" s="602"/>
      <c r="I1645" s="602"/>
      <c r="J1645" s="602"/>
      <c r="K1645" s="602"/>
      <c r="L1645" s="602"/>
      <c r="M1645" s="601">
        <v>6389.92</v>
      </c>
      <c r="N1645" s="602"/>
      <c r="O1645" s="602"/>
      <c r="P1645" s="602"/>
      <c r="Q1645" s="603">
        <v>6389.92</v>
      </c>
      <c r="R1645" s="602"/>
      <c r="S1645" s="602"/>
      <c r="T1645" s="602"/>
      <c r="U1645" s="602"/>
      <c r="V1645" s="602"/>
      <c r="W1645" s="602"/>
      <c r="X1645" s="602"/>
      <c r="Y1645" s="602"/>
      <c r="Z1645" s="604">
        <v>22</v>
      </c>
      <c r="AA1645" s="602"/>
      <c r="AB1645" s="602"/>
      <c r="AC1645" s="602"/>
      <c r="AD1645" s="605">
        <v>22</v>
      </c>
    </row>
    <row r="1646" spans="1:30" ht="15.75" thickBot="1" x14ac:dyDescent="0.3">
      <c r="A1646" s="593" t="s">
        <v>425</v>
      </c>
      <c r="B1646" s="672">
        <v>45404</v>
      </c>
      <c r="C1646" s="671" t="s">
        <v>396</v>
      </c>
      <c r="D1646" s="606" t="s">
        <v>397</v>
      </c>
      <c r="E1646" s="670"/>
      <c r="F1646" s="670"/>
      <c r="G1646" s="670"/>
      <c r="H1646" s="670"/>
      <c r="I1646" s="670"/>
      <c r="J1646" s="670"/>
      <c r="K1646" s="670"/>
      <c r="L1646" s="670"/>
      <c r="M1646" s="607">
        <v>1150</v>
      </c>
      <c r="N1646" s="670"/>
      <c r="O1646" s="670"/>
      <c r="P1646" s="670"/>
      <c r="Q1646" s="603">
        <v>1150</v>
      </c>
      <c r="R1646" s="670"/>
      <c r="S1646" s="670"/>
      <c r="T1646" s="670"/>
      <c r="U1646" s="670"/>
      <c r="V1646" s="670"/>
      <c r="W1646" s="670"/>
      <c r="X1646" s="670"/>
      <c r="Y1646" s="670"/>
      <c r="Z1646" s="608">
        <v>1</v>
      </c>
      <c r="AA1646" s="670"/>
      <c r="AB1646" s="670"/>
      <c r="AC1646" s="670"/>
      <c r="AD1646" s="605">
        <v>1</v>
      </c>
    </row>
    <row r="1647" spans="1:30" ht="15.75" thickBot="1" x14ac:dyDescent="0.3">
      <c r="A1647" s="593" t="s">
        <v>425</v>
      </c>
      <c r="B1647" s="673">
        <v>45412</v>
      </c>
      <c r="C1647" s="671" t="s">
        <v>396</v>
      </c>
      <c r="D1647" s="600" t="s">
        <v>397</v>
      </c>
      <c r="E1647" s="602"/>
      <c r="F1647" s="602"/>
      <c r="G1647" s="602"/>
      <c r="H1647" s="602"/>
      <c r="I1647" s="602"/>
      <c r="J1647" s="602"/>
      <c r="K1647" s="602"/>
      <c r="L1647" s="602"/>
      <c r="M1647" s="601">
        <v>7156.22</v>
      </c>
      <c r="N1647" s="602"/>
      <c r="O1647" s="602"/>
      <c r="P1647" s="602"/>
      <c r="Q1647" s="603">
        <v>7156.22</v>
      </c>
      <c r="R1647" s="602"/>
      <c r="S1647" s="602"/>
      <c r="T1647" s="602"/>
      <c r="U1647" s="602"/>
      <c r="V1647" s="602"/>
      <c r="W1647" s="602"/>
      <c r="X1647" s="602"/>
      <c r="Y1647" s="602"/>
      <c r="Z1647" s="604">
        <v>29</v>
      </c>
      <c r="AA1647" s="602"/>
      <c r="AB1647" s="602"/>
      <c r="AC1647" s="602"/>
      <c r="AD1647" s="605">
        <v>29</v>
      </c>
    </row>
    <row r="1648" spans="1:30" ht="15.75" thickBot="1" x14ac:dyDescent="0.3">
      <c r="A1648" s="593" t="s">
        <v>425</v>
      </c>
      <c r="B1648" s="672">
        <v>45415</v>
      </c>
      <c r="C1648" s="671" t="s">
        <v>396</v>
      </c>
      <c r="D1648" s="606" t="s">
        <v>397</v>
      </c>
      <c r="E1648" s="670"/>
      <c r="F1648" s="670"/>
      <c r="G1648" s="670"/>
      <c r="H1648" s="670"/>
      <c r="I1648" s="670"/>
      <c r="J1648" s="670"/>
      <c r="K1648" s="670"/>
      <c r="L1648" s="670"/>
      <c r="M1648" s="607">
        <v>800</v>
      </c>
      <c r="N1648" s="607">
        <v>1000</v>
      </c>
      <c r="O1648" s="670"/>
      <c r="P1648" s="670"/>
      <c r="Q1648" s="603">
        <v>1800</v>
      </c>
      <c r="R1648" s="670"/>
      <c r="S1648" s="670"/>
      <c r="T1648" s="670"/>
      <c r="U1648" s="670"/>
      <c r="V1648" s="670"/>
      <c r="W1648" s="670"/>
      <c r="X1648" s="670"/>
      <c r="Y1648" s="670"/>
      <c r="Z1648" s="608">
        <v>2</v>
      </c>
      <c r="AA1648" s="608">
        <v>1</v>
      </c>
      <c r="AB1648" s="670"/>
      <c r="AC1648" s="670"/>
      <c r="AD1648" s="605">
        <v>3</v>
      </c>
    </row>
    <row r="1649" spans="1:30" ht="15.75" thickBot="1" x14ac:dyDescent="0.3">
      <c r="A1649" s="593" t="s">
        <v>425</v>
      </c>
      <c r="B1649" s="673">
        <v>45418</v>
      </c>
      <c r="C1649" s="671" t="s">
        <v>396</v>
      </c>
      <c r="D1649" s="600" t="s">
        <v>397</v>
      </c>
      <c r="E1649" s="602"/>
      <c r="F1649" s="602"/>
      <c r="G1649" s="602"/>
      <c r="H1649" s="602"/>
      <c r="I1649" s="602"/>
      <c r="J1649" s="602"/>
      <c r="K1649" s="602"/>
      <c r="L1649" s="602"/>
      <c r="M1649" s="601">
        <v>3345.5</v>
      </c>
      <c r="N1649" s="601">
        <v>400</v>
      </c>
      <c r="O1649" s="602"/>
      <c r="P1649" s="602"/>
      <c r="Q1649" s="603">
        <v>3745.5</v>
      </c>
      <c r="R1649" s="602"/>
      <c r="S1649" s="602"/>
      <c r="T1649" s="602"/>
      <c r="U1649" s="602"/>
      <c r="V1649" s="602"/>
      <c r="W1649" s="602"/>
      <c r="X1649" s="602"/>
      <c r="Y1649" s="602"/>
      <c r="Z1649" s="604">
        <v>13</v>
      </c>
      <c r="AA1649" s="604">
        <v>1</v>
      </c>
      <c r="AB1649" s="602"/>
      <c r="AC1649" s="602"/>
      <c r="AD1649" s="605">
        <v>14</v>
      </c>
    </row>
    <row r="1650" spans="1:30" ht="15.75" thickBot="1" x14ac:dyDescent="0.3">
      <c r="A1650" s="593" t="s">
        <v>425</v>
      </c>
      <c r="B1650" s="672">
        <v>45421</v>
      </c>
      <c r="C1650" s="671" t="s">
        <v>396</v>
      </c>
      <c r="D1650" s="606" t="s">
        <v>397</v>
      </c>
      <c r="E1650" s="670"/>
      <c r="F1650" s="670"/>
      <c r="G1650" s="670"/>
      <c r="H1650" s="670"/>
      <c r="I1650" s="670"/>
      <c r="J1650" s="670"/>
      <c r="K1650" s="670"/>
      <c r="L1650" s="670"/>
      <c r="M1650" s="607">
        <v>479.2</v>
      </c>
      <c r="N1650" s="670"/>
      <c r="O1650" s="670"/>
      <c r="P1650" s="670"/>
      <c r="Q1650" s="603">
        <v>479.2</v>
      </c>
      <c r="R1650" s="670"/>
      <c r="S1650" s="670"/>
      <c r="T1650" s="670"/>
      <c r="U1650" s="670"/>
      <c r="V1650" s="670"/>
      <c r="W1650" s="670"/>
      <c r="X1650" s="670"/>
      <c r="Y1650" s="670"/>
      <c r="Z1650" s="608">
        <v>1</v>
      </c>
      <c r="AA1650" s="670"/>
      <c r="AB1650" s="670"/>
      <c r="AC1650" s="670"/>
      <c r="AD1650" s="605">
        <v>1</v>
      </c>
    </row>
    <row r="1651" spans="1:30" ht="15.75" thickBot="1" x14ac:dyDescent="0.3">
      <c r="A1651" s="593" t="s">
        <v>425</v>
      </c>
      <c r="B1651" s="673">
        <v>45426</v>
      </c>
      <c r="C1651" s="671" t="s">
        <v>396</v>
      </c>
      <c r="D1651" s="600" t="s">
        <v>397</v>
      </c>
      <c r="E1651" s="602"/>
      <c r="F1651" s="602"/>
      <c r="G1651" s="602"/>
      <c r="H1651" s="602"/>
      <c r="I1651" s="602"/>
      <c r="J1651" s="602"/>
      <c r="K1651" s="602"/>
      <c r="L1651" s="602"/>
      <c r="M1651" s="602"/>
      <c r="N1651" s="601">
        <v>3153.88</v>
      </c>
      <c r="O1651" s="602"/>
      <c r="P1651" s="602"/>
      <c r="Q1651" s="603">
        <v>3153.88</v>
      </c>
      <c r="R1651" s="602"/>
      <c r="S1651" s="602"/>
      <c r="T1651" s="602"/>
      <c r="U1651" s="602"/>
      <c r="V1651" s="602"/>
      <c r="W1651" s="602"/>
      <c r="X1651" s="602"/>
      <c r="Y1651" s="602"/>
      <c r="Z1651" s="602"/>
      <c r="AA1651" s="604">
        <v>11</v>
      </c>
      <c r="AB1651" s="602"/>
      <c r="AC1651" s="602"/>
      <c r="AD1651" s="605">
        <v>11</v>
      </c>
    </row>
    <row r="1652" spans="1:30" ht="15.75" thickBot="1" x14ac:dyDescent="0.3">
      <c r="A1652" s="593" t="s">
        <v>425</v>
      </c>
      <c r="B1652" s="672">
        <v>45427</v>
      </c>
      <c r="C1652" s="671" t="s">
        <v>396</v>
      </c>
      <c r="D1652" s="606" t="s">
        <v>397</v>
      </c>
      <c r="E1652" s="670"/>
      <c r="F1652" s="670"/>
      <c r="G1652" s="670"/>
      <c r="H1652" s="670"/>
      <c r="I1652" s="670"/>
      <c r="J1652" s="670"/>
      <c r="K1652" s="670"/>
      <c r="L1652" s="670"/>
      <c r="M1652" s="670"/>
      <c r="N1652" s="607">
        <v>400</v>
      </c>
      <c r="O1652" s="670"/>
      <c r="P1652" s="670"/>
      <c r="Q1652" s="603">
        <v>400</v>
      </c>
      <c r="R1652" s="670"/>
      <c r="S1652" s="670"/>
      <c r="T1652" s="670"/>
      <c r="U1652" s="670"/>
      <c r="V1652" s="670"/>
      <c r="W1652" s="670"/>
      <c r="X1652" s="670"/>
      <c r="Y1652" s="670"/>
      <c r="Z1652" s="670"/>
      <c r="AA1652" s="608">
        <v>1</v>
      </c>
      <c r="AB1652" s="670"/>
      <c r="AC1652" s="670"/>
      <c r="AD1652" s="605">
        <v>1</v>
      </c>
    </row>
    <row r="1653" spans="1:30" ht="15.75" thickBot="1" x14ac:dyDescent="0.3">
      <c r="A1653" s="593" t="s">
        <v>425</v>
      </c>
      <c r="B1653" s="673">
        <v>45429</v>
      </c>
      <c r="C1653" s="671" t="s">
        <v>396</v>
      </c>
      <c r="D1653" s="600" t="s">
        <v>397</v>
      </c>
      <c r="E1653" s="602"/>
      <c r="F1653" s="602"/>
      <c r="G1653" s="602"/>
      <c r="H1653" s="602"/>
      <c r="I1653" s="602"/>
      <c r="J1653" s="602"/>
      <c r="K1653" s="602"/>
      <c r="L1653" s="602"/>
      <c r="M1653" s="602"/>
      <c r="N1653" s="601">
        <v>3040.5</v>
      </c>
      <c r="O1653" s="602"/>
      <c r="P1653" s="602"/>
      <c r="Q1653" s="603">
        <v>3040.5</v>
      </c>
      <c r="R1653" s="602"/>
      <c r="S1653" s="602"/>
      <c r="T1653" s="602"/>
      <c r="U1653" s="602"/>
      <c r="V1653" s="602"/>
      <c r="W1653" s="602"/>
      <c r="X1653" s="602"/>
      <c r="Y1653" s="602"/>
      <c r="Z1653" s="602"/>
      <c r="AA1653" s="604">
        <v>14</v>
      </c>
      <c r="AB1653" s="602"/>
      <c r="AC1653" s="602"/>
      <c r="AD1653" s="605">
        <v>14</v>
      </c>
    </row>
    <row r="1654" spans="1:30" ht="15.75" thickBot="1" x14ac:dyDescent="0.3">
      <c r="A1654" s="593" t="s">
        <v>425</v>
      </c>
      <c r="B1654" s="672">
        <v>45436</v>
      </c>
      <c r="C1654" s="671" t="s">
        <v>396</v>
      </c>
      <c r="D1654" s="606" t="s">
        <v>397</v>
      </c>
      <c r="E1654" s="670"/>
      <c r="F1654" s="670"/>
      <c r="G1654" s="670"/>
      <c r="H1654" s="670"/>
      <c r="I1654" s="670"/>
      <c r="J1654" s="670"/>
      <c r="K1654" s="670"/>
      <c r="L1654" s="670"/>
      <c r="M1654" s="670"/>
      <c r="N1654" s="607">
        <v>400</v>
      </c>
      <c r="O1654" s="670"/>
      <c r="P1654" s="670"/>
      <c r="Q1654" s="603">
        <v>400</v>
      </c>
      <c r="R1654" s="670"/>
      <c r="S1654" s="670"/>
      <c r="T1654" s="670"/>
      <c r="U1654" s="670"/>
      <c r="V1654" s="670"/>
      <c r="W1654" s="670"/>
      <c r="X1654" s="670"/>
      <c r="Y1654" s="670"/>
      <c r="Z1654" s="670"/>
      <c r="AA1654" s="608">
        <v>1</v>
      </c>
      <c r="AB1654" s="670"/>
      <c r="AC1654" s="670"/>
      <c r="AD1654" s="605">
        <v>1</v>
      </c>
    </row>
    <row r="1655" spans="1:30" ht="15.75" thickBot="1" x14ac:dyDescent="0.3">
      <c r="A1655" s="593" t="s">
        <v>425</v>
      </c>
      <c r="B1655" s="673">
        <v>45447</v>
      </c>
      <c r="C1655" s="671" t="s">
        <v>396</v>
      </c>
      <c r="D1655" s="600" t="s">
        <v>397</v>
      </c>
      <c r="E1655" s="602"/>
      <c r="F1655" s="602"/>
      <c r="G1655" s="602"/>
      <c r="H1655" s="602"/>
      <c r="I1655" s="602"/>
      <c r="J1655" s="602"/>
      <c r="K1655" s="602"/>
      <c r="L1655" s="602"/>
      <c r="M1655" s="602"/>
      <c r="N1655" s="601">
        <v>6572.17</v>
      </c>
      <c r="O1655" s="601">
        <v>984.49</v>
      </c>
      <c r="P1655" s="602"/>
      <c r="Q1655" s="603">
        <v>7556.66</v>
      </c>
      <c r="R1655" s="602"/>
      <c r="S1655" s="602"/>
      <c r="T1655" s="602"/>
      <c r="U1655" s="602"/>
      <c r="V1655" s="602"/>
      <c r="W1655" s="602"/>
      <c r="X1655" s="602"/>
      <c r="Y1655" s="602"/>
      <c r="Z1655" s="602"/>
      <c r="AA1655" s="604">
        <v>33</v>
      </c>
      <c r="AB1655" s="604">
        <v>3</v>
      </c>
      <c r="AC1655" s="602"/>
      <c r="AD1655" s="605">
        <v>36</v>
      </c>
    </row>
    <row r="1656" spans="1:30" ht="15.75" thickBot="1" x14ac:dyDescent="0.3">
      <c r="A1656" s="593" t="s">
        <v>425</v>
      </c>
      <c r="B1656" s="672">
        <v>45450</v>
      </c>
      <c r="C1656" s="671" t="s">
        <v>396</v>
      </c>
      <c r="D1656" s="606" t="s">
        <v>397</v>
      </c>
      <c r="E1656" s="670"/>
      <c r="F1656" s="670"/>
      <c r="G1656" s="670"/>
      <c r="H1656" s="670"/>
      <c r="I1656" s="670"/>
      <c r="J1656" s="670"/>
      <c r="K1656" s="670"/>
      <c r="L1656" s="670"/>
      <c r="M1656" s="670"/>
      <c r="N1656" s="607">
        <v>1195.73</v>
      </c>
      <c r="O1656" s="670"/>
      <c r="P1656" s="670"/>
      <c r="Q1656" s="603">
        <v>1195.73</v>
      </c>
      <c r="R1656" s="670"/>
      <c r="S1656" s="670"/>
      <c r="T1656" s="670"/>
      <c r="U1656" s="670"/>
      <c r="V1656" s="670"/>
      <c r="W1656" s="670"/>
      <c r="X1656" s="670"/>
      <c r="Y1656" s="670"/>
      <c r="Z1656" s="670"/>
      <c r="AA1656" s="608">
        <v>7</v>
      </c>
      <c r="AB1656" s="670"/>
      <c r="AC1656" s="670"/>
      <c r="AD1656" s="605">
        <v>7</v>
      </c>
    </row>
    <row r="1657" spans="1:30" ht="15.75" thickBot="1" x14ac:dyDescent="0.3">
      <c r="A1657" s="593" t="s">
        <v>425</v>
      </c>
      <c r="B1657" s="673">
        <v>45454</v>
      </c>
      <c r="C1657" s="671" t="s">
        <v>396</v>
      </c>
      <c r="D1657" s="600" t="s">
        <v>397</v>
      </c>
      <c r="E1657" s="602"/>
      <c r="F1657" s="602"/>
      <c r="G1657" s="602"/>
      <c r="H1657" s="602"/>
      <c r="I1657" s="602"/>
      <c r="J1657" s="602"/>
      <c r="K1657" s="602"/>
      <c r="L1657" s="602"/>
      <c r="M1657" s="602"/>
      <c r="N1657" s="601">
        <v>1375.9</v>
      </c>
      <c r="O1657" s="601">
        <v>1000</v>
      </c>
      <c r="P1657" s="602"/>
      <c r="Q1657" s="603">
        <v>2375.9</v>
      </c>
      <c r="R1657" s="602"/>
      <c r="S1657" s="602"/>
      <c r="T1657" s="602"/>
      <c r="U1657" s="602"/>
      <c r="V1657" s="602"/>
      <c r="W1657" s="602"/>
      <c r="X1657" s="602"/>
      <c r="Y1657" s="602"/>
      <c r="Z1657" s="602"/>
      <c r="AA1657" s="604">
        <v>7</v>
      </c>
      <c r="AB1657" s="604">
        <v>1</v>
      </c>
      <c r="AC1657" s="602"/>
      <c r="AD1657" s="605">
        <v>8</v>
      </c>
    </row>
    <row r="1658" spans="1:30" ht="15.75" thickBot="1" x14ac:dyDescent="0.3">
      <c r="A1658" s="593" t="s">
        <v>425</v>
      </c>
      <c r="B1658" s="672">
        <v>45463</v>
      </c>
      <c r="C1658" s="671" t="s">
        <v>396</v>
      </c>
      <c r="D1658" s="606" t="s">
        <v>397</v>
      </c>
      <c r="E1658" s="670"/>
      <c r="F1658" s="670"/>
      <c r="G1658" s="670"/>
      <c r="H1658" s="670"/>
      <c r="I1658" s="670"/>
      <c r="J1658" s="670"/>
      <c r="K1658" s="670"/>
      <c r="L1658" s="670"/>
      <c r="M1658" s="670"/>
      <c r="N1658" s="670"/>
      <c r="O1658" s="607">
        <v>4550.59</v>
      </c>
      <c r="P1658" s="670"/>
      <c r="Q1658" s="603">
        <v>4550.59</v>
      </c>
      <c r="R1658" s="670"/>
      <c r="S1658" s="670"/>
      <c r="T1658" s="670"/>
      <c r="U1658" s="670"/>
      <c r="V1658" s="670"/>
      <c r="W1658" s="670"/>
      <c r="X1658" s="670"/>
      <c r="Y1658" s="670"/>
      <c r="Z1658" s="670"/>
      <c r="AA1658" s="670"/>
      <c r="AB1658" s="608">
        <v>16</v>
      </c>
      <c r="AC1658" s="670"/>
      <c r="AD1658" s="605">
        <v>16</v>
      </c>
    </row>
    <row r="1659" spans="1:30" ht="15.75" thickBot="1" x14ac:dyDescent="0.3">
      <c r="A1659" s="593" t="s">
        <v>425</v>
      </c>
      <c r="B1659" s="673">
        <v>45467</v>
      </c>
      <c r="C1659" s="671" t="s">
        <v>396</v>
      </c>
      <c r="D1659" s="600" t="s">
        <v>397</v>
      </c>
      <c r="E1659" s="602"/>
      <c r="F1659" s="602"/>
      <c r="G1659" s="602"/>
      <c r="H1659" s="602"/>
      <c r="I1659" s="602"/>
      <c r="J1659" s="602"/>
      <c r="K1659" s="602"/>
      <c r="L1659" s="602"/>
      <c r="M1659" s="602"/>
      <c r="N1659" s="602"/>
      <c r="O1659" s="601">
        <v>4469.1000000000004</v>
      </c>
      <c r="P1659" s="602"/>
      <c r="Q1659" s="603">
        <v>4469.1000000000004</v>
      </c>
      <c r="R1659" s="602"/>
      <c r="S1659" s="602"/>
      <c r="T1659" s="602"/>
      <c r="U1659" s="602"/>
      <c r="V1659" s="602"/>
      <c r="W1659" s="602"/>
      <c r="X1659" s="602"/>
      <c r="Y1659" s="602"/>
      <c r="Z1659" s="602"/>
      <c r="AA1659" s="602"/>
      <c r="AB1659" s="604">
        <v>24</v>
      </c>
      <c r="AC1659" s="602"/>
      <c r="AD1659" s="605">
        <v>24</v>
      </c>
    </row>
    <row r="1660" spans="1:30" ht="15.75" thickBot="1" x14ac:dyDescent="0.3">
      <c r="A1660" s="593" t="s">
        <v>425</v>
      </c>
      <c r="B1660" s="672">
        <v>45468</v>
      </c>
      <c r="C1660" s="671" t="s">
        <v>396</v>
      </c>
      <c r="D1660" s="606" t="s">
        <v>397</v>
      </c>
      <c r="E1660" s="670"/>
      <c r="F1660" s="670"/>
      <c r="G1660" s="670"/>
      <c r="H1660" s="670"/>
      <c r="I1660" s="670"/>
      <c r="J1660" s="670"/>
      <c r="K1660" s="670"/>
      <c r="L1660" s="670"/>
      <c r="M1660" s="670"/>
      <c r="N1660" s="670"/>
      <c r="O1660" s="607">
        <v>1526.48</v>
      </c>
      <c r="P1660" s="670"/>
      <c r="Q1660" s="603">
        <v>1526.48</v>
      </c>
      <c r="R1660" s="670"/>
      <c r="S1660" s="670"/>
      <c r="T1660" s="670"/>
      <c r="U1660" s="670"/>
      <c r="V1660" s="670"/>
      <c r="W1660" s="670"/>
      <c r="X1660" s="670"/>
      <c r="Y1660" s="670"/>
      <c r="Z1660" s="670"/>
      <c r="AA1660" s="670"/>
      <c r="AB1660" s="608">
        <v>5</v>
      </c>
      <c r="AC1660" s="670"/>
      <c r="AD1660" s="605">
        <v>5</v>
      </c>
    </row>
    <row r="1661" spans="1:30" ht="15.75" thickBot="1" x14ac:dyDescent="0.3">
      <c r="A1661" s="593" t="s">
        <v>425</v>
      </c>
      <c r="B1661" s="673">
        <v>45469</v>
      </c>
      <c r="C1661" s="671" t="s">
        <v>396</v>
      </c>
      <c r="D1661" s="600" t="s">
        <v>397</v>
      </c>
      <c r="E1661" s="602"/>
      <c r="F1661" s="602"/>
      <c r="G1661" s="602"/>
      <c r="H1661" s="602"/>
      <c r="I1661" s="602"/>
      <c r="J1661" s="602"/>
      <c r="K1661" s="602"/>
      <c r="L1661" s="602"/>
      <c r="M1661" s="602"/>
      <c r="N1661" s="602"/>
      <c r="O1661" s="601">
        <v>650</v>
      </c>
      <c r="P1661" s="602"/>
      <c r="Q1661" s="603">
        <v>650</v>
      </c>
      <c r="R1661" s="602"/>
      <c r="S1661" s="602"/>
      <c r="T1661" s="602"/>
      <c r="U1661" s="602"/>
      <c r="V1661" s="602"/>
      <c r="W1661" s="602"/>
      <c r="X1661" s="602"/>
      <c r="Y1661" s="602"/>
      <c r="Z1661" s="602"/>
      <c r="AA1661" s="602"/>
      <c r="AB1661" s="604">
        <v>1</v>
      </c>
      <c r="AC1661" s="602"/>
      <c r="AD1661" s="605">
        <v>1</v>
      </c>
    </row>
    <row r="1662" spans="1:30" ht="15.75" thickBot="1" x14ac:dyDescent="0.3">
      <c r="A1662" s="593" t="s">
        <v>425</v>
      </c>
      <c r="B1662" s="672">
        <v>45483</v>
      </c>
      <c r="C1662" s="671" t="s">
        <v>396</v>
      </c>
      <c r="D1662" s="606" t="s">
        <v>397</v>
      </c>
      <c r="E1662" s="670"/>
      <c r="F1662" s="670"/>
      <c r="G1662" s="670"/>
      <c r="H1662" s="670"/>
      <c r="I1662" s="670"/>
      <c r="J1662" s="670"/>
      <c r="K1662" s="670"/>
      <c r="L1662" s="670"/>
      <c r="M1662" s="670"/>
      <c r="N1662" s="670"/>
      <c r="O1662" s="607">
        <v>2758.92</v>
      </c>
      <c r="P1662" s="607">
        <v>742.15</v>
      </c>
      <c r="Q1662" s="603">
        <v>3501.07</v>
      </c>
      <c r="R1662" s="670"/>
      <c r="S1662" s="670"/>
      <c r="T1662" s="670"/>
      <c r="U1662" s="670"/>
      <c r="V1662" s="670"/>
      <c r="W1662" s="670"/>
      <c r="X1662" s="670"/>
      <c r="Y1662" s="670"/>
      <c r="Z1662" s="670"/>
      <c r="AA1662" s="670"/>
      <c r="AB1662" s="608">
        <v>13</v>
      </c>
      <c r="AC1662" s="608">
        <v>3</v>
      </c>
      <c r="AD1662" s="605">
        <v>16</v>
      </c>
    </row>
    <row r="1663" spans="1:30" ht="15.75" thickBot="1" x14ac:dyDescent="0.3">
      <c r="A1663" s="593" t="s">
        <v>425</v>
      </c>
      <c r="B1663" s="673">
        <v>45490</v>
      </c>
      <c r="C1663" s="671" t="s">
        <v>396</v>
      </c>
      <c r="D1663" s="600" t="s">
        <v>397</v>
      </c>
      <c r="E1663" s="602"/>
      <c r="F1663" s="602"/>
      <c r="G1663" s="602"/>
      <c r="H1663" s="602"/>
      <c r="I1663" s="602"/>
      <c r="J1663" s="602"/>
      <c r="K1663" s="602"/>
      <c r="L1663" s="602"/>
      <c r="M1663" s="602"/>
      <c r="N1663" s="602"/>
      <c r="O1663" s="601">
        <v>1774.25</v>
      </c>
      <c r="P1663" s="601">
        <v>777.35</v>
      </c>
      <c r="Q1663" s="603">
        <v>2551.6</v>
      </c>
      <c r="R1663" s="602"/>
      <c r="S1663" s="602"/>
      <c r="T1663" s="602"/>
      <c r="U1663" s="602"/>
      <c r="V1663" s="602"/>
      <c r="W1663" s="602"/>
      <c r="X1663" s="602"/>
      <c r="Y1663" s="602"/>
      <c r="Z1663" s="602"/>
      <c r="AA1663" s="602"/>
      <c r="AB1663" s="604">
        <v>9</v>
      </c>
      <c r="AC1663" s="604">
        <v>6</v>
      </c>
      <c r="AD1663" s="605">
        <v>15</v>
      </c>
    </row>
    <row r="1664" spans="1:30" ht="15.75" thickBot="1" x14ac:dyDescent="0.3">
      <c r="A1664" s="593" t="s">
        <v>425</v>
      </c>
      <c r="B1664" s="672">
        <v>45491</v>
      </c>
      <c r="C1664" s="671" t="s">
        <v>396</v>
      </c>
      <c r="D1664" s="606" t="s">
        <v>397</v>
      </c>
      <c r="E1664" s="670"/>
      <c r="F1664" s="670"/>
      <c r="G1664" s="670"/>
      <c r="H1664" s="670"/>
      <c r="I1664" s="670"/>
      <c r="J1664" s="670"/>
      <c r="K1664" s="670"/>
      <c r="L1664" s="670"/>
      <c r="M1664" s="670"/>
      <c r="N1664" s="670"/>
      <c r="O1664" s="670"/>
      <c r="P1664" s="607">
        <v>400</v>
      </c>
      <c r="Q1664" s="603">
        <v>400</v>
      </c>
      <c r="R1664" s="670"/>
      <c r="S1664" s="670"/>
      <c r="T1664" s="670"/>
      <c r="U1664" s="670"/>
      <c r="V1664" s="670"/>
      <c r="W1664" s="670"/>
      <c r="X1664" s="670"/>
      <c r="Y1664" s="670"/>
      <c r="Z1664" s="670"/>
      <c r="AA1664" s="670"/>
      <c r="AB1664" s="670"/>
      <c r="AC1664" s="608">
        <v>1</v>
      </c>
      <c r="AD1664" s="605">
        <v>1</v>
      </c>
    </row>
    <row r="1665" spans="1:30" ht="15.75" thickBot="1" x14ac:dyDescent="0.3">
      <c r="A1665" s="593" t="s">
        <v>425</v>
      </c>
      <c r="B1665" s="673">
        <v>45495</v>
      </c>
      <c r="C1665" s="671" t="s">
        <v>396</v>
      </c>
      <c r="D1665" s="600" t="s">
        <v>397</v>
      </c>
      <c r="E1665" s="602"/>
      <c r="F1665" s="602"/>
      <c r="G1665" s="602"/>
      <c r="H1665" s="602"/>
      <c r="I1665" s="602"/>
      <c r="J1665" s="602"/>
      <c r="K1665" s="602"/>
      <c r="L1665" s="602"/>
      <c r="M1665" s="602"/>
      <c r="N1665" s="602"/>
      <c r="O1665" s="602"/>
      <c r="P1665" s="601">
        <v>1311.92</v>
      </c>
      <c r="Q1665" s="603">
        <v>1311.92</v>
      </c>
      <c r="R1665" s="602"/>
      <c r="S1665" s="602"/>
      <c r="T1665" s="602"/>
      <c r="U1665" s="602"/>
      <c r="V1665" s="602"/>
      <c r="W1665" s="602"/>
      <c r="X1665" s="602"/>
      <c r="Y1665" s="602"/>
      <c r="Z1665" s="602"/>
      <c r="AA1665" s="602"/>
      <c r="AB1665" s="602"/>
      <c r="AC1665" s="604">
        <v>9</v>
      </c>
      <c r="AD1665" s="605">
        <v>9</v>
      </c>
    </row>
    <row r="1666" spans="1:30" ht="15.75" thickBot="1" x14ac:dyDescent="0.3">
      <c r="A1666" s="593" t="s">
        <v>425</v>
      </c>
      <c r="B1666" s="672">
        <v>45497</v>
      </c>
      <c r="C1666" s="671" t="s">
        <v>396</v>
      </c>
      <c r="D1666" s="606" t="s">
        <v>397</v>
      </c>
      <c r="E1666" s="670"/>
      <c r="F1666" s="670"/>
      <c r="G1666" s="670"/>
      <c r="H1666" s="670"/>
      <c r="I1666" s="670"/>
      <c r="J1666" s="670"/>
      <c r="K1666" s="670"/>
      <c r="L1666" s="670"/>
      <c r="M1666" s="670"/>
      <c r="N1666" s="670"/>
      <c r="O1666" s="670"/>
      <c r="P1666" s="607">
        <v>1087.52</v>
      </c>
      <c r="Q1666" s="603">
        <v>1087.52</v>
      </c>
      <c r="R1666" s="670"/>
      <c r="S1666" s="670"/>
      <c r="T1666" s="670"/>
      <c r="U1666" s="670"/>
      <c r="V1666" s="670"/>
      <c r="W1666" s="670"/>
      <c r="X1666" s="670"/>
      <c r="Y1666" s="670"/>
      <c r="Z1666" s="670"/>
      <c r="AA1666" s="670"/>
      <c r="AB1666" s="670"/>
      <c r="AC1666" s="608">
        <v>3</v>
      </c>
      <c r="AD1666" s="605">
        <v>3</v>
      </c>
    </row>
    <row r="1667" spans="1:30" ht="15.75" thickBot="1" x14ac:dyDescent="0.3">
      <c r="A1667" s="593" t="s">
        <v>425</v>
      </c>
      <c r="B1667" s="673">
        <v>45505</v>
      </c>
      <c r="C1667" s="671" t="s">
        <v>396</v>
      </c>
      <c r="D1667" s="600" t="s">
        <v>397</v>
      </c>
      <c r="E1667" s="602"/>
      <c r="F1667" s="602"/>
      <c r="G1667" s="602"/>
      <c r="H1667" s="602"/>
      <c r="I1667" s="602"/>
      <c r="J1667" s="602"/>
      <c r="K1667" s="602"/>
      <c r="L1667" s="602"/>
      <c r="M1667" s="602"/>
      <c r="N1667" s="602"/>
      <c r="O1667" s="602"/>
      <c r="P1667" s="601">
        <v>3462.76</v>
      </c>
      <c r="Q1667" s="603">
        <v>3462.76</v>
      </c>
      <c r="R1667" s="602"/>
      <c r="S1667" s="602"/>
      <c r="T1667" s="602"/>
      <c r="U1667" s="602"/>
      <c r="V1667" s="602"/>
      <c r="W1667" s="602"/>
      <c r="X1667" s="602"/>
      <c r="Y1667" s="602"/>
      <c r="Z1667" s="602"/>
      <c r="AA1667" s="602"/>
      <c r="AB1667" s="602"/>
      <c r="AC1667" s="604">
        <v>25</v>
      </c>
      <c r="AD1667" s="605">
        <v>25</v>
      </c>
    </row>
    <row r="1668" spans="1:30" ht="15.75" thickBot="1" x14ac:dyDescent="0.3">
      <c r="A1668" s="593" t="s">
        <v>425</v>
      </c>
      <c r="B1668" s="672">
        <v>45506</v>
      </c>
      <c r="C1668" s="671" t="s">
        <v>396</v>
      </c>
      <c r="D1668" s="606" t="s">
        <v>397</v>
      </c>
      <c r="E1668" s="670"/>
      <c r="F1668" s="670"/>
      <c r="G1668" s="670"/>
      <c r="H1668" s="670"/>
      <c r="I1668" s="670"/>
      <c r="J1668" s="670"/>
      <c r="K1668" s="670"/>
      <c r="L1668" s="670"/>
      <c r="M1668" s="670"/>
      <c r="N1668" s="670"/>
      <c r="O1668" s="670"/>
      <c r="P1668" s="607">
        <v>1153.45</v>
      </c>
      <c r="Q1668" s="603">
        <v>1153.45</v>
      </c>
      <c r="R1668" s="670"/>
      <c r="S1668" s="670"/>
      <c r="T1668" s="670"/>
      <c r="U1668" s="670"/>
      <c r="V1668" s="670"/>
      <c r="W1668" s="670"/>
      <c r="X1668" s="670"/>
      <c r="Y1668" s="670"/>
      <c r="Z1668" s="670"/>
      <c r="AA1668" s="670"/>
      <c r="AB1668" s="670"/>
      <c r="AC1668" s="608">
        <v>9</v>
      </c>
      <c r="AD1668" s="605">
        <v>9</v>
      </c>
    </row>
    <row r="1669" spans="1:30" ht="15.75" thickBot="1" x14ac:dyDescent="0.3">
      <c r="A1669" s="593" t="s">
        <v>425</v>
      </c>
      <c r="B1669" s="673">
        <v>45513</v>
      </c>
      <c r="C1669" s="671" t="s">
        <v>396</v>
      </c>
      <c r="D1669" s="600" t="s">
        <v>397</v>
      </c>
      <c r="E1669" s="602"/>
      <c r="F1669" s="602"/>
      <c r="G1669" s="602"/>
      <c r="H1669" s="602"/>
      <c r="I1669" s="602"/>
      <c r="J1669" s="602"/>
      <c r="K1669" s="602"/>
      <c r="L1669" s="602"/>
      <c r="M1669" s="602"/>
      <c r="N1669" s="602"/>
      <c r="O1669" s="601">
        <v>95.47</v>
      </c>
      <c r="P1669" s="602"/>
      <c r="Q1669" s="603">
        <v>95.47</v>
      </c>
      <c r="R1669" s="602"/>
      <c r="S1669" s="602"/>
      <c r="T1669" s="602"/>
      <c r="U1669" s="602"/>
      <c r="V1669" s="602"/>
      <c r="W1669" s="602"/>
      <c r="X1669" s="602"/>
      <c r="Y1669" s="602"/>
      <c r="Z1669" s="602"/>
      <c r="AA1669" s="602"/>
      <c r="AB1669" s="604">
        <v>1</v>
      </c>
      <c r="AC1669" s="602"/>
      <c r="AD1669" s="605">
        <v>1</v>
      </c>
    </row>
    <row r="1670" spans="1:30" ht="15.75" thickBot="1" x14ac:dyDescent="0.3">
      <c r="A1670" s="593" t="s">
        <v>425</v>
      </c>
      <c r="B1670" s="692" t="s">
        <v>398</v>
      </c>
      <c r="C1670" s="692" t="s">
        <v>396</v>
      </c>
      <c r="D1670" s="606" t="s">
        <v>402</v>
      </c>
      <c r="E1670" s="670"/>
      <c r="F1670" s="670"/>
      <c r="G1670" s="670"/>
      <c r="H1670" s="670"/>
      <c r="I1670" s="670"/>
      <c r="J1670" s="670"/>
      <c r="K1670" s="670"/>
      <c r="L1670" s="670"/>
      <c r="M1670" s="670"/>
      <c r="N1670" s="670"/>
      <c r="O1670" s="670"/>
      <c r="P1670" s="670"/>
      <c r="Q1670" s="591"/>
      <c r="R1670" s="608">
        <v>1</v>
      </c>
      <c r="S1670" s="670"/>
      <c r="T1670" s="670"/>
      <c r="U1670" s="670"/>
      <c r="V1670" s="670"/>
      <c r="W1670" s="670"/>
      <c r="X1670" s="670"/>
      <c r="Y1670" s="670"/>
      <c r="Z1670" s="670"/>
      <c r="AA1670" s="670"/>
      <c r="AB1670" s="670"/>
      <c r="AC1670" s="670"/>
      <c r="AD1670" s="605">
        <v>1</v>
      </c>
    </row>
    <row r="1671" spans="1:30" ht="15.75" thickBot="1" x14ac:dyDescent="0.3">
      <c r="A1671" s="593" t="s">
        <v>425</v>
      </c>
      <c r="B1671" s="692" t="s">
        <v>398</v>
      </c>
      <c r="C1671" s="692" t="s">
        <v>396</v>
      </c>
      <c r="D1671" s="600" t="s">
        <v>397</v>
      </c>
      <c r="E1671" s="602"/>
      <c r="F1671" s="602"/>
      <c r="G1671" s="602"/>
      <c r="H1671" s="602"/>
      <c r="I1671" s="602"/>
      <c r="J1671" s="602"/>
      <c r="K1671" s="602"/>
      <c r="L1671" s="602"/>
      <c r="M1671" s="602"/>
      <c r="N1671" s="602"/>
      <c r="O1671" s="602"/>
      <c r="P1671" s="602"/>
      <c r="Q1671" s="591"/>
      <c r="R1671" s="604">
        <v>69</v>
      </c>
      <c r="S1671" s="604">
        <v>72</v>
      </c>
      <c r="T1671" s="604">
        <v>71</v>
      </c>
      <c r="U1671" s="604">
        <v>79</v>
      </c>
      <c r="V1671" s="604">
        <v>75</v>
      </c>
      <c r="W1671" s="604">
        <v>75</v>
      </c>
      <c r="X1671" s="604">
        <v>76</v>
      </c>
      <c r="Y1671" s="604">
        <v>74</v>
      </c>
      <c r="Z1671" s="604">
        <v>70</v>
      </c>
      <c r="AA1671" s="604">
        <v>60</v>
      </c>
      <c r="AB1671" s="604">
        <v>68</v>
      </c>
      <c r="AC1671" s="604">
        <v>46</v>
      </c>
      <c r="AD1671" s="605">
        <v>180</v>
      </c>
    </row>
    <row r="1672" spans="1:30" ht="15.75" thickBot="1" x14ac:dyDescent="0.3">
      <c r="A1672" s="593" t="s">
        <v>425</v>
      </c>
      <c r="B1672" s="692" t="s">
        <v>398</v>
      </c>
      <c r="C1672" s="692" t="s">
        <v>396</v>
      </c>
      <c r="D1672" s="606" t="s">
        <v>399</v>
      </c>
      <c r="E1672" s="670"/>
      <c r="F1672" s="670"/>
      <c r="G1672" s="670"/>
      <c r="H1672" s="670"/>
      <c r="I1672" s="670"/>
      <c r="J1672" s="670"/>
      <c r="K1672" s="670"/>
      <c r="L1672" s="670"/>
      <c r="M1672" s="670"/>
      <c r="N1672" s="670"/>
      <c r="O1672" s="670"/>
      <c r="P1672" s="670"/>
      <c r="Q1672" s="591"/>
      <c r="R1672" s="670"/>
      <c r="S1672" s="670"/>
      <c r="T1672" s="670"/>
      <c r="U1672" s="608">
        <v>1</v>
      </c>
      <c r="V1672" s="608">
        <v>1</v>
      </c>
      <c r="W1672" s="670"/>
      <c r="X1672" s="670"/>
      <c r="Y1672" s="670"/>
      <c r="Z1672" s="670"/>
      <c r="AA1672" s="608">
        <v>1</v>
      </c>
      <c r="AB1672" s="608">
        <v>2</v>
      </c>
      <c r="AC1672" s="608">
        <v>1</v>
      </c>
      <c r="AD1672" s="605">
        <v>6</v>
      </c>
    </row>
    <row r="1673" spans="1:30" ht="15.75" thickBot="1" x14ac:dyDescent="0.3">
      <c r="A1673" s="593" t="s">
        <v>425</v>
      </c>
      <c r="B1673" s="671" t="s">
        <v>400</v>
      </c>
      <c r="C1673" s="671" t="s">
        <v>400</v>
      </c>
      <c r="D1673" s="609" t="s">
        <v>400</v>
      </c>
      <c r="E1673" s="603">
        <v>13627.51</v>
      </c>
      <c r="F1673" s="603">
        <v>13213.46</v>
      </c>
      <c r="G1673" s="603">
        <v>16886.71</v>
      </c>
      <c r="H1673" s="603">
        <v>23748.3</v>
      </c>
      <c r="I1673" s="603">
        <v>31651.57</v>
      </c>
      <c r="J1673" s="603">
        <v>30519.13</v>
      </c>
      <c r="K1673" s="603">
        <v>33343.29</v>
      </c>
      <c r="L1673" s="603">
        <v>27940.36</v>
      </c>
      <c r="M1673" s="603">
        <v>24086.84</v>
      </c>
      <c r="N1673" s="603">
        <v>17538.18</v>
      </c>
      <c r="O1673" s="603">
        <v>17809.3</v>
      </c>
      <c r="P1673" s="603">
        <v>8935.15</v>
      </c>
      <c r="Q1673" s="603">
        <v>259299.8</v>
      </c>
      <c r="R1673" s="610">
        <v>71</v>
      </c>
      <c r="S1673" s="610">
        <v>73</v>
      </c>
      <c r="T1673" s="610">
        <v>72</v>
      </c>
      <c r="U1673" s="610">
        <v>84</v>
      </c>
      <c r="V1673" s="610">
        <v>91</v>
      </c>
      <c r="W1673" s="610">
        <v>80</v>
      </c>
      <c r="X1673" s="610">
        <v>82</v>
      </c>
      <c r="Y1673" s="610">
        <v>79</v>
      </c>
      <c r="Z1673" s="610">
        <v>80</v>
      </c>
      <c r="AA1673" s="610">
        <v>73</v>
      </c>
      <c r="AB1673" s="610">
        <v>73</v>
      </c>
      <c r="AC1673" s="610">
        <v>52</v>
      </c>
      <c r="AD1673" s="605">
        <v>200</v>
      </c>
    </row>
    <row r="1674" spans="1:30" ht="15.75" thickBot="1" x14ac:dyDescent="0.3">
      <c r="A1674" s="593" t="s">
        <v>426</v>
      </c>
      <c r="B1674" s="672">
        <v>45139</v>
      </c>
      <c r="C1674" s="671" t="s">
        <v>396</v>
      </c>
      <c r="D1674" s="606" t="s">
        <v>397</v>
      </c>
      <c r="E1674" s="607">
        <v>75.959999999999994</v>
      </c>
      <c r="F1674" s="670"/>
      <c r="G1674" s="670"/>
      <c r="H1674" s="670"/>
      <c r="I1674" s="670"/>
      <c r="J1674" s="670"/>
      <c r="K1674" s="670"/>
      <c r="L1674" s="670"/>
      <c r="M1674" s="670"/>
      <c r="N1674" s="670"/>
      <c r="O1674" s="670"/>
      <c r="P1674" s="670"/>
      <c r="Q1674" s="603">
        <v>75.959999999999994</v>
      </c>
      <c r="R1674" s="608">
        <v>1</v>
      </c>
      <c r="S1674" s="670"/>
      <c r="T1674" s="670"/>
      <c r="U1674" s="670"/>
      <c r="V1674" s="670"/>
      <c r="W1674" s="670"/>
      <c r="X1674" s="670"/>
      <c r="Y1674" s="670"/>
      <c r="Z1674" s="670"/>
      <c r="AA1674" s="670"/>
      <c r="AB1674" s="670"/>
      <c r="AC1674" s="670"/>
      <c r="AD1674" s="605">
        <v>1</v>
      </c>
    </row>
    <row r="1675" spans="1:30" ht="15.75" thickBot="1" x14ac:dyDescent="0.3">
      <c r="A1675" s="593" t="s">
        <v>426</v>
      </c>
      <c r="B1675" s="673">
        <v>45141</v>
      </c>
      <c r="C1675" s="671" t="s">
        <v>396</v>
      </c>
      <c r="D1675" s="600" t="s">
        <v>399</v>
      </c>
      <c r="E1675" s="601">
        <v>10828</v>
      </c>
      <c r="F1675" s="602"/>
      <c r="G1675" s="602"/>
      <c r="H1675" s="602"/>
      <c r="I1675" s="602"/>
      <c r="J1675" s="602"/>
      <c r="K1675" s="602"/>
      <c r="L1675" s="602"/>
      <c r="M1675" s="602"/>
      <c r="N1675" s="602"/>
      <c r="O1675" s="602"/>
      <c r="P1675" s="602"/>
      <c r="Q1675" s="603">
        <v>10828</v>
      </c>
      <c r="R1675" s="604">
        <v>21</v>
      </c>
      <c r="S1675" s="602"/>
      <c r="T1675" s="602"/>
      <c r="U1675" s="602"/>
      <c r="V1675" s="602"/>
      <c r="W1675" s="602"/>
      <c r="X1675" s="602"/>
      <c r="Y1675" s="602"/>
      <c r="Z1675" s="602"/>
      <c r="AA1675" s="602"/>
      <c r="AB1675" s="602"/>
      <c r="AC1675" s="602"/>
      <c r="AD1675" s="605">
        <v>21</v>
      </c>
    </row>
    <row r="1676" spans="1:30" ht="15.75" thickBot="1" x14ac:dyDescent="0.3">
      <c r="A1676" s="593" t="s">
        <v>426</v>
      </c>
      <c r="B1676" s="672">
        <v>45148</v>
      </c>
      <c r="C1676" s="671" t="s">
        <v>396</v>
      </c>
      <c r="D1676" s="606" t="s">
        <v>402</v>
      </c>
      <c r="E1676" s="607">
        <v>679</v>
      </c>
      <c r="F1676" s="670"/>
      <c r="G1676" s="670"/>
      <c r="H1676" s="670"/>
      <c r="I1676" s="670"/>
      <c r="J1676" s="670"/>
      <c r="K1676" s="670"/>
      <c r="L1676" s="670"/>
      <c r="M1676" s="670"/>
      <c r="N1676" s="670"/>
      <c r="O1676" s="670"/>
      <c r="P1676" s="670"/>
      <c r="Q1676" s="603">
        <v>679</v>
      </c>
      <c r="R1676" s="608">
        <v>2</v>
      </c>
      <c r="S1676" s="670"/>
      <c r="T1676" s="670"/>
      <c r="U1676" s="670"/>
      <c r="V1676" s="670"/>
      <c r="W1676" s="670"/>
      <c r="X1676" s="670"/>
      <c r="Y1676" s="670"/>
      <c r="Z1676" s="670"/>
      <c r="AA1676" s="670"/>
      <c r="AB1676" s="670"/>
      <c r="AC1676" s="670"/>
      <c r="AD1676" s="605">
        <v>2</v>
      </c>
    </row>
    <row r="1677" spans="1:30" ht="15.75" thickBot="1" x14ac:dyDescent="0.3">
      <c r="A1677" s="593" t="s">
        <v>426</v>
      </c>
      <c r="B1677" s="673">
        <v>45153</v>
      </c>
      <c r="C1677" s="671" t="s">
        <v>396</v>
      </c>
      <c r="D1677" s="600" t="s">
        <v>399</v>
      </c>
      <c r="E1677" s="601">
        <v>28725</v>
      </c>
      <c r="F1677" s="602"/>
      <c r="G1677" s="602"/>
      <c r="H1677" s="602"/>
      <c r="I1677" s="602"/>
      <c r="J1677" s="602"/>
      <c r="K1677" s="602"/>
      <c r="L1677" s="602"/>
      <c r="M1677" s="602"/>
      <c r="N1677" s="602"/>
      <c r="O1677" s="602"/>
      <c r="P1677" s="602"/>
      <c r="Q1677" s="603">
        <v>28725</v>
      </c>
      <c r="R1677" s="604">
        <v>47</v>
      </c>
      <c r="S1677" s="602"/>
      <c r="T1677" s="602"/>
      <c r="U1677" s="602"/>
      <c r="V1677" s="602"/>
      <c r="W1677" s="602"/>
      <c r="X1677" s="602"/>
      <c r="Y1677" s="602"/>
      <c r="Z1677" s="602"/>
      <c r="AA1677" s="602"/>
      <c r="AB1677" s="602"/>
      <c r="AC1677" s="602"/>
      <c r="AD1677" s="605">
        <v>47</v>
      </c>
    </row>
    <row r="1678" spans="1:30" ht="15.75" thickBot="1" x14ac:dyDescent="0.3">
      <c r="A1678" s="593" t="s">
        <v>426</v>
      </c>
      <c r="B1678" s="690">
        <v>45156</v>
      </c>
      <c r="C1678" s="692" t="s">
        <v>396</v>
      </c>
      <c r="D1678" s="606" t="s">
        <v>397</v>
      </c>
      <c r="E1678" s="607">
        <v>12630.76</v>
      </c>
      <c r="F1678" s="670"/>
      <c r="G1678" s="670"/>
      <c r="H1678" s="670"/>
      <c r="I1678" s="670"/>
      <c r="J1678" s="670"/>
      <c r="K1678" s="670"/>
      <c r="L1678" s="670"/>
      <c r="M1678" s="670"/>
      <c r="N1678" s="670"/>
      <c r="O1678" s="670"/>
      <c r="P1678" s="670"/>
      <c r="Q1678" s="603">
        <v>12630.76</v>
      </c>
      <c r="R1678" s="608">
        <v>18</v>
      </c>
      <c r="S1678" s="670"/>
      <c r="T1678" s="670"/>
      <c r="U1678" s="670"/>
      <c r="V1678" s="670"/>
      <c r="W1678" s="670"/>
      <c r="X1678" s="670"/>
      <c r="Y1678" s="670"/>
      <c r="Z1678" s="670"/>
      <c r="AA1678" s="670"/>
      <c r="AB1678" s="670"/>
      <c r="AC1678" s="670"/>
      <c r="AD1678" s="605">
        <v>18</v>
      </c>
    </row>
    <row r="1679" spans="1:30" ht="15.75" thickBot="1" x14ac:dyDescent="0.3">
      <c r="A1679" s="593" t="s">
        <v>426</v>
      </c>
      <c r="B1679" s="691">
        <v>45156</v>
      </c>
      <c r="C1679" s="692" t="s">
        <v>396</v>
      </c>
      <c r="D1679" s="600" t="s">
        <v>399</v>
      </c>
      <c r="E1679" s="601">
        <v>52308</v>
      </c>
      <c r="F1679" s="602"/>
      <c r="G1679" s="602"/>
      <c r="H1679" s="602"/>
      <c r="I1679" s="602"/>
      <c r="J1679" s="602"/>
      <c r="K1679" s="602"/>
      <c r="L1679" s="602"/>
      <c r="M1679" s="602"/>
      <c r="N1679" s="602"/>
      <c r="O1679" s="602"/>
      <c r="P1679" s="602"/>
      <c r="Q1679" s="603">
        <v>52308</v>
      </c>
      <c r="R1679" s="604">
        <v>76</v>
      </c>
      <c r="S1679" s="602"/>
      <c r="T1679" s="602"/>
      <c r="U1679" s="602"/>
      <c r="V1679" s="602"/>
      <c r="W1679" s="602"/>
      <c r="X1679" s="602"/>
      <c r="Y1679" s="602"/>
      <c r="Z1679" s="602"/>
      <c r="AA1679" s="602"/>
      <c r="AB1679" s="602"/>
      <c r="AC1679" s="602"/>
      <c r="AD1679" s="605">
        <v>76</v>
      </c>
    </row>
    <row r="1680" spans="1:30" ht="15.75" thickBot="1" x14ac:dyDescent="0.3">
      <c r="A1680" s="593" t="s">
        <v>426</v>
      </c>
      <c r="B1680" s="672">
        <v>45159</v>
      </c>
      <c r="C1680" s="671" t="s">
        <v>396</v>
      </c>
      <c r="D1680" s="606" t="s">
        <v>397</v>
      </c>
      <c r="E1680" s="607">
        <v>1842.3</v>
      </c>
      <c r="F1680" s="670"/>
      <c r="G1680" s="670"/>
      <c r="H1680" s="670"/>
      <c r="I1680" s="670"/>
      <c r="J1680" s="670"/>
      <c r="K1680" s="670"/>
      <c r="L1680" s="670"/>
      <c r="M1680" s="670"/>
      <c r="N1680" s="670"/>
      <c r="O1680" s="670"/>
      <c r="P1680" s="670"/>
      <c r="Q1680" s="603">
        <v>1842.3</v>
      </c>
      <c r="R1680" s="608">
        <v>8</v>
      </c>
      <c r="S1680" s="670"/>
      <c r="T1680" s="670"/>
      <c r="U1680" s="670"/>
      <c r="V1680" s="670"/>
      <c r="W1680" s="670"/>
      <c r="X1680" s="670"/>
      <c r="Y1680" s="670"/>
      <c r="Z1680" s="670"/>
      <c r="AA1680" s="670"/>
      <c r="AB1680" s="670"/>
      <c r="AC1680" s="670"/>
      <c r="AD1680" s="605">
        <v>8</v>
      </c>
    </row>
    <row r="1681" spans="1:30" ht="15.75" thickBot="1" x14ac:dyDescent="0.3">
      <c r="A1681" s="593" t="s">
        <v>426</v>
      </c>
      <c r="B1681" s="691">
        <v>45163</v>
      </c>
      <c r="C1681" s="692" t="s">
        <v>396</v>
      </c>
      <c r="D1681" s="600" t="s">
        <v>397</v>
      </c>
      <c r="E1681" s="601">
        <v>583.02</v>
      </c>
      <c r="F1681" s="602"/>
      <c r="G1681" s="602"/>
      <c r="H1681" s="602"/>
      <c r="I1681" s="602"/>
      <c r="J1681" s="602"/>
      <c r="K1681" s="602"/>
      <c r="L1681" s="602"/>
      <c r="M1681" s="602"/>
      <c r="N1681" s="602"/>
      <c r="O1681" s="602"/>
      <c r="P1681" s="602"/>
      <c r="Q1681" s="603">
        <v>583.02</v>
      </c>
      <c r="R1681" s="604">
        <v>1</v>
      </c>
      <c r="S1681" s="602"/>
      <c r="T1681" s="602"/>
      <c r="U1681" s="602"/>
      <c r="V1681" s="602"/>
      <c r="W1681" s="602"/>
      <c r="X1681" s="602"/>
      <c r="Y1681" s="602"/>
      <c r="Z1681" s="602"/>
      <c r="AA1681" s="602"/>
      <c r="AB1681" s="602"/>
      <c r="AC1681" s="602"/>
      <c r="AD1681" s="605">
        <v>1</v>
      </c>
    </row>
    <row r="1682" spans="1:30" ht="15.75" thickBot="1" x14ac:dyDescent="0.3">
      <c r="A1682" s="593" t="s">
        <v>426</v>
      </c>
      <c r="B1682" s="690">
        <v>45163</v>
      </c>
      <c r="C1682" s="692" t="s">
        <v>396</v>
      </c>
      <c r="D1682" s="606" t="s">
        <v>399</v>
      </c>
      <c r="E1682" s="607">
        <v>119362</v>
      </c>
      <c r="F1682" s="670"/>
      <c r="G1682" s="670"/>
      <c r="H1682" s="670"/>
      <c r="I1682" s="670"/>
      <c r="J1682" s="670"/>
      <c r="K1682" s="670"/>
      <c r="L1682" s="670"/>
      <c r="M1682" s="670"/>
      <c r="N1682" s="670"/>
      <c r="O1682" s="670"/>
      <c r="P1682" s="670"/>
      <c r="Q1682" s="603">
        <v>119362</v>
      </c>
      <c r="R1682" s="608">
        <v>183</v>
      </c>
      <c r="S1682" s="670"/>
      <c r="T1682" s="670"/>
      <c r="U1682" s="670"/>
      <c r="V1682" s="670"/>
      <c r="W1682" s="670"/>
      <c r="X1682" s="670"/>
      <c r="Y1682" s="670"/>
      <c r="Z1682" s="670"/>
      <c r="AA1682" s="670"/>
      <c r="AB1682" s="670"/>
      <c r="AC1682" s="670"/>
      <c r="AD1682" s="605">
        <v>183</v>
      </c>
    </row>
    <row r="1683" spans="1:30" ht="15.75" thickBot="1" x14ac:dyDescent="0.3">
      <c r="A1683" s="593" t="s">
        <v>426</v>
      </c>
      <c r="B1683" s="673">
        <v>45170</v>
      </c>
      <c r="C1683" s="671" t="s">
        <v>396</v>
      </c>
      <c r="D1683" s="600" t="s">
        <v>399</v>
      </c>
      <c r="E1683" s="601">
        <v>90390</v>
      </c>
      <c r="F1683" s="601">
        <v>13586</v>
      </c>
      <c r="G1683" s="602"/>
      <c r="H1683" s="602"/>
      <c r="I1683" s="602"/>
      <c r="J1683" s="602"/>
      <c r="K1683" s="602"/>
      <c r="L1683" s="602"/>
      <c r="M1683" s="602"/>
      <c r="N1683" s="602"/>
      <c r="O1683" s="602"/>
      <c r="P1683" s="602"/>
      <c r="Q1683" s="603">
        <v>103976</v>
      </c>
      <c r="R1683" s="604">
        <v>149</v>
      </c>
      <c r="S1683" s="604">
        <v>19</v>
      </c>
      <c r="T1683" s="602"/>
      <c r="U1683" s="602"/>
      <c r="V1683" s="602"/>
      <c r="W1683" s="602"/>
      <c r="X1683" s="602"/>
      <c r="Y1683" s="602"/>
      <c r="Z1683" s="602"/>
      <c r="AA1683" s="602"/>
      <c r="AB1683" s="602"/>
      <c r="AC1683" s="602"/>
      <c r="AD1683" s="605">
        <v>168</v>
      </c>
    </row>
    <row r="1684" spans="1:30" ht="15.75" thickBot="1" x14ac:dyDescent="0.3">
      <c r="A1684" s="593" t="s">
        <v>426</v>
      </c>
      <c r="B1684" s="672">
        <v>45177</v>
      </c>
      <c r="C1684" s="671" t="s">
        <v>396</v>
      </c>
      <c r="D1684" s="606" t="s">
        <v>399</v>
      </c>
      <c r="E1684" s="607">
        <v>2701</v>
      </c>
      <c r="F1684" s="607">
        <v>19851</v>
      </c>
      <c r="G1684" s="670"/>
      <c r="H1684" s="670"/>
      <c r="I1684" s="670"/>
      <c r="J1684" s="670"/>
      <c r="K1684" s="670"/>
      <c r="L1684" s="670"/>
      <c r="M1684" s="670"/>
      <c r="N1684" s="670"/>
      <c r="O1684" s="670"/>
      <c r="P1684" s="670"/>
      <c r="Q1684" s="603">
        <v>22552</v>
      </c>
      <c r="R1684" s="608">
        <v>5</v>
      </c>
      <c r="S1684" s="608">
        <v>27</v>
      </c>
      <c r="T1684" s="670"/>
      <c r="U1684" s="670"/>
      <c r="V1684" s="670"/>
      <c r="W1684" s="670"/>
      <c r="X1684" s="670"/>
      <c r="Y1684" s="670"/>
      <c r="Z1684" s="670"/>
      <c r="AA1684" s="670"/>
      <c r="AB1684" s="670"/>
      <c r="AC1684" s="670"/>
      <c r="AD1684" s="605">
        <v>32</v>
      </c>
    </row>
    <row r="1685" spans="1:30" ht="15.75" thickBot="1" x14ac:dyDescent="0.3">
      <c r="A1685" s="593" t="s">
        <v>426</v>
      </c>
      <c r="B1685" s="673">
        <v>45180</v>
      </c>
      <c r="C1685" s="671" t="s">
        <v>396</v>
      </c>
      <c r="D1685" s="600" t="s">
        <v>402</v>
      </c>
      <c r="E1685" s="601">
        <v>785</v>
      </c>
      <c r="F1685" s="601">
        <v>4388</v>
      </c>
      <c r="G1685" s="602"/>
      <c r="H1685" s="602"/>
      <c r="I1685" s="602"/>
      <c r="J1685" s="602"/>
      <c r="K1685" s="602"/>
      <c r="L1685" s="602"/>
      <c r="M1685" s="602"/>
      <c r="N1685" s="602"/>
      <c r="O1685" s="602"/>
      <c r="P1685" s="602"/>
      <c r="Q1685" s="603">
        <v>5173</v>
      </c>
      <c r="R1685" s="604">
        <v>2</v>
      </c>
      <c r="S1685" s="604">
        <v>12</v>
      </c>
      <c r="T1685" s="602"/>
      <c r="U1685" s="602"/>
      <c r="V1685" s="602"/>
      <c r="W1685" s="602"/>
      <c r="X1685" s="602"/>
      <c r="Y1685" s="602"/>
      <c r="Z1685" s="602"/>
      <c r="AA1685" s="602"/>
      <c r="AB1685" s="602"/>
      <c r="AC1685" s="602"/>
      <c r="AD1685" s="605">
        <v>14</v>
      </c>
    </row>
    <row r="1686" spans="1:30" ht="15.75" thickBot="1" x14ac:dyDescent="0.3">
      <c r="A1686" s="593" t="s">
        <v>426</v>
      </c>
      <c r="B1686" s="672">
        <v>45181</v>
      </c>
      <c r="C1686" s="671" t="s">
        <v>396</v>
      </c>
      <c r="D1686" s="606" t="s">
        <v>402</v>
      </c>
      <c r="E1686" s="607">
        <v>1377</v>
      </c>
      <c r="F1686" s="607">
        <v>3717</v>
      </c>
      <c r="G1686" s="670"/>
      <c r="H1686" s="670"/>
      <c r="I1686" s="670"/>
      <c r="J1686" s="670"/>
      <c r="K1686" s="670"/>
      <c r="L1686" s="670"/>
      <c r="M1686" s="670"/>
      <c r="N1686" s="670"/>
      <c r="O1686" s="670"/>
      <c r="P1686" s="670"/>
      <c r="Q1686" s="603">
        <v>5094</v>
      </c>
      <c r="R1686" s="608">
        <v>2</v>
      </c>
      <c r="S1686" s="608">
        <v>10</v>
      </c>
      <c r="T1686" s="670"/>
      <c r="U1686" s="670"/>
      <c r="V1686" s="670"/>
      <c r="W1686" s="670"/>
      <c r="X1686" s="670"/>
      <c r="Y1686" s="670"/>
      <c r="Z1686" s="670"/>
      <c r="AA1686" s="670"/>
      <c r="AB1686" s="670"/>
      <c r="AC1686" s="670"/>
      <c r="AD1686" s="605">
        <v>12</v>
      </c>
    </row>
    <row r="1687" spans="1:30" ht="15.75" thickBot="1" x14ac:dyDescent="0.3">
      <c r="A1687" s="593" t="s">
        <v>426</v>
      </c>
      <c r="B1687" s="673">
        <v>45183</v>
      </c>
      <c r="C1687" s="671" t="s">
        <v>396</v>
      </c>
      <c r="D1687" s="600" t="s">
        <v>399</v>
      </c>
      <c r="E1687" s="601">
        <v>1827</v>
      </c>
      <c r="F1687" s="601">
        <v>15501</v>
      </c>
      <c r="G1687" s="602"/>
      <c r="H1687" s="602"/>
      <c r="I1687" s="602"/>
      <c r="J1687" s="602"/>
      <c r="K1687" s="602"/>
      <c r="L1687" s="602"/>
      <c r="M1687" s="602"/>
      <c r="N1687" s="602"/>
      <c r="O1687" s="602"/>
      <c r="P1687" s="602"/>
      <c r="Q1687" s="603">
        <v>17328</v>
      </c>
      <c r="R1687" s="604">
        <v>3</v>
      </c>
      <c r="S1687" s="604">
        <v>25</v>
      </c>
      <c r="T1687" s="602"/>
      <c r="U1687" s="602"/>
      <c r="V1687" s="602"/>
      <c r="W1687" s="602"/>
      <c r="X1687" s="602"/>
      <c r="Y1687" s="602"/>
      <c r="Z1687" s="602"/>
      <c r="AA1687" s="602"/>
      <c r="AB1687" s="602"/>
      <c r="AC1687" s="602"/>
      <c r="AD1687" s="605">
        <v>28</v>
      </c>
    </row>
    <row r="1688" spans="1:30" ht="15.75" thickBot="1" x14ac:dyDescent="0.3">
      <c r="A1688" s="593" t="s">
        <v>426</v>
      </c>
      <c r="B1688" s="672">
        <v>45195</v>
      </c>
      <c r="C1688" s="671" t="s">
        <v>396</v>
      </c>
      <c r="D1688" s="606" t="s">
        <v>399</v>
      </c>
      <c r="E1688" s="670"/>
      <c r="F1688" s="607">
        <v>346</v>
      </c>
      <c r="G1688" s="670"/>
      <c r="H1688" s="670"/>
      <c r="I1688" s="670"/>
      <c r="J1688" s="670"/>
      <c r="K1688" s="670"/>
      <c r="L1688" s="670"/>
      <c r="M1688" s="670"/>
      <c r="N1688" s="670"/>
      <c r="O1688" s="670"/>
      <c r="P1688" s="670"/>
      <c r="Q1688" s="603">
        <v>346</v>
      </c>
      <c r="R1688" s="670"/>
      <c r="S1688" s="608">
        <v>1</v>
      </c>
      <c r="T1688" s="670"/>
      <c r="U1688" s="670"/>
      <c r="V1688" s="670"/>
      <c r="W1688" s="670"/>
      <c r="X1688" s="670"/>
      <c r="Y1688" s="670"/>
      <c r="Z1688" s="670"/>
      <c r="AA1688" s="670"/>
      <c r="AB1688" s="670"/>
      <c r="AC1688" s="670"/>
      <c r="AD1688" s="605">
        <v>1</v>
      </c>
    </row>
    <row r="1689" spans="1:30" ht="15.75" thickBot="1" x14ac:dyDescent="0.3">
      <c r="A1689" s="593" t="s">
        <v>426</v>
      </c>
      <c r="B1689" s="673">
        <v>45203</v>
      </c>
      <c r="C1689" s="671" t="s">
        <v>396</v>
      </c>
      <c r="D1689" s="600" t="s">
        <v>402</v>
      </c>
      <c r="E1689" s="601">
        <v>63725</v>
      </c>
      <c r="F1689" s="602"/>
      <c r="G1689" s="601">
        <v>3993</v>
      </c>
      <c r="H1689" s="602"/>
      <c r="I1689" s="602"/>
      <c r="J1689" s="602"/>
      <c r="K1689" s="602"/>
      <c r="L1689" s="602"/>
      <c r="M1689" s="602"/>
      <c r="N1689" s="602"/>
      <c r="O1689" s="602"/>
      <c r="P1689" s="602"/>
      <c r="Q1689" s="603">
        <v>67718</v>
      </c>
      <c r="R1689" s="604">
        <v>134</v>
      </c>
      <c r="S1689" s="602"/>
      <c r="T1689" s="604">
        <v>5</v>
      </c>
      <c r="U1689" s="602"/>
      <c r="V1689" s="602"/>
      <c r="W1689" s="602"/>
      <c r="X1689" s="602"/>
      <c r="Y1689" s="602"/>
      <c r="Z1689" s="602"/>
      <c r="AA1689" s="602"/>
      <c r="AB1689" s="602"/>
      <c r="AC1689" s="602"/>
      <c r="AD1689" s="605">
        <v>139</v>
      </c>
    </row>
    <row r="1690" spans="1:30" ht="15.75" thickBot="1" x14ac:dyDescent="0.3">
      <c r="A1690" s="593" t="s">
        <v>426</v>
      </c>
      <c r="B1690" s="672">
        <v>45204</v>
      </c>
      <c r="C1690" s="671" t="s">
        <v>396</v>
      </c>
      <c r="D1690" s="606" t="s">
        <v>402</v>
      </c>
      <c r="E1690" s="607">
        <v>50651</v>
      </c>
      <c r="F1690" s="607">
        <v>418</v>
      </c>
      <c r="G1690" s="607">
        <v>793</v>
      </c>
      <c r="H1690" s="670"/>
      <c r="I1690" s="670"/>
      <c r="J1690" s="670"/>
      <c r="K1690" s="670"/>
      <c r="L1690" s="670"/>
      <c r="M1690" s="670"/>
      <c r="N1690" s="670"/>
      <c r="O1690" s="670"/>
      <c r="P1690" s="670"/>
      <c r="Q1690" s="603">
        <v>51862</v>
      </c>
      <c r="R1690" s="608">
        <v>90</v>
      </c>
      <c r="S1690" s="608">
        <v>2</v>
      </c>
      <c r="T1690" s="608">
        <v>2</v>
      </c>
      <c r="U1690" s="670"/>
      <c r="V1690" s="670"/>
      <c r="W1690" s="670"/>
      <c r="X1690" s="670"/>
      <c r="Y1690" s="670"/>
      <c r="Z1690" s="670"/>
      <c r="AA1690" s="670"/>
      <c r="AB1690" s="670"/>
      <c r="AC1690" s="670"/>
      <c r="AD1690" s="605">
        <v>94</v>
      </c>
    </row>
    <row r="1691" spans="1:30" ht="15.75" thickBot="1" x14ac:dyDescent="0.3">
      <c r="A1691" s="593" t="s">
        <v>426</v>
      </c>
      <c r="B1691" s="673">
        <v>45205</v>
      </c>
      <c r="C1691" s="671" t="s">
        <v>396</v>
      </c>
      <c r="D1691" s="600" t="s">
        <v>402</v>
      </c>
      <c r="E1691" s="601">
        <v>40155</v>
      </c>
      <c r="F1691" s="602"/>
      <c r="G1691" s="601">
        <v>1863</v>
      </c>
      <c r="H1691" s="602"/>
      <c r="I1691" s="602"/>
      <c r="J1691" s="602"/>
      <c r="K1691" s="602"/>
      <c r="L1691" s="602"/>
      <c r="M1691" s="602"/>
      <c r="N1691" s="602"/>
      <c r="O1691" s="602"/>
      <c r="P1691" s="602"/>
      <c r="Q1691" s="603">
        <v>42018</v>
      </c>
      <c r="R1691" s="604">
        <v>81</v>
      </c>
      <c r="S1691" s="602"/>
      <c r="T1691" s="604">
        <v>5</v>
      </c>
      <c r="U1691" s="602"/>
      <c r="V1691" s="602"/>
      <c r="W1691" s="602"/>
      <c r="X1691" s="602"/>
      <c r="Y1691" s="602"/>
      <c r="Z1691" s="602"/>
      <c r="AA1691" s="602"/>
      <c r="AB1691" s="602"/>
      <c r="AC1691" s="602"/>
      <c r="AD1691" s="605">
        <v>85</v>
      </c>
    </row>
    <row r="1692" spans="1:30" ht="15.75" thickBot="1" x14ac:dyDescent="0.3">
      <c r="A1692" s="593" t="s">
        <v>426</v>
      </c>
      <c r="B1692" s="672">
        <v>45217</v>
      </c>
      <c r="C1692" s="671" t="s">
        <v>396</v>
      </c>
      <c r="D1692" s="606" t="s">
        <v>397</v>
      </c>
      <c r="E1692" s="670"/>
      <c r="F1692" s="670"/>
      <c r="G1692" s="607">
        <v>1159.83</v>
      </c>
      <c r="H1692" s="670"/>
      <c r="I1692" s="670"/>
      <c r="J1692" s="670"/>
      <c r="K1692" s="670"/>
      <c r="L1692" s="670"/>
      <c r="M1692" s="670"/>
      <c r="N1692" s="670"/>
      <c r="O1692" s="670"/>
      <c r="P1692" s="670"/>
      <c r="Q1692" s="603">
        <v>1159.83</v>
      </c>
      <c r="R1692" s="670"/>
      <c r="S1692" s="670"/>
      <c r="T1692" s="608">
        <v>1</v>
      </c>
      <c r="U1692" s="670"/>
      <c r="V1692" s="670"/>
      <c r="W1692" s="670"/>
      <c r="X1692" s="670"/>
      <c r="Y1692" s="670"/>
      <c r="Z1692" s="670"/>
      <c r="AA1692" s="670"/>
      <c r="AB1692" s="670"/>
      <c r="AC1692" s="670"/>
      <c r="AD1692" s="605">
        <v>1</v>
      </c>
    </row>
    <row r="1693" spans="1:30" ht="15.75" thickBot="1" x14ac:dyDescent="0.3">
      <c r="A1693" s="593" t="s">
        <v>426</v>
      </c>
      <c r="B1693" s="673">
        <v>45225</v>
      </c>
      <c r="C1693" s="671" t="s">
        <v>396</v>
      </c>
      <c r="D1693" s="600" t="s">
        <v>399</v>
      </c>
      <c r="E1693" s="602"/>
      <c r="F1693" s="602"/>
      <c r="G1693" s="601">
        <v>154654</v>
      </c>
      <c r="H1693" s="602"/>
      <c r="I1693" s="602"/>
      <c r="J1693" s="602"/>
      <c r="K1693" s="602"/>
      <c r="L1693" s="602"/>
      <c r="M1693" s="602"/>
      <c r="N1693" s="602"/>
      <c r="O1693" s="602"/>
      <c r="P1693" s="602"/>
      <c r="Q1693" s="603">
        <v>154654</v>
      </c>
      <c r="R1693" s="602"/>
      <c r="S1693" s="602"/>
      <c r="T1693" s="604">
        <v>258</v>
      </c>
      <c r="U1693" s="602"/>
      <c r="V1693" s="602"/>
      <c r="W1693" s="602"/>
      <c r="X1693" s="602"/>
      <c r="Y1693" s="602"/>
      <c r="Z1693" s="602"/>
      <c r="AA1693" s="602"/>
      <c r="AB1693" s="602"/>
      <c r="AC1693" s="602"/>
      <c r="AD1693" s="605">
        <v>258</v>
      </c>
    </row>
    <row r="1694" spans="1:30" ht="15.75" thickBot="1" x14ac:dyDescent="0.3">
      <c r="A1694" s="593" t="s">
        <v>426</v>
      </c>
      <c r="B1694" s="672">
        <v>45237</v>
      </c>
      <c r="C1694" s="671" t="s">
        <v>396</v>
      </c>
      <c r="D1694" s="606" t="s">
        <v>402</v>
      </c>
      <c r="E1694" s="670"/>
      <c r="F1694" s="670"/>
      <c r="G1694" s="607">
        <v>25603</v>
      </c>
      <c r="H1694" s="607">
        <v>3122</v>
      </c>
      <c r="I1694" s="670"/>
      <c r="J1694" s="670"/>
      <c r="K1694" s="670"/>
      <c r="L1694" s="670"/>
      <c r="M1694" s="670"/>
      <c r="N1694" s="670"/>
      <c r="O1694" s="670"/>
      <c r="P1694" s="670"/>
      <c r="Q1694" s="603">
        <v>28725</v>
      </c>
      <c r="R1694" s="670"/>
      <c r="S1694" s="670"/>
      <c r="T1694" s="608">
        <v>62</v>
      </c>
      <c r="U1694" s="608">
        <v>7</v>
      </c>
      <c r="V1694" s="670"/>
      <c r="W1694" s="670"/>
      <c r="X1694" s="670"/>
      <c r="Y1694" s="670"/>
      <c r="Z1694" s="670"/>
      <c r="AA1694" s="670"/>
      <c r="AB1694" s="670"/>
      <c r="AC1694" s="670"/>
      <c r="AD1694" s="605">
        <v>69</v>
      </c>
    </row>
    <row r="1695" spans="1:30" ht="15.75" thickBot="1" x14ac:dyDescent="0.3">
      <c r="A1695" s="593" t="s">
        <v>426</v>
      </c>
      <c r="B1695" s="673">
        <v>45243</v>
      </c>
      <c r="C1695" s="671" t="s">
        <v>396</v>
      </c>
      <c r="D1695" s="600" t="s">
        <v>397</v>
      </c>
      <c r="E1695" s="602"/>
      <c r="F1695" s="602"/>
      <c r="G1695" s="602"/>
      <c r="H1695" s="601">
        <v>685.26</v>
      </c>
      <c r="I1695" s="602"/>
      <c r="J1695" s="602"/>
      <c r="K1695" s="602"/>
      <c r="L1695" s="602"/>
      <c r="M1695" s="602"/>
      <c r="N1695" s="602"/>
      <c r="O1695" s="602"/>
      <c r="P1695" s="602"/>
      <c r="Q1695" s="603">
        <v>685.26</v>
      </c>
      <c r="R1695" s="602"/>
      <c r="S1695" s="602"/>
      <c r="T1695" s="602"/>
      <c r="U1695" s="604">
        <v>1</v>
      </c>
      <c r="V1695" s="602"/>
      <c r="W1695" s="602"/>
      <c r="X1695" s="602"/>
      <c r="Y1695" s="602"/>
      <c r="Z1695" s="602"/>
      <c r="AA1695" s="602"/>
      <c r="AB1695" s="602"/>
      <c r="AC1695" s="602"/>
      <c r="AD1695" s="605">
        <v>1</v>
      </c>
    </row>
    <row r="1696" spans="1:30" ht="15.75" thickBot="1" x14ac:dyDescent="0.3">
      <c r="A1696" s="593" t="s">
        <v>426</v>
      </c>
      <c r="B1696" s="672">
        <v>45246</v>
      </c>
      <c r="C1696" s="671" t="s">
        <v>396</v>
      </c>
      <c r="D1696" s="606" t="s">
        <v>399</v>
      </c>
      <c r="E1696" s="670"/>
      <c r="F1696" s="670"/>
      <c r="G1696" s="607">
        <v>39224</v>
      </c>
      <c r="H1696" s="607">
        <v>202535</v>
      </c>
      <c r="I1696" s="670"/>
      <c r="J1696" s="670"/>
      <c r="K1696" s="670"/>
      <c r="L1696" s="670"/>
      <c r="M1696" s="670"/>
      <c r="N1696" s="670"/>
      <c r="O1696" s="670"/>
      <c r="P1696" s="670"/>
      <c r="Q1696" s="603">
        <v>241759</v>
      </c>
      <c r="R1696" s="670"/>
      <c r="S1696" s="670"/>
      <c r="T1696" s="608">
        <v>69</v>
      </c>
      <c r="U1696" s="608">
        <v>332</v>
      </c>
      <c r="V1696" s="670"/>
      <c r="W1696" s="670"/>
      <c r="X1696" s="670"/>
      <c r="Y1696" s="670"/>
      <c r="Z1696" s="670"/>
      <c r="AA1696" s="670"/>
      <c r="AB1696" s="670"/>
      <c r="AC1696" s="670"/>
      <c r="AD1696" s="605">
        <v>401</v>
      </c>
    </row>
    <row r="1697" spans="1:30" ht="15.75" thickBot="1" x14ac:dyDescent="0.3">
      <c r="A1697" s="593" t="s">
        <v>426</v>
      </c>
      <c r="B1697" s="673">
        <v>45250</v>
      </c>
      <c r="C1697" s="671" t="s">
        <v>396</v>
      </c>
      <c r="D1697" s="600" t="s">
        <v>402</v>
      </c>
      <c r="E1697" s="602"/>
      <c r="F1697" s="602"/>
      <c r="G1697" s="601">
        <v>5097</v>
      </c>
      <c r="H1697" s="601">
        <v>1253</v>
      </c>
      <c r="I1697" s="602"/>
      <c r="J1697" s="602"/>
      <c r="K1697" s="602"/>
      <c r="L1697" s="602"/>
      <c r="M1697" s="602"/>
      <c r="N1697" s="602"/>
      <c r="O1697" s="602"/>
      <c r="P1697" s="602"/>
      <c r="Q1697" s="603">
        <v>6350</v>
      </c>
      <c r="R1697" s="602"/>
      <c r="S1697" s="602"/>
      <c r="T1697" s="604">
        <v>13</v>
      </c>
      <c r="U1697" s="604">
        <v>2</v>
      </c>
      <c r="V1697" s="602"/>
      <c r="W1697" s="602"/>
      <c r="X1697" s="602"/>
      <c r="Y1697" s="602"/>
      <c r="Z1697" s="602"/>
      <c r="AA1697" s="602"/>
      <c r="AB1697" s="602"/>
      <c r="AC1697" s="602"/>
      <c r="AD1697" s="605">
        <v>15</v>
      </c>
    </row>
    <row r="1698" spans="1:30" ht="15.75" thickBot="1" x14ac:dyDescent="0.3">
      <c r="A1698" s="593" t="s">
        <v>426</v>
      </c>
      <c r="B1698" s="672">
        <v>45251</v>
      </c>
      <c r="C1698" s="671" t="s">
        <v>396</v>
      </c>
      <c r="D1698" s="606" t="s">
        <v>399</v>
      </c>
      <c r="E1698" s="670"/>
      <c r="F1698" s="670"/>
      <c r="G1698" s="607">
        <v>22159</v>
      </c>
      <c r="H1698" s="607">
        <v>94512</v>
      </c>
      <c r="I1698" s="670"/>
      <c r="J1698" s="670"/>
      <c r="K1698" s="670"/>
      <c r="L1698" s="670"/>
      <c r="M1698" s="670"/>
      <c r="N1698" s="670"/>
      <c r="O1698" s="670"/>
      <c r="P1698" s="670"/>
      <c r="Q1698" s="603">
        <v>116671</v>
      </c>
      <c r="R1698" s="670"/>
      <c r="S1698" s="670"/>
      <c r="T1698" s="608">
        <v>37</v>
      </c>
      <c r="U1698" s="608">
        <v>164</v>
      </c>
      <c r="V1698" s="670"/>
      <c r="W1698" s="670"/>
      <c r="X1698" s="670"/>
      <c r="Y1698" s="670"/>
      <c r="Z1698" s="670"/>
      <c r="AA1698" s="670"/>
      <c r="AB1698" s="670"/>
      <c r="AC1698" s="670"/>
      <c r="AD1698" s="605">
        <v>201</v>
      </c>
    </row>
    <row r="1699" spans="1:30" ht="15.75" thickBot="1" x14ac:dyDescent="0.3">
      <c r="A1699" s="593" t="s">
        <v>426</v>
      </c>
      <c r="B1699" s="673">
        <v>45261</v>
      </c>
      <c r="C1699" s="671" t="s">
        <v>396</v>
      </c>
      <c r="D1699" s="600" t="s">
        <v>399</v>
      </c>
      <c r="E1699" s="602"/>
      <c r="F1699" s="602"/>
      <c r="G1699" s="601">
        <v>16268</v>
      </c>
      <c r="H1699" s="601">
        <v>75752</v>
      </c>
      <c r="I1699" s="601">
        <v>1690</v>
      </c>
      <c r="J1699" s="602"/>
      <c r="K1699" s="602"/>
      <c r="L1699" s="602"/>
      <c r="M1699" s="602"/>
      <c r="N1699" s="602"/>
      <c r="O1699" s="602"/>
      <c r="P1699" s="602"/>
      <c r="Q1699" s="603">
        <v>93710</v>
      </c>
      <c r="R1699" s="602"/>
      <c r="S1699" s="602"/>
      <c r="T1699" s="604">
        <v>23</v>
      </c>
      <c r="U1699" s="604">
        <v>140</v>
      </c>
      <c r="V1699" s="604">
        <v>3</v>
      </c>
      <c r="W1699" s="602"/>
      <c r="X1699" s="602"/>
      <c r="Y1699" s="602"/>
      <c r="Z1699" s="602"/>
      <c r="AA1699" s="602"/>
      <c r="AB1699" s="602"/>
      <c r="AC1699" s="602"/>
      <c r="AD1699" s="605">
        <v>157</v>
      </c>
    </row>
    <row r="1700" spans="1:30" ht="15.75" thickBot="1" x14ac:dyDescent="0.3">
      <c r="A1700" s="593" t="s">
        <v>426</v>
      </c>
      <c r="B1700" s="672">
        <v>45264</v>
      </c>
      <c r="C1700" s="671" t="s">
        <v>396</v>
      </c>
      <c r="D1700" s="606" t="s">
        <v>399</v>
      </c>
      <c r="E1700" s="670"/>
      <c r="F1700" s="670"/>
      <c r="G1700" s="607">
        <v>6993</v>
      </c>
      <c r="H1700" s="607">
        <v>112326</v>
      </c>
      <c r="I1700" s="607">
        <v>1782</v>
      </c>
      <c r="J1700" s="670"/>
      <c r="K1700" s="670"/>
      <c r="L1700" s="670"/>
      <c r="M1700" s="670"/>
      <c r="N1700" s="670"/>
      <c r="O1700" s="670"/>
      <c r="P1700" s="670"/>
      <c r="Q1700" s="603">
        <v>121101</v>
      </c>
      <c r="R1700" s="670"/>
      <c r="S1700" s="670"/>
      <c r="T1700" s="608">
        <v>10</v>
      </c>
      <c r="U1700" s="608">
        <v>171</v>
      </c>
      <c r="V1700" s="608">
        <v>4</v>
      </c>
      <c r="W1700" s="670"/>
      <c r="X1700" s="670"/>
      <c r="Y1700" s="670"/>
      <c r="Z1700" s="670"/>
      <c r="AA1700" s="670"/>
      <c r="AB1700" s="670"/>
      <c r="AC1700" s="670"/>
      <c r="AD1700" s="605">
        <v>176</v>
      </c>
    </row>
    <row r="1701" spans="1:30" ht="15.75" thickBot="1" x14ac:dyDescent="0.3">
      <c r="A1701" s="593" t="s">
        <v>426</v>
      </c>
      <c r="B1701" s="673">
        <v>45265</v>
      </c>
      <c r="C1701" s="671" t="s">
        <v>396</v>
      </c>
      <c r="D1701" s="600" t="s">
        <v>399</v>
      </c>
      <c r="E1701" s="602"/>
      <c r="F1701" s="602"/>
      <c r="G1701" s="601">
        <v>12543</v>
      </c>
      <c r="H1701" s="601">
        <v>107849</v>
      </c>
      <c r="I1701" s="601">
        <v>3308</v>
      </c>
      <c r="J1701" s="602"/>
      <c r="K1701" s="602"/>
      <c r="L1701" s="602"/>
      <c r="M1701" s="602"/>
      <c r="N1701" s="602"/>
      <c r="O1701" s="602"/>
      <c r="P1701" s="602"/>
      <c r="Q1701" s="603">
        <v>123700</v>
      </c>
      <c r="R1701" s="602"/>
      <c r="S1701" s="602"/>
      <c r="T1701" s="604">
        <v>17</v>
      </c>
      <c r="U1701" s="604">
        <v>156</v>
      </c>
      <c r="V1701" s="604">
        <v>7</v>
      </c>
      <c r="W1701" s="602"/>
      <c r="X1701" s="602"/>
      <c r="Y1701" s="602"/>
      <c r="Z1701" s="602"/>
      <c r="AA1701" s="602"/>
      <c r="AB1701" s="602"/>
      <c r="AC1701" s="602"/>
      <c r="AD1701" s="605">
        <v>166</v>
      </c>
    </row>
    <row r="1702" spans="1:30" ht="15.75" thickBot="1" x14ac:dyDescent="0.3">
      <c r="A1702" s="593" t="s">
        <v>426</v>
      </c>
      <c r="B1702" s="672">
        <v>45267</v>
      </c>
      <c r="C1702" s="671" t="s">
        <v>396</v>
      </c>
      <c r="D1702" s="606" t="s">
        <v>399</v>
      </c>
      <c r="E1702" s="670"/>
      <c r="F1702" s="670"/>
      <c r="G1702" s="607">
        <v>14702</v>
      </c>
      <c r="H1702" s="607">
        <v>99635</v>
      </c>
      <c r="I1702" s="607">
        <v>11824</v>
      </c>
      <c r="J1702" s="670"/>
      <c r="K1702" s="670"/>
      <c r="L1702" s="670"/>
      <c r="M1702" s="670"/>
      <c r="N1702" s="670"/>
      <c r="O1702" s="670"/>
      <c r="P1702" s="670"/>
      <c r="Q1702" s="603">
        <v>126161</v>
      </c>
      <c r="R1702" s="670"/>
      <c r="S1702" s="670"/>
      <c r="T1702" s="608">
        <v>21</v>
      </c>
      <c r="U1702" s="608">
        <v>154</v>
      </c>
      <c r="V1702" s="608">
        <v>23</v>
      </c>
      <c r="W1702" s="670"/>
      <c r="X1702" s="670"/>
      <c r="Y1702" s="670"/>
      <c r="Z1702" s="670"/>
      <c r="AA1702" s="670"/>
      <c r="AB1702" s="670"/>
      <c r="AC1702" s="670"/>
      <c r="AD1702" s="605">
        <v>180</v>
      </c>
    </row>
    <row r="1703" spans="1:30" ht="15.75" thickBot="1" x14ac:dyDescent="0.3">
      <c r="A1703" s="593" t="s">
        <v>426</v>
      </c>
      <c r="B1703" s="673">
        <v>45274</v>
      </c>
      <c r="C1703" s="671" t="s">
        <v>396</v>
      </c>
      <c r="D1703" s="600" t="s">
        <v>399</v>
      </c>
      <c r="E1703" s="602"/>
      <c r="F1703" s="602"/>
      <c r="G1703" s="601">
        <v>4350</v>
      </c>
      <c r="H1703" s="601">
        <v>60468</v>
      </c>
      <c r="I1703" s="601">
        <v>49766</v>
      </c>
      <c r="J1703" s="602"/>
      <c r="K1703" s="602"/>
      <c r="L1703" s="602"/>
      <c r="M1703" s="602"/>
      <c r="N1703" s="602"/>
      <c r="O1703" s="602"/>
      <c r="P1703" s="602"/>
      <c r="Q1703" s="603">
        <v>114584</v>
      </c>
      <c r="R1703" s="602"/>
      <c r="S1703" s="602"/>
      <c r="T1703" s="604">
        <v>7</v>
      </c>
      <c r="U1703" s="604">
        <v>100</v>
      </c>
      <c r="V1703" s="604">
        <v>101</v>
      </c>
      <c r="W1703" s="602"/>
      <c r="X1703" s="602"/>
      <c r="Y1703" s="602"/>
      <c r="Z1703" s="602"/>
      <c r="AA1703" s="602"/>
      <c r="AB1703" s="602"/>
      <c r="AC1703" s="602"/>
      <c r="AD1703" s="605">
        <v>180</v>
      </c>
    </row>
    <row r="1704" spans="1:30" ht="15.75" thickBot="1" x14ac:dyDescent="0.3">
      <c r="A1704" s="593" t="s">
        <v>426</v>
      </c>
      <c r="B1704" s="672">
        <v>45282</v>
      </c>
      <c r="C1704" s="671" t="s">
        <v>396</v>
      </c>
      <c r="D1704" s="606" t="s">
        <v>399</v>
      </c>
      <c r="E1704" s="670"/>
      <c r="F1704" s="670"/>
      <c r="G1704" s="670"/>
      <c r="H1704" s="607">
        <v>55470</v>
      </c>
      <c r="I1704" s="607">
        <v>88144</v>
      </c>
      <c r="J1704" s="670"/>
      <c r="K1704" s="670"/>
      <c r="L1704" s="670"/>
      <c r="M1704" s="670"/>
      <c r="N1704" s="670"/>
      <c r="O1704" s="670"/>
      <c r="P1704" s="670"/>
      <c r="Q1704" s="603">
        <v>143614</v>
      </c>
      <c r="R1704" s="670"/>
      <c r="S1704" s="670"/>
      <c r="T1704" s="670"/>
      <c r="U1704" s="608">
        <v>94</v>
      </c>
      <c r="V1704" s="608">
        <v>154</v>
      </c>
      <c r="W1704" s="670"/>
      <c r="X1704" s="670"/>
      <c r="Y1704" s="670"/>
      <c r="Z1704" s="670"/>
      <c r="AA1704" s="670"/>
      <c r="AB1704" s="670"/>
      <c r="AC1704" s="670"/>
      <c r="AD1704" s="605">
        <v>247</v>
      </c>
    </row>
    <row r="1705" spans="1:30" ht="15.75" thickBot="1" x14ac:dyDescent="0.3">
      <c r="A1705" s="593" t="s">
        <v>426</v>
      </c>
      <c r="B1705" s="673">
        <v>45288</v>
      </c>
      <c r="C1705" s="671" t="s">
        <v>396</v>
      </c>
      <c r="D1705" s="600" t="s">
        <v>402</v>
      </c>
      <c r="E1705" s="602"/>
      <c r="F1705" s="602"/>
      <c r="G1705" s="601">
        <v>4439</v>
      </c>
      <c r="H1705" s="601">
        <v>15468</v>
      </c>
      <c r="I1705" s="601">
        <v>1741</v>
      </c>
      <c r="J1705" s="602"/>
      <c r="K1705" s="602"/>
      <c r="L1705" s="602"/>
      <c r="M1705" s="602"/>
      <c r="N1705" s="602"/>
      <c r="O1705" s="602"/>
      <c r="P1705" s="602"/>
      <c r="Q1705" s="603">
        <v>21648</v>
      </c>
      <c r="R1705" s="602"/>
      <c r="S1705" s="602"/>
      <c r="T1705" s="604">
        <v>12</v>
      </c>
      <c r="U1705" s="604">
        <v>36</v>
      </c>
      <c r="V1705" s="604">
        <v>4</v>
      </c>
      <c r="W1705" s="602"/>
      <c r="X1705" s="602"/>
      <c r="Y1705" s="602"/>
      <c r="Z1705" s="602"/>
      <c r="AA1705" s="602"/>
      <c r="AB1705" s="602"/>
      <c r="AC1705" s="602"/>
      <c r="AD1705" s="605">
        <v>52</v>
      </c>
    </row>
    <row r="1706" spans="1:30" ht="15.75" thickBot="1" x14ac:dyDescent="0.3">
      <c r="A1706" s="593" t="s">
        <v>426</v>
      </c>
      <c r="B1706" s="672">
        <v>45289</v>
      </c>
      <c r="C1706" s="671" t="s">
        <v>396</v>
      </c>
      <c r="D1706" s="606" t="s">
        <v>402</v>
      </c>
      <c r="E1706" s="670"/>
      <c r="F1706" s="670"/>
      <c r="G1706" s="607">
        <v>3276</v>
      </c>
      <c r="H1706" s="607">
        <v>9927</v>
      </c>
      <c r="I1706" s="607">
        <v>793</v>
      </c>
      <c r="J1706" s="670"/>
      <c r="K1706" s="670"/>
      <c r="L1706" s="670"/>
      <c r="M1706" s="670"/>
      <c r="N1706" s="670"/>
      <c r="O1706" s="670"/>
      <c r="P1706" s="670"/>
      <c r="Q1706" s="603">
        <v>13996</v>
      </c>
      <c r="R1706" s="670"/>
      <c r="S1706" s="670"/>
      <c r="T1706" s="608">
        <v>5</v>
      </c>
      <c r="U1706" s="608">
        <v>24</v>
      </c>
      <c r="V1706" s="608">
        <v>2</v>
      </c>
      <c r="W1706" s="670"/>
      <c r="X1706" s="670"/>
      <c r="Y1706" s="670"/>
      <c r="Z1706" s="670"/>
      <c r="AA1706" s="670"/>
      <c r="AB1706" s="670"/>
      <c r="AC1706" s="670"/>
      <c r="AD1706" s="605">
        <v>31</v>
      </c>
    </row>
    <row r="1707" spans="1:30" ht="15.75" thickBot="1" x14ac:dyDescent="0.3">
      <c r="A1707" s="593" t="s">
        <v>426</v>
      </c>
      <c r="B1707" s="673">
        <v>45295</v>
      </c>
      <c r="C1707" s="671" t="s">
        <v>396</v>
      </c>
      <c r="D1707" s="600" t="s">
        <v>399</v>
      </c>
      <c r="E1707" s="602"/>
      <c r="F1707" s="602"/>
      <c r="G1707" s="602"/>
      <c r="H1707" s="601">
        <v>30932</v>
      </c>
      <c r="I1707" s="601">
        <v>120081</v>
      </c>
      <c r="J1707" s="601">
        <v>5858</v>
      </c>
      <c r="K1707" s="602"/>
      <c r="L1707" s="602"/>
      <c r="M1707" s="602"/>
      <c r="N1707" s="602"/>
      <c r="O1707" s="602"/>
      <c r="P1707" s="602"/>
      <c r="Q1707" s="603">
        <v>156871</v>
      </c>
      <c r="R1707" s="602"/>
      <c r="S1707" s="602"/>
      <c r="T1707" s="602"/>
      <c r="U1707" s="604">
        <v>58</v>
      </c>
      <c r="V1707" s="604">
        <v>186</v>
      </c>
      <c r="W1707" s="604">
        <v>10</v>
      </c>
      <c r="X1707" s="602"/>
      <c r="Y1707" s="602"/>
      <c r="Z1707" s="602"/>
      <c r="AA1707" s="602"/>
      <c r="AB1707" s="602"/>
      <c r="AC1707" s="602"/>
      <c r="AD1707" s="605">
        <v>251</v>
      </c>
    </row>
    <row r="1708" spans="1:30" ht="15.75" thickBot="1" x14ac:dyDescent="0.3">
      <c r="A1708" s="593" t="s">
        <v>426</v>
      </c>
      <c r="B1708" s="672">
        <v>45300</v>
      </c>
      <c r="C1708" s="671" t="s">
        <v>396</v>
      </c>
      <c r="D1708" s="606" t="s">
        <v>399</v>
      </c>
      <c r="E1708" s="670"/>
      <c r="F1708" s="670"/>
      <c r="G1708" s="670"/>
      <c r="H1708" s="607">
        <v>19546</v>
      </c>
      <c r="I1708" s="607">
        <v>48360</v>
      </c>
      <c r="J1708" s="607">
        <v>78516</v>
      </c>
      <c r="K1708" s="670"/>
      <c r="L1708" s="670"/>
      <c r="M1708" s="670"/>
      <c r="N1708" s="670"/>
      <c r="O1708" s="670"/>
      <c r="P1708" s="670"/>
      <c r="Q1708" s="603">
        <v>146422</v>
      </c>
      <c r="R1708" s="670"/>
      <c r="S1708" s="670"/>
      <c r="T1708" s="670"/>
      <c r="U1708" s="608">
        <v>34</v>
      </c>
      <c r="V1708" s="608">
        <v>87</v>
      </c>
      <c r="W1708" s="608">
        <v>126</v>
      </c>
      <c r="X1708" s="670"/>
      <c r="Y1708" s="670"/>
      <c r="Z1708" s="670"/>
      <c r="AA1708" s="670"/>
      <c r="AB1708" s="670"/>
      <c r="AC1708" s="670"/>
      <c r="AD1708" s="605">
        <v>246</v>
      </c>
    </row>
    <row r="1709" spans="1:30" ht="15.75" thickBot="1" x14ac:dyDescent="0.3">
      <c r="A1709" s="593" t="s">
        <v>426</v>
      </c>
      <c r="B1709" s="673">
        <v>45301</v>
      </c>
      <c r="C1709" s="671" t="s">
        <v>396</v>
      </c>
      <c r="D1709" s="600" t="s">
        <v>399</v>
      </c>
      <c r="E1709" s="602"/>
      <c r="F1709" s="602"/>
      <c r="G1709" s="602"/>
      <c r="H1709" s="601">
        <v>14541</v>
      </c>
      <c r="I1709" s="601">
        <v>22696</v>
      </c>
      <c r="J1709" s="601">
        <v>61573</v>
      </c>
      <c r="K1709" s="602"/>
      <c r="L1709" s="602"/>
      <c r="M1709" s="602"/>
      <c r="N1709" s="602"/>
      <c r="O1709" s="602"/>
      <c r="P1709" s="602"/>
      <c r="Q1709" s="603">
        <v>98810</v>
      </c>
      <c r="R1709" s="602"/>
      <c r="S1709" s="602"/>
      <c r="T1709" s="602"/>
      <c r="U1709" s="604">
        <v>26</v>
      </c>
      <c r="V1709" s="604">
        <v>43</v>
      </c>
      <c r="W1709" s="604">
        <v>95</v>
      </c>
      <c r="X1709" s="602"/>
      <c r="Y1709" s="602"/>
      <c r="Z1709" s="602"/>
      <c r="AA1709" s="602"/>
      <c r="AB1709" s="602"/>
      <c r="AC1709" s="602"/>
      <c r="AD1709" s="605">
        <v>164</v>
      </c>
    </row>
    <row r="1710" spans="1:30" ht="15.75" thickBot="1" x14ac:dyDescent="0.3">
      <c r="A1710" s="593" t="s">
        <v>426</v>
      </c>
      <c r="B1710" s="672">
        <v>45303</v>
      </c>
      <c r="C1710" s="671" t="s">
        <v>396</v>
      </c>
      <c r="D1710" s="606" t="s">
        <v>399</v>
      </c>
      <c r="E1710" s="670"/>
      <c r="F1710" s="670"/>
      <c r="G1710" s="670"/>
      <c r="H1710" s="607">
        <v>853</v>
      </c>
      <c r="I1710" s="607">
        <v>13341</v>
      </c>
      <c r="J1710" s="607">
        <v>131781</v>
      </c>
      <c r="K1710" s="670"/>
      <c r="L1710" s="670"/>
      <c r="M1710" s="670"/>
      <c r="N1710" s="670"/>
      <c r="O1710" s="670"/>
      <c r="P1710" s="670"/>
      <c r="Q1710" s="603">
        <v>145975</v>
      </c>
      <c r="R1710" s="670"/>
      <c r="S1710" s="670"/>
      <c r="T1710" s="670"/>
      <c r="U1710" s="608">
        <v>2</v>
      </c>
      <c r="V1710" s="608">
        <v>23</v>
      </c>
      <c r="W1710" s="608">
        <v>223</v>
      </c>
      <c r="X1710" s="670"/>
      <c r="Y1710" s="670"/>
      <c r="Z1710" s="670"/>
      <c r="AA1710" s="670"/>
      <c r="AB1710" s="670"/>
      <c r="AC1710" s="670"/>
      <c r="AD1710" s="605">
        <v>248</v>
      </c>
    </row>
    <row r="1711" spans="1:30" ht="15.75" thickBot="1" x14ac:dyDescent="0.3">
      <c r="A1711" s="593" t="s">
        <v>426</v>
      </c>
      <c r="B1711" s="673">
        <v>45313</v>
      </c>
      <c r="C1711" s="671" t="s">
        <v>396</v>
      </c>
      <c r="D1711" s="600" t="s">
        <v>399</v>
      </c>
      <c r="E1711" s="602"/>
      <c r="F1711" s="602"/>
      <c r="G1711" s="602"/>
      <c r="H1711" s="601">
        <v>519</v>
      </c>
      <c r="I1711" s="601">
        <v>13864</v>
      </c>
      <c r="J1711" s="601">
        <v>60673</v>
      </c>
      <c r="K1711" s="602"/>
      <c r="L1711" s="602"/>
      <c r="M1711" s="602"/>
      <c r="N1711" s="602"/>
      <c r="O1711" s="602"/>
      <c r="P1711" s="602"/>
      <c r="Q1711" s="603">
        <v>75056</v>
      </c>
      <c r="R1711" s="602"/>
      <c r="S1711" s="602"/>
      <c r="T1711" s="602"/>
      <c r="U1711" s="604">
        <v>2</v>
      </c>
      <c r="V1711" s="604">
        <v>22</v>
      </c>
      <c r="W1711" s="604">
        <v>85</v>
      </c>
      <c r="X1711" s="602"/>
      <c r="Y1711" s="602"/>
      <c r="Z1711" s="602"/>
      <c r="AA1711" s="602"/>
      <c r="AB1711" s="602"/>
      <c r="AC1711" s="602"/>
      <c r="AD1711" s="605">
        <v>109</v>
      </c>
    </row>
    <row r="1712" spans="1:30" ht="15.75" thickBot="1" x14ac:dyDescent="0.3">
      <c r="A1712" s="593" t="s">
        <v>426</v>
      </c>
      <c r="B1712" s="672">
        <v>45317</v>
      </c>
      <c r="C1712" s="671" t="s">
        <v>396</v>
      </c>
      <c r="D1712" s="606" t="s">
        <v>402</v>
      </c>
      <c r="E1712" s="670"/>
      <c r="F1712" s="670"/>
      <c r="G1712" s="670"/>
      <c r="H1712" s="607">
        <v>598</v>
      </c>
      <c r="I1712" s="607">
        <v>2723</v>
      </c>
      <c r="J1712" s="607">
        <v>6427</v>
      </c>
      <c r="K1712" s="670"/>
      <c r="L1712" s="670"/>
      <c r="M1712" s="670"/>
      <c r="N1712" s="670"/>
      <c r="O1712" s="670"/>
      <c r="P1712" s="670"/>
      <c r="Q1712" s="603">
        <v>9748</v>
      </c>
      <c r="R1712" s="670"/>
      <c r="S1712" s="670"/>
      <c r="T1712" s="670"/>
      <c r="U1712" s="608">
        <v>1</v>
      </c>
      <c r="V1712" s="608">
        <v>6</v>
      </c>
      <c r="W1712" s="608">
        <v>18</v>
      </c>
      <c r="X1712" s="670"/>
      <c r="Y1712" s="670"/>
      <c r="Z1712" s="670"/>
      <c r="AA1712" s="670"/>
      <c r="AB1712" s="670"/>
      <c r="AC1712" s="670"/>
      <c r="AD1712" s="605">
        <v>25</v>
      </c>
    </row>
    <row r="1713" spans="1:30" ht="15.75" thickBot="1" x14ac:dyDescent="0.3">
      <c r="A1713" s="593" t="s">
        <v>426</v>
      </c>
      <c r="B1713" s="673">
        <v>45320</v>
      </c>
      <c r="C1713" s="671" t="s">
        <v>396</v>
      </c>
      <c r="D1713" s="600" t="s">
        <v>402</v>
      </c>
      <c r="E1713" s="602"/>
      <c r="F1713" s="602"/>
      <c r="G1713" s="602"/>
      <c r="H1713" s="601">
        <v>25535</v>
      </c>
      <c r="I1713" s="601">
        <v>39497</v>
      </c>
      <c r="J1713" s="601">
        <v>41694</v>
      </c>
      <c r="K1713" s="602"/>
      <c r="L1713" s="602"/>
      <c r="M1713" s="602"/>
      <c r="N1713" s="602"/>
      <c r="O1713" s="602"/>
      <c r="P1713" s="602"/>
      <c r="Q1713" s="603">
        <v>106726</v>
      </c>
      <c r="R1713" s="602"/>
      <c r="S1713" s="602"/>
      <c r="T1713" s="602"/>
      <c r="U1713" s="604">
        <v>63</v>
      </c>
      <c r="V1713" s="604">
        <v>108</v>
      </c>
      <c r="W1713" s="604">
        <v>116</v>
      </c>
      <c r="X1713" s="602"/>
      <c r="Y1713" s="602"/>
      <c r="Z1713" s="602"/>
      <c r="AA1713" s="602"/>
      <c r="AB1713" s="602"/>
      <c r="AC1713" s="602"/>
      <c r="AD1713" s="605">
        <v>287</v>
      </c>
    </row>
    <row r="1714" spans="1:30" ht="15.75" thickBot="1" x14ac:dyDescent="0.3">
      <c r="A1714" s="593" t="s">
        <v>426</v>
      </c>
      <c r="B1714" s="672">
        <v>45321</v>
      </c>
      <c r="C1714" s="671" t="s">
        <v>396</v>
      </c>
      <c r="D1714" s="606" t="s">
        <v>399</v>
      </c>
      <c r="E1714" s="670"/>
      <c r="F1714" s="670"/>
      <c r="G1714" s="670"/>
      <c r="H1714" s="607">
        <v>341</v>
      </c>
      <c r="I1714" s="607">
        <v>4129</v>
      </c>
      <c r="J1714" s="607">
        <v>109501</v>
      </c>
      <c r="K1714" s="670"/>
      <c r="L1714" s="670"/>
      <c r="M1714" s="670"/>
      <c r="N1714" s="670"/>
      <c r="O1714" s="670"/>
      <c r="P1714" s="670"/>
      <c r="Q1714" s="603">
        <v>113971</v>
      </c>
      <c r="R1714" s="670"/>
      <c r="S1714" s="670"/>
      <c r="T1714" s="670"/>
      <c r="U1714" s="608">
        <v>1</v>
      </c>
      <c r="V1714" s="608">
        <v>8</v>
      </c>
      <c r="W1714" s="608">
        <v>168</v>
      </c>
      <c r="X1714" s="670"/>
      <c r="Y1714" s="670"/>
      <c r="Z1714" s="670"/>
      <c r="AA1714" s="670"/>
      <c r="AB1714" s="670"/>
      <c r="AC1714" s="670"/>
      <c r="AD1714" s="605">
        <v>177</v>
      </c>
    </row>
    <row r="1715" spans="1:30" ht="15.75" thickBot="1" x14ac:dyDescent="0.3">
      <c r="A1715" s="593" t="s">
        <v>426</v>
      </c>
      <c r="B1715" s="673">
        <v>45322</v>
      </c>
      <c r="C1715" s="671" t="s">
        <v>396</v>
      </c>
      <c r="D1715" s="600" t="s">
        <v>402</v>
      </c>
      <c r="E1715" s="602"/>
      <c r="F1715" s="602"/>
      <c r="G1715" s="601">
        <v>3346</v>
      </c>
      <c r="H1715" s="601">
        <v>7652</v>
      </c>
      <c r="I1715" s="601">
        <v>6963</v>
      </c>
      <c r="J1715" s="601">
        <v>20176</v>
      </c>
      <c r="K1715" s="602"/>
      <c r="L1715" s="602"/>
      <c r="M1715" s="602"/>
      <c r="N1715" s="602"/>
      <c r="O1715" s="602"/>
      <c r="P1715" s="602"/>
      <c r="Q1715" s="603">
        <v>38137</v>
      </c>
      <c r="R1715" s="602"/>
      <c r="S1715" s="602"/>
      <c r="T1715" s="604">
        <v>10</v>
      </c>
      <c r="U1715" s="604">
        <v>23</v>
      </c>
      <c r="V1715" s="604">
        <v>20</v>
      </c>
      <c r="W1715" s="604">
        <v>50</v>
      </c>
      <c r="X1715" s="602"/>
      <c r="Y1715" s="602"/>
      <c r="Z1715" s="602"/>
      <c r="AA1715" s="602"/>
      <c r="AB1715" s="602"/>
      <c r="AC1715" s="602"/>
      <c r="AD1715" s="605">
        <v>103</v>
      </c>
    </row>
    <row r="1716" spans="1:30" ht="15.75" thickBot="1" x14ac:dyDescent="0.3">
      <c r="A1716" s="593" t="s">
        <v>426</v>
      </c>
      <c r="B1716" s="672">
        <v>45327</v>
      </c>
      <c r="C1716" s="671" t="s">
        <v>396</v>
      </c>
      <c r="D1716" s="606" t="s">
        <v>402</v>
      </c>
      <c r="E1716" s="670"/>
      <c r="F1716" s="670"/>
      <c r="G1716" s="670"/>
      <c r="H1716" s="607">
        <v>200</v>
      </c>
      <c r="I1716" s="607">
        <v>6838</v>
      </c>
      <c r="J1716" s="607">
        <v>8433</v>
      </c>
      <c r="K1716" s="670"/>
      <c r="L1716" s="670"/>
      <c r="M1716" s="670"/>
      <c r="N1716" s="670"/>
      <c r="O1716" s="670"/>
      <c r="P1716" s="670"/>
      <c r="Q1716" s="603">
        <v>15471</v>
      </c>
      <c r="R1716" s="670"/>
      <c r="S1716" s="670"/>
      <c r="T1716" s="670"/>
      <c r="U1716" s="608">
        <v>1</v>
      </c>
      <c r="V1716" s="608">
        <v>16</v>
      </c>
      <c r="W1716" s="608">
        <v>20</v>
      </c>
      <c r="X1716" s="670"/>
      <c r="Y1716" s="670"/>
      <c r="Z1716" s="670"/>
      <c r="AA1716" s="670"/>
      <c r="AB1716" s="670"/>
      <c r="AC1716" s="670"/>
      <c r="AD1716" s="605">
        <v>37</v>
      </c>
    </row>
    <row r="1717" spans="1:30" ht="15.75" thickBot="1" x14ac:dyDescent="0.3">
      <c r="A1717" s="593" t="s">
        <v>426</v>
      </c>
      <c r="B1717" s="691">
        <v>45330</v>
      </c>
      <c r="C1717" s="692" t="s">
        <v>396</v>
      </c>
      <c r="D1717" s="600" t="s">
        <v>402</v>
      </c>
      <c r="E1717" s="602"/>
      <c r="F1717" s="602"/>
      <c r="G1717" s="601">
        <v>1381</v>
      </c>
      <c r="H1717" s="601">
        <v>67259</v>
      </c>
      <c r="I1717" s="601">
        <v>20658</v>
      </c>
      <c r="J1717" s="601">
        <v>415</v>
      </c>
      <c r="K1717" s="601">
        <v>4066</v>
      </c>
      <c r="L1717" s="602"/>
      <c r="M1717" s="602"/>
      <c r="N1717" s="602"/>
      <c r="O1717" s="602"/>
      <c r="P1717" s="602"/>
      <c r="Q1717" s="603">
        <v>93779</v>
      </c>
      <c r="R1717" s="602"/>
      <c r="S1717" s="602"/>
      <c r="T1717" s="604">
        <v>4</v>
      </c>
      <c r="U1717" s="604">
        <v>168</v>
      </c>
      <c r="V1717" s="604">
        <v>58</v>
      </c>
      <c r="W1717" s="604">
        <v>1</v>
      </c>
      <c r="X1717" s="604">
        <v>11</v>
      </c>
      <c r="Y1717" s="602"/>
      <c r="Z1717" s="602"/>
      <c r="AA1717" s="602"/>
      <c r="AB1717" s="602"/>
      <c r="AC1717" s="602"/>
      <c r="AD1717" s="605">
        <v>242</v>
      </c>
    </row>
    <row r="1718" spans="1:30" ht="15.75" thickBot="1" x14ac:dyDescent="0.3">
      <c r="A1718" s="593" t="s">
        <v>426</v>
      </c>
      <c r="B1718" s="690">
        <v>45330</v>
      </c>
      <c r="C1718" s="692" t="s">
        <v>396</v>
      </c>
      <c r="D1718" s="606" t="s">
        <v>399</v>
      </c>
      <c r="E1718" s="670"/>
      <c r="F1718" s="670"/>
      <c r="G1718" s="670"/>
      <c r="H1718" s="670"/>
      <c r="I1718" s="607">
        <v>5855</v>
      </c>
      <c r="J1718" s="607">
        <v>47965</v>
      </c>
      <c r="K1718" s="607">
        <v>83568</v>
      </c>
      <c r="L1718" s="670"/>
      <c r="M1718" s="670"/>
      <c r="N1718" s="670"/>
      <c r="O1718" s="670"/>
      <c r="P1718" s="670"/>
      <c r="Q1718" s="603">
        <v>137388</v>
      </c>
      <c r="R1718" s="670"/>
      <c r="S1718" s="670"/>
      <c r="T1718" s="670"/>
      <c r="U1718" s="670"/>
      <c r="V1718" s="608">
        <v>8</v>
      </c>
      <c r="W1718" s="608">
        <v>75</v>
      </c>
      <c r="X1718" s="608">
        <v>129</v>
      </c>
      <c r="Y1718" s="670"/>
      <c r="Z1718" s="670"/>
      <c r="AA1718" s="670"/>
      <c r="AB1718" s="670"/>
      <c r="AC1718" s="670"/>
      <c r="AD1718" s="605">
        <v>212</v>
      </c>
    </row>
    <row r="1719" spans="1:30" ht="15.75" thickBot="1" x14ac:dyDescent="0.3">
      <c r="A1719" s="593" t="s">
        <v>426</v>
      </c>
      <c r="B1719" s="673">
        <v>45331</v>
      </c>
      <c r="C1719" s="671" t="s">
        <v>396</v>
      </c>
      <c r="D1719" s="600" t="s">
        <v>402</v>
      </c>
      <c r="E1719" s="602"/>
      <c r="F1719" s="602"/>
      <c r="G1719" s="602"/>
      <c r="H1719" s="601">
        <v>5044</v>
      </c>
      <c r="I1719" s="601">
        <v>3157</v>
      </c>
      <c r="J1719" s="601">
        <v>2857</v>
      </c>
      <c r="K1719" s="602"/>
      <c r="L1719" s="602"/>
      <c r="M1719" s="602"/>
      <c r="N1719" s="602"/>
      <c r="O1719" s="602"/>
      <c r="P1719" s="602"/>
      <c r="Q1719" s="603">
        <v>11058</v>
      </c>
      <c r="R1719" s="602"/>
      <c r="S1719" s="602"/>
      <c r="T1719" s="602"/>
      <c r="U1719" s="604">
        <v>12</v>
      </c>
      <c r="V1719" s="604">
        <v>7</v>
      </c>
      <c r="W1719" s="604">
        <v>7</v>
      </c>
      <c r="X1719" s="602"/>
      <c r="Y1719" s="602"/>
      <c r="Z1719" s="602"/>
      <c r="AA1719" s="602"/>
      <c r="AB1719" s="602"/>
      <c r="AC1719" s="602"/>
      <c r="AD1719" s="605">
        <v>26</v>
      </c>
    </row>
    <row r="1720" spans="1:30" ht="15.75" thickBot="1" x14ac:dyDescent="0.3">
      <c r="A1720" s="593" t="s">
        <v>426</v>
      </c>
      <c r="B1720" s="672">
        <v>45334</v>
      </c>
      <c r="C1720" s="671" t="s">
        <v>396</v>
      </c>
      <c r="D1720" s="606" t="s">
        <v>402</v>
      </c>
      <c r="E1720" s="670"/>
      <c r="F1720" s="670"/>
      <c r="G1720" s="670"/>
      <c r="H1720" s="607">
        <v>1200</v>
      </c>
      <c r="I1720" s="607">
        <v>2706</v>
      </c>
      <c r="J1720" s="607">
        <v>22521</v>
      </c>
      <c r="K1720" s="607">
        <v>5019</v>
      </c>
      <c r="L1720" s="670"/>
      <c r="M1720" s="670"/>
      <c r="N1720" s="670"/>
      <c r="O1720" s="670"/>
      <c r="P1720" s="670"/>
      <c r="Q1720" s="603">
        <v>31446</v>
      </c>
      <c r="R1720" s="670"/>
      <c r="S1720" s="670"/>
      <c r="T1720" s="670"/>
      <c r="U1720" s="608">
        <v>2</v>
      </c>
      <c r="V1720" s="608">
        <v>8</v>
      </c>
      <c r="W1720" s="608">
        <v>55</v>
      </c>
      <c r="X1720" s="608">
        <v>15</v>
      </c>
      <c r="Y1720" s="670"/>
      <c r="Z1720" s="670"/>
      <c r="AA1720" s="670"/>
      <c r="AB1720" s="670"/>
      <c r="AC1720" s="670"/>
      <c r="AD1720" s="605">
        <v>80</v>
      </c>
    </row>
    <row r="1721" spans="1:30" ht="15.75" thickBot="1" x14ac:dyDescent="0.3">
      <c r="A1721" s="593" t="s">
        <v>426</v>
      </c>
      <c r="B1721" s="673">
        <v>45336</v>
      </c>
      <c r="C1721" s="671" t="s">
        <v>396</v>
      </c>
      <c r="D1721" s="600" t="s">
        <v>399</v>
      </c>
      <c r="E1721" s="602"/>
      <c r="F1721" s="602"/>
      <c r="G1721" s="602"/>
      <c r="H1721" s="602"/>
      <c r="I1721" s="601">
        <v>5882</v>
      </c>
      <c r="J1721" s="601">
        <v>29287</v>
      </c>
      <c r="K1721" s="601">
        <v>84714</v>
      </c>
      <c r="L1721" s="602"/>
      <c r="M1721" s="602"/>
      <c r="N1721" s="602"/>
      <c r="O1721" s="602"/>
      <c r="P1721" s="602"/>
      <c r="Q1721" s="603">
        <v>119883</v>
      </c>
      <c r="R1721" s="602"/>
      <c r="S1721" s="602"/>
      <c r="T1721" s="602"/>
      <c r="U1721" s="602"/>
      <c r="V1721" s="604">
        <v>8</v>
      </c>
      <c r="W1721" s="604">
        <v>47</v>
      </c>
      <c r="X1721" s="604">
        <v>124</v>
      </c>
      <c r="Y1721" s="602"/>
      <c r="Z1721" s="602"/>
      <c r="AA1721" s="602"/>
      <c r="AB1721" s="602"/>
      <c r="AC1721" s="602"/>
      <c r="AD1721" s="605">
        <v>179</v>
      </c>
    </row>
    <row r="1722" spans="1:30" ht="15.75" thickBot="1" x14ac:dyDescent="0.3">
      <c r="A1722" s="593" t="s">
        <v>426</v>
      </c>
      <c r="B1722" s="672">
        <v>45338</v>
      </c>
      <c r="C1722" s="671" t="s">
        <v>396</v>
      </c>
      <c r="D1722" s="606" t="s">
        <v>399</v>
      </c>
      <c r="E1722" s="670"/>
      <c r="F1722" s="670"/>
      <c r="G1722" s="670"/>
      <c r="H1722" s="670"/>
      <c r="I1722" s="607">
        <v>530</v>
      </c>
      <c r="J1722" s="607">
        <v>5545</v>
      </c>
      <c r="K1722" s="607">
        <v>90123</v>
      </c>
      <c r="L1722" s="670"/>
      <c r="M1722" s="670"/>
      <c r="N1722" s="670"/>
      <c r="O1722" s="670"/>
      <c r="P1722" s="670"/>
      <c r="Q1722" s="603">
        <v>96198</v>
      </c>
      <c r="R1722" s="670"/>
      <c r="S1722" s="670"/>
      <c r="T1722" s="670"/>
      <c r="U1722" s="670"/>
      <c r="V1722" s="608">
        <v>2</v>
      </c>
      <c r="W1722" s="608">
        <v>9</v>
      </c>
      <c r="X1722" s="608">
        <v>133</v>
      </c>
      <c r="Y1722" s="670"/>
      <c r="Z1722" s="670"/>
      <c r="AA1722" s="670"/>
      <c r="AB1722" s="670"/>
      <c r="AC1722" s="670"/>
      <c r="AD1722" s="605">
        <v>143</v>
      </c>
    </row>
    <row r="1723" spans="1:30" ht="15.75" thickBot="1" x14ac:dyDescent="0.3">
      <c r="A1723" s="593" t="s">
        <v>426</v>
      </c>
      <c r="B1723" s="673">
        <v>45343</v>
      </c>
      <c r="C1723" s="671" t="s">
        <v>396</v>
      </c>
      <c r="D1723" s="600" t="s">
        <v>402</v>
      </c>
      <c r="E1723" s="602"/>
      <c r="F1723" s="602"/>
      <c r="G1723" s="602"/>
      <c r="H1723" s="602"/>
      <c r="I1723" s="601">
        <v>4419</v>
      </c>
      <c r="J1723" s="601">
        <v>26116</v>
      </c>
      <c r="K1723" s="601">
        <v>8698</v>
      </c>
      <c r="L1723" s="602"/>
      <c r="M1723" s="602"/>
      <c r="N1723" s="602"/>
      <c r="O1723" s="602"/>
      <c r="P1723" s="602"/>
      <c r="Q1723" s="603">
        <v>39233</v>
      </c>
      <c r="R1723" s="602"/>
      <c r="S1723" s="602"/>
      <c r="T1723" s="602"/>
      <c r="U1723" s="602"/>
      <c r="V1723" s="604">
        <v>10</v>
      </c>
      <c r="W1723" s="604">
        <v>64</v>
      </c>
      <c r="X1723" s="604">
        <v>22</v>
      </c>
      <c r="Y1723" s="602"/>
      <c r="Z1723" s="602"/>
      <c r="AA1723" s="602"/>
      <c r="AB1723" s="602"/>
      <c r="AC1723" s="602"/>
      <c r="AD1723" s="605">
        <v>96</v>
      </c>
    </row>
    <row r="1724" spans="1:30" ht="15.75" thickBot="1" x14ac:dyDescent="0.3">
      <c r="A1724" s="593" t="s">
        <v>426</v>
      </c>
      <c r="B1724" s="672">
        <v>45345</v>
      </c>
      <c r="C1724" s="671" t="s">
        <v>396</v>
      </c>
      <c r="D1724" s="606" t="s">
        <v>399</v>
      </c>
      <c r="E1724" s="670"/>
      <c r="F1724" s="670"/>
      <c r="G1724" s="670"/>
      <c r="H1724" s="670"/>
      <c r="I1724" s="670"/>
      <c r="J1724" s="607">
        <v>7357</v>
      </c>
      <c r="K1724" s="607">
        <v>80026</v>
      </c>
      <c r="L1724" s="670"/>
      <c r="M1724" s="670"/>
      <c r="N1724" s="670"/>
      <c r="O1724" s="670"/>
      <c r="P1724" s="670"/>
      <c r="Q1724" s="603">
        <v>87383</v>
      </c>
      <c r="R1724" s="670"/>
      <c r="S1724" s="670"/>
      <c r="T1724" s="670"/>
      <c r="U1724" s="670"/>
      <c r="V1724" s="670"/>
      <c r="W1724" s="608">
        <v>11</v>
      </c>
      <c r="X1724" s="608">
        <v>106</v>
      </c>
      <c r="Y1724" s="670"/>
      <c r="Z1724" s="670"/>
      <c r="AA1724" s="670"/>
      <c r="AB1724" s="670"/>
      <c r="AC1724" s="670"/>
      <c r="AD1724" s="605">
        <v>117</v>
      </c>
    </row>
    <row r="1725" spans="1:30" ht="15.75" thickBot="1" x14ac:dyDescent="0.3">
      <c r="A1725" s="593" t="s">
        <v>426</v>
      </c>
      <c r="B1725" s="673">
        <v>45348</v>
      </c>
      <c r="C1725" s="671" t="s">
        <v>396</v>
      </c>
      <c r="D1725" s="600" t="s">
        <v>402</v>
      </c>
      <c r="E1725" s="602"/>
      <c r="F1725" s="602"/>
      <c r="G1725" s="602"/>
      <c r="H1725" s="602"/>
      <c r="I1725" s="602"/>
      <c r="J1725" s="601">
        <v>1321</v>
      </c>
      <c r="K1725" s="601">
        <v>1080</v>
      </c>
      <c r="L1725" s="602"/>
      <c r="M1725" s="602"/>
      <c r="N1725" s="602"/>
      <c r="O1725" s="602"/>
      <c r="P1725" s="602"/>
      <c r="Q1725" s="603">
        <v>2401</v>
      </c>
      <c r="R1725" s="602"/>
      <c r="S1725" s="602"/>
      <c r="T1725" s="602"/>
      <c r="U1725" s="602"/>
      <c r="V1725" s="602"/>
      <c r="W1725" s="604">
        <v>2</v>
      </c>
      <c r="X1725" s="604">
        <v>3</v>
      </c>
      <c r="Y1725" s="602"/>
      <c r="Z1725" s="602"/>
      <c r="AA1725" s="602"/>
      <c r="AB1725" s="602"/>
      <c r="AC1725" s="602"/>
      <c r="AD1725" s="605">
        <v>5</v>
      </c>
    </row>
    <row r="1726" spans="1:30" ht="15.75" thickBot="1" x14ac:dyDescent="0.3">
      <c r="A1726" s="593" t="s">
        <v>426</v>
      </c>
      <c r="B1726" s="672">
        <v>45349</v>
      </c>
      <c r="C1726" s="671" t="s">
        <v>396</v>
      </c>
      <c r="D1726" s="606" t="s">
        <v>402</v>
      </c>
      <c r="E1726" s="670"/>
      <c r="F1726" s="670"/>
      <c r="G1726" s="670"/>
      <c r="H1726" s="670"/>
      <c r="I1726" s="607">
        <v>510</v>
      </c>
      <c r="J1726" s="607">
        <v>7804</v>
      </c>
      <c r="K1726" s="607">
        <v>5469</v>
      </c>
      <c r="L1726" s="670"/>
      <c r="M1726" s="670"/>
      <c r="N1726" s="670"/>
      <c r="O1726" s="670"/>
      <c r="P1726" s="670"/>
      <c r="Q1726" s="603">
        <v>13783</v>
      </c>
      <c r="R1726" s="670"/>
      <c r="S1726" s="670"/>
      <c r="T1726" s="670"/>
      <c r="U1726" s="670"/>
      <c r="V1726" s="608">
        <v>2</v>
      </c>
      <c r="W1726" s="608">
        <v>19</v>
      </c>
      <c r="X1726" s="608">
        <v>16</v>
      </c>
      <c r="Y1726" s="670"/>
      <c r="Z1726" s="670"/>
      <c r="AA1726" s="670"/>
      <c r="AB1726" s="670"/>
      <c r="AC1726" s="670"/>
      <c r="AD1726" s="605">
        <v>37</v>
      </c>
    </row>
    <row r="1727" spans="1:30" ht="15.75" thickBot="1" x14ac:dyDescent="0.3">
      <c r="A1727" s="593" t="s">
        <v>426</v>
      </c>
      <c r="B1727" s="673">
        <v>45358</v>
      </c>
      <c r="C1727" s="671" t="s">
        <v>396</v>
      </c>
      <c r="D1727" s="600" t="s">
        <v>402</v>
      </c>
      <c r="E1727" s="602"/>
      <c r="F1727" s="602"/>
      <c r="G1727" s="602"/>
      <c r="H1727" s="602"/>
      <c r="I1727" s="602"/>
      <c r="J1727" s="601">
        <v>4481</v>
      </c>
      <c r="K1727" s="601">
        <v>7914</v>
      </c>
      <c r="L1727" s="601">
        <v>905</v>
      </c>
      <c r="M1727" s="602"/>
      <c r="N1727" s="602"/>
      <c r="O1727" s="602"/>
      <c r="P1727" s="602"/>
      <c r="Q1727" s="603">
        <v>13300</v>
      </c>
      <c r="R1727" s="602"/>
      <c r="S1727" s="602"/>
      <c r="T1727" s="602"/>
      <c r="U1727" s="602"/>
      <c r="V1727" s="602"/>
      <c r="W1727" s="604">
        <v>10</v>
      </c>
      <c r="X1727" s="604">
        <v>16</v>
      </c>
      <c r="Y1727" s="604">
        <v>3</v>
      </c>
      <c r="Z1727" s="602"/>
      <c r="AA1727" s="602"/>
      <c r="AB1727" s="602"/>
      <c r="AC1727" s="602"/>
      <c r="AD1727" s="605">
        <v>29</v>
      </c>
    </row>
    <row r="1728" spans="1:30" ht="15.75" thickBot="1" x14ac:dyDescent="0.3">
      <c r="A1728" s="593" t="s">
        <v>426</v>
      </c>
      <c r="B1728" s="672">
        <v>45362</v>
      </c>
      <c r="C1728" s="671" t="s">
        <v>396</v>
      </c>
      <c r="D1728" s="606" t="s">
        <v>402</v>
      </c>
      <c r="E1728" s="670"/>
      <c r="F1728" s="670"/>
      <c r="G1728" s="670"/>
      <c r="H1728" s="670"/>
      <c r="I1728" s="670"/>
      <c r="J1728" s="607">
        <v>11681</v>
      </c>
      <c r="K1728" s="607">
        <v>25669</v>
      </c>
      <c r="L1728" s="607">
        <v>7319</v>
      </c>
      <c r="M1728" s="670"/>
      <c r="N1728" s="670"/>
      <c r="O1728" s="670"/>
      <c r="P1728" s="670"/>
      <c r="Q1728" s="603">
        <v>44669</v>
      </c>
      <c r="R1728" s="670"/>
      <c r="S1728" s="670"/>
      <c r="T1728" s="670"/>
      <c r="U1728" s="670"/>
      <c r="V1728" s="670"/>
      <c r="W1728" s="608">
        <v>31</v>
      </c>
      <c r="X1728" s="608">
        <v>46</v>
      </c>
      <c r="Y1728" s="608">
        <v>13</v>
      </c>
      <c r="Z1728" s="670"/>
      <c r="AA1728" s="670"/>
      <c r="AB1728" s="670"/>
      <c r="AC1728" s="670"/>
      <c r="AD1728" s="605">
        <v>90</v>
      </c>
    </row>
    <row r="1729" spans="1:30" ht="15.75" thickBot="1" x14ac:dyDescent="0.3">
      <c r="A1729" s="593" t="s">
        <v>426</v>
      </c>
      <c r="B1729" s="673">
        <v>45363</v>
      </c>
      <c r="C1729" s="671" t="s">
        <v>396</v>
      </c>
      <c r="D1729" s="600" t="s">
        <v>397</v>
      </c>
      <c r="E1729" s="602"/>
      <c r="F1729" s="602"/>
      <c r="G1729" s="602"/>
      <c r="H1729" s="602"/>
      <c r="I1729" s="602"/>
      <c r="J1729" s="602"/>
      <c r="K1729" s="602"/>
      <c r="L1729" s="601">
        <v>52</v>
      </c>
      <c r="M1729" s="602"/>
      <c r="N1729" s="602"/>
      <c r="O1729" s="602"/>
      <c r="P1729" s="602"/>
      <c r="Q1729" s="603">
        <v>52</v>
      </c>
      <c r="R1729" s="602"/>
      <c r="S1729" s="602"/>
      <c r="T1729" s="602"/>
      <c r="U1729" s="602"/>
      <c r="V1729" s="602"/>
      <c r="W1729" s="602"/>
      <c r="X1729" s="602"/>
      <c r="Y1729" s="604">
        <v>1</v>
      </c>
      <c r="Z1729" s="602"/>
      <c r="AA1729" s="602"/>
      <c r="AB1729" s="602"/>
      <c r="AC1729" s="602"/>
      <c r="AD1729" s="605">
        <v>1</v>
      </c>
    </row>
    <row r="1730" spans="1:30" ht="15.75" thickBot="1" x14ac:dyDescent="0.3">
      <c r="A1730" s="593" t="s">
        <v>426</v>
      </c>
      <c r="B1730" s="690">
        <v>45364</v>
      </c>
      <c r="C1730" s="692" t="s">
        <v>396</v>
      </c>
      <c r="D1730" s="606" t="s">
        <v>397</v>
      </c>
      <c r="E1730" s="670"/>
      <c r="F1730" s="670"/>
      <c r="G1730" s="670"/>
      <c r="H1730" s="670"/>
      <c r="I1730" s="670"/>
      <c r="J1730" s="670"/>
      <c r="K1730" s="670"/>
      <c r="L1730" s="607">
        <v>65.75</v>
      </c>
      <c r="M1730" s="670"/>
      <c r="N1730" s="670"/>
      <c r="O1730" s="670"/>
      <c r="P1730" s="670"/>
      <c r="Q1730" s="603">
        <v>65.75</v>
      </c>
      <c r="R1730" s="670"/>
      <c r="S1730" s="670"/>
      <c r="T1730" s="670"/>
      <c r="U1730" s="670"/>
      <c r="V1730" s="670"/>
      <c r="W1730" s="670"/>
      <c r="X1730" s="670"/>
      <c r="Y1730" s="608">
        <v>1</v>
      </c>
      <c r="Z1730" s="670"/>
      <c r="AA1730" s="670"/>
      <c r="AB1730" s="670"/>
      <c r="AC1730" s="670"/>
      <c r="AD1730" s="605">
        <v>1</v>
      </c>
    </row>
    <row r="1731" spans="1:30" ht="15.75" thickBot="1" x14ac:dyDescent="0.3">
      <c r="A1731" s="593" t="s">
        <v>426</v>
      </c>
      <c r="B1731" s="691">
        <v>45364</v>
      </c>
      <c r="C1731" s="692" t="s">
        <v>396</v>
      </c>
      <c r="D1731" s="600" t="s">
        <v>399</v>
      </c>
      <c r="E1731" s="602"/>
      <c r="F1731" s="602"/>
      <c r="G1731" s="602"/>
      <c r="H1731" s="602"/>
      <c r="I1731" s="601">
        <v>1000</v>
      </c>
      <c r="J1731" s="601">
        <v>21817</v>
      </c>
      <c r="K1731" s="601">
        <v>60428</v>
      </c>
      <c r="L1731" s="601">
        <v>22983</v>
      </c>
      <c r="M1731" s="602"/>
      <c r="N1731" s="602"/>
      <c r="O1731" s="602"/>
      <c r="P1731" s="602"/>
      <c r="Q1731" s="603">
        <v>106228</v>
      </c>
      <c r="R1731" s="602"/>
      <c r="S1731" s="602"/>
      <c r="T1731" s="602"/>
      <c r="U1731" s="602"/>
      <c r="V1731" s="604">
        <v>1</v>
      </c>
      <c r="W1731" s="604">
        <v>34</v>
      </c>
      <c r="X1731" s="604">
        <v>85</v>
      </c>
      <c r="Y1731" s="604">
        <v>30</v>
      </c>
      <c r="Z1731" s="602"/>
      <c r="AA1731" s="602"/>
      <c r="AB1731" s="602"/>
      <c r="AC1731" s="602"/>
      <c r="AD1731" s="605">
        <v>148</v>
      </c>
    </row>
    <row r="1732" spans="1:30" ht="15.75" thickBot="1" x14ac:dyDescent="0.3">
      <c r="A1732" s="593" t="s">
        <v>426</v>
      </c>
      <c r="B1732" s="672">
        <v>45371</v>
      </c>
      <c r="C1732" s="671" t="s">
        <v>396</v>
      </c>
      <c r="D1732" s="606" t="s">
        <v>399</v>
      </c>
      <c r="E1732" s="670"/>
      <c r="F1732" s="670"/>
      <c r="G1732" s="670"/>
      <c r="H1732" s="607">
        <v>1000</v>
      </c>
      <c r="I1732" s="670"/>
      <c r="J1732" s="607">
        <v>5756</v>
      </c>
      <c r="K1732" s="607">
        <v>13946</v>
      </c>
      <c r="L1732" s="607">
        <v>65173</v>
      </c>
      <c r="M1732" s="670"/>
      <c r="N1732" s="670"/>
      <c r="O1732" s="670"/>
      <c r="P1732" s="670"/>
      <c r="Q1732" s="603">
        <v>85875</v>
      </c>
      <c r="R1732" s="670"/>
      <c r="S1732" s="670"/>
      <c r="T1732" s="670"/>
      <c r="U1732" s="608">
        <v>1</v>
      </c>
      <c r="V1732" s="670"/>
      <c r="W1732" s="608">
        <v>6</v>
      </c>
      <c r="X1732" s="608">
        <v>19</v>
      </c>
      <c r="Y1732" s="608">
        <v>76</v>
      </c>
      <c r="Z1732" s="670"/>
      <c r="AA1732" s="670"/>
      <c r="AB1732" s="670"/>
      <c r="AC1732" s="670"/>
      <c r="AD1732" s="605">
        <v>101</v>
      </c>
    </row>
    <row r="1733" spans="1:30" ht="15.75" thickBot="1" x14ac:dyDescent="0.3">
      <c r="A1733" s="593" t="s">
        <v>426</v>
      </c>
      <c r="B1733" s="673">
        <v>45372</v>
      </c>
      <c r="C1733" s="671" t="s">
        <v>396</v>
      </c>
      <c r="D1733" s="600" t="s">
        <v>399</v>
      </c>
      <c r="E1733" s="602"/>
      <c r="F1733" s="602"/>
      <c r="G1733" s="602"/>
      <c r="H1733" s="601">
        <v>2000</v>
      </c>
      <c r="I1733" s="602"/>
      <c r="J1733" s="601">
        <v>3191</v>
      </c>
      <c r="K1733" s="601">
        <v>6756</v>
      </c>
      <c r="L1733" s="601">
        <v>70065</v>
      </c>
      <c r="M1733" s="602"/>
      <c r="N1733" s="602"/>
      <c r="O1733" s="602"/>
      <c r="P1733" s="602"/>
      <c r="Q1733" s="603">
        <v>82012</v>
      </c>
      <c r="R1733" s="602"/>
      <c r="S1733" s="602"/>
      <c r="T1733" s="602"/>
      <c r="U1733" s="604">
        <v>2</v>
      </c>
      <c r="V1733" s="602"/>
      <c r="W1733" s="604">
        <v>3</v>
      </c>
      <c r="X1733" s="604">
        <v>9</v>
      </c>
      <c r="Y1733" s="604">
        <v>95</v>
      </c>
      <c r="Z1733" s="602"/>
      <c r="AA1733" s="602"/>
      <c r="AB1733" s="602"/>
      <c r="AC1733" s="602"/>
      <c r="AD1733" s="605">
        <v>109</v>
      </c>
    </row>
    <row r="1734" spans="1:30" ht="15.75" thickBot="1" x14ac:dyDescent="0.3">
      <c r="A1734" s="593" t="s">
        <v>426</v>
      </c>
      <c r="B1734" s="672">
        <v>45380</v>
      </c>
      <c r="C1734" s="671" t="s">
        <v>396</v>
      </c>
      <c r="D1734" s="606" t="s">
        <v>399</v>
      </c>
      <c r="E1734" s="670"/>
      <c r="F1734" s="670"/>
      <c r="G1734" s="670"/>
      <c r="H1734" s="607">
        <v>723</v>
      </c>
      <c r="I1734" s="670"/>
      <c r="J1734" s="607">
        <v>7398</v>
      </c>
      <c r="K1734" s="607">
        <v>27583</v>
      </c>
      <c r="L1734" s="607">
        <v>169726</v>
      </c>
      <c r="M1734" s="670"/>
      <c r="N1734" s="670"/>
      <c r="O1734" s="670"/>
      <c r="P1734" s="670"/>
      <c r="Q1734" s="603">
        <v>205430</v>
      </c>
      <c r="R1734" s="670"/>
      <c r="S1734" s="670"/>
      <c r="T1734" s="670"/>
      <c r="U1734" s="608">
        <v>1</v>
      </c>
      <c r="V1734" s="670"/>
      <c r="W1734" s="608">
        <v>10</v>
      </c>
      <c r="X1734" s="608">
        <v>31</v>
      </c>
      <c r="Y1734" s="608">
        <v>219</v>
      </c>
      <c r="Z1734" s="670"/>
      <c r="AA1734" s="670"/>
      <c r="AB1734" s="670"/>
      <c r="AC1734" s="670"/>
      <c r="AD1734" s="605">
        <v>253</v>
      </c>
    </row>
    <row r="1735" spans="1:30" ht="15.75" thickBot="1" x14ac:dyDescent="0.3">
      <c r="A1735" s="593" t="s">
        <v>426</v>
      </c>
      <c r="B1735" s="673">
        <v>45390</v>
      </c>
      <c r="C1735" s="671" t="s">
        <v>396</v>
      </c>
      <c r="D1735" s="600" t="s">
        <v>402</v>
      </c>
      <c r="E1735" s="602"/>
      <c r="F1735" s="602"/>
      <c r="G1735" s="602"/>
      <c r="H1735" s="601">
        <v>1000</v>
      </c>
      <c r="I1735" s="602"/>
      <c r="J1735" s="601">
        <v>9832</v>
      </c>
      <c r="K1735" s="601">
        <v>12225</v>
      </c>
      <c r="L1735" s="601">
        <v>25210</v>
      </c>
      <c r="M1735" s="601">
        <v>2722</v>
      </c>
      <c r="N1735" s="602"/>
      <c r="O1735" s="602"/>
      <c r="P1735" s="602"/>
      <c r="Q1735" s="603">
        <v>50989</v>
      </c>
      <c r="R1735" s="602"/>
      <c r="S1735" s="602"/>
      <c r="T1735" s="602"/>
      <c r="U1735" s="604">
        <v>1</v>
      </c>
      <c r="V1735" s="602"/>
      <c r="W1735" s="604">
        <v>20</v>
      </c>
      <c r="X1735" s="604">
        <v>24</v>
      </c>
      <c r="Y1735" s="604">
        <v>55</v>
      </c>
      <c r="Z1735" s="604">
        <v>4</v>
      </c>
      <c r="AA1735" s="602"/>
      <c r="AB1735" s="602"/>
      <c r="AC1735" s="602"/>
      <c r="AD1735" s="605">
        <v>104</v>
      </c>
    </row>
    <row r="1736" spans="1:30" ht="15.75" thickBot="1" x14ac:dyDescent="0.3">
      <c r="A1736" s="593" t="s">
        <v>426</v>
      </c>
      <c r="B1736" s="672">
        <v>45398</v>
      </c>
      <c r="C1736" s="671" t="s">
        <v>396</v>
      </c>
      <c r="D1736" s="606" t="s">
        <v>402</v>
      </c>
      <c r="E1736" s="670"/>
      <c r="F1736" s="670"/>
      <c r="G1736" s="670"/>
      <c r="H1736" s="607">
        <v>0</v>
      </c>
      <c r="I1736" s="670"/>
      <c r="J1736" s="607">
        <v>2307</v>
      </c>
      <c r="K1736" s="607">
        <v>16351</v>
      </c>
      <c r="L1736" s="607">
        <v>20284</v>
      </c>
      <c r="M1736" s="607">
        <v>2621</v>
      </c>
      <c r="N1736" s="670"/>
      <c r="O1736" s="670"/>
      <c r="P1736" s="670"/>
      <c r="Q1736" s="603">
        <v>41563</v>
      </c>
      <c r="R1736" s="670"/>
      <c r="S1736" s="670"/>
      <c r="T1736" s="670"/>
      <c r="U1736" s="608">
        <v>1</v>
      </c>
      <c r="V1736" s="670"/>
      <c r="W1736" s="608">
        <v>5</v>
      </c>
      <c r="X1736" s="608">
        <v>25</v>
      </c>
      <c r="Y1736" s="608">
        <v>32</v>
      </c>
      <c r="Z1736" s="608">
        <v>4</v>
      </c>
      <c r="AA1736" s="670"/>
      <c r="AB1736" s="670"/>
      <c r="AC1736" s="670"/>
      <c r="AD1736" s="605">
        <v>67</v>
      </c>
    </row>
    <row r="1737" spans="1:30" ht="15.75" thickBot="1" x14ac:dyDescent="0.3">
      <c r="A1737" s="593" t="s">
        <v>426</v>
      </c>
      <c r="B1737" s="673">
        <v>45400</v>
      </c>
      <c r="C1737" s="671" t="s">
        <v>396</v>
      </c>
      <c r="D1737" s="600" t="s">
        <v>402</v>
      </c>
      <c r="E1737" s="601">
        <v>643</v>
      </c>
      <c r="F1737" s="602"/>
      <c r="G1737" s="602"/>
      <c r="H1737" s="602"/>
      <c r="I1737" s="602"/>
      <c r="J1737" s="602"/>
      <c r="K1737" s="602"/>
      <c r="L1737" s="602"/>
      <c r="M1737" s="602"/>
      <c r="N1737" s="602"/>
      <c r="O1737" s="602"/>
      <c r="P1737" s="602"/>
      <c r="Q1737" s="603">
        <v>643</v>
      </c>
      <c r="R1737" s="604">
        <v>1</v>
      </c>
      <c r="S1737" s="602"/>
      <c r="T1737" s="602"/>
      <c r="U1737" s="602"/>
      <c r="V1737" s="602"/>
      <c r="W1737" s="602"/>
      <c r="X1737" s="602"/>
      <c r="Y1737" s="602"/>
      <c r="Z1737" s="602"/>
      <c r="AA1737" s="602"/>
      <c r="AB1737" s="602"/>
      <c r="AC1737" s="602"/>
      <c r="AD1737" s="605">
        <v>1</v>
      </c>
    </row>
    <row r="1738" spans="1:30" ht="15.75" thickBot="1" x14ac:dyDescent="0.3">
      <c r="A1738" s="593" t="s">
        <v>426</v>
      </c>
      <c r="B1738" s="672">
        <v>45404</v>
      </c>
      <c r="C1738" s="671" t="s">
        <v>396</v>
      </c>
      <c r="D1738" s="606" t="s">
        <v>399</v>
      </c>
      <c r="E1738" s="670"/>
      <c r="F1738" s="670"/>
      <c r="G1738" s="670"/>
      <c r="H1738" s="670"/>
      <c r="I1738" s="670"/>
      <c r="J1738" s="607">
        <v>10572</v>
      </c>
      <c r="K1738" s="607">
        <v>21461</v>
      </c>
      <c r="L1738" s="607">
        <v>31628</v>
      </c>
      <c r="M1738" s="607">
        <v>193502</v>
      </c>
      <c r="N1738" s="670"/>
      <c r="O1738" s="670"/>
      <c r="P1738" s="670"/>
      <c r="Q1738" s="603">
        <v>257163</v>
      </c>
      <c r="R1738" s="670"/>
      <c r="S1738" s="670"/>
      <c r="T1738" s="670"/>
      <c r="U1738" s="670"/>
      <c r="V1738" s="670"/>
      <c r="W1738" s="608">
        <v>15</v>
      </c>
      <c r="X1738" s="608">
        <v>35</v>
      </c>
      <c r="Y1738" s="608">
        <v>37</v>
      </c>
      <c r="Z1738" s="608">
        <v>249</v>
      </c>
      <c r="AA1738" s="670"/>
      <c r="AB1738" s="670"/>
      <c r="AC1738" s="670"/>
      <c r="AD1738" s="605">
        <v>333</v>
      </c>
    </row>
    <row r="1739" spans="1:30" ht="15.75" thickBot="1" x14ac:dyDescent="0.3">
      <c r="A1739" s="593" t="s">
        <v>426</v>
      </c>
      <c r="B1739" s="673">
        <v>45405</v>
      </c>
      <c r="C1739" s="671" t="s">
        <v>396</v>
      </c>
      <c r="D1739" s="600" t="s">
        <v>402</v>
      </c>
      <c r="E1739" s="602"/>
      <c r="F1739" s="602"/>
      <c r="G1739" s="602"/>
      <c r="H1739" s="602"/>
      <c r="I1739" s="602"/>
      <c r="J1739" s="601">
        <v>8115</v>
      </c>
      <c r="K1739" s="601">
        <v>10605</v>
      </c>
      <c r="L1739" s="601">
        <v>14188</v>
      </c>
      <c r="M1739" s="601">
        <v>7030</v>
      </c>
      <c r="N1739" s="602"/>
      <c r="O1739" s="602"/>
      <c r="P1739" s="602"/>
      <c r="Q1739" s="603">
        <v>39938</v>
      </c>
      <c r="R1739" s="602"/>
      <c r="S1739" s="602"/>
      <c r="T1739" s="602"/>
      <c r="U1739" s="602"/>
      <c r="V1739" s="602"/>
      <c r="W1739" s="604">
        <v>21</v>
      </c>
      <c r="X1739" s="604">
        <v>28</v>
      </c>
      <c r="Y1739" s="604">
        <v>25</v>
      </c>
      <c r="Z1739" s="604">
        <v>14</v>
      </c>
      <c r="AA1739" s="602"/>
      <c r="AB1739" s="602"/>
      <c r="AC1739" s="602"/>
      <c r="AD1739" s="605">
        <v>88</v>
      </c>
    </row>
    <row r="1740" spans="1:30" ht="15.75" thickBot="1" x14ac:dyDescent="0.3">
      <c r="A1740" s="593" t="s">
        <v>426</v>
      </c>
      <c r="B1740" s="672">
        <v>45407</v>
      </c>
      <c r="C1740" s="671" t="s">
        <v>396</v>
      </c>
      <c r="D1740" s="606" t="s">
        <v>399</v>
      </c>
      <c r="E1740" s="670"/>
      <c r="F1740" s="670"/>
      <c r="G1740" s="670"/>
      <c r="H1740" s="670"/>
      <c r="I1740" s="670"/>
      <c r="J1740" s="670"/>
      <c r="K1740" s="607">
        <v>6606</v>
      </c>
      <c r="L1740" s="607">
        <v>5458</v>
      </c>
      <c r="M1740" s="607">
        <v>50473</v>
      </c>
      <c r="N1740" s="670"/>
      <c r="O1740" s="670"/>
      <c r="P1740" s="670"/>
      <c r="Q1740" s="603">
        <v>62537</v>
      </c>
      <c r="R1740" s="670"/>
      <c r="S1740" s="670"/>
      <c r="T1740" s="670"/>
      <c r="U1740" s="670"/>
      <c r="V1740" s="670"/>
      <c r="W1740" s="670"/>
      <c r="X1740" s="608">
        <v>10</v>
      </c>
      <c r="Y1740" s="608">
        <v>6</v>
      </c>
      <c r="Z1740" s="608">
        <v>71</v>
      </c>
      <c r="AA1740" s="670"/>
      <c r="AB1740" s="670"/>
      <c r="AC1740" s="670"/>
      <c r="AD1740" s="605">
        <v>86</v>
      </c>
    </row>
    <row r="1741" spans="1:30" ht="15.75" thickBot="1" x14ac:dyDescent="0.3">
      <c r="A1741" s="593" t="s">
        <v>426</v>
      </c>
      <c r="B1741" s="673">
        <v>45412</v>
      </c>
      <c r="C1741" s="671" t="s">
        <v>396</v>
      </c>
      <c r="D1741" s="600" t="s">
        <v>402</v>
      </c>
      <c r="E1741" s="602"/>
      <c r="F1741" s="602"/>
      <c r="G1741" s="602"/>
      <c r="H1741" s="602"/>
      <c r="I1741" s="602"/>
      <c r="J1741" s="601">
        <v>2272</v>
      </c>
      <c r="K1741" s="601">
        <v>7191</v>
      </c>
      <c r="L1741" s="601">
        <v>2869</v>
      </c>
      <c r="M1741" s="601">
        <v>3447</v>
      </c>
      <c r="N1741" s="602"/>
      <c r="O1741" s="602"/>
      <c r="P1741" s="602"/>
      <c r="Q1741" s="603">
        <v>15779</v>
      </c>
      <c r="R1741" s="602"/>
      <c r="S1741" s="602"/>
      <c r="T1741" s="602"/>
      <c r="U1741" s="602"/>
      <c r="V1741" s="602"/>
      <c r="W1741" s="604">
        <v>6</v>
      </c>
      <c r="X1741" s="604">
        <v>20</v>
      </c>
      <c r="Y1741" s="604">
        <v>8</v>
      </c>
      <c r="Z1741" s="604">
        <v>7</v>
      </c>
      <c r="AA1741" s="602"/>
      <c r="AB1741" s="602"/>
      <c r="AC1741" s="602"/>
      <c r="AD1741" s="605">
        <v>41</v>
      </c>
    </row>
    <row r="1742" spans="1:30" ht="15.75" thickBot="1" x14ac:dyDescent="0.3">
      <c r="A1742" s="593" t="s">
        <v>426</v>
      </c>
      <c r="B1742" s="672">
        <v>45420</v>
      </c>
      <c r="C1742" s="671" t="s">
        <v>396</v>
      </c>
      <c r="D1742" s="606" t="s">
        <v>399</v>
      </c>
      <c r="E1742" s="670"/>
      <c r="F1742" s="670"/>
      <c r="G1742" s="670"/>
      <c r="H1742" s="670"/>
      <c r="I1742" s="670"/>
      <c r="J1742" s="607">
        <v>1739</v>
      </c>
      <c r="K1742" s="607">
        <v>18552</v>
      </c>
      <c r="L1742" s="607">
        <v>20942</v>
      </c>
      <c r="M1742" s="607">
        <v>49945</v>
      </c>
      <c r="N1742" s="607">
        <v>59279</v>
      </c>
      <c r="O1742" s="670"/>
      <c r="P1742" s="670"/>
      <c r="Q1742" s="603">
        <v>150457</v>
      </c>
      <c r="R1742" s="670"/>
      <c r="S1742" s="670"/>
      <c r="T1742" s="670"/>
      <c r="U1742" s="670"/>
      <c r="V1742" s="670"/>
      <c r="W1742" s="608">
        <v>3</v>
      </c>
      <c r="X1742" s="608">
        <v>28</v>
      </c>
      <c r="Y1742" s="608">
        <v>24</v>
      </c>
      <c r="Z1742" s="608">
        <v>70</v>
      </c>
      <c r="AA1742" s="608">
        <v>80</v>
      </c>
      <c r="AB1742" s="670"/>
      <c r="AC1742" s="670"/>
      <c r="AD1742" s="605">
        <v>200</v>
      </c>
    </row>
    <row r="1743" spans="1:30" ht="15.75" thickBot="1" x14ac:dyDescent="0.3">
      <c r="A1743" s="593" t="s">
        <v>426</v>
      </c>
      <c r="B1743" s="673">
        <v>45421</v>
      </c>
      <c r="C1743" s="671" t="s">
        <v>396</v>
      </c>
      <c r="D1743" s="600" t="s">
        <v>399</v>
      </c>
      <c r="E1743" s="602"/>
      <c r="F1743" s="602"/>
      <c r="G1743" s="602"/>
      <c r="H1743" s="602"/>
      <c r="I1743" s="601">
        <v>975</v>
      </c>
      <c r="J1743" s="601">
        <v>2622</v>
      </c>
      <c r="K1743" s="601">
        <v>22673</v>
      </c>
      <c r="L1743" s="601">
        <v>15475</v>
      </c>
      <c r="M1743" s="601">
        <v>47034</v>
      </c>
      <c r="N1743" s="601">
        <v>67734</v>
      </c>
      <c r="O1743" s="602"/>
      <c r="P1743" s="602"/>
      <c r="Q1743" s="603">
        <v>156513</v>
      </c>
      <c r="R1743" s="602"/>
      <c r="S1743" s="602"/>
      <c r="T1743" s="602"/>
      <c r="U1743" s="602"/>
      <c r="V1743" s="604">
        <v>1</v>
      </c>
      <c r="W1743" s="604">
        <v>3</v>
      </c>
      <c r="X1743" s="604">
        <v>32</v>
      </c>
      <c r="Y1743" s="604">
        <v>23</v>
      </c>
      <c r="Z1743" s="604">
        <v>63</v>
      </c>
      <c r="AA1743" s="604">
        <v>91</v>
      </c>
      <c r="AB1743" s="602"/>
      <c r="AC1743" s="602"/>
      <c r="AD1743" s="605">
        <v>212</v>
      </c>
    </row>
    <row r="1744" spans="1:30" ht="15.75" thickBot="1" x14ac:dyDescent="0.3">
      <c r="A1744" s="593" t="s">
        <v>426</v>
      </c>
      <c r="B1744" s="672">
        <v>45428</v>
      </c>
      <c r="C1744" s="671" t="s">
        <v>396</v>
      </c>
      <c r="D1744" s="606" t="s">
        <v>402</v>
      </c>
      <c r="E1744" s="670"/>
      <c r="F1744" s="670"/>
      <c r="G1744" s="670"/>
      <c r="H1744" s="670"/>
      <c r="I1744" s="670"/>
      <c r="J1744" s="607">
        <v>351</v>
      </c>
      <c r="K1744" s="607">
        <v>19517</v>
      </c>
      <c r="L1744" s="607">
        <v>14624</v>
      </c>
      <c r="M1744" s="607">
        <v>12893</v>
      </c>
      <c r="N1744" s="607">
        <v>7446</v>
      </c>
      <c r="O1744" s="670"/>
      <c r="P1744" s="670"/>
      <c r="Q1744" s="603">
        <v>54831</v>
      </c>
      <c r="R1744" s="670"/>
      <c r="S1744" s="670"/>
      <c r="T1744" s="670"/>
      <c r="U1744" s="670"/>
      <c r="V1744" s="670"/>
      <c r="W1744" s="608">
        <v>1</v>
      </c>
      <c r="X1744" s="608">
        <v>51</v>
      </c>
      <c r="Y1744" s="608">
        <v>34</v>
      </c>
      <c r="Z1744" s="608">
        <v>32</v>
      </c>
      <c r="AA1744" s="608">
        <v>23</v>
      </c>
      <c r="AB1744" s="670"/>
      <c r="AC1744" s="670"/>
      <c r="AD1744" s="605">
        <v>141</v>
      </c>
    </row>
    <row r="1745" spans="1:30" ht="15.75" thickBot="1" x14ac:dyDescent="0.3">
      <c r="A1745" s="593" t="s">
        <v>426</v>
      </c>
      <c r="B1745" s="673">
        <v>45429</v>
      </c>
      <c r="C1745" s="671" t="s">
        <v>396</v>
      </c>
      <c r="D1745" s="600" t="s">
        <v>402</v>
      </c>
      <c r="E1745" s="602"/>
      <c r="F1745" s="602"/>
      <c r="G1745" s="602"/>
      <c r="H1745" s="602"/>
      <c r="I1745" s="602"/>
      <c r="J1745" s="601">
        <v>200</v>
      </c>
      <c r="K1745" s="601">
        <v>4500</v>
      </c>
      <c r="L1745" s="601">
        <v>7636</v>
      </c>
      <c r="M1745" s="601">
        <v>5095</v>
      </c>
      <c r="N1745" s="601">
        <v>5155</v>
      </c>
      <c r="O1745" s="602"/>
      <c r="P1745" s="602"/>
      <c r="Q1745" s="603">
        <v>22586</v>
      </c>
      <c r="R1745" s="602"/>
      <c r="S1745" s="602"/>
      <c r="T1745" s="602"/>
      <c r="U1745" s="602"/>
      <c r="V1745" s="602"/>
      <c r="W1745" s="604">
        <v>1</v>
      </c>
      <c r="X1745" s="604">
        <v>12</v>
      </c>
      <c r="Y1745" s="604">
        <v>16</v>
      </c>
      <c r="Z1745" s="604">
        <v>12</v>
      </c>
      <c r="AA1745" s="604">
        <v>15</v>
      </c>
      <c r="AB1745" s="602"/>
      <c r="AC1745" s="602"/>
      <c r="AD1745" s="605">
        <v>56</v>
      </c>
    </row>
    <row r="1746" spans="1:30" ht="15.75" thickBot="1" x14ac:dyDescent="0.3">
      <c r="A1746" s="593" t="s">
        <v>426</v>
      </c>
      <c r="B1746" s="672">
        <v>45436</v>
      </c>
      <c r="C1746" s="671" t="s">
        <v>396</v>
      </c>
      <c r="D1746" s="606" t="s">
        <v>402</v>
      </c>
      <c r="E1746" s="670"/>
      <c r="F1746" s="670"/>
      <c r="G1746" s="670"/>
      <c r="H1746" s="670"/>
      <c r="I1746" s="670"/>
      <c r="J1746" s="607">
        <v>603</v>
      </c>
      <c r="K1746" s="607">
        <v>5258</v>
      </c>
      <c r="L1746" s="607">
        <v>3983</v>
      </c>
      <c r="M1746" s="607">
        <v>2828</v>
      </c>
      <c r="N1746" s="607">
        <v>9112</v>
      </c>
      <c r="O1746" s="670"/>
      <c r="P1746" s="670"/>
      <c r="Q1746" s="603">
        <v>21784</v>
      </c>
      <c r="R1746" s="670"/>
      <c r="S1746" s="670"/>
      <c r="T1746" s="670"/>
      <c r="U1746" s="670"/>
      <c r="V1746" s="670"/>
      <c r="W1746" s="608">
        <v>1</v>
      </c>
      <c r="X1746" s="608">
        <v>11</v>
      </c>
      <c r="Y1746" s="608">
        <v>12</v>
      </c>
      <c r="Z1746" s="608">
        <v>4</v>
      </c>
      <c r="AA1746" s="608">
        <v>18</v>
      </c>
      <c r="AB1746" s="670"/>
      <c r="AC1746" s="670"/>
      <c r="AD1746" s="605">
        <v>46</v>
      </c>
    </row>
    <row r="1747" spans="1:30" ht="15.75" thickBot="1" x14ac:dyDescent="0.3">
      <c r="A1747" s="593" t="s">
        <v>426</v>
      </c>
      <c r="B1747" s="673">
        <v>45447</v>
      </c>
      <c r="C1747" s="671" t="s">
        <v>396</v>
      </c>
      <c r="D1747" s="600" t="s">
        <v>399</v>
      </c>
      <c r="E1747" s="602"/>
      <c r="F1747" s="602"/>
      <c r="G1747" s="602"/>
      <c r="H1747" s="602"/>
      <c r="I1747" s="602"/>
      <c r="J1747" s="601">
        <v>2196</v>
      </c>
      <c r="K1747" s="601">
        <v>10923</v>
      </c>
      <c r="L1747" s="601">
        <v>9633</v>
      </c>
      <c r="M1747" s="601">
        <v>12995</v>
      </c>
      <c r="N1747" s="601">
        <v>84955</v>
      </c>
      <c r="O1747" s="601">
        <v>250</v>
      </c>
      <c r="P1747" s="602"/>
      <c r="Q1747" s="603">
        <v>120952</v>
      </c>
      <c r="R1747" s="602"/>
      <c r="S1747" s="602"/>
      <c r="T1747" s="602"/>
      <c r="U1747" s="602"/>
      <c r="V1747" s="602"/>
      <c r="W1747" s="604">
        <v>3</v>
      </c>
      <c r="X1747" s="604">
        <v>13</v>
      </c>
      <c r="Y1747" s="604">
        <v>12</v>
      </c>
      <c r="Z1747" s="604">
        <v>17</v>
      </c>
      <c r="AA1747" s="604">
        <v>117</v>
      </c>
      <c r="AB1747" s="604">
        <v>1</v>
      </c>
      <c r="AC1747" s="602"/>
      <c r="AD1747" s="605">
        <v>162</v>
      </c>
    </row>
    <row r="1748" spans="1:30" ht="15.75" thickBot="1" x14ac:dyDescent="0.3">
      <c r="A1748" s="593" t="s">
        <v>426</v>
      </c>
      <c r="B1748" s="672">
        <v>45449</v>
      </c>
      <c r="C1748" s="671" t="s">
        <v>396</v>
      </c>
      <c r="D1748" s="606" t="s">
        <v>399</v>
      </c>
      <c r="E1748" s="670"/>
      <c r="F1748" s="670"/>
      <c r="G1748" s="670"/>
      <c r="H1748" s="670"/>
      <c r="I1748" s="670"/>
      <c r="J1748" s="607">
        <v>875</v>
      </c>
      <c r="K1748" s="607">
        <v>8516</v>
      </c>
      <c r="L1748" s="607">
        <v>9070</v>
      </c>
      <c r="M1748" s="607">
        <v>8366</v>
      </c>
      <c r="N1748" s="607">
        <v>90384</v>
      </c>
      <c r="O1748" s="607">
        <v>1415</v>
      </c>
      <c r="P1748" s="670"/>
      <c r="Q1748" s="603">
        <v>118626</v>
      </c>
      <c r="R1748" s="670"/>
      <c r="S1748" s="670"/>
      <c r="T1748" s="670"/>
      <c r="U1748" s="670"/>
      <c r="V1748" s="670"/>
      <c r="W1748" s="608">
        <v>2</v>
      </c>
      <c r="X1748" s="608">
        <v>13</v>
      </c>
      <c r="Y1748" s="608">
        <v>13</v>
      </c>
      <c r="Z1748" s="608">
        <v>11</v>
      </c>
      <c r="AA1748" s="608">
        <v>124</v>
      </c>
      <c r="AB1748" s="608">
        <v>3</v>
      </c>
      <c r="AC1748" s="670"/>
      <c r="AD1748" s="605">
        <v>162</v>
      </c>
    </row>
    <row r="1749" spans="1:30" ht="15.75" thickBot="1" x14ac:dyDescent="0.3">
      <c r="A1749" s="593" t="s">
        <v>426</v>
      </c>
      <c r="B1749" s="673">
        <v>45450</v>
      </c>
      <c r="C1749" s="671" t="s">
        <v>396</v>
      </c>
      <c r="D1749" s="600" t="s">
        <v>399</v>
      </c>
      <c r="E1749" s="602"/>
      <c r="F1749" s="602"/>
      <c r="G1749" s="601">
        <v>900</v>
      </c>
      <c r="H1749" s="602"/>
      <c r="I1749" s="602"/>
      <c r="J1749" s="601">
        <v>389</v>
      </c>
      <c r="K1749" s="601">
        <v>28538</v>
      </c>
      <c r="L1749" s="601">
        <v>83788</v>
      </c>
      <c r="M1749" s="601">
        <v>47384</v>
      </c>
      <c r="N1749" s="601">
        <v>90240</v>
      </c>
      <c r="O1749" s="601">
        <v>61386</v>
      </c>
      <c r="P1749" s="602"/>
      <c r="Q1749" s="603">
        <v>312625</v>
      </c>
      <c r="R1749" s="602"/>
      <c r="S1749" s="602"/>
      <c r="T1749" s="604">
        <v>1</v>
      </c>
      <c r="U1749" s="602"/>
      <c r="V1749" s="602"/>
      <c r="W1749" s="604">
        <v>1</v>
      </c>
      <c r="X1749" s="604">
        <v>37</v>
      </c>
      <c r="Y1749" s="604">
        <v>108</v>
      </c>
      <c r="Z1749" s="604">
        <v>63</v>
      </c>
      <c r="AA1749" s="604">
        <v>115</v>
      </c>
      <c r="AB1749" s="604">
        <v>90</v>
      </c>
      <c r="AC1749" s="602"/>
      <c r="AD1749" s="605">
        <v>398</v>
      </c>
    </row>
    <row r="1750" spans="1:30" ht="15.75" thickBot="1" x14ac:dyDescent="0.3">
      <c r="A1750" s="593" t="s">
        <v>426</v>
      </c>
      <c r="B1750" s="672">
        <v>45454</v>
      </c>
      <c r="C1750" s="671" t="s">
        <v>396</v>
      </c>
      <c r="D1750" s="606" t="s">
        <v>402</v>
      </c>
      <c r="E1750" s="670"/>
      <c r="F1750" s="670"/>
      <c r="G1750" s="670"/>
      <c r="H1750" s="670"/>
      <c r="I1750" s="670"/>
      <c r="J1750" s="670"/>
      <c r="K1750" s="607">
        <v>10953</v>
      </c>
      <c r="L1750" s="607">
        <v>19785</v>
      </c>
      <c r="M1750" s="607">
        <v>8873</v>
      </c>
      <c r="N1750" s="607">
        <v>12471</v>
      </c>
      <c r="O1750" s="607">
        <v>2688</v>
      </c>
      <c r="P1750" s="670"/>
      <c r="Q1750" s="603">
        <v>54770</v>
      </c>
      <c r="R1750" s="670"/>
      <c r="S1750" s="670"/>
      <c r="T1750" s="670"/>
      <c r="U1750" s="670"/>
      <c r="V1750" s="670"/>
      <c r="W1750" s="670"/>
      <c r="X1750" s="608">
        <v>25</v>
      </c>
      <c r="Y1750" s="608">
        <v>43</v>
      </c>
      <c r="Z1750" s="608">
        <v>20</v>
      </c>
      <c r="AA1750" s="608">
        <v>27</v>
      </c>
      <c r="AB1750" s="608">
        <v>7</v>
      </c>
      <c r="AC1750" s="670"/>
      <c r="AD1750" s="605">
        <v>122</v>
      </c>
    </row>
    <row r="1751" spans="1:30" ht="15.75" thickBot="1" x14ac:dyDescent="0.3">
      <c r="A1751" s="593" t="s">
        <v>426</v>
      </c>
      <c r="B1751" s="673">
        <v>45457</v>
      </c>
      <c r="C1751" s="671" t="s">
        <v>396</v>
      </c>
      <c r="D1751" s="600" t="s">
        <v>399</v>
      </c>
      <c r="E1751" s="602"/>
      <c r="F1751" s="602"/>
      <c r="G1751" s="602"/>
      <c r="H1751" s="602"/>
      <c r="I1751" s="602"/>
      <c r="J1751" s="602"/>
      <c r="K1751" s="601">
        <v>2362</v>
      </c>
      <c r="L1751" s="601">
        <v>25763</v>
      </c>
      <c r="M1751" s="601">
        <v>10239</v>
      </c>
      <c r="N1751" s="601">
        <v>14202</v>
      </c>
      <c r="O1751" s="601">
        <v>90610</v>
      </c>
      <c r="P1751" s="602"/>
      <c r="Q1751" s="603">
        <v>143176</v>
      </c>
      <c r="R1751" s="602"/>
      <c r="S1751" s="602"/>
      <c r="T1751" s="602"/>
      <c r="U1751" s="602"/>
      <c r="V1751" s="602"/>
      <c r="W1751" s="602"/>
      <c r="X1751" s="604">
        <v>3</v>
      </c>
      <c r="Y1751" s="604">
        <v>31</v>
      </c>
      <c r="Z1751" s="604">
        <v>15</v>
      </c>
      <c r="AA1751" s="604">
        <v>23</v>
      </c>
      <c r="AB1751" s="604">
        <v>122</v>
      </c>
      <c r="AC1751" s="602"/>
      <c r="AD1751" s="605">
        <v>188</v>
      </c>
    </row>
    <row r="1752" spans="1:30" ht="15.75" thickBot="1" x14ac:dyDescent="0.3">
      <c r="A1752" s="593" t="s">
        <v>426</v>
      </c>
      <c r="B1752" s="672">
        <v>45464</v>
      </c>
      <c r="C1752" s="671" t="s">
        <v>396</v>
      </c>
      <c r="D1752" s="606" t="s">
        <v>402</v>
      </c>
      <c r="E1752" s="670"/>
      <c r="F1752" s="670"/>
      <c r="G1752" s="670"/>
      <c r="H1752" s="670"/>
      <c r="I1752" s="670"/>
      <c r="J1752" s="670"/>
      <c r="K1752" s="607">
        <v>1198</v>
      </c>
      <c r="L1752" s="607">
        <v>8156</v>
      </c>
      <c r="M1752" s="607">
        <v>7344</v>
      </c>
      <c r="N1752" s="607">
        <v>4346</v>
      </c>
      <c r="O1752" s="607">
        <v>2930</v>
      </c>
      <c r="P1752" s="670"/>
      <c r="Q1752" s="603">
        <v>23974</v>
      </c>
      <c r="R1752" s="670"/>
      <c r="S1752" s="670"/>
      <c r="T1752" s="670"/>
      <c r="U1752" s="670"/>
      <c r="V1752" s="670"/>
      <c r="W1752" s="670"/>
      <c r="X1752" s="608">
        <v>4</v>
      </c>
      <c r="Y1752" s="608">
        <v>25</v>
      </c>
      <c r="Z1752" s="608">
        <v>16</v>
      </c>
      <c r="AA1752" s="608">
        <v>10</v>
      </c>
      <c r="AB1752" s="608">
        <v>4</v>
      </c>
      <c r="AC1752" s="670"/>
      <c r="AD1752" s="605">
        <v>59</v>
      </c>
    </row>
    <row r="1753" spans="1:30" ht="15.75" thickBot="1" x14ac:dyDescent="0.3">
      <c r="A1753" s="593" t="s">
        <v>426</v>
      </c>
      <c r="B1753" s="691">
        <v>45471</v>
      </c>
      <c r="C1753" s="692" t="s">
        <v>396</v>
      </c>
      <c r="D1753" s="600" t="s">
        <v>397</v>
      </c>
      <c r="E1753" s="602"/>
      <c r="F1753" s="602"/>
      <c r="G1753" s="602"/>
      <c r="H1753" s="602"/>
      <c r="I1753" s="602"/>
      <c r="J1753" s="602"/>
      <c r="K1753" s="602"/>
      <c r="L1753" s="602"/>
      <c r="M1753" s="602"/>
      <c r="N1753" s="601">
        <v>699.29</v>
      </c>
      <c r="O1753" s="602"/>
      <c r="P1753" s="602"/>
      <c r="Q1753" s="603">
        <v>699.29</v>
      </c>
      <c r="R1753" s="602"/>
      <c r="S1753" s="602"/>
      <c r="T1753" s="602"/>
      <c r="U1753" s="602"/>
      <c r="V1753" s="602"/>
      <c r="W1753" s="602"/>
      <c r="X1753" s="602"/>
      <c r="Y1753" s="602"/>
      <c r="Z1753" s="602"/>
      <c r="AA1753" s="604">
        <v>1</v>
      </c>
      <c r="AB1753" s="602"/>
      <c r="AC1753" s="602"/>
      <c r="AD1753" s="605">
        <v>1</v>
      </c>
    </row>
    <row r="1754" spans="1:30" ht="15.75" thickBot="1" x14ac:dyDescent="0.3">
      <c r="A1754" s="593" t="s">
        <v>426</v>
      </c>
      <c r="B1754" s="690">
        <v>45471</v>
      </c>
      <c r="C1754" s="692" t="s">
        <v>396</v>
      </c>
      <c r="D1754" s="606" t="s">
        <v>399</v>
      </c>
      <c r="E1754" s="670"/>
      <c r="F1754" s="670"/>
      <c r="G1754" s="670"/>
      <c r="H1754" s="670"/>
      <c r="I1754" s="670"/>
      <c r="J1754" s="670"/>
      <c r="K1754" s="670"/>
      <c r="L1754" s="607">
        <v>15806</v>
      </c>
      <c r="M1754" s="607">
        <v>15276</v>
      </c>
      <c r="N1754" s="607">
        <v>10115</v>
      </c>
      <c r="O1754" s="607">
        <v>69011</v>
      </c>
      <c r="P1754" s="670"/>
      <c r="Q1754" s="603">
        <v>110208</v>
      </c>
      <c r="R1754" s="670"/>
      <c r="S1754" s="670"/>
      <c r="T1754" s="670"/>
      <c r="U1754" s="670"/>
      <c r="V1754" s="670"/>
      <c r="W1754" s="670"/>
      <c r="X1754" s="670"/>
      <c r="Y1754" s="608">
        <v>22</v>
      </c>
      <c r="Z1754" s="608">
        <v>24</v>
      </c>
      <c r="AA1754" s="608">
        <v>12</v>
      </c>
      <c r="AB1754" s="608">
        <v>107</v>
      </c>
      <c r="AC1754" s="670"/>
      <c r="AD1754" s="605">
        <v>163</v>
      </c>
    </row>
    <row r="1755" spans="1:30" ht="15.75" thickBot="1" x14ac:dyDescent="0.3">
      <c r="A1755" s="593" t="s">
        <v>426</v>
      </c>
      <c r="B1755" s="673">
        <v>45481</v>
      </c>
      <c r="C1755" s="671" t="s">
        <v>396</v>
      </c>
      <c r="D1755" s="600" t="s">
        <v>399</v>
      </c>
      <c r="E1755" s="602"/>
      <c r="F1755" s="602"/>
      <c r="G1755" s="602"/>
      <c r="H1755" s="602"/>
      <c r="I1755" s="602"/>
      <c r="J1755" s="602"/>
      <c r="K1755" s="601">
        <v>1308</v>
      </c>
      <c r="L1755" s="601">
        <v>2776</v>
      </c>
      <c r="M1755" s="601">
        <v>4927</v>
      </c>
      <c r="N1755" s="601">
        <v>4091</v>
      </c>
      <c r="O1755" s="601">
        <v>70895</v>
      </c>
      <c r="P1755" s="601">
        <v>54743</v>
      </c>
      <c r="Q1755" s="603">
        <v>138740</v>
      </c>
      <c r="R1755" s="602"/>
      <c r="S1755" s="602"/>
      <c r="T1755" s="602"/>
      <c r="U1755" s="602"/>
      <c r="V1755" s="602"/>
      <c r="W1755" s="602"/>
      <c r="X1755" s="604">
        <v>1</v>
      </c>
      <c r="Y1755" s="604">
        <v>4</v>
      </c>
      <c r="Z1755" s="604">
        <v>8</v>
      </c>
      <c r="AA1755" s="604">
        <v>5</v>
      </c>
      <c r="AB1755" s="604">
        <v>106</v>
      </c>
      <c r="AC1755" s="604">
        <v>80</v>
      </c>
      <c r="AD1755" s="605">
        <v>200</v>
      </c>
    </row>
    <row r="1756" spans="1:30" ht="15.75" thickBot="1" x14ac:dyDescent="0.3">
      <c r="A1756" s="593" t="s">
        <v>426</v>
      </c>
      <c r="B1756" s="672">
        <v>45482</v>
      </c>
      <c r="C1756" s="671" t="s">
        <v>396</v>
      </c>
      <c r="D1756" s="606" t="s">
        <v>399</v>
      </c>
      <c r="E1756" s="670"/>
      <c r="F1756" s="670"/>
      <c r="G1756" s="670"/>
      <c r="H1756" s="670"/>
      <c r="I1756" s="670"/>
      <c r="J1756" s="670"/>
      <c r="K1756" s="607">
        <v>826</v>
      </c>
      <c r="L1756" s="607">
        <v>1500</v>
      </c>
      <c r="M1756" s="607">
        <v>6140</v>
      </c>
      <c r="N1756" s="607">
        <v>1678</v>
      </c>
      <c r="O1756" s="607">
        <v>49241</v>
      </c>
      <c r="P1756" s="607">
        <v>44494</v>
      </c>
      <c r="Q1756" s="603">
        <v>103879</v>
      </c>
      <c r="R1756" s="670"/>
      <c r="S1756" s="670"/>
      <c r="T1756" s="670"/>
      <c r="U1756" s="670"/>
      <c r="V1756" s="670"/>
      <c r="W1756" s="670"/>
      <c r="X1756" s="608">
        <v>1</v>
      </c>
      <c r="Y1756" s="608">
        <v>2</v>
      </c>
      <c r="Z1756" s="608">
        <v>6</v>
      </c>
      <c r="AA1756" s="608">
        <v>3</v>
      </c>
      <c r="AB1756" s="608">
        <v>62</v>
      </c>
      <c r="AC1756" s="608">
        <v>64</v>
      </c>
      <c r="AD1756" s="605">
        <v>137</v>
      </c>
    </row>
    <row r="1757" spans="1:30" ht="15.75" thickBot="1" x14ac:dyDescent="0.3">
      <c r="A1757" s="593" t="s">
        <v>426</v>
      </c>
      <c r="B1757" s="673">
        <v>45483</v>
      </c>
      <c r="C1757" s="671" t="s">
        <v>396</v>
      </c>
      <c r="D1757" s="600" t="s">
        <v>402</v>
      </c>
      <c r="E1757" s="602"/>
      <c r="F1757" s="602"/>
      <c r="G1757" s="602"/>
      <c r="H1757" s="602"/>
      <c r="I1757" s="602"/>
      <c r="J1757" s="602"/>
      <c r="K1757" s="602"/>
      <c r="L1757" s="601">
        <v>2667</v>
      </c>
      <c r="M1757" s="601">
        <v>1452</v>
      </c>
      <c r="N1757" s="601">
        <v>230</v>
      </c>
      <c r="O1757" s="601">
        <v>1475</v>
      </c>
      <c r="P1757" s="602"/>
      <c r="Q1757" s="603">
        <v>5824</v>
      </c>
      <c r="R1757" s="602"/>
      <c r="S1757" s="602"/>
      <c r="T1757" s="602"/>
      <c r="U1757" s="602"/>
      <c r="V1757" s="602"/>
      <c r="W1757" s="602"/>
      <c r="X1757" s="602"/>
      <c r="Y1757" s="604">
        <v>6</v>
      </c>
      <c r="Z1757" s="604">
        <v>4</v>
      </c>
      <c r="AA1757" s="604">
        <v>1</v>
      </c>
      <c r="AB1757" s="604">
        <v>2</v>
      </c>
      <c r="AC1757" s="602"/>
      <c r="AD1757" s="605">
        <v>13</v>
      </c>
    </row>
    <row r="1758" spans="1:30" ht="15.75" thickBot="1" x14ac:dyDescent="0.3">
      <c r="A1758" s="593" t="s">
        <v>426</v>
      </c>
      <c r="B1758" s="672">
        <v>45484</v>
      </c>
      <c r="C1758" s="671" t="s">
        <v>396</v>
      </c>
      <c r="D1758" s="606" t="s">
        <v>399</v>
      </c>
      <c r="E1758" s="670"/>
      <c r="F1758" s="670"/>
      <c r="G1758" s="670"/>
      <c r="H1758" s="670"/>
      <c r="I1758" s="670"/>
      <c r="J1758" s="670"/>
      <c r="K1758" s="670"/>
      <c r="L1758" s="607">
        <v>3504</v>
      </c>
      <c r="M1758" s="607">
        <v>5122</v>
      </c>
      <c r="N1758" s="607">
        <v>3513</v>
      </c>
      <c r="O1758" s="607">
        <v>63357</v>
      </c>
      <c r="P1758" s="607">
        <v>53493</v>
      </c>
      <c r="Q1758" s="603">
        <v>128989</v>
      </c>
      <c r="R1758" s="670"/>
      <c r="S1758" s="670"/>
      <c r="T1758" s="670"/>
      <c r="U1758" s="670"/>
      <c r="V1758" s="670"/>
      <c r="W1758" s="670"/>
      <c r="X1758" s="670"/>
      <c r="Y1758" s="608">
        <v>4</v>
      </c>
      <c r="Z1758" s="608">
        <v>5</v>
      </c>
      <c r="AA1758" s="608">
        <v>3</v>
      </c>
      <c r="AB1758" s="608">
        <v>84</v>
      </c>
      <c r="AC1758" s="608">
        <v>78</v>
      </c>
      <c r="AD1758" s="605">
        <v>173</v>
      </c>
    </row>
    <row r="1759" spans="1:30" ht="15.75" thickBot="1" x14ac:dyDescent="0.3">
      <c r="A1759" s="593" t="s">
        <v>426</v>
      </c>
      <c r="B1759" s="691">
        <v>45485</v>
      </c>
      <c r="C1759" s="692" t="s">
        <v>396</v>
      </c>
      <c r="D1759" s="600" t="s">
        <v>402</v>
      </c>
      <c r="E1759" s="602"/>
      <c r="F1759" s="602"/>
      <c r="G1759" s="602"/>
      <c r="H1759" s="602"/>
      <c r="I1759" s="602"/>
      <c r="J1759" s="602"/>
      <c r="K1759" s="601">
        <v>922</v>
      </c>
      <c r="L1759" s="601">
        <v>20770</v>
      </c>
      <c r="M1759" s="601">
        <v>11918</v>
      </c>
      <c r="N1759" s="601">
        <v>12989</v>
      </c>
      <c r="O1759" s="601">
        <v>5236</v>
      </c>
      <c r="P1759" s="601">
        <v>2078</v>
      </c>
      <c r="Q1759" s="603">
        <v>53913</v>
      </c>
      <c r="R1759" s="602"/>
      <c r="S1759" s="602"/>
      <c r="T1759" s="602"/>
      <c r="U1759" s="602"/>
      <c r="V1759" s="602"/>
      <c r="W1759" s="602"/>
      <c r="X1759" s="604">
        <v>2</v>
      </c>
      <c r="Y1759" s="604">
        <v>45</v>
      </c>
      <c r="Z1759" s="604">
        <v>28</v>
      </c>
      <c r="AA1759" s="604">
        <v>29</v>
      </c>
      <c r="AB1759" s="604">
        <v>11</v>
      </c>
      <c r="AC1759" s="604">
        <v>5</v>
      </c>
      <c r="AD1759" s="605">
        <v>120</v>
      </c>
    </row>
    <row r="1760" spans="1:30" ht="15.75" thickBot="1" x14ac:dyDescent="0.3">
      <c r="A1760" s="593" t="s">
        <v>426</v>
      </c>
      <c r="B1760" s="690">
        <v>45485</v>
      </c>
      <c r="C1760" s="692" t="s">
        <v>396</v>
      </c>
      <c r="D1760" s="606" t="s">
        <v>399</v>
      </c>
      <c r="E1760" s="670"/>
      <c r="F1760" s="670"/>
      <c r="G1760" s="670"/>
      <c r="H1760" s="670"/>
      <c r="I1760" s="670"/>
      <c r="J1760" s="670"/>
      <c r="K1760" s="607">
        <v>476</v>
      </c>
      <c r="L1760" s="607">
        <v>13840</v>
      </c>
      <c r="M1760" s="607">
        <v>20842</v>
      </c>
      <c r="N1760" s="607">
        <v>19296</v>
      </c>
      <c r="O1760" s="607">
        <v>94034</v>
      </c>
      <c r="P1760" s="607">
        <v>1116</v>
      </c>
      <c r="Q1760" s="603">
        <v>149604</v>
      </c>
      <c r="R1760" s="670"/>
      <c r="S1760" s="670"/>
      <c r="T1760" s="670"/>
      <c r="U1760" s="670"/>
      <c r="V1760" s="670"/>
      <c r="W1760" s="670"/>
      <c r="X1760" s="608">
        <v>1</v>
      </c>
      <c r="Y1760" s="608">
        <v>17</v>
      </c>
      <c r="Z1760" s="608">
        <v>26</v>
      </c>
      <c r="AA1760" s="608">
        <v>23</v>
      </c>
      <c r="AB1760" s="608">
        <v>134</v>
      </c>
      <c r="AC1760" s="608">
        <v>2</v>
      </c>
      <c r="AD1760" s="605">
        <v>200</v>
      </c>
    </row>
    <row r="1761" spans="1:30" ht="15.75" thickBot="1" x14ac:dyDescent="0.3">
      <c r="A1761" s="593" t="s">
        <v>426</v>
      </c>
      <c r="B1761" s="673">
        <v>45489</v>
      </c>
      <c r="C1761" s="671" t="s">
        <v>396</v>
      </c>
      <c r="D1761" s="600" t="s">
        <v>402</v>
      </c>
      <c r="E1761" s="602"/>
      <c r="F1761" s="602"/>
      <c r="G1761" s="602"/>
      <c r="H1761" s="602"/>
      <c r="I1761" s="602"/>
      <c r="J1761" s="602"/>
      <c r="K1761" s="602"/>
      <c r="L1761" s="601">
        <v>8617</v>
      </c>
      <c r="M1761" s="601">
        <v>16552</v>
      </c>
      <c r="N1761" s="601">
        <v>10052</v>
      </c>
      <c r="O1761" s="601">
        <v>12846</v>
      </c>
      <c r="P1761" s="601">
        <v>1897</v>
      </c>
      <c r="Q1761" s="603">
        <v>49964</v>
      </c>
      <c r="R1761" s="602"/>
      <c r="S1761" s="602"/>
      <c r="T1761" s="602"/>
      <c r="U1761" s="602"/>
      <c r="V1761" s="602"/>
      <c r="W1761" s="602"/>
      <c r="X1761" s="602"/>
      <c r="Y1761" s="604">
        <v>23</v>
      </c>
      <c r="Z1761" s="604">
        <v>35</v>
      </c>
      <c r="AA1761" s="604">
        <v>23</v>
      </c>
      <c r="AB1761" s="604">
        <v>26</v>
      </c>
      <c r="AC1761" s="604">
        <v>5</v>
      </c>
      <c r="AD1761" s="605">
        <v>112</v>
      </c>
    </row>
    <row r="1762" spans="1:30" ht="15.75" thickBot="1" x14ac:dyDescent="0.3">
      <c r="A1762" s="593" t="s">
        <v>426</v>
      </c>
      <c r="B1762" s="672">
        <v>45491</v>
      </c>
      <c r="C1762" s="671" t="s">
        <v>396</v>
      </c>
      <c r="D1762" s="606" t="s">
        <v>399</v>
      </c>
      <c r="E1762" s="670"/>
      <c r="F1762" s="670"/>
      <c r="G1762" s="670"/>
      <c r="H1762" s="670"/>
      <c r="I1762" s="670"/>
      <c r="J1762" s="670"/>
      <c r="K1762" s="670"/>
      <c r="L1762" s="607">
        <v>1509</v>
      </c>
      <c r="M1762" s="607">
        <v>27099</v>
      </c>
      <c r="N1762" s="607">
        <v>28962</v>
      </c>
      <c r="O1762" s="607">
        <v>10075</v>
      </c>
      <c r="P1762" s="607">
        <v>134857</v>
      </c>
      <c r="Q1762" s="603">
        <v>202502</v>
      </c>
      <c r="R1762" s="670"/>
      <c r="S1762" s="670"/>
      <c r="T1762" s="670"/>
      <c r="U1762" s="670"/>
      <c r="V1762" s="670"/>
      <c r="W1762" s="670"/>
      <c r="X1762" s="670"/>
      <c r="Y1762" s="608">
        <v>2</v>
      </c>
      <c r="Z1762" s="608">
        <v>35</v>
      </c>
      <c r="AA1762" s="608">
        <v>38</v>
      </c>
      <c r="AB1762" s="608">
        <v>15</v>
      </c>
      <c r="AC1762" s="608">
        <v>163</v>
      </c>
      <c r="AD1762" s="605">
        <v>248</v>
      </c>
    </row>
    <row r="1763" spans="1:30" ht="15.75" thickBot="1" x14ac:dyDescent="0.3">
      <c r="A1763" s="593" t="s">
        <v>426</v>
      </c>
      <c r="B1763" s="673">
        <v>45492</v>
      </c>
      <c r="C1763" s="671" t="s">
        <v>396</v>
      </c>
      <c r="D1763" s="600" t="s">
        <v>399</v>
      </c>
      <c r="E1763" s="602"/>
      <c r="F1763" s="602"/>
      <c r="G1763" s="602"/>
      <c r="H1763" s="602"/>
      <c r="I1763" s="602"/>
      <c r="J1763" s="602"/>
      <c r="K1763" s="602"/>
      <c r="L1763" s="601">
        <v>2207</v>
      </c>
      <c r="M1763" s="601">
        <v>19629</v>
      </c>
      <c r="N1763" s="601">
        <v>20887</v>
      </c>
      <c r="O1763" s="601">
        <v>11127</v>
      </c>
      <c r="P1763" s="601">
        <v>133494</v>
      </c>
      <c r="Q1763" s="603">
        <v>187344</v>
      </c>
      <c r="R1763" s="602"/>
      <c r="S1763" s="602"/>
      <c r="T1763" s="602"/>
      <c r="U1763" s="602"/>
      <c r="V1763" s="602"/>
      <c r="W1763" s="602"/>
      <c r="X1763" s="602"/>
      <c r="Y1763" s="604">
        <v>4</v>
      </c>
      <c r="Z1763" s="604">
        <v>25</v>
      </c>
      <c r="AA1763" s="604">
        <v>27</v>
      </c>
      <c r="AB1763" s="604">
        <v>14</v>
      </c>
      <c r="AC1763" s="604">
        <v>174</v>
      </c>
      <c r="AD1763" s="605">
        <v>240</v>
      </c>
    </row>
    <row r="1764" spans="1:30" ht="15.75" thickBot="1" x14ac:dyDescent="0.3">
      <c r="A1764" s="593" t="s">
        <v>426</v>
      </c>
      <c r="B1764" s="672">
        <v>45498</v>
      </c>
      <c r="C1764" s="671" t="s">
        <v>396</v>
      </c>
      <c r="D1764" s="606" t="s">
        <v>402</v>
      </c>
      <c r="E1764" s="670"/>
      <c r="F1764" s="670"/>
      <c r="G1764" s="670"/>
      <c r="H1764" s="670"/>
      <c r="I1764" s="670"/>
      <c r="J1764" s="670"/>
      <c r="K1764" s="607">
        <v>200</v>
      </c>
      <c r="L1764" s="607">
        <v>4693</v>
      </c>
      <c r="M1764" s="607">
        <v>9616</v>
      </c>
      <c r="N1764" s="607">
        <v>7933</v>
      </c>
      <c r="O1764" s="607">
        <v>7841</v>
      </c>
      <c r="P1764" s="607">
        <v>1881</v>
      </c>
      <c r="Q1764" s="603">
        <v>32164</v>
      </c>
      <c r="R1764" s="670"/>
      <c r="S1764" s="670"/>
      <c r="T1764" s="670"/>
      <c r="U1764" s="670"/>
      <c r="V1764" s="670"/>
      <c r="W1764" s="670"/>
      <c r="X1764" s="608">
        <v>1</v>
      </c>
      <c r="Y1764" s="608">
        <v>10</v>
      </c>
      <c r="Z1764" s="608">
        <v>20</v>
      </c>
      <c r="AA1764" s="608">
        <v>16</v>
      </c>
      <c r="AB1764" s="608">
        <v>16</v>
      </c>
      <c r="AC1764" s="608">
        <v>4</v>
      </c>
      <c r="AD1764" s="605">
        <v>67</v>
      </c>
    </row>
    <row r="1765" spans="1:30" ht="15.75" thickBot="1" x14ac:dyDescent="0.3">
      <c r="A1765" s="593" t="s">
        <v>426</v>
      </c>
      <c r="B1765" s="673">
        <v>45504</v>
      </c>
      <c r="C1765" s="671" t="s">
        <v>396</v>
      </c>
      <c r="D1765" s="600" t="s">
        <v>402</v>
      </c>
      <c r="E1765" s="602"/>
      <c r="F1765" s="602"/>
      <c r="G1765" s="602"/>
      <c r="H1765" s="602"/>
      <c r="I1765" s="602"/>
      <c r="J1765" s="602"/>
      <c r="K1765" s="602"/>
      <c r="L1765" s="601">
        <v>764</v>
      </c>
      <c r="M1765" s="601">
        <v>31308</v>
      </c>
      <c r="N1765" s="601">
        <v>20439</v>
      </c>
      <c r="O1765" s="601">
        <v>8625</v>
      </c>
      <c r="P1765" s="601">
        <v>17101</v>
      </c>
      <c r="Q1765" s="603">
        <v>78237</v>
      </c>
      <c r="R1765" s="602"/>
      <c r="S1765" s="602"/>
      <c r="T1765" s="602"/>
      <c r="U1765" s="602"/>
      <c r="V1765" s="602"/>
      <c r="W1765" s="602"/>
      <c r="X1765" s="602"/>
      <c r="Y1765" s="604">
        <v>2</v>
      </c>
      <c r="Z1765" s="604">
        <v>63</v>
      </c>
      <c r="AA1765" s="604">
        <v>45</v>
      </c>
      <c r="AB1765" s="604">
        <v>16</v>
      </c>
      <c r="AC1765" s="604">
        <v>34</v>
      </c>
      <c r="AD1765" s="605">
        <v>160</v>
      </c>
    </row>
    <row r="1766" spans="1:30" ht="15.75" thickBot="1" x14ac:dyDescent="0.3">
      <c r="A1766" s="593" t="s">
        <v>426</v>
      </c>
      <c r="B1766" s="672">
        <v>45505</v>
      </c>
      <c r="C1766" s="671" t="s">
        <v>396</v>
      </c>
      <c r="D1766" s="606" t="s">
        <v>399</v>
      </c>
      <c r="E1766" s="670"/>
      <c r="F1766" s="670"/>
      <c r="G1766" s="670"/>
      <c r="H1766" s="670"/>
      <c r="I1766" s="670"/>
      <c r="J1766" s="670"/>
      <c r="K1766" s="670"/>
      <c r="L1766" s="607">
        <v>1406</v>
      </c>
      <c r="M1766" s="607">
        <v>13861</v>
      </c>
      <c r="N1766" s="607">
        <v>47230</v>
      </c>
      <c r="O1766" s="607">
        <v>22569</v>
      </c>
      <c r="P1766" s="607">
        <v>46261</v>
      </c>
      <c r="Q1766" s="603">
        <v>131327</v>
      </c>
      <c r="R1766" s="670"/>
      <c r="S1766" s="670"/>
      <c r="T1766" s="670"/>
      <c r="U1766" s="670"/>
      <c r="V1766" s="670"/>
      <c r="W1766" s="670"/>
      <c r="X1766" s="670"/>
      <c r="Y1766" s="608">
        <v>1</v>
      </c>
      <c r="Z1766" s="608">
        <v>18</v>
      </c>
      <c r="AA1766" s="608">
        <v>60</v>
      </c>
      <c r="AB1766" s="608">
        <v>29</v>
      </c>
      <c r="AC1766" s="608">
        <v>69</v>
      </c>
      <c r="AD1766" s="605">
        <v>174</v>
      </c>
    </row>
    <row r="1767" spans="1:30" ht="15.75" thickBot="1" x14ac:dyDescent="0.3">
      <c r="A1767" s="593" t="s">
        <v>426</v>
      </c>
      <c r="B1767" s="673">
        <v>45510</v>
      </c>
      <c r="C1767" s="671" t="s">
        <v>396</v>
      </c>
      <c r="D1767" s="600" t="s">
        <v>399</v>
      </c>
      <c r="E1767" s="602"/>
      <c r="F1767" s="602"/>
      <c r="G1767" s="602"/>
      <c r="H1767" s="602"/>
      <c r="I1767" s="602"/>
      <c r="J1767" s="602"/>
      <c r="K1767" s="602"/>
      <c r="L1767" s="602"/>
      <c r="M1767" s="602"/>
      <c r="N1767" s="601">
        <v>34603</v>
      </c>
      <c r="O1767" s="601">
        <v>47574</v>
      </c>
      <c r="P1767" s="601">
        <v>70353</v>
      </c>
      <c r="Q1767" s="603">
        <v>152530</v>
      </c>
      <c r="R1767" s="602"/>
      <c r="S1767" s="602"/>
      <c r="T1767" s="602"/>
      <c r="U1767" s="602"/>
      <c r="V1767" s="602"/>
      <c r="W1767" s="602"/>
      <c r="X1767" s="602"/>
      <c r="Y1767" s="602"/>
      <c r="Z1767" s="602"/>
      <c r="AA1767" s="604">
        <v>37</v>
      </c>
      <c r="AB1767" s="604">
        <v>59</v>
      </c>
      <c r="AC1767" s="604">
        <v>92</v>
      </c>
      <c r="AD1767" s="605">
        <v>188</v>
      </c>
    </row>
    <row r="1768" spans="1:30" ht="15.75" thickBot="1" x14ac:dyDescent="0.3">
      <c r="A1768" s="593" t="s">
        <v>426</v>
      </c>
      <c r="B1768" s="672">
        <v>45512</v>
      </c>
      <c r="C1768" s="671" t="s">
        <v>396</v>
      </c>
      <c r="D1768" s="606" t="s">
        <v>399</v>
      </c>
      <c r="E1768" s="670"/>
      <c r="F1768" s="670"/>
      <c r="G1768" s="670"/>
      <c r="H1768" s="670"/>
      <c r="I1768" s="670"/>
      <c r="J1768" s="670"/>
      <c r="K1768" s="670"/>
      <c r="L1768" s="670"/>
      <c r="M1768" s="607">
        <v>2000</v>
      </c>
      <c r="N1768" s="607">
        <v>6218</v>
      </c>
      <c r="O1768" s="607">
        <v>15571</v>
      </c>
      <c r="P1768" s="607">
        <v>38946</v>
      </c>
      <c r="Q1768" s="603">
        <v>62735</v>
      </c>
      <c r="R1768" s="670"/>
      <c r="S1768" s="670"/>
      <c r="T1768" s="670"/>
      <c r="U1768" s="670"/>
      <c r="V1768" s="670"/>
      <c r="W1768" s="670"/>
      <c r="X1768" s="670"/>
      <c r="Y1768" s="670"/>
      <c r="Z1768" s="608">
        <v>2</v>
      </c>
      <c r="AA1768" s="608">
        <v>9</v>
      </c>
      <c r="AB1768" s="608">
        <v>20</v>
      </c>
      <c r="AC1768" s="608">
        <v>52</v>
      </c>
      <c r="AD1768" s="605">
        <v>82</v>
      </c>
    </row>
    <row r="1769" spans="1:30" ht="15.75" thickBot="1" x14ac:dyDescent="0.3">
      <c r="A1769" s="593" t="s">
        <v>426</v>
      </c>
      <c r="B1769" s="673">
        <v>45517</v>
      </c>
      <c r="C1769" s="671" t="s">
        <v>396</v>
      </c>
      <c r="D1769" s="600" t="s">
        <v>402</v>
      </c>
      <c r="E1769" s="602"/>
      <c r="F1769" s="602"/>
      <c r="G1769" s="602"/>
      <c r="H1769" s="602"/>
      <c r="I1769" s="602"/>
      <c r="J1769" s="602"/>
      <c r="K1769" s="602"/>
      <c r="L1769" s="602"/>
      <c r="M1769" s="601">
        <v>11329</v>
      </c>
      <c r="N1769" s="601">
        <v>26227</v>
      </c>
      <c r="O1769" s="601">
        <v>3349</v>
      </c>
      <c r="P1769" s="601">
        <v>7018</v>
      </c>
      <c r="Q1769" s="603">
        <v>47923</v>
      </c>
      <c r="R1769" s="602"/>
      <c r="S1769" s="602"/>
      <c r="T1769" s="602"/>
      <c r="U1769" s="602"/>
      <c r="V1769" s="602"/>
      <c r="W1769" s="602"/>
      <c r="X1769" s="602"/>
      <c r="Y1769" s="602"/>
      <c r="Z1769" s="604">
        <v>19</v>
      </c>
      <c r="AA1769" s="604">
        <v>53</v>
      </c>
      <c r="AB1769" s="604">
        <v>8</v>
      </c>
      <c r="AC1769" s="604">
        <v>16</v>
      </c>
      <c r="AD1769" s="605">
        <v>96</v>
      </c>
    </row>
    <row r="1770" spans="1:30" ht="15.75" thickBot="1" x14ac:dyDescent="0.3">
      <c r="A1770" s="593" t="s">
        <v>426</v>
      </c>
      <c r="B1770" s="690">
        <v>45519</v>
      </c>
      <c r="C1770" s="692" t="s">
        <v>396</v>
      </c>
      <c r="D1770" s="606" t="s">
        <v>402</v>
      </c>
      <c r="E1770" s="670"/>
      <c r="F1770" s="670"/>
      <c r="G1770" s="670"/>
      <c r="H1770" s="670"/>
      <c r="I1770" s="670"/>
      <c r="J1770" s="670"/>
      <c r="K1770" s="670"/>
      <c r="L1770" s="670"/>
      <c r="M1770" s="607">
        <v>1408</v>
      </c>
      <c r="N1770" s="607">
        <v>23323</v>
      </c>
      <c r="O1770" s="607">
        <v>17374</v>
      </c>
      <c r="P1770" s="607">
        <v>7301</v>
      </c>
      <c r="Q1770" s="603">
        <v>49406</v>
      </c>
      <c r="R1770" s="670"/>
      <c r="S1770" s="670"/>
      <c r="T1770" s="670"/>
      <c r="U1770" s="670"/>
      <c r="V1770" s="670"/>
      <c r="W1770" s="670"/>
      <c r="X1770" s="670"/>
      <c r="Y1770" s="670"/>
      <c r="Z1770" s="608">
        <v>3</v>
      </c>
      <c r="AA1770" s="608">
        <v>48</v>
      </c>
      <c r="AB1770" s="608">
        <v>35</v>
      </c>
      <c r="AC1770" s="608">
        <v>12</v>
      </c>
      <c r="AD1770" s="605">
        <v>98</v>
      </c>
    </row>
    <row r="1771" spans="1:30" ht="15.75" thickBot="1" x14ac:dyDescent="0.3">
      <c r="A1771" s="593" t="s">
        <v>426</v>
      </c>
      <c r="B1771" s="691">
        <v>45519</v>
      </c>
      <c r="C1771" s="692" t="s">
        <v>396</v>
      </c>
      <c r="D1771" s="600" t="s">
        <v>399</v>
      </c>
      <c r="E1771" s="602"/>
      <c r="F1771" s="602"/>
      <c r="G1771" s="602"/>
      <c r="H1771" s="602"/>
      <c r="I1771" s="602"/>
      <c r="J1771" s="602"/>
      <c r="K1771" s="602"/>
      <c r="L1771" s="602"/>
      <c r="M1771" s="602"/>
      <c r="N1771" s="601">
        <v>1138</v>
      </c>
      <c r="O1771" s="601">
        <v>1426</v>
      </c>
      <c r="P1771" s="601">
        <v>3289</v>
      </c>
      <c r="Q1771" s="603">
        <v>5853</v>
      </c>
      <c r="R1771" s="602"/>
      <c r="S1771" s="602"/>
      <c r="T1771" s="602"/>
      <c r="U1771" s="602"/>
      <c r="V1771" s="602"/>
      <c r="W1771" s="602"/>
      <c r="X1771" s="602"/>
      <c r="Y1771" s="602"/>
      <c r="Z1771" s="602"/>
      <c r="AA1771" s="604">
        <v>1</v>
      </c>
      <c r="AB1771" s="604">
        <v>1</v>
      </c>
      <c r="AC1771" s="604">
        <v>4</v>
      </c>
      <c r="AD1771" s="605">
        <v>6</v>
      </c>
    </row>
    <row r="1772" spans="1:30" ht="15.75" thickBot="1" x14ac:dyDescent="0.3">
      <c r="A1772" s="593" t="s">
        <v>426</v>
      </c>
      <c r="B1772" s="672">
        <v>45525</v>
      </c>
      <c r="C1772" s="671" t="s">
        <v>396</v>
      </c>
      <c r="D1772" s="606" t="s">
        <v>402</v>
      </c>
      <c r="E1772" s="670"/>
      <c r="F1772" s="670"/>
      <c r="G1772" s="670"/>
      <c r="H1772" s="670"/>
      <c r="I1772" s="670"/>
      <c r="J1772" s="670"/>
      <c r="K1772" s="670"/>
      <c r="L1772" s="670"/>
      <c r="M1772" s="607">
        <v>1000</v>
      </c>
      <c r="N1772" s="607">
        <v>3638</v>
      </c>
      <c r="O1772" s="607">
        <v>14093</v>
      </c>
      <c r="P1772" s="607">
        <v>11389</v>
      </c>
      <c r="Q1772" s="603">
        <v>30120</v>
      </c>
      <c r="R1772" s="670"/>
      <c r="S1772" s="670"/>
      <c r="T1772" s="670"/>
      <c r="U1772" s="670"/>
      <c r="V1772" s="670"/>
      <c r="W1772" s="670"/>
      <c r="X1772" s="670"/>
      <c r="Y1772" s="670"/>
      <c r="Z1772" s="608">
        <v>1</v>
      </c>
      <c r="AA1772" s="608">
        <v>5</v>
      </c>
      <c r="AB1772" s="608">
        <v>27</v>
      </c>
      <c r="AC1772" s="608">
        <v>18</v>
      </c>
      <c r="AD1772" s="605">
        <v>51</v>
      </c>
    </row>
    <row r="1773" spans="1:30" ht="15.75" thickBot="1" x14ac:dyDescent="0.3">
      <c r="A1773" s="593" t="s">
        <v>426</v>
      </c>
      <c r="B1773" s="692" t="s">
        <v>398</v>
      </c>
      <c r="C1773" s="692" t="s">
        <v>396</v>
      </c>
      <c r="D1773" s="600" t="s">
        <v>402</v>
      </c>
      <c r="E1773" s="602"/>
      <c r="F1773" s="602"/>
      <c r="G1773" s="602"/>
      <c r="H1773" s="602"/>
      <c r="I1773" s="602"/>
      <c r="J1773" s="602"/>
      <c r="K1773" s="602"/>
      <c r="L1773" s="602"/>
      <c r="M1773" s="602"/>
      <c r="N1773" s="602"/>
      <c r="O1773" s="602"/>
      <c r="P1773" s="602"/>
      <c r="Q1773" s="591"/>
      <c r="R1773" s="604">
        <v>300</v>
      </c>
      <c r="S1773" s="604">
        <v>2</v>
      </c>
      <c r="T1773" s="604">
        <v>127</v>
      </c>
      <c r="U1773" s="604">
        <v>375</v>
      </c>
      <c r="V1773" s="604">
        <v>259</v>
      </c>
      <c r="W1773" s="604">
        <v>449</v>
      </c>
      <c r="X1773" s="604">
        <v>345</v>
      </c>
      <c r="Y1773" s="604">
        <v>378</v>
      </c>
      <c r="Z1773" s="604">
        <v>310</v>
      </c>
      <c r="AA1773" s="604">
        <v>343</v>
      </c>
      <c r="AB1773" s="604">
        <v>167</v>
      </c>
      <c r="AC1773" s="604">
        <v>101</v>
      </c>
      <c r="AD1773" s="605">
        <v>2909</v>
      </c>
    </row>
    <row r="1774" spans="1:30" ht="15.75" thickBot="1" x14ac:dyDescent="0.3">
      <c r="A1774" s="593" t="s">
        <v>426</v>
      </c>
      <c r="B1774" s="692" t="s">
        <v>398</v>
      </c>
      <c r="C1774" s="692" t="s">
        <v>396</v>
      </c>
      <c r="D1774" s="606" t="s">
        <v>397</v>
      </c>
      <c r="E1774" s="670"/>
      <c r="F1774" s="670"/>
      <c r="G1774" s="670"/>
      <c r="H1774" s="670"/>
      <c r="I1774" s="670"/>
      <c r="J1774" s="670"/>
      <c r="K1774" s="670"/>
      <c r="L1774" s="670"/>
      <c r="M1774" s="670"/>
      <c r="N1774" s="670"/>
      <c r="O1774" s="670"/>
      <c r="P1774" s="670"/>
      <c r="Q1774" s="591"/>
      <c r="R1774" s="608">
        <v>1</v>
      </c>
      <c r="S1774" s="670"/>
      <c r="T1774" s="608">
        <v>1</v>
      </c>
      <c r="U1774" s="608">
        <v>1</v>
      </c>
      <c r="V1774" s="670"/>
      <c r="W1774" s="670"/>
      <c r="X1774" s="670"/>
      <c r="Y1774" s="608">
        <v>1</v>
      </c>
      <c r="Z1774" s="670"/>
      <c r="AA1774" s="608">
        <v>1</v>
      </c>
      <c r="AB1774" s="608">
        <v>1</v>
      </c>
      <c r="AC1774" s="608">
        <v>5</v>
      </c>
      <c r="AD1774" s="605">
        <v>11</v>
      </c>
    </row>
    <row r="1775" spans="1:30" ht="15.75" thickBot="1" x14ac:dyDescent="0.3">
      <c r="A1775" s="593" t="s">
        <v>426</v>
      </c>
      <c r="B1775" s="692" t="s">
        <v>398</v>
      </c>
      <c r="C1775" s="692" t="s">
        <v>396</v>
      </c>
      <c r="D1775" s="600" t="s">
        <v>399</v>
      </c>
      <c r="E1775" s="602"/>
      <c r="F1775" s="602"/>
      <c r="G1775" s="602"/>
      <c r="H1775" s="602"/>
      <c r="I1775" s="602"/>
      <c r="J1775" s="602"/>
      <c r="K1775" s="602"/>
      <c r="L1775" s="602"/>
      <c r="M1775" s="602"/>
      <c r="N1775" s="602"/>
      <c r="O1775" s="602"/>
      <c r="P1775" s="602"/>
      <c r="Q1775" s="591"/>
      <c r="R1775" s="604">
        <v>468</v>
      </c>
      <c r="S1775" s="604">
        <v>38</v>
      </c>
      <c r="T1775" s="604">
        <v>435</v>
      </c>
      <c r="U1775" s="604">
        <v>1440</v>
      </c>
      <c r="V1775" s="604">
        <v>653</v>
      </c>
      <c r="W1775" s="604">
        <v>877</v>
      </c>
      <c r="X1775" s="604">
        <v>799</v>
      </c>
      <c r="Y1775" s="604">
        <v>732</v>
      </c>
      <c r="Z1775" s="604">
        <v>734</v>
      </c>
      <c r="AA1775" s="604">
        <v>761</v>
      </c>
      <c r="AB1775" s="604">
        <v>808</v>
      </c>
      <c r="AC1775" s="604">
        <v>665</v>
      </c>
      <c r="AD1775" s="605">
        <v>7890</v>
      </c>
    </row>
    <row r="1776" spans="1:30" ht="15.75" thickBot="1" x14ac:dyDescent="0.3">
      <c r="A1776" s="593" t="s">
        <v>426</v>
      </c>
      <c r="B1776" s="692" t="s">
        <v>398</v>
      </c>
      <c r="C1776" s="692" t="s">
        <v>396</v>
      </c>
      <c r="D1776" s="606" t="s">
        <v>403</v>
      </c>
      <c r="E1776" s="670"/>
      <c r="F1776" s="670"/>
      <c r="G1776" s="670"/>
      <c r="H1776" s="670"/>
      <c r="I1776" s="670"/>
      <c r="J1776" s="670"/>
      <c r="K1776" s="670"/>
      <c r="L1776" s="670"/>
      <c r="M1776" s="670"/>
      <c r="N1776" s="670"/>
      <c r="O1776" s="670"/>
      <c r="P1776" s="670"/>
      <c r="Q1776" s="591"/>
      <c r="R1776" s="670"/>
      <c r="S1776" s="670"/>
      <c r="T1776" s="608">
        <v>1</v>
      </c>
      <c r="U1776" s="608">
        <v>1</v>
      </c>
      <c r="V1776" s="670"/>
      <c r="W1776" s="670"/>
      <c r="X1776" s="670"/>
      <c r="Y1776" s="670"/>
      <c r="Z1776" s="608">
        <v>1</v>
      </c>
      <c r="AA1776" s="670"/>
      <c r="AB1776" s="608">
        <v>1</v>
      </c>
      <c r="AC1776" s="608">
        <v>1</v>
      </c>
      <c r="AD1776" s="605">
        <v>5</v>
      </c>
    </row>
    <row r="1777" spans="1:30" ht="15.75" thickBot="1" x14ac:dyDescent="0.3">
      <c r="A1777" s="593" t="s">
        <v>426</v>
      </c>
      <c r="B1777" s="692" t="s">
        <v>398</v>
      </c>
      <c r="C1777" s="692" t="s">
        <v>396</v>
      </c>
      <c r="D1777" s="600" t="s">
        <v>407</v>
      </c>
      <c r="E1777" s="602"/>
      <c r="F1777" s="602"/>
      <c r="G1777" s="602"/>
      <c r="H1777" s="602"/>
      <c r="I1777" s="602"/>
      <c r="J1777" s="602"/>
      <c r="K1777" s="602"/>
      <c r="L1777" s="602"/>
      <c r="M1777" s="602"/>
      <c r="N1777" s="602"/>
      <c r="O1777" s="602"/>
      <c r="P1777" s="602"/>
      <c r="Q1777" s="591"/>
      <c r="R1777" s="602"/>
      <c r="S1777" s="604">
        <v>3</v>
      </c>
      <c r="T1777" s="602"/>
      <c r="U1777" s="602"/>
      <c r="V1777" s="602"/>
      <c r="W1777" s="604">
        <v>1</v>
      </c>
      <c r="X1777" s="602"/>
      <c r="Y1777" s="602"/>
      <c r="Z1777" s="602"/>
      <c r="AA1777" s="602"/>
      <c r="AB1777" s="602"/>
      <c r="AC1777" s="604">
        <v>1</v>
      </c>
      <c r="AD1777" s="605">
        <v>5</v>
      </c>
    </row>
    <row r="1778" spans="1:30" ht="15.75" thickBot="1" x14ac:dyDescent="0.3">
      <c r="A1778" s="593" t="s">
        <v>426</v>
      </c>
      <c r="B1778" s="671" t="s">
        <v>400</v>
      </c>
      <c r="C1778" s="671" t="s">
        <v>400</v>
      </c>
      <c r="D1778" s="609" t="s">
        <v>400</v>
      </c>
      <c r="E1778" s="603">
        <v>479288.04</v>
      </c>
      <c r="F1778" s="603">
        <v>57807</v>
      </c>
      <c r="G1778" s="603">
        <v>322743.83</v>
      </c>
      <c r="H1778" s="603">
        <v>1017945.26</v>
      </c>
      <c r="I1778" s="603">
        <v>483232</v>
      </c>
      <c r="J1778" s="603">
        <v>772217</v>
      </c>
      <c r="K1778" s="603">
        <v>716220</v>
      </c>
      <c r="L1778" s="603">
        <v>734839.75</v>
      </c>
      <c r="M1778" s="603">
        <v>672270</v>
      </c>
      <c r="N1778" s="603">
        <v>728585.29</v>
      </c>
      <c r="O1778" s="603">
        <v>684998</v>
      </c>
      <c r="P1778" s="603">
        <v>629711</v>
      </c>
      <c r="Q1778" s="603">
        <v>7299857.1699999999</v>
      </c>
      <c r="R1778" s="610">
        <v>550</v>
      </c>
      <c r="S1778" s="610">
        <v>99</v>
      </c>
      <c r="T1778" s="610">
        <v>470</v>
      </c>
      <c r="U1778" s="610">
        <v>1481</v>
      </c>
      <c r="V1778" s="610">
        <v>717</v>
      </c>
      <c r="W1778" s="610">
        <v>1022</v>
      </c>
      <c r="X1778" s="610">
        <v>913</v>
      </c>
      <c r="Y1778" s="610">
        <v>862</v>
      </c>
      <c r="Z1778" s="610">
        <v>817</v>
      </c>
      <c r="AA1778" s="610">
        <v>914</v>
      </c>
      <c r="AB1778" s="610">
        <v>928</v>
      </c>
      <c r="AC1778" s="610">
        <v>860</v>
      </c>
      <c r="AD1778" s="605">
        <v>8322</v>
      </c>
    </row>
    <row r="1779" spans="1:30" ht="15.75" thickBot="1" x14ac:dyDescent="0.3">
      <c r="A1779" s="593" t="s">
        <v>427</v>
      </c>
      <c r="B1779" s="673">
        <v>45161</v>
      </c>
      <c r="C1779" s="671" t="s">
        <v>396</v>
      </c>
      <c r="D1779" s="600" t="s">
        <v>397</v>
      </c>
      <c r="E1779" s="601">
        <v>1190</v>
      </c>
      <c r="F1779" s="602"/>
      <c r="G1779" s="602"/>
      <c r="H1779" s="602"/>
      <c r="I1779" s="602"/>
      <c r="J1779" s="602"/>
      <c r="K1779" s="602"/>
      <c r="L1779" s="602"/>
      <c r="M1779" s="602"/>
      <c r="N1779" s="602"/>
      <c r="O1779" s="602"/>
      <c r="P1779" s="602"/>
      <c r="Q1779" s="603">
        <v>1190</v>
      </c>
      <c r="R1779" s="604">
        <v>2</v>
      </c>
      <c r="S1779" s="602"/>
      <c r="T1779" s="602"/>
      <c r="U1779" s="602"/>
      <c r="V1779" s="602"/>
      <c r="W1779" s="602"/>
      <c r="X1779" s="602"/>
      <c r="Y1779" s="602"/>
      <c r="Z1779" s="602"/>
      <c r="AA1779" s="602"/>
      <c r="AB1779" s="602"/>
      <c r="AC1779" s="602"/>
      <c r="AD1779" s="605">
        <v>2</v>
      </c>
    </row>
    <row r="1780" spans="1:30" ht="15.75" thickBot="1" x14ac:dyDescent="0.3">
      <c r="A1780" s="593" t="s">
        <v>427</v>
      </c>
      <c r="B1780" s="672">
        <v>45167</v>
      </c>
      <c r="C1780" s="671" t="s">
        <v>396</v>
      </c>
      <c r="D1780" s="606" t="s">
        <v>397</v>
      </c>
      <c r="E1780" s="607">
        <v>630</v>
      </c>
      <c r="F1780" s="670"/>
      <c r="G1780" s="670"/>
      <c r="H1780" s="670"/>
      <c r="I1780" s="670"/>
      <c r="J1780" s="670"/>
      <c r="K1780" s="670"/>
      <c r="L1780" s="670"/>
      <c r="M1780" s="670"/>
      <c r="N1780" s="670"/>
      <c r="O1780" s="670"/>
      <c r="P1780" s="670"/>
      <c r="Q1780" s="603">
        <v>630</v>
      </c>
      <c r="R1780" s="608">
        <v>1</v>
      </c>
      <c r="S1780" s="670"/>
      <c r="T1780" s="670"/>
      <c r="U1780" s="670"/>
      <c r="V1780" s="670"/>
      <c r="W1780" s="670"/>
      <c r="X1780" s="670"/>
      <c r="Y1780" s="670"/>
      <c r="Z1780" s="670"/>
      <c r="AA1780" s="670"/>
      <c r="AB1780" s="670"/>
      <c r="AC1780" s="670"/>
      <c r="AD1780" s="605">
        <v>1</v>
      </c>
    </row>
    <row r="1781" spans="1:30" ht="15.75" thickBot="1" x14ac:dyDescent="0.3">
      <c r="A1781" s="593" t="s">
        <v>427</v>
      </c>
      <c r="B1781" s="673">
        <v>45184</v>
      </c>
      <c r="C1781" s="671" t="s">
        <v>396</v>
      </c>
      <c r="D1781" s="600" t="s">
        <v>397</v>
      </c>
      <c r="E1781" s="602"/>
      <c r="F1781" s="601">
        <v>580</v>
      </c>
      <c r="G1781" s="602"/>
      <c r="H1781" s="602"/>
      <c r="I1781" s="602"/>
      <c r="J1781" s="602"/>
      <c r="K1781" s="602"/>
      <c r="L1781" s="602"/>
      <c r="M1781" s="602"/>
      <c r="N1781" s="602"/>
      <c r="O1781" s="602"/>
      <c r="P1781" s="602"/>
      <c r="Q1781" s="603">
        <v>580</v>
      </c>
      <c r="R1781" s="602"/>
      <c r="S1781" s="604">
        <v>1</v>
      </c>
      <c r="T1781" s="602"/>
      <c r="U1781" s="602"/>
      <c r="V1781" s="602"/>
      <c r="W1781" s="602"/>
      <c r="X1781" s="602"/>
      <c r="Y1781" s="602"/>
      <c r="Z1781" s="602"/>
      <c r="AA1781" s="602"/>
      <c r="AB1781" s="602"/>
      <c r="AC1781" s="602"/>
      <c r="AD1781" s="605">
        <v>1</v>
      </c>
    </row>
    <row r="1782" spans="1:30" ht="15.75" thickBot="1" x14ac:dyDescent="0.3">
      <c r="A1782" s="593" t="s">
        <v>427</v>
      </c>
      <c r="B1782" s="672">
        <v>45190</v>
      </c>
      <c r="C1782" s="671" t="s">
        <v>396</v>
      </c>
      <c r="D1782" s="606" t="s">
        <v>397</v>
      </c>
      <c r="E1782" s="670"/>
      <c r="F1782" s="607">
        <v>8851</v>
      </c>
      <c r="G1782" s="670"/>
      <c r="H1782" s="670"/>
      <c r="I1782" s="670"/>
      <c r="J1782" s="670"/>
      <c r="K1782" s="670"/>
      <c r="L1782" s="670"/>
      <c r="M1782" s="670"/>
      <c r="N1782" s="670"/>
      <c r="O1782" s="670"/>
      <c r="P1782" s="670"/>
      <c r="Q1782" s="603">
        <v>8851</v>
      </c>
      <c r="R1782" s="670"/>
      <c r="S1782" s="608">
        <v>44</v>
      </c>
      <c r="T1782" s="670"/>
      <c r="U1782" s="670"/>
      <c r="V1782" s="670"/>
      <c r="W1782" s="670"/>
      <c r="X1782" s="670"/>
      <c r="Y1782" s="670"/>
      <c r="Z1782" s="670"/>
      <c r="AA1782" s="670"/>
      <c r="AB1782" s="670"/>
      <c r="AC1782" s="670"/>
      <c r="AD1782" s="605">
        <v>44</v>
      </c>
    </row>
    <row r="1783" spans="1:30" ht="15.75" thickBot="1" x14ac:dyDescent="0.3">
      <c r="A1783" s="593" t="s">
        <v>427</v>
      </c>
      <c r="B1783" s="673">
        <v>45191</v>
      </c>
      <c r="C1783" s="671" t="s">
        <v>396</v>
      </c>
      <c r="D1783" s="600" t="s">
        <v>397</v>
      </c>
      <c r="E1783" s="602"/>
      <c r="F1783" s="601">
        <v>501</v>
      </c>
      <c r="G1783" s="602"/>
      <c r="H1783" s="602"/>
      <c r="I1783" s="602"/>
      <c r="J1783" s="602"/>
      <c r="K1783" s="602"/>
      <c r="L1783" s="602"/>
      <c r="M1783" s="602"/>
      <c r="N1783" s="602"/>
      <c r="O1783" s="602"/>
      <c r="P1783" s="602"/>
      <c r="Q1783" s="603">
        <v>501</v>
      </c>
      <c r="R1783" s="602"/>
      <c r="S1783" s="604">
        <v>3</v>
      </c>
      <c r="T1783" s="602"/>
      <c r="U1783" s="602"/>
      <c r="V1783" s="602"/>
      <c r="W1783" s="602"/>
      <c r="X1783" s="602"/>
      <c r="Y1783" s="602"/>
      <c r="Z1783" s="602"/>
      <c r="AA1783" s="602"/>
      <c r="AB1783" s="602"/>
      <c r="AC1783" s="602"/>
      <c r="AD1783" s="605">
        <v>3</v>
      </c>
    </row>
    <row r="1784" spans="1:30" ht="15.75" thickBot="1" x14ac:dyDescent="0.3">
      <c r="A1784" s="593" t="s">
        <v>427</v>
      </c>
      <c r="B1784" s="672">
        <v>45194</v>
      </c>
      <c r="C1784" s="671" t="s">
        <v>396</v>
      </c>
      <c r="D1784" s="606" t="s">
        <v>397</v>
      </c>
      <c r="E1784" s="670"/>
      <c r="F1784" s="607">
        <v>2430</v>
      </c>
      <c r="G1784" s="670"/>
      <c r="H1784" s="670"/>
      <c r="I1784" s="670"/>
      <c r="J1784" s="670"/>
      <c r="K1784" s="670"/>
      <c r="L1784" s="670"/>
      <c r="M1784" s="670"/>
      <c r="N1784" s="670"/>
      <c r="O1784" s="670"/>
      <c r="P1784" s="670"/>
      <c r="Q1784" s="603">
        <v>2430</v>
      </c>
      <c r="R1784" s="670"/>
      <c r="S1784" s="608">
        <v>12</v>
      </c>
      <c r="T1784" s="670"/>
      <c r="U1784" s="670"/>
      <c r="V1784" s="670"/>
      <c r="W1784" s="670"/>
      <c r="X1784" s="670"/>
      <c r="Y1784" s="670"/>
      <c r="Z1784" s="670"/>
      <c r="AA1784" s="670"/>
      <c r="AB1784" s="670"/>
      <c r="AC1784" s="670"/>
      <c r="AD1784" s="605">
        <v>12</v>
      </c>
    </row>
    <row r="1785" spans="1:30" ht="15.75" thickBot="1" x14ac:dyDescent="0.3">
      <c r="A1785" s="593" t="s">
        <v>427</v>
      </c>
      <c r="B1785" s="673">
        <v>45202</v>
      </c>
      <c r="C1785" s="671" t="s">
        <v>396</v>
      </c>
      <c r="D1785" s="600" t="s">
        <v>397</v>
      </c>
      <c r="E1785" s="602"/>
      <c r="F1785" s="602"/>
      <c r="G1785" s="601">
        <v>334</v>
      </c>
      <c r="H1785" s="602"/>
      <c r="I1785" s="602"/>
      <c r="J1785" s="602"/>
      <c r="K1785" s="602"/>
      <c r="L1785" s="602"/>
      <c r="M1785" s="602"/>
      <c r="N1785" s="602"/>
      <c r="O1785" s="602"/>
      <c r="P1785" s="602"/>
      <c r="Q1785" s="603">
        <v>334</v>
      </c>
      <c r="R1785" s="602"/>
      <c r="S1785" s="602"/>
      <c r="T1785" s="604">
        <v>2</v>
      </c>
      <c r="U1785" s="602"/>
      <c r="V1785" s="602"/>
      <c r="W1785" s="602"/>
      <c r="X1785" s="602"/>
      <c r="Y1785" s="602"/>
      <c r="Z1785" s="602"/>
      <c r="AA1785" s="602"/>
      <c r="AB1785" s="602"/>
      <c r="AC1785" s="602"/>
      <c r="AD1785" s="605">
        <v>2</v>
      </c>
    </row>
    <row r="1786" spans="1:30" ht="15.75" thickBot="1" x14ac:dyDescent="0.3">
      <c r="A1786" s="593" t="s">
        <v>427</v>
      </c>
      <c r="B1786" s="672">
        <v>45210</v>
      </c>
      <c r="C1786" s="671" t="s">
        <v>396</v>
      </c>
      <c r="D1786" s="606" t="s">
        <v>397</v>
      </c>
      <c r="E1786" s="670"/>
      <c r="F1786" s="670"/>
      <c r="G1786" s="607">
        <v>167</v>
      </c>
      <c r="H1786" s="670"/>
      <c r="I1786" s="670"/>
      <c r="J1786" s="670"/>
      <c r="K1786" s="670"/>
      <c r="L1786" s="670"/>
      <c r="M1786" s="670"/>
      <c r="N1786" s="670"/>
      <c r="O1786" s="670"/>
      <c r="P1786" s="670"/>
      <c r="Q1786" s="603">
        <v>167</v>
      </c>
      <c r="R1786" s="670"/>
      <c r="S1786" s="670"/>
      <c r="T1786" s="608">
        <v>1</v>
      </c>
      <c r="U1786" s="670"/>
      <c r="V1786" s="670"/>
      <c r="W1786" s="670"/>
      <c r="X1786" s="670"/>
      <c r="Y1786" s="670"/>
      <c r="Z1786" s="670"/>
      <c r="AA1786" s="670"/>
      <c r="AB1786" s="670"/>
      <c r="AC1786" s="670"/>
      <c r="AD1786" s="605">
        <v>1</v>
      </c>
    </row>
    <row r="1787" spans="1:30" ht="15.75" thickBot="1" x14ac:dyDescent="0.3">
      <c r="A1787" s="593" t="s">
        <v>427</v>
      </c>
      <c r="B1787" s="673">
        <v>45239</v>
      </c>
      <c r="C1787" s="671" t="s">
        <v>396</v>
      </c>
      <c r="D1787" s="600" t="s">
        <v>397</v>
      </c>
      <c r="E1787" s="602"/>
      <c r="F1787" s="602"/>
      <c r="G1787" s="602"/>
      <c r="H1787" s="601">
        <v>730</v>
      </c>
      <c r="I1787" s="602"/>
      <c r="J1787" s="602"/>
      <c r="K1787" s="602"/>
      <c r="L1787" s="602"/>
      <c r="M1787" s="602"/>
      <c r="N1787" s="602"/>
      <c r="O1787" s="602"/>
      <c r="P1787" s="602"/>
      <c r="Q1787" s="603">
        <v>730</v>
      </c>
      <c r="R1787" s="602"/>
      <c r="S1787" s="602"/>
      <c r="T1787" s="602"/>
      <c r="U1787" s="604">
        <v>1</v>
      </c>
      <c r="V1787" s="602"/>
      <c r="W1787" s="602"/>
      <c r="X1787" s="602"/>
      <c r="Y1787" s="602"/>
      <c r="Z1787" s="602"/>
      <c r="AA1787" s="602"/>
      <c r="AB1787" s="602"/>
      <c r="AC1787" s="602"/>
      <c r="AD1787" s="605">
        <v>1</v>
      </c>
    </row>
    <row r="1788" spans="1:30" ht="15.75" thickBot="1" x14ac:dyDescent="0.3">
      <c r="A1788" s="593" t="s">
        <v>427</v>
      </c>
      <c r="B1788" s="672">
        <v>45246</v>
      </c>
      <c r="C1788" s="671" t="s">
        <v>396</v>
      </c>
      <c r="D1788" s="606" t="s">
        <v>397</v>
      </c>
      <c r="E1788" s="670"/>
      <c r="F1788" s="670"/>
      <c r="G1788" s="670"/>
      <c r="H1788" s="607">
        <v>1320</v>
      </c>
      <c r="I1788" s="670"/>
      <c r="J1788" s="670"/>
      <c r="K1788" s="670"/>
      <c r="L1788" s="670"/>
      <c r="M1788" s="670"/>
      <c r="N1788" s="670"/>
      <c r="O1788" s="670"/>
      <c r="P1788" s="670"/>
      <c r="Q1788" s="603">
        <v>1320</v>
      </c>
      <c r="R1788" s="670"/>
      <c r="S1788" s="670"/>
      <c r="T1788" s="670"/>
      <c r="U1788" s="608">
        <v>2</v>
      </c>
      <c r="V1788" s="670"/>
      <c r="W1788" s="670"/>
      <c r="X1788" s="670"/>
      <c r="Y1788" s="670"/>
      <c r="Z1788" s="670"/>
      <c r="AA1788" s="670"/>
      <c r="AB1788" s="670"/>
      <c r="AC1788" s="670"/>
      <c r="AD1788" s="605">
        <v>2</v>
      </c>
    </row>
    <row r="1789" spans="1:30" ht="15.75" thickBot="1" x14ac:dyDescent="0.3">
      <c r="A1789" s="593" t="s">
        <v>427</v>
      </c>
      <c r="B1789" s="673">
        <v>45252</v>
      </c>
      <c r="C1789" s="671" t="s">
        <v>396</v>
      </c>
      <c r="D1789" s="600" t="s">
        <v>397</v>
      </c>
      <c r="E1789" s="602"/>
      <c r="F1789" s="602"/>
      <c r="G1789" s="602"/>
      <c r="H1789" s="601">
        <v>680</v>
      </c>
      <c r="I1789" s="602"/>
      <c r="J1789" s="602"/>
      <c r="K1789" s="602"/>
      <c r="L1789" s="602"/>
      <c r="M1789" s="602"/>
      <c r="N1789" s="602"/>
      <c r="O1789" s="602"/>
      <c r="P1789" s="602"/>
      <c r="Q1789" s="603">
        <v>680</v>
      </c>
      <c r="R1789" s="602"/>
      <c r="S1789" s="602"/>
      <c r="T1789" s="602"/>
      <c r="U1789" s="604">
        <v>1</v>
      </c>
      <c r="V1789" s="602"/>
      <c r="W1789" s="602"/>
      <c r="X1789" s="602"/>
      <c r="Y1789" s="602"/>
      <c r="Z1789" s="602"/>
      <c r="AA1789" s="602"/>
      <c r="AB1789" s="602"/>
      <c r="AC1789" s="602"/>
      <c r="AD1789" s="605">
        <v>1</v>
      </c>
    </row>
    <row r="1790" spans="1:30" ht="15.75" thickBot="1" x14ac:dyDescent="0.3">
      <c r="A1790" s="593" t="s">
        <v>427</v>
      </c>
      <c r="B1790" s="672">
        <v>45257</v>
      </c>
      <c r="C1790" s="671" t="s">
        <v>396</v>
      </c>
      <c r="D1790" s="606" t="s">
        <v>397</v>
      </c>
      <c r="E1790" s="670"/>
      <c r="F1790" s="670"/>
      <c r="G1790" s="670"/>
      <c r="H1790" s="607">
        <v>770</v>
      </c>
      <c r="I1790" s="670"/>
      <c r="J1790" s="670"/>
      <c r="K1790" s="670"/>
      <c r="L1790" s="670"/>
      <c r="M1790" s="670"/>
      <c r="N1790" s="670"/>
      <c r="O1790" s="670"/>
      <c r="P1790" s="670"/>
      <c r="Q1790" s="603">
        <v>770</v>
      </c>
      <c r="R1790" s="670"/>
      <c r="S1790" s="670"/>
      <c r="T1790" s="670"/>
      <c r="U1790" s="608">
        <v>1</v>
      </c>
      <c r="V1790" s="670"/>
      <c r="W1790" s="670"/>
      <c r="X1790" s="670"/>
      <c r="Y1790" s="670"/>
      <c r="Z1790" s="670"/>
      <c r="AA1790" s="670"/>
      <c r="AB1790" s="670"/>
      <c r="AC1790" s="670"/>
      <c r="AD1790" s="605">
        <v>1</v>
      </c>
    </row>
    <row r="1791" spans="1:30" ht="15.75" thickBot="1" x14ac:dyDescent="0.3">
      <c r="A1791" s="593" t="s">
        <v>427</v>
      </c>
      <c r="B1791" s="673">
        <v>45260</v>
      </c>
      <c r="C1791" s="671" t="s">
        <v>396</v>
      </c>
      <c r="D1791" s="600" t="s">
        <v>397</v>
      </c>
      <c r="E1791" s="602"/>
      <c r="F1791" s="602"/>
      <c r="G1791" s="602"/>
      <c r="H1791" s="601">
        <v>590</v>
      </c>
      <c r="I1791" s="602"/>
      <c r="J1791" s="602"/>
      <c r="K1791" s="602"/>
      <c r="L1791" s="602"/>
      <c r="M1791" s="602"/>
      <c r="N1791" s="602"/>
      <c r="O1791" s="602"/>
      <c r="P1791" s="602"/>
      <c r="Q1791" s="603">
        <v>590</v>
      </c>
      <c r="R1791" s="602"/>
      <c r="S1791" s="602"/>
      <c r="T1791" s="602"/>
      <c r="U1791" s="604">
        <v>1</v>
      </c>
      <c r="V1791" s="602"/>
      <c r="W1791" s="602"/>
      <c r="X1791" s="602"/>
      <c r="Y1791" s="602"/>
      <c r="Z1791" s="602"/>
      <c r="AA1791" s="602"/>
      <c r="AB1791" s="602"/>
      <c r="AC1791" s="602"/>
      <c r="AD1791" s="605">
        <v>1</v>
      </c>
    </row>
    <row r="1792" spans="1:30" ht="15.75" thickBot="1" x14ac:dyDescent="0.3">
      <c r="A1792" s="593" t="s">
        <v>427</v>
      </c>
      <c r="B1792" s="672">
        <v>45280</v>
      </c>
      <c r="C1792" s="671" t="s">
        <v>396</v>
      </c>
      <c r="D1792" s="606" t="s">
        <v>397</v>
      </c>
      <c r="E1792" s="670"/>
      <c r="F1792" s="670"/>
      <c r="G1792" s="670"/>
      <c r="H1792" s="670"/>
      <c r="I1792" s="607">
        <v>630</v>
      </c>
      <c r="J1792" s="670"/>
      <c r="K1792" s="670"/>
      <c r="L1792" s="670"/>
      <c r="M1792" s="670"/>
      <c r="N1792" s="670"/>
      <c r="O1792" s="670"/>
      <c r="P1792" s="670"/>
      <c r="Q1792" s="603">
        <v>630</v>
      </c>
      <c r="R1792" s="670"/>
      <c r="S1792" s="670"/>
      <c r="T1792" s="670"/>
      <c r="U1792" s="670"/>
      <c r="V1792" s="608">
        <v>1</v>
      </c>
      <c r="W1792" s="670"/>
      <c r="X1792" s="670"/>
      <c r="Y1792" s="670"/>
      <c r="Z1792" s="670"/>
      <c r="AA1792" s="670"/>
      <c r="AB1792" s="670"/>
      <c r="AC1792" s="670"/>
      <c r="AD1792" s="605">
        <v>1</v>
      </c>
    </row>
    <row r="1793" spans="1:30" ht="15.75" thickBot="1" x14ac:dyDescent="0.3">
      <c r="A1793" s="593" t="s">
        <v>427</v>
      </c>
      <c r="B1793" s="673">
        <v>45302</v>
      </c>
      <c r="C1793" s="671" t="s">
        <v>396</v>
      </c>
      <c r="D1793" s="600" t="s">
        <v>397</v>
      </c>
      <c r="E1793" s="602"/>
      <c r="F1793" s="602"/>
      <c r="G1793" s="602"/>
      <c r="H1793" s="602"/>
      <c r="I1793" s="602"/>
      <c r="J1793" s="601">
        <v>670</v>
      </c>
      <c r="K1793" s="602"/>
      <c r="L1793" s="602"/>
      <c r="M1793" s="602"/>
      <c r="N1793" s="602"/>
      <c r="O1793" s="602"/>
      <c r="P1793" s="602"/>
      <c r="Q1793" s="603">
        <v>670</v>
      </c>
      <c r="R1793" s="602"/>
      <c r="S1793" s="602"/>
      <c r="T1793" s="602"/>
      <c r="U1793" s="602"/>
      <c r="V1793" s="602"/>
      <c r="W1793" s="604">
        <v>1</v>
      </c>
      <c r="X1793" s="602"/>
      <c r="Y1793" s="602"/>
      <c r="Z1793" s="602"/>
      <c r="AA1793" s="602"/>
      <c r="AB1793" s="602"/>
      <c r="AC1793" s="602"/>
      <c r="AD1793" s="605">
        <v>1</v>
      </c>
    </row>
    <row r="1794" spans="1:30" ht="15.75" thickBot="1" x14ac:dyDescent="0.3">
      <c r="A1794" s="593" t="s">
        <v>427</v>
      </c>
      <c r="B1794" s="672">
        <v>45313</v>
      </c>
      <c r="C1794" s="671" t="s">
        <v>396</v>
      </c>
      <c r="D1794" s="606" t="s">
        <v>397</v>
      </c>
      <c r="E1794" s="670"/>
      <c r="F1794" s="670"/>
      <c r="G1794" s="670"/>
      <c r="H1794" s="670"/>
      <c r="I1794" s="670"/>
      <c r="J1794" s="607">
        <v>1350</v>
      </c>
      <c r="K1794" s="670"/>
      <c r="L1794" s="670"/>
      <c r="M1794" s="670"/>
      <c r="N1794" s="670"/>
      <c r="O1794" s="670"/>
      <c r="P1794" s="670"/>
      <c r="Q1794" s="603">
        <v>1350</v>
      </c>
      <c r="R1794" s="670"/>
      <c r="S1794" s="670"/>
      <c r="T1794" s="670"/>
      <c r="U1794" s="670"/>
      <c r="V1794" s="670"/>
      <c r="W1794" s="608">
        <v>2</v>
      </c>
      <c r="X1794" s="670"/>
      <c r="Y1794" s="670"/>
      <c r="Z1794" s="670"/>
      <c r="AA1794" s="670"/>
      <c r="AB1794" s="670"/>
      <c r="AC1794" s="670"/>
      <c r="AD1794" s="605">
        <v>2</v>
      </c>
    </row>
    <row r="1795" spans="1:30" ht="15.75" thickBot="1" x14ac:dyDescent="0.3">
      <c r="A1795" s="593" t="s">
        <v>427</v>
      </c>
      <c r="B1795" s="673">
        <v>45317</v>
      </c>
      <c r="C1795" s="671" t="s">
        <v>396</v>
      </c>
      <c r="D1795" s="600" t="s">
        <v>397</v>
      </c>
      <c r="E1795" s="602"/>
      <c r="F1795" s="602"/>
      <c r="G1795" s="602"/>
      <c r="H1795" s="602"/>
      <c r="I1795" s="602"/>
      <c r="J1795" s="601">
        <v>720</v>
      </c>
      <c r="K1795" s="602"/>
      <c r="L1795" s="602"/>
      <c r="M1795" s="602"/>
      <c r="N1795" s="602"/>
      <c r="O1795" s="602"/>
      <c r="P1795" s="602"/>
      <c r="Q1795" s="603">
        <v>720</v>
      </c>
      <c r="R1795" s="602"/>
      <c r="S1795" s="602"/>
      <c r="T1795" s="602"/>
      <c r="U1795" s="602"/>
      <c r="V1795" s="602"/>
      <c r="W1795" s="604">
        <v>1</v>
      </c>
      <c r="X1795" s="602"/>
      <c r="Y1795" s="602"/>
      <c r="Z1795" s="602"/>
      <c r="AA1795" s="602"/>
      <c r="AB1795" s="602"/>
      <c r="AC1795" s="602"/>
      <c r="AD1795" s="605">
        <v>1</v>
      </c>
    </row>
    <row r="1796" spans="1:30" ht="15.75" thickBot="1" x14ac:dyDescent="0.3">
      <c r="A1796" s="593" t="s">
        <v>427</v>
      </c>
      <c r="B1796" s="672">
        <v>45324</v>
      </c>
      <c r="C1796" s="671" t="s">
        <v>396</v>
      </c>
      <c r="D1796" s="606" t="s">
        <v>397</v>
      </c>
      <c r="E1796" s="670"/>
      <c r="F1796" s="670"/>
      <c r="G1796" s="670"/>
      <c r="H1796" s="670"/>
      <c r="I1796" s="670"/>
      <c r="J1796" s="670"/>
      <c r="K1796" s="607">
        <v>1360</v>
      </c>
      <c r="L1796" s="670"/>
      <c r="M1796" s="670"/>
      <c r="N1796" s="670"/>
      <c r="O1796" s="670"/>
      <c r="P1796" s="670"/>
      <c r="Q1796" s="603">
        <v>1360</v>
      </c>
      <c r="R1796" s="670"/>
      <c r="S1796" s="670"/>
      <c r="T1796" s="670"/>
      <c r="U1796" s="670"/>
      <c r="V1796" s="670"/>
      <c r="W1796" s="670"/>
      <c r="X1796" s="608">
        <v>2</v>
      </c>
      <c r="Y1796" s="670"/>
      <c r="Z1796" s="670"/>
      <c r="AA1796" s="670"/>
      <c r="AB1796" s="670"/>
      <c r="AC1796" s="670"/>
      <c r="AD1796" s="605">
        <v>2</v>
      </c>
    </row>
    <row r="1797" spans="1:30" ht="15.75" thickBot="1" x14ac:dyDescent="0.3">
      <c r="A1797" s="593" t="s">
        <v>427</v>
      </c>
      <c r="B1797" s="673">
        <v>45343</v>
      </c>
      <c r="C1797" s="671" t="s">
        <v>396</v>
      </c>
      <c r="D1797" s="600" t="s">
        <v>397</v>
      </c>
      <c r="E1797" s="602"/>
      <c r="F1797" s="602"/>
      <c r="G1797" s="602"/>
      <c r="H1797" s="602"/>
      <c r="I1797" s="602"/>
      <c r="J1797" s="602"/>
      <c r="K1797" s="601">
        <v>1230</v>
      </c>
      <c r="L1797" s="602"/>
      <c r="M1797" s="602"/>
      <c r="N1797" s="602"/>
      <c r="O1797" s="602"/>
      <c r="P1797" s="602"/>
      <c r="Q1797" s="603">
        <v>1230</v>
      </c>
      <c r="R1797" s="602"/>
      <c r="S1797" s="602"/>
      <c r="T1797" s="602"/>
      <c r="U1797" s="602"/>
      <c r="V1797" s="602"/>
      <c r="W1797" s="602"/>
      <c r="X1797" s="604">
        <v>2</v>
      </c>
      <c r="Y1797" s="602"/>
      <c r="Z1797" s="602"/>
      <c r="AA1797" s="602"/>
      <c r="AB1797" s="602"/>
      <c r="AC1797" s="602"/>
      <c r="AD1797" s="605">
        <v>2</v>
      </c>
    </row>
    <row r="1798" spans="1:30" ht="15.75" thickBot="1" x14ac:dyDescent="0.3">
      <c r="A1798" s="593" t="s">
        <v>427</v>
      </c>
      <c r="B1798" s="672">
        <v>45362</v>
      </c>
      <c r="C1798" s="671" t="s">
        <v>396</v>
      </c>
      <c r="D1798" s="606" t="s">
        <v>397</v>
      </c>
      <c r="E1798" s="670"/>
      <c r="F1798" s="670"/>
      <c r="G1798" s="670"/>
      <c r="H1798" s="670"/>
      <c r="I1798" s="670"/>
      <c r="J1798" s="670"/>
      <c r="K1798" s="670"/>
      <c r="L1798" s="607">
        <v>600</v>
      </c>
      <c r="M1798" s="670"/>
      <c r="N1798" s="670"/>
      <c r="O1798" s="670"/>
      <c r="P1798" s="670"/>
      <c r="Q1798" s="603">
        <v>600</v>
      </c>
      <c r="R1798" s="670"/>
      <c r="S1798" s="670"/>
      <c r="T1798" s="670"/>
      <c r="U1798" s="670"/>
      <c r="V1798" s="670"/>
      <c r="W1798" s="670"/>
      <c r="X1798" s="670"/>
      <c r="Y1798" s="608">
        <v>1</v>
      </c>
      <c r="Z1798" s="670"/>
      <c r="AA1798" s="670"/>
      <c r="AB1798" s="670"/>
      <c r="AC1798" s="670"/>
      <c r="AD1798" s="605">
        <v>1</v>
      </c>
    </row>
    <row r="1799" spans="1:30" ht="15.75" thickBot="1" x14ac:dyDescent="0.3">
      <c r="A1799" s="593" t="s">
        <v>427</v>
      </c>
      <c r="B1799" s="673">
        <v>45372</v>
      </c>
      <c r="C1799" s="671" t="s">
        <v>396</v>
      </c>
      <c r="D1799" s="600" t="s">
        <v>397</v>
      </c>
      <c r="E1799" s="602"/>
      <c r="F1799" s="602"/>
      <c r="G1799" s="602"/>
      <c r="H1799" s="602"/>
      <c r="I1799" s="602"/>
      <c r="J1799" s="602"/>
      <c r="K1799" s="602"/>
      <c r="L1799" s="601">
        <v>1400</v>
      </c>
      <c r="M1799" s="602"/>
      <c r="N1799" s="602"/>
      <c r="O1799" s="602"/>
      <c r="P1799" s="602"/>
      <c r="Q1799" s="603">
        <v>1400</v>
      </c>
      <c r="R1799" s="602"/>
      <c r="S1799" s="602"/>
      <c r="T1799" s="602"/>
      <c r="U1799" s="602"/>
      <c r="V1799" s="602"/>
      <c r="W1799" s="602"/>
      <c r="X1799" s="602"/>
      <c r="Y1799" s="604">
        <v>2</v>
      </c>
      <c r="Z1799" s="602"/>
      <c r="AA1799" s="602"/>
      <c r="AB1799" s="602"/>
      <c r="AC1799" s="602"/>
      <c r="AD1799" s="605">
        <v>2</v>
      </c>
    </row>
    <row r="1800" spans="1:30" ht="15.75" thickBot="1" x14ac:dyDescent="0.3">
      <c r="A1800" s="593" t="s">
        <v>427</v>
      </c>
      <c r="B1800" s="672">
        <v>45386</v>
      </c>
      <c r="C1800" s="671" t="s">
        <v>396</v>
      </c>
      <c r="D1800" s="606" t="s">
        <v>397</v>
      </c>
      <c r="E1800" s="670"/>
      <c r="F1800" s="670"/>
      <c r="G1800" s="670"/>
      <c r="H1800" s="670"/>
      <c r="I1800" s="670"/>
      <c r="J1800" s="670"/>
      <c r="K1800" s="670"/>
      <c r="L1800" s="670"/>
      <c r="M1800" s="607">
        <v>600</v>
      </c>
      <c r="N1800" s="670"/>
      <c r="O1800" s="670"/>
      <c r="P1800" s="670"/>
      <c r="Q1800" s="603">
        <v>600</v>
      </c>
      <c r="R1800" s="670"/>
      <c r="S1800" s="670"/>
      <c r="T1800" s="670"/>
      <c r="U1800" s="670"/>
      <c r="V1800" s="670"/>
      <c r="W1800" s="670"/>
      <c r="X1800" s="670"/>
      <c r="Y1800" s="670"/>
      <c r="Z1800" s="608">
        <v>1</v>
      </c>
      <c r="AA1800" s="670"/>
      <c r="AB1800" s="670"/>
      <c r="AC1800" s="670"/>
      <c r="AD1800" s="605">
        <v>1</v>
      </c>
    </row>
    <row r="1801" spans="1:30" ht="15.75" thickBot="1" x14ac:dyDescent="0.3">
      <c r="A1801" s="593" t="s">
        <v>427</v>
      </c>
      <c r="B1801" s="673">
        <v>45404</v>
      </c>
      <c r="C1801" s="671" t="s">
        <v>396</v>
      </c>
      <c r="D1801" s="600" t="s">
        <v>397</v>
      </c>
      <c r="E1801" s="602"/>
      <c r="F1801" s="602"/>
      <c r="G1801" s="602"/>
      <c r="H1801" s="602"/>
      <c r="I1801" s="602"/>
      <c r="J1801" s="602"/>
      <c r="K1801" s="602"/>
      <c r="L1801" s="602"/>
      <c r="M1801" s="601">
        <v>700</v>
      </c>
      <c r="N1801" s="602"/>
      <c r="O1801" s="602"/>
      <c r="P1801" s="602"/>
      <c r="Q1801" s="603">
        <v>700</v>
      </c>
      <c r="R1801" s="602"/>
      <c r="S1801" s="602"/>
      <c r="T1801" s="602"/>
      <c r="U1801" s="602"/>
      <c r="V1801" s="602"/>
      <c r="W1801" s="602"/>
      <c r="X1801" s="602"/>
      <c r="Y1801" s="602"/>
      <c r="Z1801" s="604">
        <v>1</v>
      </c>
      <c r="AA1801" s="602"/>
      <c r="AB1801" s="602"/>
      <c r="AC1801" s="602"/>
      <c r="AD1801" s="605">
        <v>1</v>
      </c>
    </row>
    <row r="1802" spans="1:30" ht="15.75" thickBot="1" x14ac:dyDescent="0.3">
      <c r="A1802" s="593" t="s">
        <v>427</v>
      </c>
      <c r="B1802" s="672">
        <v>45407</v>
      </c>
      <c r="C1802" s="671" t="s">
        <v>396</v>
      </c>
      <c r="D1802" s="606" t="s">
        <v>397</v>
      </c>
      <c r="E1802" s="670"/>
      <c r="F1802" s="670"/>
      <c r="G1802" s="670"/>
      <c r="H1802" s="670"/>
      <c r="I1802" s="670"/>
      <c r="J1802" s="670"/>
      <c r="K1802" s="670"/>
      <c r="L1802" s="670"/>
      <c r="M1802" s="607">
        <v>690</v>
      </c>
      <c r="N1802" s="670"/>
      <c r="O1802" s="670"/>
      <c r="P1802" s="670"/>
      <c r="Q1802" s="603">
        <v>690</v>
      </c>
      <c r="R1802" s="670"/>
      <c r="S1802" s="670"/>
      <c r="T1802" s="670"/>
      <c r="U1802" s="670"/>
      <c r="V1802" s="670"/>
      <c r="W1802" s="670"/>
      <c r="X1802" s="670"/>
      <c r="Y1802" s="670"/>
      <c r="Z1802" s="608">
        <v>1</v>
      </c>
      <c r="AA1802" s="670"/>
      <c r="AB1802" s="670"/>
      <c r="AC1802" s="670"/>
      <c r="AD1802" s="605">
        <v>1</v>
      </c>
    </row>
    <row r="1803" spans="1:30" ht="15.75" thickBot="1" x14ac:dyDescent="0.3">
      <c r="A1803" s="593" t="s">
        <v>427</v>
      </c>
      <c r="B1803" s="673">
        <v>45418</v>
      </c>
      <c r="C1803" s="671" t="s">
        <v>396</v>
      </c>
      <c r="D1803" s="600" t="s">
        <v>397</v>
      </c>
      <c r="E1803" s="602"/>
      <c r="F1803" s="602"/>
      <c r="G1803" s="602"/>
      <c r="H1803" s="602"/>
      <c r="I1803" s="602"/>
      <c r="J1803" s="602"/>
      <c r="K1803" s="602"/>
      <c r="L1803" s="602"/>
      <c r="M1803" s="602"/>
      <c r="N1803" s="601">
        <v>610</v>
      </c>
      <c r="O1803" s="602"/>
      <c r="P1803" s="602"/>
      <c r="Q1803" s="603">
        <v>610</v>
      </c>
      <c r="R1803" s="602"/>
      <c r="S1803" s="602"/>
      <c r="T1803" s="602"/>
      <c r="U1803" s="602"/>
      <c r="V1803" s="602"/>
      <c r="W1803" s="602"/>
      <c r="X1803" s="602"/>
      <c r="Y1803" s="602"/>
      <c r="Z1803" s="602"/>
      <c r="AA1803" s="604">
        <v>1</v>
      </c>
      <c r="AB1803" s="602"/>
      <c r="AC1803" s="602"/>
      <c r="AD1803" s="605">
        <v>1</v>
      </c>
    </row>
    <row r="1804" spans="1:30" ht="15.75" thickBot="1" x14ac:dyDescent="0.3">
      <c r="A1804" s="593" t="s">
        <v>427</v>
      </c>
      <c r="B1804" s="672">
        <v>45446</v>
      </c>
      <c r="C1804" s="671" t="s">
        <v>396</v>
      </c>
      <c r="D1804" s="606" t="s">
        <v>397</v>
      </c>
      <c r="E1804" s="670"/>
      <c r="F1804" s="670"/>
      <c r="G1804" s="670"/>
      <c r="H1804" s="670"/>
      <c r="I1804" s="670"/>
      <c r="J1804" s="670"/>
      <c r="K1804" s="670"/>
      <c r="L1804" s="670"/>
      <c r="M1804" s="670"/>
      <c r="N1804" s="670"/>
      <c r="O1804" s="607">
        <v>1190</v>
      </c>
      <c r="P1804" s="670"/>
      <c r="Q1804" s="603">
        <v>1190</v>
      </c>
      <c r="R1804" s="670"/>
      <c r="S1804" s="670"/>
      <c r="T1804" s="670"/>
      <c r="U1804" s="670"/>
      <c r="V1804" s="670"/>
      <c r="W1804" s="670"/>
      <c r="X1804" s="670"/>
      <c r="Y1804" s="670"/>
      <c r="Z1804" s="670"/>
      <c r="AA1804" s="670"/>
      <c r="AB1804" s="608">
        <v>2</v>
      </c>
      <c r="AC1804" s="670"/>
      <c r="AD1804" s="605">
        <v>2</v>
      </c>
    </row>
    <row r="1805" spans="1:30" ht="15.75" thickBot="1" x14ac:dyDescent="0.3">
      <c r="A1805" s="593" t="s">
        <v>427</v>
      </c>
      <c r="B1805" s="673">
        <v>45497</v>
      </c>
      <c r="C1805" s="671" t="s">
        <v>396</v>
      </c>
      <c r="D1805" s="600" t="s">
        <v>397</v>
      </c>
      <c r="E1805" s="602"/>
      <c r="F1805" s="602"/>
      <c r="G1805" s="602"/>
      <c r="H1805" s="602"/>
      <c r="I1805" s="602"/>
      <c r="J1805" s="602"/>
      <c r="K1805" s="602"/>
      <c r="L1805" s="602"/>
      <c r="M1805" s="602"/>
      <c r="N1805" s="602"/>
      <c r="O1805" s="602"/>
      <c r="P1805" s="601">
        <v>730</v>
      </c>
      <c r="Q1805" s="603">
        <v>730</v>
      </c>
      <c r="R1805" s="602"/>
      <c r="S1805" s="602"/>
      <c r="T1805" s="602"/>
      <c r="U1805" s="602"/>
      <c r="V1805" s="602"/>
      <c r="W1805" s="602"/>
      <c r="X1805" s="602"/>
      <c r="Y1805" s="602"/>
      <c r="Z1805" s="602"/>
      <c r="AA1805" s="602"/>
      <c r="AB1805" s="602"/>
      <c r="AC1805" s="604">
        <v>1</v>
      </c>
      <c r="AD1805" s="605">
        <v>1</v>
      </c>
    </row>
    <row r="1806" spans="1:30" ht="15.75" thickBot="1" x14ac:dyDescent="0.3">
      <c r="A1806" s="593" t="s">
        <v>427</v>
      </c>
      <c r="B1806" s="672">
        <v>45502</v>
      </c>
      <c r="C1806" s="671" t="s">
        <v>396</v>
      </c>
      <c r="D1806" s="606" t="s">
        <v>397</v>
      </c>
      <c r="E1806" s="670"/>
      <c r="F1806" s="670"/>
      <c r="G1806" s="670"/>
      <c r="H1806" s="670"/>
      <c r="I1806" s="670"/>
      <c r="J1806" s="670"/>
      <c r="K1806" s="670"/>
      <c r="L1806" s="670"/>
      <c r="M1806" s="670"/>
      <c r="N1806" s="670"/>
      <c r="O1806" s="670"/>
      <c r="P1806" s="607">
        <v>690</v>
      </c>
      <c r="Q1806" s="603">
        <v>690</v>
      </c>
      <c r="R1806" s="670"/>
      <c r="S1806" s="670"/>
      <c r="T1806" s="670"/>
      <c r="U1806" s="670"/>
      <c r="V1806" s="670"/>
      <c r="W1806" s="670"/>
      <c r="X1806" s="670"/>
      <c r="Y1806" s="670"/>
      <c r="Z1806" s="670"/>
      <c r="AA1806" s="670"/>
      <c r="AB1806" s="670"/>
      <c r="AC1806" s="608">
        <v>1</v>
      </c>
      <c r="AD1806" s="605">
        <v>1</v>
      </c>
    </row>
    <row r="1807" spans="1:30" ht="15.75" thickBot="1" x14ac:dyDescent="0.3">
      <c r="A1807" s="593" t="s">
        <v>427</v>
      </c>
      <c r="B1807" s="671" t="s">
        <v>398</v>
      </c>
      <c r="C1807" s="671" t="s">
        <v>396</v>
      </c>
      <c r="D1807" s="600" t="s">
        <v>397</v>
      </c>
      <c r="E1807" s="602"/>
      <c r="F1807" s="602"/>
      <c r="G1807" s="602"/>
      <c r="H1807" s="602"/>
      <c r="I1807" s="602"/>
      <c r="J1807" s="602"/>
      <c r="K1807" s="602"/>
      <c r="L1807" s="602"/>
      <c r="M1807" s="602"/>
      <c r="N1807" s="602"/>
      <c r="O1807" s="602"/>
      <c r="P1807" s="602"/>
      <c r="Q1807" s="591"/>
      <c r="R1807" s="604">
        <v>1</v>
      </c>
      <c r="S1807" s="602"/>
      <c r="T1807" s="602"/>
      <c r="U1807" s="602"/>
      <c r="V1807" s="602"/>
      <c r="W1807" s="602"/>
      <c r="X1807" s="602"/>
      <c r="Y1807" s="602"/>
      <c r="Z1807" s="602"/>
      <c r="AA1807" s="602"/>
      <c r="AB1807" s="602"/>
      <c r="AC1807" s="602"/>
      <c r="AD1807" s="605">
        <v>1</v>
      </c>
    </row>
    <row r="1808" spans="1:30" ht="15.75" thickBot="1" x14ac:dyDescent="0.3">
      <c r="A1808" s="593" t="s">
        <v>427</v>
      </c>
      <c r="B1808" s="671" t="s">
        <v>400</v>
      </c>
      <c r="C1808" s="671" t="s">
        <v>400</v>
      </c>
      <c r="D1808" s="609" t="s">
        <v>400</v>
      </c>
      <c r="E1808" s="603">
        <v>1820</v>
      </c>
      <c r="F1808" s="603">
        <v>12362</v>
      </c>
      <c r="G1808" s="603">
        <v>501</v>
      </c>
      <c r="H1808" s="603">
        <v>4090</v>
      </c>
      <c r="I1808" s="603">
        <v>630</v>
      </c>
      <c r="J1808" s="603">
        <v>2740</v>
      </c>
      <c r="K1808" s="603">
        <v>2590</v>
      </c>
      <c r="L1808" s="603">
        <v>2000</v>
      </c>
      <c r="M1808" s="603">
        <v>1990</v>
      </c>
      <c r="N1808" s="603">
        <v>610</v>
      </c>
      <c r="O1808" s="603">
        <v>1190</v>
      </c>
      <c r="P1808" s="603">
        <v>1420</v>
      </c>
      <c r="Q1808" s="603">
        <v>31943</v>
      </c>
      <c r="R1808" s="610">
        <v>3</v>
      </c>
      <c r="S1808" s="610">
        <v>60</v>
      </c>
      <c r="T1808" s="610">
        <v>3</v>
      </c>
      <c r="U1808" s="610">
        <v>6</v>
      </c>
      <c r="V1808" s="610">
        <v>1</v>
      </c>
      <c r="W1808" s="610">
        <v>4</v>
      </c>
      <c r="X1808" s="610">
        <v>4</v>
      </c>
      <c r="Y1808" s="610">
        <v>3</v>
      </c>
      <c r="Z1808" s="610">
        <v>3</v>
      </c>
      <c r="AA1808" s="610">
        <v>1</v>
      </c>
      <c r="AB1808" s="610">
        <v>2</v>
      </c>
      <c r="AC1808" s="610">
        <v>2</v>
      </c>
      <c r="AD1808" s="605">
        <v>86</v>
      </c>
    </row>
    <row r="1809" spans="1:30" ht="15.75" thickBot="1" x14ac:dyDescent="0.3">
      <c r="A1809" s="593" t="s">
        <v>428</v>
      </c>
      <c r="B1809" s="673">
        <v>45182</v>
      </c>
      <c r="C1809" s="671" t="s">
        <v>396</v>
      </c>
      <c r="D1809" s="600" t="s">
        <v>397</v>
      </c>
      <c r="E1809" s="601">
        <v>550</v>
      </c>
      <c r="F1809" s="602"/>
      <c r="G1809" s="602"/>
      <c r="H1809" s="602"/>
      <c r="I1809" s="602"/>
      <c r="J1809" s="602"/>
      <c r="K1809" s="602"/>
      <c r="L1809" s="602"/>
      <c r="M1809" s="602"/>
      <c r="N1809" s="602"/>
      <c r="O1809" s="602"/>
      <c r="P1809" s="602"/>
      <c r="Q1809" s="603">
        <v>550</v>
      </c>
      <c r="R1809" s="604">
        <v>1</v>
      </c>
      <c r="S1809" s="602"/>
      <c r="T1809" s="602"/>
      <c r="U1809" s="602"/>
      <c r="V1809" s="602"/>
      <c r="W1809" s="602"/>
      <c r="X1809" s="602"/>
      <c r="Y1809" s="602"/>
      <c r="Z1809" s="602"/>
      <c r="AA1809" s="602"/>
      <c r="AB1809" s="602"/>
      <c r="AC1809" s="602"/>
      <c r="AD1809" s="605">
        <v>1</v>
      </c>
    </row>
    <row r="1810" spans="1:30" ht="15.75" thickBot="1" x14ac:dyDescent="0.3">
      <c r="A1810" s="593" t="s">
        <v>428</v>
      </c>
      <c r="B1810" s="672">
        <v>45202</v>
      </c>
      <c r="C1810" s="671" t="s">
        <v>396</v>
      </c>
      <c r="D1810" s="606" t="s">
        <v>397</v>
      </c>
      <c r="E1810" s="670"/>
      <c r="F1810" s="607">
        <v>550</v>
      </c>
      <c r="G1810" s="670"/>
      <c r="H1810" s="670"/>
      <c r="I1810" s="670"/>
      <c r="J1810" s="670"/>
      <c r="K1810" s="670"/>
      <c r="L1810" s="670"/>
      <c r="M1810" s="670"/>
      <c r="N1810" s="670"/>
      <c r="O1810" s="670"/>
      <c r="P1810" s="670"/>
      <c r="Q1810" s="603">
        <v>550</v>
      </c>
      <c r="R1810" s="670"/>
      <c r="S1810" s="608">
        <v>1</v>
      </c>
      <c r="T1810" s="670"/>
      <c r="U1810" s="670"/>
      <c r="V1810" s="670"/>
      <c r="W1810" s="670"/>
      <c r="X1810" s="670"/>
      <c r="Y1810" s="670"/>
      <c r="Z1810" s="670"/>
      <c r="AA1810" s="670"/>
      <c r="AB1810" s="670"/>
      <c r="AC1810" s="670"/>
      <c r="AD1810" s="605">
        <v>1</v>
      </c>
    </row>
    <row r="1811" spans="1:30" ht="15.75" thickBot="1" x14ac:dyDescent="0.3">
      <c r="A1811" s="593" t="s">
        <v>428</v>
      </c>
      <c r="B1811" s="673">
        <v>45210</v>
      </c>
      <c r="C1811" s="671" t="s">
        <v>396</v>
      </c>
      <c r="D1811" s="600" t="s">
        <v>397</v>
      </c>
      <c r="E1811" s="602"/>
      <c r="F1811" s="601">
        <v>550</v>
      </c>
      <c r="G1811" s="602"/>
      <c r="H1811" s="602"/>
      <c r="I1811" s="602"/>
      <c r="J1811" s="602"/>
      <c r="K1811" s="602"/>
      <c r="L1811" s="602"/>
      <c r="M1811" s="602"/>
      <c r="N1811" s="602"/>
      <c r="O1811" s="602"/>
      <c r="P1811" s="602"/>
      <c r="Q1811" s="603">
        <v>550</v>
      </c>
      <c r="R1811" s="602"/>
      <c r="S1811" s="604">
        <v>1</v>
      </c>
      <c r="T1811" s="602"/>
      <c r="U1811" s="602"/>
      <c r="V1811" s="602"/>
      <c r="W1811" s="602"/>
      <c r="X1811" s="602"/>
      <c r="Y1811" s="602"/>
      <c r="Z1811" s="602"/>
      <c r="AA1811" s="602"/>
      <c r="AB1811" s="602"/>
      <c r="AC1811" s="602"/>
      <c r="AD1811" s="605">
        <v>1</v>
      </c>
    </row>
    <row r="1812" spans="1:30" ht="15.75" thickBot="1" x14ac:dyDescent="0.3">
      <c r="A1812" s="593" t="s">
        <v>428</v>
      </c>
      <c r="B1812" s="672">
        <v>45218</v>
      </c>
      <c r="C1812" s="671" t="s">
        <v>396</v>
      </c>
      <c r="D1812" s="606" t="s">
        <v>397</v>
      </c>
      <c r="E1812" s="670"/>
      <c r="F1812" s="670"/>
      <c r="G1812" s="607">
        <v>1426.11</v>
      </c>
      <c r="H1812" s="670"/>
      <c r="I1812" s="670"/>
      <c r="J1812" s="670"/>
      <c r="K1812" s="670"/>
      <c r="L1812" s="670"/>
      <c r="M1812" s="670"/>
      <c r="N1812" s="670"/>
      <c r="O1812" s="670"/>
      <c r="P1812" s="670"/>
      <c r="Q1812" s="603">
        <v>1426.11</v>
      </c>
      <c r="R1812" s="670"/>
      <c r="S1812" s="670"/>
      <c r="T1812" s="608">
        <v>4</v>
      </c>
      <c r="U1812" s="670"/>
      <c r="V1812" s="670"/>
      <c r="W1812" s="670"/>
      <c r="X1812" s="670"/>
      <c r="Y1812" s="670"/>
      <c r="Z1812" s="670"/>
      <c r="AA1812" s="670"/>
      <c r="AB1812" s="670"/>
      <c r="AC1812" s="670"/>
      <c r="AD1812" s="605">
        <v>4</v>
      </c>
    </row>
    <row r="1813" spans="1:30" ht="15.75" thickBot="1" x14ac:dyDescent="0.3">
      <c r="A1813" s="593" t="s">
        <v>428</v>
      </c>
      <c r="B1813" s="673">
        <v>45237</v>
      </c>
      <c r="C1813" s="671" t="s">
        <v>396</v>
      </c>
      <c r="D1813" s="600" t="s">
        <v>397</v>
      </c>
      <c r="E1813" s="602"/>
      <c r="F1813" s="602"/>
      <c r="G1813" s="601">
        <v>550</v>
      </c>
      <c r="H1813" s="602"/>
      <c r="I1813" s="602"/>
      <c r="J1813" s="602"/>
      <c r="K1813" s="602"/>
      <c r="L1813" s="602"/>
      <c r="M1813" s="602"/>
      <c r="N1813" s="602"/>
      <c r="O1813" s="602"/>
      <c r="P1813" s="602"/>
      <c r="Q1813" s="603">
        <v>550</v>
      </c>
      <c r="R1813" s="602"/>
      <c r="S1813" s="602"/>
      <c r="T1813" s="604">
        <v>1</v>
      </c>
      <c r="U1813" s="602"/>
      <c r="V1813" s="602"/>
      <c r="W1813" s="602"/>
      <c r="X1813" s="602"/>
      <c r="Y1813" s="602"/>
      <c r="Z1813" s="602"/>
      <c r="AA1813" s="602"/>
      <c r="AB1813" s="602"/>
      <c r="AC1813" s="602"/>
      <c r="AD1813" s="605">
        <v>1</v>
      </c>
    </row>
    <row r="1814" spans="1:30" ht="15.75" thickBot="1" x14ac:dyDescent="0.3">
      <c r="A1814" s="593" t="s">
        <v>428</v>
      </c>
      <c r="B1814" s="672">
        <v>45243</v>
      </c>
      <c r="C1814" s="671" t="s">
        <v>396</v>
      </c>
      <c r="D1814" s="606" t="s">
        <v>397</v>
      </c>
      <c r="E1814" s="607">
        <v>955.6</v>
      </c>
      <c r="F1814" s="670"/>
      <c r="G1814" s="670"/>
      <c r="H1814" s="670"/>
      <c r="I1814" s="670"/>
      <c r="J1814" s="670"/>
      <c r="K1814" s="670"/>
      <c r="L1814" s="670"/>
      <c r="M1814" s="670"/>
      <c r="N1814" s="670"/>
      <c r="O1814" s="670"/>
      <c r="P1814" s="670"/>
      <c r="Q1814" s="603">
        <v>955.6</v>
      </c>
      <c r="R1814" s="608">
        <v>3</v>
      </c>
      <c r="S1814" s="670"/>
      <c r="T1814" s="670"/>
      <c r="U1814" s="670"/>
      <c r="V1814" s="670"/>
      <c r="W1814" s="670"/>
      <c r="X1814" s="670"/>
      <c r="Y1814" s="670"/>
      <c r="Z1814" s="670"/>
      <c r="AA1814" s="670"/>
      <c r="AB1814" s="670"/>
      <c r="AC1814" s="670"/>
      <c r="AD1814" s="605">
        <v>3</v>
      </c>
    </row>
    <row r="1815" spans="1:30" ht="15.75" thickBot="1" x14ac:dyDescent="0.3">
      <c r="A1815" s="593" t="s">
        <v>428</v>
      </c>
      <c r="B1815" s="673">
        <v>45258</v>
      </c>
      <c r="C1815" s="671" t="s">
        <v>396</v>
      </c>
      <c r="D1815" s="600" t="s">
        <v>397</v>
      </c>
      <c r="E1815" s="602"/>
      <c r="F1815" s="602"/>
      <c r="G1815" s="602"/>
      <c r="H1815" s="601">
        <v>1100</v>
      </c>
      <c r="I1815" s="602"/>
      <c r="J1815" s="602"/>
      <c r="K1815" s="602"/>
      <c r="L1815" s="602"/>
      <c r="M1815" s="602"/>
      <c r="N1815" s="602"/>
      <c r="O1815" s="602"/>
      <c r="P1815" s="602"/>
      <c r="Q1815" s="603">
        <v>1100</v>
      </c>
      <c r="R1815" s="602"/>
      <c r="S1815" s="602"/>
      <c r="T1815" s="602"/>
      <c r="U1815" s="604">
        <v>2</v>
      </c>
      <c r="V1815" s="602"/>
      <c r="W1815" s="602"/>
      <c r="X1815" s="602"/>
      <c r="Y1815" s="602"/>
      <c r="Z1815" s="602"/>
      <c r="AA1815" s="602"/>
      <c r="AB1815" s="602"/>
      <c r="AC1815" s="602"/>
      <c r="AD1815" s="605">
        <v>2</v>
      </c>
    </row>
    <row r="1816" spans="1:30" ht="15.75" thickBot="1" x14ac:dyDescent="0.3">
      <c r="A1816" s="593" t="s">
        <v>428</v>
      </c>
      <c r="B1816" s="672">
        <v>45271</v>
      </c>
      <c r="C1816" s="671" t="s">
        <v>396</v>
      </c>
      <c r="D1816" s="606" t="s">
        <v>397</v>
      </c>
      <c r="E1816" s="670"/>
      <c r="F1816" s="670"/>
      <c r="G1816" s="670"/>
      <c r="H1816" s="670"/>
      <c r="I1816" s="607">
        <v>127.4</v>
      </c>
      <c r="J1816" s="670"/>
      <c r="K1816" s="670"/>
      <c r="L1816" s="670"/>
      <c r="M1816" s="670"/>
      <c r="N1816" s="670"/>
      <c r="O1816" s="670"/>
      <c r="P1816" s="670"/>
      <c r="Q1816" s="603">
        <v>127.4</v>
      </c>
      <c r="R1816" s="670"/>
      <c r="S1816" s="670"/>
      <c r="T1816" s="670"/>
      <c r="U1816" s="670"/>
      <c r="V1816" s="608">
        <v>1</v>
      </c>
      <c r="W1816" s="670"/>
      <c r="X1816" s="670"/>
      <c r="Y1816" s="670"/>
      <c r="Z1816" s="670"/>
      <c r="AA1816" s="670"/>
      <c r="AB1816" s="670"/>
      <c r="AC1816" s="670"/>
      <c r="AD1816" s="605">
        <v>1</v>
      </c>
    </row>
    <row r="1817" spans="1:30" ht="15.75" thickBot="1" x14ac:dyDescent="0.3">
      <c r="A1817" s="593" t="s">
        <v>428</v>
      </c>
      <c r="B1817" s="673">
        <v>45287</v>
      </c>
      <c r="C1817" s="671" t="s">
        <v>396</v>
      </c>
      <c r="D1817" s="600" t="s">
        <v>397</v>
      </c>
      <c r="E1817" s="602"/>
      <c r="F1817" s="602"/>
      <c r="G1817" s="602"/>
      <c r="H1817" s="602"/>
      <c r="I1817" s="601">
        <v>1409.19</v>
      </c>
      <c r="J1817" s="602"/>
      <c r="K1817" s="602"/>
      <c r="L1817" s="602"/>
      <c r="M1817" s="602"/>
      <c r="N1817" s="602"/>
      <c r="O1817" s="602"/>
      <c r="P1817" s="602"/>
      <c r="Q1817" s="603">
        <v>1409.19</v>
      </c>
      <c r="R1817" s="602"/>
      <c r="S1817" s="602"/>
      <c r="T1817" s="602"/>
      <c r="U1817" s="602"/>
      <c r="V1817" s="604">
        <v>3</v>
      </c>
      <c r="W1817" s="602"/>
      <c r="X1817" s="602"/>
      <c r="Y1817" s="602"/>
      <c r="Z1817" s="602"/>
      <c r="AA1817" s="602"/>
      <c r="AB1817" s="602"/>
      <c r="AC1817" s="602"/>
      <c r="AD1817" s="605">
        <v>3</v>
      </c>
    </row>
    <row r="1818" spans="1:30" ht="15.75" thickBot="1" x14ac:dyDescent="0.3">
      <c r="A1818" s="593" t="s">
        <v>428</v>
      </c>
      <c r="B1818" s="672">
        <v>45300</v>
      </c>
      <c r="C1818" s="671" t="s">
        <v>396</v>
      </c>
      <c r="D1818" s="606" t="s">
        <v>397</v>
      </c>
      <c r="E1818" s="670"/>
      <c r="F1818" s="670"/>
      <c r="G1818" s="670"/>
      <c r="H1818" s="670"/>
      <c r="I1818" s="670"/>
      <c r="J1818" s="607">
        <v>18.760000000000002</v>
      </c>
      <c r="K1818" s="670"/>
      <c r="L1818" s="670"/>
      <c r="M1818" s="670"/>
      <c r="N1818" s="670"/>
      <c r="O1818" s="670"/>
      <c r="P1818" s="670"/>
      <c r="Q1818" s="603">
        <v>18.760000000000002</v>
      </c>
      <c r="R1818" s="670"/>
      <c r="S1818" s="670"/>
      <c r="T1818" s="670"/>
      <c r="U1818" s="670"/>
      <c r="V1818" s="670"/>
      <c r="W1818" s="608">
        <v>1</v>
      </c>
      <c r="X1818" s="670"/>
      <c r="Y1818" s="670"/>
      <c r="Z1818" s="670"/>
      <c r="AA1818" s="670"/>
      <c r="AB1818" s="670"/>
      <c r="AC1818" s="670"/>
      <c r="AD1818" s="605">
        <v>1</v>
      </c>
    </row>
    <row r="1819" spans="1:30" ht="15.75" thickBot="1" x14ac:dyDescent="0.3">
      <c r="A1819" s="593" t="s">
        <v>428</v>
      </c>
      <c r="B1819" s="673">
        <v>45313</v>
      </c>
      <c r="C1819" s="671" t="s">
        <v>396</v>
      </c>
      <c r="D1819" s="600" t="s">
        <v>397</v>
      </c>
      <c r="E1819" s="602"/>
      <c r="F1819" s="602"/>
      <c r="G1819" s="602"/>
      <c r="H1819" s="602"/>
      <c r="I1819" s="601">
        <v>600</v>
      </c>
      <c r="J1819" s="602"/>
      <c r="K1819" s="602"/>
      <c r="L1819" s="602"/>
      <c r="M1819" s="602"/>
      <c r="N1819" s="602"/>
      <c r="O1819" s="602"/>
      <c r="P1819" s="602"/>
      <c r="Q1819" s="603">
        <v>600</v>
      </c>
      <c r="R1819" s="602"/>
      <c r="S1819" s="602"/>
      <c r="T1819" s="602"/>
      <c r="U1819" s="602"/>
      <c r="V1819" s="604">
        <v>1</v>
      </c>
      <c r="W1819" s="602"/>
      <c r="X1819" s="602"/>
      <c r="Y1819" s="602"/>
      <c r="Z1819" s="602"/>
      <c r="AA1819" s="602"/>
      <c r="AB1819" s="602"/>
      <c r="AC1819" s="602"/>
      <c r="AD1819" s="605">
        <v>1</v>
      </c>
    </row>
    <row r="1820" spans="1:30" ht="15.75" thickBot="1" x14ac:dyDescent="0.3">
      <c r="A1820" s="593" t="s">
        <v>428</v>
      </c>
      <c r="B1820" s="672">
        <v>45328</v>
      </c>
      <c r="C1820" s="671" t="s">
        <v>396</v>
      </c>
      <c r="D1820" s="606" t="s">
        <v>397</v>
      </c>
      <c r="E1820" s="670"/>
      <c r="F1820" s="670"/>
      <c r="G1820" s="670"/>
      <c r="H1820" s="670"/>
      <c r="I1820" s="607">
        <v>752.56</v>
      </c>
      <c r="J1820" s="607">
        <v>550</v>
      </c>
      <c r="K1820" s="670"/>
      <c r="L1820" s="670"/>
      <c r="M1820" s="670"/>
      <c r="N1820" s="670"/>
      <c r="O1820" s="670"/>
      <c r="P1820" s="670"/>
      <c r="Q1820" s="603">
        <v>1302.56</v>
      </c>
      <c r="R1820" s="670"/>
      <c r="S1820" s="670"/>
      <c r="T1820" s="670"/>
      <c r="U1820" s="670"/>
      <c r="V1820" s="608">
        <v>2</v>
      </c>
      <c r="W1820" s="608">
        <v>1</v>
      </c>
      <c r="X1820" s="670"/>
      <c r="Y1820" s="670"/>
      <c r="Z1820" s="670"/>
      <c r="AA1820" s="670"/>
      <c r="AB1820" s="670"/>
      <c r="AC1820" s="670"/>
      <c r="AD1820" s="605">
        <v>3</v>
      </c>
    </row>
    <row r="1821" spans="1:30" ht="15.75" thickBot="1" x14ac:dyDescent="0.3">
      <c r="A1821" s="593" t="s">
        <v>428</v>
      </c>
      <c r="B1821" s="673">
        <v>45329</v>
      </c>
      <c r="C1821" s="671" t="s">
        <v>396</v>
      </c>
      <c r="D1821" s="600" t="s">
        <v>397</v>
      </c>
      <c r="E1821" s="602"/>
      <c r="F1821" s="602"/>
      <c r="G1821" s="602"/>
      <c r="H1821" s="602"/>
      <c r="I1821" s="601">
        <v>750</v>
      </c>
      <c r="J1821" s="601">
        <v>550</v>
      </c>
      <c r="K1821" s="602"/>
      <c r="L1821" s="602"/>
      <c r="M1821" s="602"/>
      <c r="N1821" s="602"/>
      <c r="O1821" s="602"/>
      <c r="P1821" s="602"/>
      <c r="Q1821" s="603">
        <v>1300</v>
      </c>
      <c r="R1821" s="602"/>
      <c r="S1821" s="602"/>
      <c r="T1821" s="602"/>
      <c r="U1821" s="602"/>
      <c r="V1821" s="604">
        <v>2</v>
      </c>
      <c r="W1821" s="604">
        <v>1</v>
      </c>
      <c r="X1821" s="602"/>
      <c r="Y1821" s="602"/>
      <c r="Z1821" s="602"/>
      <c r="AA1821" s="602"/>
      <c r="AB1821" s="602"/>
      <c r="AC1821" s="602"/>
      <c r="AD1821" s="605">
        <v>3</v>
      </c>
    </row>
    <row r="1822" spans="1:30" ht="15.75" thickBot="1" x14ac:dyDescent="0.3">
      <c r="A1822" s="593" t="s">
        <v>428</v>
      </c>
      <c r="B1822" s="672">
        <v>45359</v>
      </c>
      <c r="C1822" s="671" t="s">
        <v>396</v>
      </c>
      <c r="D1822" s="606" t="s">
        <v>397</v>
      </c>
      <c r="E1822" s="670"/>
      <c r="F1822" s="670"/>
      <c r="G1822" s="670"/>
      <c r="H1822" s="670"/>
      <c r="I1822" s="670"/>
      <c r="J1822" s="670"/>
      <c r="K1822" s="607">
        <v>2100</v>
      </c>
      <c r="L1822" s="670"/>
      <c r="M1822" s="670"/>
      <c r="N1822" s="670"/>
      <c r="O1822" s="670"/>
      <c r="P1822" s="670"/>
      <c r="Q1822" s="603">
        <v>2100</v>
      </c>
      <c r="R1822" s="670"/>
      <c r="S1822" s="670"/>
      <c r="T1822" s="670"/>
      <c r="U1822" s="670"/>
      <c r="V1822" s="670"/>
      <c r="W1822" s="670"/>
      <c r="X1822" s="608">
        <v>4</v>
      </c>
      <c r="Y1822" s="670"/>
      <c r="Z1822" s="670"/>
      <c r="AA1822" s="670"/>
      <c r="AB1822" s="670"/>
      <c r="AC1822" s="670"/>
      <c r="AD1822" s="605">
        <v>4</v>
      </c>
    </row>
    <row r="1823" spans="1:30" ht="15.75" thickBot="1" x14ac:dyDescent="0.3">
      <c r="A1823" s="593" t="s">
        <v>428</v>
      </c>
      <c r="B1823" s="673">
        <v>45365</v>
      </c>
      <c r="C1823" s="671" t="s">
        <v>396</v>
      </c>
      <c r="D1823" s="600" t="s">
        <v>397</v>
      </c>
      <c r="E1823" s="602"/>
      <c r="F1823" s="602"/>
      <c r="G1823" s="602"/>
      <c r="H1823" s="602"/>
      <c r="I1823" s="602"/>
      <c r="J1823" s="602"/>
      <c r="K1823" s="602"/>
      <c r="L1823" s="601">
        <v>315.39999999999998</v>
      </c>
      <c r="M1823" s="602"/>
      <c r="N1823" s="602"/>
      <c r="O1823" s="602"/>
      <c r="P1823" s="602"/>
      <c r="Q1823" s="603">
        <v>315.39999999999998</v>
      </c>
      <c r="R1823" s="602"/>
      <c r="S1823" s="602"/>
      <c r="T1823" s="602"/>
      <c r="U1823" s="602"/>
      <c r="V1823" s="602"/>
      <c r="W1823" s="602"/>
      <c r="X1823" s="602"/>
      <c r="Y1823" s="604">
        <v>1</v>
      </c>
      <c r="Z1823" s="602"/>
      <c r="AA1823" s="602"/>
      <c r="AB1823" s="602"/>
      <c r="AC1823" s="602"/>
      <c r="AD1823" s="605">
        <v>1</v>
      </c>
    </row>
    <row r="1824" spans="1:30" ht="15.75" thickBot="1" x14ac:dyDescent="0.3">
      <c r="A1824" s="593" t="s">
        <v>428</v>
      </c>
      <c r="B1824" s="672">
        <v>45373</v>
      </c>
      <c r="C1824" s="671" t="s">
        <v>396</v>
      </c>
      <c r="D1824" s="606" t="s">
        <v>397</v>
      </c>
      <c r="E1824" s="670"/>
      <c r="F1824" s="670"/>
      <c r="G1824" s="670"/>
      <c r="H1824" s="670"/>
      <c r="I1824" s="670"/>
      <c r="J1824" s="670"/>
      <c r="K1824" s="670"/>
      <c r="L1824" s="607">
        <v>550</v>
      </c>
      <c r="M1824" s="670"/>
      <c r="N1824" s="670"/>
      <c r="O1824" s="670"/>
      <c r="P1824" s="670"/>
      <c r="Q1824" s="603">
        <v>550</v>
      </c>
      <c r="R1824" s="670"/>
      <c r="S1824" s="670"/>
      <c r="T1824" s="670"/>
      <c r="U1824" s="670"/>
      <c r="V1824" s="670"/>
      <c r="W1824" s="670"/>
      <c r="X1824" s="670"/>
      <c r="Y1824" s="608">
        <v>1</v>
      </c>
      <c r="Z1824" s="670"/>
      <c r="AA1824" s="670"/>
      <c r="AB1824" s="670"/>
      <c r="AC1824" s="670"/>
      <c r="AD1824" s="605">
        <v>1</v>
      </c>
    </row>
    <row r="1825" spans="1:30" ht="15.75" thickBot="1" x14ac:dyDescent="0.3">
      <c r="A1825" s="593" t="s">
        <v>428</v>
      </c>
      <c r="B1825" s="673">
        <v>45387</v>
      </c>
      <c r="C1825" s="671" t="s">
        <v>396</v>
      </c>
      <c r="D1825" s="600" t="s">
        <v>397</v>
      </c>
      <c r="E1825" s="602"/>
      <c r="F1825" s="602"/>
      <c r="G1825" s="602"/>
      <c r="H1825" s="602"/>
      <c r="I1825" s="602"/>
      <c r="J1825" s="602"/>
      <c r="K1825" s="602"/>
      <c r="L1825" s="602"/>
      <c r="M1825" s="601">
        <v>190.36</v>
      </c>
      <c r="N1825" s="602"/>
      <c r="O1825" s="602"/>
      <c r="P1825" s="602"/>
      <c r="Q1825" s="603">
        <v>190.36</v>
      </c>
      <c r="R1825" s="602"/>
      <c r="S1825" s="602"/>
      <c r="T1825" s="602"/>
      <c r="U1825" s="602"/>
      <c r="V1825" s="602"/>
      <c r="W1825" s="602"/>
      <c r="X1825" s="602"/>
      <c r="Y1825" s="602"/>
      <c r="Z1825" s="604">
        <v>1</v>
      </c>
      <c r="AA1825" s="602"/>
      <c r="AB1825" s="602"/>
      <c r="AC1825" s="602"/>
      <c r="AD1825" s="605">
        <v>1</v>
      </c>
    </row>
    <row r="1826" spans="1:30" ht="15.75" thickBot="1" x14ac:dyDescent="0.3">
      <c r="A1826" s="593" t="s">
        <v>428</v>
      </c>
      <c r="B1826" s="672">
        <v>45391</v>
      </c>
      <c r="C1826" s="671" t="s">
        <v>396</v>
      </c>
      <c r="D1826" s="606" t="s">
        <v>397</v>
      </c>
      <c r="E1826" s="670"/>
      <c r="F1826" s="670"/>
      <c r="G1826" s="670"/>
      <c r="H1826" s="670"/>
      <c r="I1826" s="670"/>
      <c r="J1826" s="670"/>
      <c r="K1826" s="670"/>
      <c r="L1826" s="607">
        <v>1550</v>
      </c>
      <c r="M1826" s="670"/>
      <c r="N1826" s="670"/>
      <c r="O1826" s="670"/>
      <c r="P1826" s="670"/>
      <c r="Q1826" s="603">
        <v>1550</v>
      </c>
      <c r="R1826" s="670"/>
      <c r="S1826" s="670"/>
      <c r="T1826" s="670"/>
      <c r="U1826" s="670"/>
      <c r="V1826" s="670"/>
      <c r="W1826" s="670"/>
      <c r="X1826" s="670"/>
      <c r="Y1826" s="608">
        <v>4</v>
      </c>
      <c r="Z1826" s="670"/>
      <c r="AA1826" s="670"/>
      <c r="AB1826" s="670"/>
      <c r="AC1826" s="670"/>
      <c r="AD1826" s="605">
        <v>4</v>
      </c>
    </row>
    <row r="1827" spans="1:30" ht="15.75" thickBot="1" x14ac:dyDescent="0.3">
      <c r="A1827" s="593" t="s">
        <v>428</v>
      </c>
      <c r="B1827" s="673">
        <v>45405</v>
      </c>
      <c r="C1827" s="671" t="s">
        <v>396</v>
      </c>
      <c r="D1827" s="600" t="s">
        <v>397</v>
      </c>
      <c r="E1827" s="602"/>
      <c r="F1827" s="602"/>
      <c r="G1827" s="602"/>
      <c r="H1827" s="602"/>
      <c r="I1827" s="602"/>
      <c r="J1827" s="602"/>
      <c r="K1827" s="602"/>
      <c r="L1827" s="601">
        <v>300</v>
      </c>
      <c r="M1827" s="602"/>
      <c r="N1827" s="602"/>
      <c r="O1827" s="602"/>
      <c r="P1827" s="602"/>
      <c r="Q1827" s="603">
        <v>300</v>
      </c>
      <c r="R1827" s="602"/>
      <c r="S1827" s="602"/>
      <c r="T1827" s="602"/>
      <c r="U1827" s="602"/>
      <c r="V1827" s="602"/>
      <c r="W1827" s="602"/>
      <c r="X1827" s="602"/>
      <c r="Y1827" s="604">
        <v>1</v>
      </c>
      <c r="Z1827" s="602"/>
      <c r="AA1827" s="602"/>
      <c r="AB1827" s="602"/>
      <c r="AC1827" s="602"/>
      <c r="AD1827" s="605">
        <v>1</v>
      </c>
    </row>
    <row r="1828" spans="1:30" ht="15.75" thickBot="1" x14ac:dyDescent="0.3">
      <c r="A1828" s="593" t="s">
        <v>428</v>
      </c>
      <c r="B1828" s="672">
        <v>45412</v>
      </c>
      <c r="C1828" s="671" t="s">
        <v>396</v>
      </c>
      <c r="D1828" s="606" t="s">
        <v>397</v>
      </c>
      <c r="E1828" s="670"/>
      <c r="F1828" s="670"/>
      <c r="G1828" s="670"/>
      <c r="H1828" s="670"/>
      <c r="I1828" s="670"/>
      <c r="J1828" s="670"/>
      <c r="K1828" s="670"/>
      <c r="L1828" s="670"/>
      <c r="M1828" s="607">
        <v>152.09</v>
      </c>
      <c r="N1828" s="670"/>
      <c r="O1828" s="670"/>
      <c r="P1828" s="670"/>
      <c r="Q1828" s="603">
        <v>152.09</v>
      </c>
      <c r="R1828" s="670"/>
      <c r="S1828" s="670"/>
      <c r="T1828" s="670"/>
      <c r="U1828" s="670"/>
      <c r="V1828" s="670"/>
      <c r="W1828" s="670"/>
      <c r="X1828" s="670"/>
      <c r="Y1828" s="670"/>
      <c r="Z1828" s="608">
        <v>1</v>
      </c>
      <c r="AA1828" s="670"/>
      <c r="AB1828" s="670"/>
      <c r="AC1828" s="670"/>
      <c r="AD1828" s="605">
        <v>1</v>
      </c>
    </row>
    <row r="1829" spans="1:30" ht="15.75" thickBot="1" x14ac:dyDescent="0.3">
      <c r="A1829" s="593" t="s">
        <v>428</v>
      </c>
      <c r="B1829" s="673">
        <v>45413</v>
      </c>
      <c r="C1829" s="671" t="s">
        <v>396</v>
      </c>
      <c r="D1829" s="600" t="s">
        <v>397</v>
      </c>
      <c r="E1829" s="602"/>
      <c r="F1829" s="602"/>
      <c r="G1829" s="602"/>
      <c r="H1829" s="602"/>
      <c r="I1829" s="602"/>
      <c r="J1829" s="602"/>
      <c r="K1829" s="602"/>
      <c r="L1829" s="602"/>
      <c r="M1829" s="601">
        <v>1700</v>
      </c>
      <c r="N1829" s="602"/>
      <c r="O1829" s="602"/>
      <c r="P1829" s="602"/>
      <c r="Q1829" s="603">
        <v>1700</v>
      </c>
      <c r="R1829" s="602"/>
      <c r="S1829" s="602"/>
      <c r="T1829" s="602"/>
      <c r="U1829" s="602"/>
      <c r="V1829" s="602"/>
      <c r="W1829" s="602"/>
      <c r="X1829" s="602"/>
      <c r="Y1829" s="602"/>
      <c r="Z1829" s="604">
        <v>3</v>
      </c>
      <c r="AA1829" s="602"/>
      <c r="AB1829" s="602"/>
      <c r="AC1829" s="602"/>
      <c r="AD1829" s="605">
        <v>3</v>
      </c>
    </row>
    <row r="1830" spans="1:30" ht="15.75" thickBot="1" x14ac:dyDescent="0.3">
      <c r="A1830" s="593" t="s">
        <v>428</v>
      </c>
      <c r="B1830" s="672">
        <v>45418</v>
      </c>
      <c r="C1830" s="671" t="s">
        <v>396</v>
      </c>
      <c r="D1830" s="606" t="s">
        <v>397</v>
      </c>
      <c r="E1830" s="670"/>
      <c r="F1830" s="670"/>
      <c r="G1830" s="670"/>
      <c r="H1830" s="670"/>
      <c r="I1830" s="670"/>
      <c r="J1830" s="670"/>
      <c r="K1830" s="670"/>
      <c r="L1830" s="670"/>
      <c r="M1830" s="670"/>
      <c r="N1830" s="607">
        <v>1349.92</v>
      </c>
      <c r="O1830" s="670"/>
      <c r="P1830" s="670"/>
      <c r="Q1830" s="603">
        <v>1349.92</v>
      </c>
      <c r="R1830" s="670"/>
      <c r="S1830" s="670"/>
      <c r="T1830" s="670"/>
      <c r="U1830" s="670"/>
      <c r="V1830" s="670"/>
      <c r="W1830" s="670"/>
      <c r="X1830" s="670"/>
      <c r="Y1830" s="670"/>
      <c r="Z1830" s="670"/>
      <c r="AA1830" s="608">
        <v>2</v>
      </c>
      <c r="AB1830" s="670"/>
      <c r="AC1830" s="670"/>
      <c r="AD1830" s="605">
        <v>2</v>
      </c>
    </row>
    <row r="1831" spans="1:30" ht="15.75" thickBot="1" x14ac:dyDescent="0.3">
      <c r="A1831" s="593" t="s">
        <v>428</v>
      </c>
      <c r="B1831" s="673">
        <v>45420</v>
      </c>
      <c r="C1831" s="671" t="s">
        <v>396</v>
      </c>
      <c r="D1831" s="600" t="s">
        <v>397</v>
      </c>
      <c r="E1831" s="602"/>
      <c r="F1831" s="602"/>
      <c r="G1831" s="602"/>
      <c r="H1831" s="602"/>
      <c r="I1831" s="602"/>
      <c r="J1831" s="602"/>
      <c r="K1831" s="602"/>
      <c r="L1831" s="602"/>
      <c r="M1831" s="602"/>
      <c r="N1831" s="601">
        <v>400</v>
      </c>
      <c r="O1831" s="602"/>
      <c r="P1831" s="602"/>
      <c r="Q1831" s="603">
        <v>400</v>
      </c>
      <c r="R1831" s="602"/>
      <c r="S1831" s="602"/>
      <c r="T1831" s="602"/>
      <c r="U1831" s="602"/>
      <c r="V1831" s="602"/>
      <c r="W1831" s="602"/>
      <c r="X1831" s="602"/>
      <c r="Y1831" s="602"/>
      <c r="Z1831" s="602"/>
      <c r="AA1831" s="604">
        <v>1</v>
      </c>
      <c r="AB1831" s="602"/>
      <c r="AC1831" s="602"/>
      <c r="AD1831" s="605">
        <v>1</v>
      </c>
    </row>
    <row r="1832" spans="1:30" ht="15.75" thickBot="1" x14ac:dyDescent="0.3">
      <c r="A1832" s="593" t="s">
        <v>428</v>
      </c>
      <c r="B1832" s="672">
        <v>45433</v>
      </c>
      <c r="C1832" s="671" t="s">
        <v>396</v>
      </c>
      <c r="D1832" s="606" t="s">
        <v>397</v>
      </c>
      <c r="E1832" s="670"/>
      <c r="F1832" s="670"/>
      <c r="G1832" s="670"/>
      <c r="H1832" s="670"/>
      <c r="I1832" s="670"/>
      <c r="J1832" s="670"/>
      <c r="K1832" s="670"/>
      <c r="L1832" s="670"/>
      <c r="M1832" s="670"/>
      <c r="N1832" s="607">
        <v>213.63</v>
      </c>
      <c r="O1832" s="670"/>
      <c r="P1832" s="670"/>
      <c r="Q1832" s="603">
        <v>213.63</v>
      </c>
      <c r="R1832" s="670"/>
      <c r="S1832" s="670"/>
      <c r="T1832" s="670"/>
      <c r="U1832" s="670"/>
      <c r="V1832" s="670"/>
      <c r="W1832" s="670"/>
      <c r="X1832" s="670"/>
      <c r="Y1832" s="670"/>
      <c r="Z1832" s="670"/>
      <c r="AA1832" s="608">
        <v>1</v>
      </c>
      <c r="AB1832" s="670"/>
      <c r="AC1832" s="670"/>
      <c r="AD1832" s="605">
        <v>1</v>
      </c>
    </row>
    <row r="1833" spans="1:30" ht="15.75" thickBot="1" x14ac:dyDescent="0.3">
      <c r="A1833" s="593" t="s">
        <v>428</v>
      </c>
      <c r="B1833" s="673">
        <v>45453</v>
      </c>
      <c r="C1833" s="671" t="s">
        <v>396</v>
      </c>
      <c r="D1833" s="600" t="s">
        <v>397</v>
      </c>
      <c r="E1833" s="602"/>
      <c r="F1833" s="602"/>
      <c r="G1833" s="602"/>
      <c r="H1833" s="602"/>
      <c r="I1833" s="602"/>
      <c r="J1833" s="602"/>
      <c r="K1833" s="602"/>
      <c r="L1833" s="602"/>
      <c r="M1833" s="601">
        <v>550</v>
      </c>
      <c r="N1833" s="602"/>
      <c r="O1833" s="602"/>
      <c r="P1833" s="602"/>
      <c r="Q1833" s="603">
        <v>550</v>
      </c>
      <c r="R1833" s="602"/>
      <c r="S1833" s="602"/>
      <c r="T1833" s="602"/>
      <c r="U1833" s="602"/>
      <c r="V1833" s="602"/>
      <c r="W1833" s="602"/>
      <c r="X1833" s="602"/>
      <c r="Y1833" s="602"/>
      <c r="Z1833" s="604">
        <v>1</v>
      </c>
      <c r="AA1833" s="602"/>
      <c r="AB1833" s="602"/>
      <c r="AC1833" s="602"/>
      <c r="AD1833" s="605">
        <v>1</v>
      </c>
    </row>
    <row r="1834" spans="1:30" ht="15.75" thickBot="1" x14ac:dyDescent="0.3">
      <c r="A1834" s="593" t="s">
        <v>428</v>
      </c>
      <c r="B1834" s="672">
        <v>45454</v>
      </c>
      <c r="C1834" s="671" t="s">
        <v>396</v>
      </c>
      <c r="D1834" s="606" t="s">
        <v>397</v>
      </c>
      <c r="E1834" s="670"/>
      <c r="F1834" s="670"/>
      <c r="G1834" s="670"/>
      <c r="H1834" s="670"/>
      <c r="I1834" s="670"/>
      <c r="J1834" s="670"/>
      <c r="K1834" s="670"/>
      <c r="L1834" s="670"/>
      <c r="M1834" s="670"/>
      <c r="N1834" s="670"/>
      <c r="O1834" s="607">
        <v>770.05</v>
      </c>
      <c r="P1834" s="670"/>
      <c r="Q1834" s="603">
        <v>770.05</v>
      </c>
      <c r="R1834" s="670"/>
      <c r="S1834" s="670"/>
      <c r="T1834" s="670"/>
      <c r="U1834" s="670"/>
      <c r="V1834" s="670"/>
      <c r="W1834" s="670"/>
      <c r="X1834" s="670"/>
      <c r="Y1834" s="670"/>
      <c r="Z1834" s="670"/>
      <c r="AA1834" s="670"/>
      <c r="AB1834" s="608">
        <v>1</v>
      </c>
      <c r="AC1834" s="670"/>
      <c r="AD1834" s="605">
        <v>1</v>
      </c>
    </row>
    <row r="1835" spans="1:30" ht="15.75" thickBot="1" x14ac:dyDescent="0.3">
      <c r="A1835" s="593" t="s">
        <v>428</v>
      </c>
      <c r="B1835" s="673">
        <v>45456</v>
      </c>
      <c r="C1835" s="671" t="s">
        <v>396</v>
      </c>
      <c r="D1835" s="600" t="s">
        <v>397</v>
      </c>
      <c r="E1835" s="602"/>
      <c r="F1835" s="602"/>
      <c r="G1835" s="602"/>
      <c r="H1835" s="602"/>
      <c r="I1835" s="602"/>
      <c r="J1835" s="602"/>
      <c r="K1835" s="602"/>
      <c r="L1835" s="602"/>
      <c r="M1835" s="602"/>
      <c r="N1835" s="602"/>
      <c r="O1835" s="601">
        <v>1650</v>
      </c>
      <c r="P1835" s="602"/>
      <c r="Q1835" s="603">
        <v>1650</v>
      </c>
      <c r="R1835" s="602"/>
      <c r="S1835" s="602"/>
      <c r="T1835" s="602"/>
      <c r="U1835" s="602"/>
      <c r="V1835" s="602"/>
      <c r="W1835" s="602"/>
      <c r="X1835" s="602"/>
      <c r="Y1835" s="602"/>
      <c r="Z1835" s="602"/>
      <c r="AA1835" s="602"/>
      <c r="AB1835" s="604">
        <v>3</v>
      </c>
      <c r="AC1835" s="602"/>
      <c r="AD1835" s="605">
        <v>3</v>
      </c>
    </row>
    <row r="1836" spans="1:30" ht="15.75" thickBot="1" x14ac:dyDescent="0.3">
      <c r="A1836" s="593" t="s">
        <v>428</v>
      </c>
      <c r="B1836" s="672">
        <v>45461</v>
      </c>
      <c r="C1836" s="671" t="s">
        <v>396</v>
      </c>
      <c r="D1836" s="606" t="s">
        <v>397</v>
      </c>
      <c r="E1836" s="670"/>
      <c r="F1836" s="670"/>
      <c r="G1836" s="670"/>
      <c r="H1836" s="670"/>
      <c r="I1836" s="670"/>
      <c r="J1836" s="670"/>
      <c r="K1836" s="670"/>
      <c r="L1836" s="670"/>
      <c r="M1836" s="607">
        <v>600</v>
      </c>
      <c r="N1836" s="670"/>
      <c r="O1836" s="670"/>
      <c r="P1836" s="670"/>
      <c r="Q1836" s="603">
        <v>600</v>
      </c>
      <c r="R1836" s="670"/>
      <c r="S1836" s="670"/>
      <c r="T1836" s="670"/>
      <c r="U1836" s="670"/>
      <c r="V1836" s="670"/>
      <c r="W1836" s="670"/>
      <c r="X1836" s="670"/>
      <c r="Y1836" s="670"/>
      <c r="Z1836" s="608">
        <v>1</v>
      </c>
      <c r="AA1836" s="670"/>
      <c r="AB1836" s="670"/>
      <c r="AC1836" s="670"/>
      <c r="AD1836" s="605">
        <v>1</v>
      </c>
    </row>
    <row r="1837" spans="1:30" ht="15.75" thickBot="1" x14ac:dyDescent="0.3">
      <c r="A1837" s="593" t="s">
        <v>428</v>
      </c>
      <c r="B1837" s="673">
        <v>45475</v>
      </c>
      <c r="C1837" s="671" t="s">
        <v>396</v>
      </c>
      <c r="D1837" s="600" t="s">
        <v>397</v>
      </c>
      <c r="E1837" s="602"/>
      <c r="F1837" s="602"/>
      <c r="G1837" s="602"/>
      <c r="H1837" s="602"/>
      <c r="I1837" s="602"/>
      <c r="J1837" s="602"/>
      <c r="K1837" s="602"/>
      <c r="L1837" s="602"/>
      <c r="M1837" s="602"/>
      <c r="N1837" s="601">
        <v>950</v>
      </c>
      <c r="O1837" s="602"/>
      <c r="P1837" s="602"/>
      <c r="Q1837" s="603">
        <v>950</v>
      </c>
      <c r="R1837" s="602"/>
      <c r="S1837" s="602"/>
      <c r="T1837" s="602"/>
      <c r="U1837" s="602"/>
      <c r="V1837" s="602"/>
      <c r="W1837" s="602"/>
      <c r="X1837" s="602"/>
      <c r="Y1837" s="602"/>
      <c r="Z1837" s="602"/>
      <c r="AA1837" s="604">
        <v>2</v>
      </c>
      <c r="AB1837" s="602"/>
      <c r="AC1837" s="602"/>
      <c r="AD1837" s="605">
        <v>2</v>
      </c>
    </row>
    <row r="1838" spans="1:30" ht="15.75" thickBot="1" x14ac:dyDescent="0.3">
      <c r="A1838" s="593" t="s">
        <v>428</v>
      </c>
      <c r="B1838" s="672">
        <v>45483</v>
      </c>
      <c r="C1838" s="671" t="s">
        <v>396</v>
      </c>
      <c r="D1838" s="606" t="s">
        <v>397</v>
      </c>
      <c r="E1838" s="670"/>
      <c r="F1838" s="670"/>
      <c r="G1838" s="670"/>
      <c r="H1838" s="670"/>
      <c r="I1838" s="670"/>
      <c r="J1838" s="670"/>
      <c r="K1838" s="670"/>
      <c r="L1838" s="670"/>
      <c r="M1838" s="670"/>
      <c r="N1838" s="670"/>
      <c r="O1838" s="607">
        <v>550</v>
      </c>
      <c r="P1838" s="670"/>
      <c r="Q1838" s="603">
        <v>550</v>
      </c>
      <c r="R1838" s="670"/>
      <c r="S1838" s="670"/>
      <c r="T1838" s="670"/>
      <c r="U1838" s="670"/>
      <c r="V1838" s="670"/>
      <c r="W1838" s="670"/>
      <c r="X1838" s="670"/>
      <c r="Y1838" s="670"/>
      <c r="Z1838" s="670"/>
      <c r="AA1838" s="670"/>
      <c r="AB1838" s="608">
        <v>1</v>
      </c>
      <c r="AC1838" s="670"/>
      <c r="AD1838" s="605">
        <v>1</v>
      </c>
    </row>
    <row r="1839" spans="1:30" ht="15.75" thickBot="1" x14ac:dyDescent="0.3">
      <c r="A1839" s="593" t="s">
        <v>428</v>
      </c>
      <c r="B1839" s="673">
        <v>45495</v>
      </c>
      <c r="C1839" s="671" t="s">
        <v>396</v>
      </c>
      <c r="D1839" s="600" t="s">
        <v>397</v>
      </c>
      <c r="E1839" s="602"/>
      <c r="F1839" s="602"/>
      <c r="G1839" s="602"/>
      <c r="H1839" s="602"/>
      <c r="I1839" s="602"/>
      <c r="J1839" s="602"/>
      <c r="K1839" s="602"/>
      <c r="L1839" s="602"/>
      <c r="M1839" s="602"/>
      <c r="N1839" s="602"/>
      <c r="O1839" s="601">
        <v>550</v>
      </c>
      <c r="P1839" s="602"/>
      <c r="Q1839" s="603">
        <v>550</v>
      </c>
      <c r="R1839" s="602"/>
      <c r="S1839" s="602"/>
      <c r="T1839" s="602"/>
      <c r="U1839" s="602"/>
      <c r="V1839" s="602"/>
      <c r="W1839" s="602"/>
      <c r="X1839" s="602"/>
      <c r="Y1839" s="602"/>
      <c r="Z1839" s="602"/>
      <c r="AA1839" s="602"/>
      <c r="AB1839" s="604">
        <v>1</v>
      </c>
      <c r="AC1839" s="602"/>
      <c r="AD1839" s="605">
        <v>1</v>
      </c>
    </row>
    <row r="1840" spans="1:30" ht="15.75" thickBot="1" x14ac:dyDescent="0.3">
      <c r="A1840" s="593" t="s">
        <v>428</v>
      </c>
      <c r="B1840" s="672">
        <v>45498</v>
      </c>
      <c r="C1840" s="671" t="s">
        <v>396</v>
      </c>
      <c r="D1840" s="606" t="s">
        <v>397</v>
      </c>
      <c r="E1840" s="670"/>
      <c r="F1840" s="670"/>
      <c r="G1840" s="670"/>
      <c r="H1840" s="670"/>
      <c r="I1840" s="670"/>
      <c r="J1840" s="670"/>
      <c r="K1840" s="670"/>
      <c r="L1840" s="670"/>
      <c r="M1840" s="670"/>
      <c r="N1840" s="670"/>
      <c r="O1840" s="670"/>
      <c r="P1840" s="607">
        <v>550</v>
      </c>
      <c r="Q1840" s="603">
        <v>550</v>
      </c>
      <c r="R1840" s="670"/>
      <c r="S1840" s="670"/>
      <c r="T1840" s="670"/>
      <c r="U1840" s="670"/>
      <c r="V1840" s="670"/>
      <c r="W1840" s="670"/>
      <c r="X1840" s="670"/>
      <c r="Y1840" s="670"/>
      <c r="Z1840" s="670"/>
      <c r="AA1840" s="670"/>
      <c r="AB1840" s="670"/>
      <c r="AC1840" s="608">
        <v>1</v>
      </c>
      <c r="AD1840" s="605">
        <v>1</v>
      </c>
    </row>
    <row r="1841" spans="1:30" ht="15.75" thickBot="1" x14ac:dyDescent="0.3">
      <c r="A1841" s="593" t="s">
        <v>428</v>
      </c>
      <c r="B1841" s="673">
        <v>45502</v>
      </c>
      <c r="C1841" s="671" t="s">
        <v>396</v>
      </c>
      <c r="D1841" s="600" t="s">
        <v>397</v>
      </c>
      <c r="E1841" s="602"/>
      <c r="F1841" s="602"/>
      <c r="G1841" s="602"/>
      <c r="H1841" s="602"/>
      <c r="I1841" s="602"/>
      <c r="J1841" s="602"/>
      <c r="K1841" s="602"/>
      <c r="L1841" s="602"/>
      <c r="M1841" s="602"/>
      <c r="N1841" s="602"/>
      <c r="O1841" s="602"/>
      <c r="P1841" s="601">
        <v>600</v>
      </c>
      <c r="Q1841" s="603">
        <v>600</v>
      </c>
      <c r="R1841" s="602"/>
      <c r="S1841" s="602"/>
      <c r="T1841" s="602"/>
      <c r="U1841" s="602"/>
      <c r="V1841" s="602"/>
      <c r="W1841" s="602"/>
      <c r="X1841" s="602"/>
      <c r="Y1841" s="602"/>
      <c r="Z1841" s="602"/>
      <c r="AA1841" s="602"/>
      <c r="AB1841" s="602"/>
      <c r="AC1841" s="604">
        <v>1</v>
      </c>
      <c r="AD1841" s="605">
        <v>1</v>
      </c>
    </row>
    <row r="1842" spans="1:30" ht="15.75" thickBot="1" x14ac:dyDescent="0.3">
      <c r="A1842" s="593" t="s">
        <v>428</v>
      </c>
      <c r="B1842" s="692" t="s">
        <v>398</v>
      </c>
      <c r="C1842" s="692" t="s">
        <v>396</v>
      </c>
      <c r="D1842" s="606" t="s">
        <v>402</v>
      </c>
      <c r="E1842" s="670"/>
      <c r="F1842" s="670"/>
      <c r="G1842" s="670"/>
      <c r="H1842" s="670"/>
      <c r="I1842" s="670"/>
      <c r="J1842" s="670"/>
      <c r="K1842" s="670"/>
      <c r="L1842" s="670"/>
      <c r="M1842" s="670"/>
      <c r="N1842" s="670"/>
      <c r="O1842" s="670"/>
      <c r="P1842" s="670"/>
      <c r="Q1842" s="591"/>
      <c r="R1842" s="670"/>
      <c r="S1842" s="670"/>
      <c r="T1842" s="670"/>
      <c r="U1842" s="670"/>
      <c r="V1842" s="670"/>
      <c r="W1842" s="670"/>
      <c r="X1842" s="670"/>
      <c r="Y1842" s="670"/>
      <c r="Z1842" s="670"/>
      <c r="AA1842" s="608">
        <v>1</v>
      </c>
      <c r="AB1842" s="670"/>
      <c r="AC1842" s="670"/>
      <c r="AD1842" s="605">
        <v>1</v>
      </c>
    </row>
    <row r="1843" spans="1:30" ht="15.75" thickBot="1" x14ac:dyDescent="0.3">
      <c r="A1843" s="593" t="s">
        <v>428</v>
      </c>
      <c r="B1843" s="692" t="s">
        <v>398</v>
      </c>
      <c r="C1843" s="692" t="s">
        <v>396</v>
      </c>
      <c r="D1843" s="600" t="s">
        <v>397</v>
      </c>
      <c r="E1843" s="602"/>
      <c r="F1843" s="602"/>
      <c r="G1843" s="602"/>
      <c r="H1843" s="602"/>
      <c r="I1843" s="602"/>
      <c r="J1843" s="602"/>
      <c r="K1843" s="602"/>
      <c r="L1843" s="602"/>
      <c r="M1843" s="602"/>
      <c r="N1843" s="602"/>
      <c r="O1843" s="602"/>
      <c r="P1843" s="602"/>
      <c r="Q1843" s="591"/>
      <c r="R1843" s="604">
        <v>4</v>
      </c>
      <c r="S1843" s="604">
        <v>2</v>
      </c>
      <c r="T1843" s="604">
        <v>4</v>
      </c>
      <c r="U1843" s="604">
        <v>2</v>
      </c>
      <c r="V1843" s="604">
        <v>5</v>
      </c>
      <c r="W1843" s="604">
        <v>2</v>
      </c>
      <c r="X1843" s="604">
        <v>4</v>
      </c>
      <c r="Y1843" s="604">
        <v>7</v>
      </c>
      <c r="Z1843" s="604">
        <v>5</v>
      </c>
      <c r="AA1843" s="604">
        <v>2</v>
      </c>
      <c r="AB1843" s="604">
        <v>4</v>
      </c>
      <c r="AC1843" s="604">
        <v>2</v>
      </c>
      <c r="AD1843" s="605">
        <v>39</v>
      </c>
    </row>
    <row r="1844" spans="1:30" ht="15.75" thickBot="1" x14ac:dyDescent="0.3">
      <c r="A1844" s="593" t="s">
        <v>428</v>
      </c>
      <c r="B1844" s="692" t="s">
        <v>398</v>
      </c>
      <c r="C1844" s="692" t="s">
        <v>396</v>
      </c>
      <c r="D1844" s="606" t="s">
        <v>399</v>
      </c>
      <c r="E1844" s="670"/>
      <c r="F1844" s="670"/>
      <c r="G1844" s="670"/>
      <c r="H1844" s="670"/>
      <c r="I1844" s="670"/>
      <c r="J1844" s="670"/>
      <c r="K1844" s="670"/>
      <c r="L1844" s="670"/>
      <c r="M1844" s="670"/>
      <c r="N1844" s="670"/>
      <c r="O1844" s="670"/>
      <c r="P1844" s="670"/>
      <c r="Q1844" s="591"/>
      <c r="R1844" s="670"/>
      <c r="S1844" s="670"/>
      <c r="T1844" s="670"/>
      <c r="U1844" s="670"/>
      <c r="V1844" s="670"/>
      <c r="W1844" s="670"/>
      <c r="X1844" s="670"/>
      <c r="Y1844" s="670"/>
      <c r="Z1844" s="670"/>
      <c r="AA1844" s="670"/>
      <c r="AB1844" s="608">
        <v>1</v>
      </c>
      <c r="AC1844" s="670"/>
      <c r="AD1844" s="605">
        <v>1</v>
      </c>
    </row>
    <row r="1845" spans="1:30" ht="15.75" thickBot="1" x14ac:dyDescent="0.3">
      <c r="A1845" s="593" t="s">
        <v>428</v>
      </c>
      <c r="B1845" s="671" t="s">
        <v>400</v>
      </c>
      <c r="C1845" s="671" t="s">
        <v>400</v>
      </c>
      <c r="D1845" s="609" t="s">
        <v>400</v>
      </c>
      <c r="E1845" s="603">
        <v>1505.6</v>
      </c>
      <c r="F1845" s="603">
        <v>1100</v>
      </c>
      <c r="G1845" s="603">
        <v>1976.11</v>
      </c>
      <c r="H1845" s="603">
        <v>1100</v>
      </c>
      <c r="I1845" s="603">
        <v>3639.15</v>
      </c>
      <c r="J1845" s="603">
        <v>1118.76</v>
      </c>
      <c r="K1845" s="603">
        <v>2100</v>
      </c>
      <c r="L1845" s="603">
        <v>2715.4</v>
      </c>
      <c r="M1845" s="603">
        <v>3192.45</v>
      </c>
      <c r="N1845" s="603">
        <v>2913.55</v>
      </c>
      <c r="O1845" s="603">
        <v>3520.05</v>
      </c>
      <c r="P1845" s="603">
        <v>1150</v>
      </c>
      <c r="Q1845" s="603">
        <v>26031.07</v>
      </c>
      <c r="R1845" s="610">
        <v>4</v>
      </c>
      <c r="S1845" s="610">
        <v>2</v>
      </c>
      <c r="T1845" s="610">
        <v>5</v>
      </c>
      <c r="U1845" s="610">
        <v>2</v>
      </c>
      <c r="V1845" s="610">
        <v>8</v>
      </c>
      <c r="W1845" s="610">
        <v>3</v>
      </c>
      <c r="X1845" s="610">
        <v>4</v>
      </c>
      <c r="Y1845" s="610">
        <v>7</v>
      </c>
      <c r="Z1845" s="610">
        <v>7</v>
      </c>
      <c r="AA1845" s="610">
        <v>7</v>
      </c>
      <c r="AB1845" s="610">
        <v>6</v>
      </c>
      <c r="AC1845" s="610">
        <v>2</v>
      </c>
      <c r="AD1845" s="605">
        <v>45</v>
      </c>
    </row>
    <row r="1846" spans="1:30" ht="15.75" thickBot="1" x14ac:dyDescent="0.3">
      <c r="A1846" s="593" t="s">
        <v>429</v>
      </c>
      <c r="B1846" s="672">
        <v>45140</v>
      </c>
      <c r="C1846" s="671" t="s">
        <v>396</v>
      </c>
      <c r="D1846" s="606" t="s">
        <v>402</v>
      </c>
      <c r="E1846" s="607">
        <v>2289</v>
      </c>
      <c r="F1846" s="670"/>
      <c r="G1846" s="670"/>
      <c r="H1846" s="670"/>
      <c r="I1846" s="670"/>
      <c r="J1846" s="670"/>
      <c r="K1846" s="670"/>
      <c r="L1846" s="670"/>
      <c r="M1846" s="670"/>
      <c r="N1846" s="670"/>
      <c r="O1846" s="670"/>
      <c r="P1846" s="670"/>
      <c r="Q1846" s="603">
        <v>2289</v>
      </c>
      <c r="R1846" s="608">
        <v>3</v>
      </c>
      <c r="S1846" s="670"/>
      <c r="T1846" s="670"/>
      <c r="U1846" s="670"/>
      <c r="V1846" s="670"/>
      <c r="W1846" s="670"/>
      <c r="X1846" s="670"/>
      <c r="Y1846" s="670"/>
      <c r="Z1846" s="670"/>
      <c r="AA1846" s="670"/>
      <c r="AB1846" s="670"/>
      <c r="AC1846" s="670"/>
      <c r="AD1846" s="605">
        <v>3</v>
      </c>
    </row>
    <row r="1847" spans="1:30" ht="15.75" thickBot="1" x14ac:dyDescent="0.3">
      <c r="A1847" s="593" t="s">
        <v>429</v>
      </c>
      <c r="B1847" s="691">
        <v>45160</v>
      </c>
      <c r="C1847" s="692" t="s">
        <v>396</v>
      </c>
      <c r="D1847" s="600" t="s">
        <v>402</v>
      </c>
      <c r="E1847" s="601">
        <v>688</v>
      </c>
      <c r="F1847" s="602"/>
      <c r="G1847" s="602"/>
      <c r="H1847" s="602"/>
      <c r="I1847" s="602"/>
      <c r="J1847" s="602"/>
      <c r="K1847" s="602"/>
      <c r="L1847" s="602"/>
      <c r="M1847" s="602"/>
      <c r="N1847" s="602"/>
      <c r="O1847" s="602"/>
      <c r="P1847" s="602"/>
      <c r="Q1847" s="603">
        <v>688</v>
      </c>
      <c r="R1847" s="604">
        <v>1</v>
      </c>
      <c r="S1847" s="602"/>
      <c r="T1847" s="602"/>
      <c r="U1847" s="602"/>
      <c r="V1847" s="602"/>
      <c r="W1847" s="602"/>
      <c r="X1847" s="602"/>
      <c r="Y1847" s="602"/>
      <c r="Z1847" s="602"/>
      <c r="AA1847" s="602"/>
      <c r="AB1847" s="602"/>
      <c r="AC1847" s="602"/>
      <c r="AD1847" s="605">
        <v>1</v>
      </c>
    </row>
    <row r="1848" spans="1:30" ht="15.75" thickBot="1" x14ac:dyDescent="0.3">
      <c r="A1848" s="593" t="s">
        <v>429</v>
      </c>
      <c r="B1848" s="690">
        <v>45160</v>
      </c>
      <c r="C1848" s="692" t="s">
        <v>396</v>
      </c>
      <c r="D1848" s="606" t="s">
        <v>399</v>
      </c>
      <c r="E1848" s="607">
        <v>10375</v>
      </c>
      <c r="F1848" s="670"/>
      <c r="G1848" s="670"/>
      <c r="H1848" s="670"/>
      <c r="I1848" s="670"/>
      <c r="J1848" s="670"/>
      <c r="K1848" s="670"/>
      <c r="L1848" s="670"/>
      <c r="M1848" s="670"/>
      <c r="N1848" s="670"/>
      <c r="O1848" s="670"/>
      <c r="P1848" s="670"/>
      <c r="Q1848" s="603">
        <v>10375</v>
      </c>
      <c r="R1848" s="608">
        <v>13</v>
      </c>
      <c r="S1848" s="670"/>
      <c r="T1848" s="670"/>
      <c r="U1848" s="670"/>
      <c r="V1848" s="670"/>
      <c r="W1848" s="670"/>
      <c r="X1848" s="670"/>
      <c r="Y1848" s="670"/>
      <c r="Z1848" s="670"/>
      <c r="AA1848" s="670"/>
      <c r="AB1848" s="670"/>
      <c r="AC1848" s="670"/>
      <c r="AD1848" s="605">
        <v>13</v>
      </c>
    </row>
    <row r="1849" spans="1:30" ht="15.75" thickBot="1" x14ac:dyDescent="0.3">
      <c r="A1849" s="593" t="s">
        <v>429</v>
      </c>
      <c r="B1849" s="691">
        <v>45160</v>
      </c>
      <c r="C1849" s="692" t="s">
        <v>396</v>
      </c>
      <c r="D1849" s="600" t="s">
        <v>403</v>
      </c>
      <c r="E1849" s="601">
        <v>420</v>
      </c>
      <c r="F1849" s="602"/>
      <c r="G1849" s="602"/>
      <c r="H1849" s="602"/>
      <c r="I1849" s="602"/>
      <c r="J1849" s="602"/>
      <c r="K1849" s="602"/>
      <c r="L1849" s="602"/>
      <c r="M1849" s="602"/>
      <c r="N1849" s="602"/>
      <c r="O1849" s="602"/>
      <c r="P1849" s="602"/>
      <c r="Q1849" s="603">
        <v>420</v>
      </c>
      <c r="R1849" s="604">
        <v>1</v>
      </c>
      <c r="S1849" s="602"/>
      <c r="T1849" s="602"/>
      <c r="U1849" s="602"/>
      <c r="V1849" s="602"/>
      <c r="W1849" s="602"/>
      <c r="X1849" s="602"/>
      <c r="Y1849" s="602"/>
      <c r="Z1849" s="602"/>
      <c r="AA1849" s="602"/>
      <c r="AB1849" s="602"/>
      <c r="AC1849" s="602"/>
      <c r="AD1849" s="605">
        <v>1</v>
      </c>
    </row>
    <row r="1850" spans="1:30" ht="15.75" thickBot="1" x14ac:dyDescent="0.3">
      <c r="A1850" s="593" t="s">
        <v>429</v>
      </c>
      <c r="B1850" s="672">
        <v>45166</v>
      </c>
      <c r="C1850" s="671" t="s">
        <v>396</v>
      </c>
      <c r="D1850" s="606" t="s">
        <v>402</v>
      </c>
      <c r="E1850" s="607">
        <v>3880</v>
      </c>
      <c r="F1850" s="670"/>
      <c r="G1850" s="670"/>
      <c r="H1850" s="670"/>
      <c r="I1850" s="670"/>
      <c r="J1850" s="670"/>
      <c r="K1850" s="670"/>
      <c r="L1850" s="670"/>
      <c r="M1850" s="670"/>
      <c r="N1850" s="670"/>
      <c r="O1850" s="670"/>
      <c r="P1850" s="670"/>
      <c r="Q1850" s="603">
        <v>3880</v>
      </c>
      <c r="R1850" s="608">
        <v>6</v>
      </c>
      <c r="S1850" s="670"/>
      <c r="T1850" s="670"/>
      <c r="U1850" s="670"/>
      <c r="V1850" s="670"/>
      <c r="W1850" s="670"/>
      <c r="X1850" s="670"/>
      <c r="Y1850" s="670"/>
      <c r="Z1850" s="670"/>
      <c r="AA1850" s="670"/>
      <c r="AB1850" s="670"/>
      <c r="AC1850" s="670"/>
      <c r="AD1850" s="605">
        <v>6</v>
      </c>
    </row>
    <row r="1851" spans="1:30" ht="15.75" thickBot="1" x14ac:dyDescent="0.3">
      <c r="A1851" s="593" t="s">
        <v>429</v>
      </c>
      <c r="B1851" s="691">
        <v>45170</v>
      </c>
      <c r="C1851" s="692" t="s">
        <v>396</v>
      </c>
      <c r="D1851" s="600" t="s">
        <v>399</v>
      </c>
      <c r="E1851" s="601">
        <v>6817</v>
      </c>
      <c r="F1851" s="602"/>
      <c r="G1851" s="602"/>
      <c r="H1851" s="602"/>
      <c r="I1851" s="602"/>
      <c r="J1851" s="602"/>
      <c r="K1851" s="602"/>
      <c r="L1851" s="602"/>
      <c r="M1851" s="602"/>
      <c r="N1851" s="602"/>
      <c r="O1851" s="602"/>
      <c r="P1851" s="602"/>
      <c r="Q1851" s="603">
        <v>6817</v>
      </c>
      <c r="R1851" s="604">
        <v>10</v>
      </c>
      <c r="S1851" s="602"/>
      <c r="T1851" s="602"/>
      <c r="U1851" s="602"/>
      <c r="V1851" s="602"/>
      <c r="W1851" s="602"/>
      <c r="X1851" s="602"/>
      <c r="Y1851" s="602"/>
      <c r="Z1851" s="602"/>
      <c r="AA1851" s="602"/>
      <c r="AB1851" s="602"/>
      <c r="AC1851" s="602"/>
      <c r="AD1851" s="605">
        <v>10</v>
      </c>
    </row>
    <row r="1852" spans="1:30" ht="15.75" thickBot="1" x14ac:dyDescent="0.3">
      <c r="A1852" s="593" t="s">
        <v>429</v>
      </c>
      <c r="B1852" s="690">
        <v>45170</v>
      </c>
      <c r="C1852" s="692" t="s">
        <v>396</v>
      </c>
      <c r="D1852" s="606" t="s">
        <v>403</v>
      </c>
      <c r="E1852" s="607">
        <v>57</v>
      </c>
      <c r="F1852" s="670"/>
      <c r="G1852" s="670"/>
      <c r="H1852" s="670"/>
      <c r="I1852" s="670"/>
      <c r="J1852" s="670"/>
      <c r="K1852" s="670"/>
      <c r="L1852" s="670"/>
      <c r="M1852" s="670"/>
      <c r="N1852" s="670"/>
      <c r="O1852" s="670"/>
      <c r="P1852" s="670"/>
      <c r="Q1852" s="603">
        <v>57</v>
      </c>
      <c r="R1852" s="608">
        <v>1</v>
      </c>
      <c r="S1852" s="670"/>
      <c r="T1852" s="670"/>
      <c r="U1852" s="670"/>
      <c r="V1852" s="670"/>
      <c r="W1852" s="670"/>
      <c r="X1852" s="670"/>
      <c r="Y1852" s="670"/>
      <c r="Z1852" s="670"/>
      <c r="AA1852" s="670"/>
      <c r="AB1852" s="670"/>
      <c r="AC1852" s="670"/>
      <c r="AD1852" s="605">
        <v>1</v>
      </c>
    </row>
    <row r="1853" spans="1:30" ht="15.75" thickBot="1" x14ac:dyDescent="0.3">
      <c r="A1853" s="593" t="s">
        <v>429</v>
      </c>
      <c r="B1853" s="673">
        <v>45223</v>
      </c>
      <c r="C1853" s="671" t="s">
        <v>396</v>
      </c>
      <c r="D1853" s="600" t="s">
        <v>402</v>
      </c>
      <c r="E1853" s="602"/>
      <c r="F1853" s="602"/>
      <c r="G1853" s="601">
        <v>5115</v>
      </c>
      <c r="H1853" s="602"/>
      <c r="I1853" s="602"/>
      <c r="J1853" s="602"/>
      <c r="K1853" s="602"/>
      <c r="L1853" s="602"/>
      <c r="M1853" s="602"/>
      <c r="N1853" s="602"/>
      <c r="O1853" s="602"/>
      <c r="P1853" s="602"/>
      <c r="Q1853" s="603">
        <v>5115</v>
      </c>
      <c r="R1853" s="602"/>
      <c r="S1853" s="602"/>
      <c r="T1853" s="604">
        <v>8</v>
      </c>
      <c r="U1853" s="602"/>
      <c r="V1853" s="602"/>
      <c r="W1853" s="602"/>
      <c r="X1853" s="602"/>
      <c r="Y1853" s="602"/>
      <c r="Z1853" s="602"/>
      <c r="AA1853" s="602"/>
      <c r="AB1853" s="602"/>
      <c r="AC1853" s="602"/>
      <c r="AD1853" s="605">
        <v>8</v>
      </c>
    </row>
    <row r="1854" spans="1:30" ht="15.75" thickBot="1" x14ac:dyDescent="0.3">
      <c r="A1854" s="593" t="s">
        <v>429</v>
      </c>
      <c r="B1854" s="672">
        <v>45250</v>
      </c>
      <c r="C1854" s="671" t="s">
        <v>396</v>
      </c>
      <c r="D1854" s="606" t="s">
        <v>402</v>
      </c>
      <c r="E1854" s="670"/>
      <c r="F1854" s="607">
        <v>500</v>
      </c>
      <c r="G1854" s="670"/>
      <c r="H1854" s="607">
        <v>9604</v>
      </c>
      <c r="I1854" s="670"/>
      <c r="J1854" s="670"/>
      <c r="K1854" s="670"/>
      <c r="L1854" s="670"/>
      <c r="M1854" s="670"/>
      <c r="N1854" s="670"/>
      <c r="O1854" s="670"/>
      <c r="P1854" s="670"/>
      <c r="Q1854" s="603">
        <v>10104</v>
      </c>
      <c r="R1854" s="670"/>
      <c r="S1854" s="608">
        <v>1</v>
      </c>
      <c r="T1854" s="670"/>
      <c r="U1854" s="608">
        <v>16</v>
      </c>
      <c r="V1854" s="670"/>
      <c r="W1854" s="670"/>
      <c r="X1854" s="670"/>
      <c r="Y1854" s="670"/>
      <c r="Z1854" s="670"/>
      <c r="AA1854" s="670"/>
      <c r="AB1854" s="670"/>
      <c r="AC1854" s="670"/>
      <c r="AD1854" s="605">
        <v>17</v>
      </c>
    </row>
    <row r="1855" spans="1:30" ht="15.75" thickBot="1" x14ac:dyDescent="0.3">
      <c r="A1855" s="593" t="s">
        <v>429</v>
      </c>
      <c r="B1855" s="673">
        <v>45258</v>
      </c>
      <c r="C1855" s="671" t="s">
        <v>396</v>
      </c>
      <c r="D1855" s="600" t="s">
        <v>402</v>
      </c>
      <c r="E1855" s="602"/>
      <c r="F1855" s="602"/>
      <c r="G1855" s="602"/>
      <c r="H1855" s="601">
        <v>4759</v>
      </c>
      <c r="I1855" s="602"/>
      <c r="J1855" s="602"/>
      <c r="K1855" s="602"/>
      <c r="L1855" s="602"/>
      <c r="M1855" s="602"/>
      <c r="N1855" s="602"/>
      <c r="O1855" s="602"/>
      <c r="P1855" s="602"/>
      <c r="Q1855" s="603">
        <v>4759</v>
      </c>
      <c r="R1855" s="602"/>
      <c r="S1855" s="602"/>
      <c r="T1855" s="602"/>
      <c r="U1855" s="604">
        <v>11</v>
      </c>
      <c r="V1855" s="602"/>
      <c r="W1855" s="602"/>
      <c r="X1855" s="602"/>
      <c r="Y1855" s="602"/>
      <c r="Z1855" s="602"/>
      <c r="AA1855" s="602"/>
      <c r="AB1855" s="602"/>
      <c r="AC1855" s="602"/>
      <c r="AD1855" s="605">
        <v>11</v>
      </c>
    </row>
    <row r="1856" spans="1:30" ht="15.75" thickBot="1" x14ac:dyDescent="0.3">
      <c r="A1856" s="593" t="s">
        <v>429</v>
      </c>
      <c r="B1856" s="690">
        <v>45259</v>
      </c>
      <c r="C1856" s="692" t="s">
        <v>396</v>
      </c>
      <c r="D1856" s="606" t="s">
        <v>399</v>
      </c>
      <c r="E1856" s="670"/>
      <c r="F1856" s="670"/>
      <c r="G1856" s="607">
        <v>18164</v>
      </c>
      <c r="H1856" s="607">
        <v>40833</v>
      </c>
      <c r="I1856" s="670"/>
      <c r="J1856" s="670"/>
      <c r="K1856" s="670"/>
      <c r="L1856" s="670"/>
      <c r="M1856" s="670"/>
      <c r="N1856" s="670"/>
      <c r="O1856" s="670"/>
      <c r="P1856" s="670"/>
      <c r="Q1856" s="603">
        <v>58997</v>
      </c>
      <c r="R1856" s="670"/>
      <c r="S1856" s="670"/>
      <c r="T1856" s="608">
        <v>24</v>
      </c>
      <c r="U1856" s="608">
        <v>51</v>
      </c>
      <c r="V1856" s="670"/>
      <c r="W1856" s="670"/>
      <c r="X1856" s="670"/>
      <c r="Y1856" s="670"/>
      <c r="Z1856" s="670"/>
      <c r="AA1856" s="670"/>
      <c r="AB1856" s="670"/>
      <c r="AC1856" s="670"/>
      <c r="AD1856" s="605">
        <v>74</v>
      </c>
    </row>
    <row r="1857" spans="1:30" ht="15.75" thickBot="1" x14ac:dyDescent="0.3">
      <c r="A1857" s="593" t="s">
        <v>429</v>
      </c>
      <c r="B1857" s="691">
        <v>45259</v>
      </c>
      <c r="C1857" s="692" t="s">
        <v>396</v>
      </c>
      <c r="D1857" s="600" t="s">
        <v>403</v>
      </c>
      <c r="E1857" s="602"/>
      <c r="F1857" s="602"/>
      <c r="G1857" s="602"/>
      <c r="H1857" s="601">
        <v>1798</v>
      </c>
      <c r="I1857" s="602"/>
      <c r="J1857" s="602"/>
      <c r="K1857" s="602"/>
      <c r="L1857" s="602"/>
      <c r="M1857" s="602"/>
      <c r="N1857" s="602"/>
      <c r="O1857" s="602"/>
      <c r="P1857" s="602"/>
      <c r="Q1857" s="603">
        <v>1798</v>
      </c>
      <c r="R1857" s="602"/>
      <c r="S1857" s="602"/>
      <c r="T1857" s="602"/>
      <c r="U1857" s="604">
        <v>6</v>
      </c>
      <c r="V1857" s="602"/>
      <c r="W1857" s="602"/>
      <c r="X1857" s="602"/>
      <c r="Y1857" s="602"/>
      <c r="Z1857" s="602"/>
      <c r="AA1857" s="602"/>
      <c r="AB1857" s="602"/>
      <c r="AC1857" s="602"/>
      <c r="AD1857" s="605">
        <v>6</v>
      </c>
    </row>
    <row r="1858" spans="1:30" ht="15.75" thickBot="1" x14ac:dyDescent="0.3">
      <c r="A1858" s="593" t="s">
        <v>429</v>
      </c>
      <c r="B1858" s="690">
        <v>45268</v>
      </c>
      <c r="C1858" s="692" t="s">
        <v>396</v>
      </c>
      <c r="D1858" s="606" t="s">
        <v>399</v>
      </c>
      <c r="E1858" s="670"/>
      <c r="F1858" s="670"/>
      <c r="G1858" s="670"/>
      <c r="H1858" s="607">
        <v>31471</v>
      </c>
      <c r="I1858" s="670"/>
      <c r="J1858" s="670"/>
      <c r="K1858" s="670"/>
      <c r="L1858" s="670"/>
      <c r="M1858" s="670"/>
      <c r="N1858" s="670"/>
      <c r="O1858" s="670"/>
      <c r="P1858" s="670"/>
      <c r="Q1858" s="603">
        <v>31471</v>
      </c>
      <c r="R1858" s="670"/>
      <c r="S1858" s="670"/>
      <c r="T1858" s="670"/>
      <c r="U1858" s="608">
        <v>44</v>
      </c>
      <c r="V1858" s="670"/>
      <c r="W1858" s="670"/>
      <c r="X1858" s="670"/>
      <c r="Y1858" s="670"/>
      <c r="Z1858" s="670"/>
      <c r="AA1858" s="670"/>
      <c r="AB1858" s="670"/>
      <c r="AC1858" s="670"/>
      <c r="AD1858" s="605">
        <v>44</v>
      </c>
    </row>
    <row r="1859" spans="1:30" ht="15.75" thickBot="1" x14ac:dyDescent="0.3">
      <c r="A1859" s="593" t="s">
        <v>429</v>
      </c>
      <c r="B1859" s="691">
        <v>45268</v>
      </c>
      <c r="C1859" s="692" t="s">
        <v>396</v>
      </c>
      <c r="D1859" s="600" t="s">
        <v>403</v>
      </c>
      <c r="E1859" s="602"/>
      <c r="F1859" s="602"/>
      <c r="G1859" s="602"/>
      <c r="H1859" s="601">
        <v>120</v>
      </c>
      <c r="I1859" s="602"/>
      <c r="J1859" s="602"/>
      <c r="K1859" s="602"/>
      <c r="L1859" s="602"/>
      <c r="M1859" s="602"/>
      <c r="N1859" s="602"/>
      <c r="O1859" s="602"/>
      <c r="P1859" s="602"/>
      <c r="Q1859" s="603">
        <v>120</v>
      </c>
      <c r="R1859" s="602"/>
      <c r="S1859" s="602"/>
      <c r="T1859" s="602"/>
      <c r="U1859" s="604">
        <v>1</v>
      </c>
      <c r="V1859" s="602"/>
      <c r="W1859" s="602"/>
      <c r="X1859" s="602"/>
      <c r="Y1859" s="602"/>
      <c r="Z1859" s="602"/>
      <c r="AA1859" s="602"/>
      <c r="AB1859" s="602"/>
      <c r="AC1859" s="602"/>
      <c r="AD1859" s="605">
        <v>1</v>
      </c>
    </row>
    <row r="1860" spans="1:30" ht="15.75" thickBot="1" x14ac:dyDescent="0.3">
      <c r="A1860" s="593" t="s">
        <v>429</v>
      </c>
      <c r="B1860" s="690">
        <v>45273</v>
      </c>
      <c r="C1860" s="692" t="s">
        <v>396</v>
      </c>
      <c r="D1860" s="606" t="s">
        <v>399</v>
      </c>
      <c r="E1860" s="670"/>
      <c r="F1860" s="670"/>
      <c r="G1860" s="670"/>
      <c r="H1860" s="670"/>
      <c r="I1860" s="607">
        <v>23227</v>
      </c>
      <c r="J1860" s="670"/>
      <c r="K1860" s="670"/>
      <c r="L1860" s="670"/>
      <c r="M1860" s="670"/>
      <c r="N1860" s="670"/>
      <c r="O1860" s="670"/>
      <c r="P1860" s="670"/>
      <c r="Q1860" s="603">
        <v>23227</v>
      </c>
      <c r="R1860" s="670"/>
      <c r="S1860" s="670"/>
      <c r="T1860" s="670"/>
      <c r="U1860" s="670"/>
      <c r="V1860" s="608">
        <v>29</v>
      </c>
      <c r="W1860" s="670"/>
      <c r="X1860" s="670"/>
      <c r="Y1860" s="670"/>
      <c r="Z1860" s="670"/>
      <c r="AA1860" s="670"/>
      <c r="AB1860" s="670"/>
      <c r="AC1860" s="670"/>
      <c r="AD1860" s="605">
        <v>29</v>
      </c>
    </row>
    <row r="1861" spans="1:30" ht="15.75" thickBot="1" x14ac:dyDescent="0.3">
      <c r="A1861" s="593" t="s">
        <v>429</v>
      </c>
      <c r="B1861" s="691">
        <v>45273</v>
      </c>
      <c r="C1861" s="692" t="s">
        <v>396</v>
      </c>
      <c r="D1861" s="600" t="s">
        <v>403</v>
      </c>
      <c r="E1861" s="602"/>
      <c r="F1861" s="602"/>
      <c r="G1861" s="602"/>
      <c r="H1861" s="602"/>
      <c r="I1861" s="601">
        <v>1713</v>
      </c>
      <c r="J1861" s="602"/>
      <c r="K1861" s="602"/>
      <c r="L1861" s="602"/>
      <c r="M1861" s="602"/>
      <c r="N1861" s="602"/>
      <c r="O1861" s="602"/>
      <c r="P1861" s="602"/>
      <c r="Q1861" s="603">
        <v>1713</v>
      </c>
      <c r="R1861" s="602"/>
      <c r="S1861" s="602"/>
      <c r="T1861" s="602"/>
      <c r="U1861" s="602"/>
      <c r="V1861" s="604">
        <v>5</v>
      </c>
      <c r="W1861" s="602"/>
      <c r="X1861" s="602"/>
      <c r="Y1861" s="602"/>
      <c r="Z1861" s="602"/>
      <c r="AA1861" s="602"/>
      <c r="AB1861" s="602"/>
      <c r="AC1861" s="602"/>
      <c r="AD1861" s="605">
        <v>5</v>
      </c>
    </row>
    <row r="1862" spans="1:30" ht="15.75" thickBot="1" x14ac:dyDescent="0.3">
      <c r="A1862" s="593" t="s">
        <v>429</v>
      </c>
      <c r="B1862" s="672">
        <v>45274</v>
      </c>
      <c r="C1862" s="671" t="s">
        <v>396</v>
      </c>
      <c r="D1862" s="606" t="s">
        <v>402</v>
      </c>
      <c r="E1862" s="670"/>
      <c r="F1862" s="670"/>
      <c r="G1862" s="670"/>
      <c r="H1862" s="607">
        <v>1490</v>
      </c>
      <c r="I1862" s="607">
        <v>1903</v>
      </c>
      <c r="J1862" s="670"/>
      <c r="K1862" s="670"/>
      <c r="L1862" s="670"/>
      <c r="M1862" s="670"/>
      <c r="N1862" s="670"/>
      <c r="O1862" s="670"/>
      <c r="P1862" s="670"/>
      <c r="Q1862" s="603">
        <v>3393</v>
      </c>
      <c r="R1862" s="670"/>
      <c r="S1862" s="670"/>
      <c r="T1862" s="670"/>
      <c r="U1862" s="608">
        <v>2</v>
      </c>
      <c r="V1862" s="608">
        <v>4</v>
      </c>
      <c r="W1862" s="670"/>
      <c r="X1862" s="670"/>
      <c r="Y1862" s="670"/>
      <c r="Z1862" s="670"/>
      <c r="AA1862" s="670"/>
      <c r="AB1862" s="670"/>
      <c r="AC1862" s="670"/>
      <c r="AD1862" s="605">
        <v>6</v>
      </c>
    </row>
    <row r="1863" spans="1:30" ht="15.75" thickBot="1" x14ac:dyDescent="0.3">
      <c r="A1863" s="593" t="s">
        <v>429</v>
      </c>
      <c r="B1863" s="673">
        <v>45288</v>
      </c>
      <c r="C1863" s="671" t="s">
        <v>396</v>
      </c>
      <c r="D1863" s="600" t="s">
        <v>402</v>
      </c>
      <c r="E1863" s="602"/>
      <c r="F1863" s="602"/>
      <c r="G1863" s="602"/>
      <c r="H1863" s="602"/>
      <c r="I1863" s="601">
        <v>6265</v>
      </c>
      <c r="J1863" s="602"/>
      <c r="K1863" s="602"/>
      <c r="L1863" s="602"/>
      <c r="M1863" s="602"/>
      <c r="N1863" s="602"/>
      <c r="O1863" s="602"/>
      <c r="P1863" s="602"/>
      <c r="Q1863" s="603">
        <v>6265</v>
      </c>
      <c r="R1863" s="602"/>
      <c r="S1863" s="602"/>
      <c r="T1863" s="602"/>
      <c r="U1863" s="602"/>
      <c r="V1863" s="604">
        <v>11</v>
      </c>
      <c r="W1863" s="602"/>
      <c r="X1863" s="602"/>
      <c r="Y1863" s="602"/>
      <c r="Z1863" s="602"/>
      <c r="AA1863" s="602"/>
      <c r="AB1863" s="602"/>
      <c r="AC1863" s="602"/>
      <c r="AD1863" s="605">
        <v>11</v>
      </c>
    </row>
    <row r="1864" spans="1:30" ht="15.75" thickBot="1" x14ac:dyDescent="0.3">
      <c r="A1864" s="593" t="s">
        <v>429</v>
      </c>
      <c r="B1864" s="690">
        <v>45294</v>
      </c>
      <c r="C1864" s="692" t="s">
        <v>396</v>
      </c>
      <c r="D1864" s="606" t="s">
        <v>399</v>
      </c>
      <c r="E1864" s="670"/>
      <c r="F1864" s="670"/>
      <c r="G1864" s="670"/>
      <c r="H1864" s="670"/>
      <c r="I1864" s="607">
        <v>16984</v>
      </c>
      <c r="J1864" s="607">
        <v>1094</v>
      </c>
      <c r="K1864" s="670"/>
      <c r="L1864" s="670"/>
      <c r="M1864" s="670"/>
      <c r="N1864" s="670"/>
      <c r="O1864" s="670"/>
      <c r="P1864" s="670"/>
      <c r="Q1864" s="603">
        <v>18078</v>
      </c>
      <c r="R1864" s="670"/>
      <c r="S1864" s="670"/>
      <c r="T1864" s="670"/>
      <c r="U1864" s="670"/>
      <c r="V1864" s="608">
        <v>22</v>
      </c>
      <c r="W1864" s="608">
        <v>3</v>
      </c>
      <c r="X1864" s="670"/>
      <c r="Y1864" s="670"/>
      <c r="Z1864" s="670"/>
      <c r="AA1864" s="670"/>
      <c r="AB1864" s="670"/>
      <c r="AC1864" s="670"/>
      <c r="AD1864" s="605">
        <v>22</v>
      </c>
    </row>
    <row r="1865" spans="1:30" ht="15.75" thickBot="1" x14ac:dyDescent="0.3">
      <c r="A1865" s="593" t="s">
        <v>429</v>
      </c>
      <c r="B1865" s="691">
        <v>45294</v>
      </c>
      <c r="C1865" s="692" t="s">
        <v>396</v>
      </c>
      <c r="D1865" s="600" t="s">
        <v>403</v>
      </c>
      <c r="E1865" s="602"/>
      <c r="F1865" s="602"/>
      <c r="G1865" s="602"/>
      <c r="H1865" s="602"/>
      <c r="I1865" s="601">
        <v>445</v>
      </c>
      <c r="J1865" s="602"/>
      <c r="K1865" s="602"/>
      <c r="L1865" s="602"/>
      <c r="M1865" s="602"/>
      <c r="N1865" s="602"/>
      <c r="O1865" s="602"/>
      <c r="P1865" s="602"/>
      <c r="Q1865" s="603">
        <v>445</v>
      </c>
      <c r="R1865" s="602"/>
      <c r="S1865" s="602"/>
      <c r="T1865" s="602"/>
      <c r="U1865" s="602"/>
      <c r="V1865" s="604">
        <v>1</v>
      </c>
      <c r="W1865" s="602"/>
      <c r="X1865" s="602"/>
      <c r="Y1865" s="602"/>
      <c r="Z1865" s="602"/>
      <c r="AA1865" s="602"/>
      <c r="AB1865" s="602"/>
      <c r="AC1865" s="602"/>
      <c r="AD1865" s="605">
        <v>1</v>
      </c>
    </row>
    <row r="1866" spans="1:30" ht="15.75" thickBot="1" x14ac:dyDescent="0.3">
      <c r="A1866" s="593" t="s">
        <v>429</v>
      </c>
      <c r="B1866" s="690">
        <v>45300</v>
      </c>
      <c r="C1866" s="692" t="s">
        <v>396</v>
      </c>
      <c r="D1866" s="606" t="s">
        <v>399</v>
      </c>
      <c r="E1866" s="670"/>
      <c r="F1866" s="670"/>
      <c r="G1866" s="670"/>
      <c r="H1866" s="670"/>
      <c r="I1866" s="670"/>
      <c r="J1866" s="607">
        <v>23487</v>
      </c>
      <c r="K1866" s="670"/>
      <c r="L1866" s="670"/>
      <c r="M1866" s="670"/>
      <c r="N1866" s="670"/>
      <c r="O1866" s="670"/>
      <c r="P1866" s="670"/>
      <c r="Q1866" s="603">
        <v>23487</v>
      </c>
      <c r="R1866" s="670"/>
      <c r="S1866" s="670"/>
      <c r="T1866" s="670"/>
      <c r="U1866" s="670"/>
      <c r="V1866" s="670"/>
      <c r="W1866" s="608">
        <v>32</v>
      </c>
      <c r="X1866" s="670"/>
      <c r="Y1866" s="670"/>
      <c r="Z1866" s="670"/>
      <c r="AA1866" s="670"/>
      <c r="AB1866" s="670"/>
      <c r="AC1866" s="670"/>
      <c r="AD1866" s="605">
        <v>32</v>
      </c>
    </row>
    <row r="1867" spans="1:30" ht="15.75" thickBot="1" x14ac:dyDescent="0.3">
      <c r="A1867" s="593" t="s">
        <v>429</v>
      </c>
      <c r="B1867" s="691">
        <v>45300</v>
      </c>
      <c r="C1867" s="692" t="s">
        <v>396</v>
      </c>
      <c r="D1867" s="600" t="s">
        <v>403</v>
      </c>
      <c r="E1867" s="602"/>
      <c r="F1867" s="602"/>
      <c r="G1867" s="602"/>
      <c r="H1867" s="602"/>
      <c r="I1867" s="602"/>
      <c r="J1867" s="601">
        <v>1027</v>
      </c>
      <c r="K1867" s="602"/>
      <c r="L1867" s="602"/>
      <c r="M1867" s="602"/>
      <c r="N1867" s="602"/>
      <c r="O1867" s="602"/>
      <c r="P1867" s="602"/>
      <c r="Q1867" s="603">
        <v>1027</v>
      </c>
      <c r="R1867" s="602"/>
      <c r="S1867" s="602"/>
      <c r="T1867" s="602"/>
      <c r="U1867" s="602"/>
      <c r="V1867" s="602"/>
      <c r="W1867" s="604">
        <v>4</v>
      </c>
      <c r="X1867" s="602"/>
      <c r="Y1867" s="602"/>
      <c r="Z1867" s="602"/>
      <c r="AA1867" s="602"/>
      <c r="AB1867" s="602"/>
      <c r="AC1867" s="602"/>
      <c r="AD1867" s="605">
        <v>4</v>
      </c>
    </row>
    <row r="1868" spans="1:30" ht="15.75" thickBot="1" x14ac:dyDescent="0.3">
      <c r="A1868" s="593" t="s">
        <v>429</v>
      </c>
      <c r="B1868" s="672">
        <v>45302</v>
      </c>
      <c r="C1868" s="671" t="s">
        <v>396</v>
      </c>
      <c r="D1868" s="606" t="s">
        <v>399</v>
      </c>
      <c r="E1868" s="670"/>
      <c r="F1868" s="670"/>
      <c r="G1868" s="670"/>
      <c r="H1868" s="670"/>
      <c r="I1868" s="670"/>
      <c r="J1868" s="607">
        <v>42080</v>
      </c>
      <c r="K1868" s="670"/>
      <c r="L1868" s="670"/>
      <c r="M1868" s="670"/>
      <c r="N1868" s="670"/>
      <c r="O1868" s="670"/>
      <c r="P1868" s="670"/>
      <c r="Q1868" s="603">
        <v>42080</v>
      </c>
      <c r="R1868" s="670"/>
      <c r="S1868" s="670"/>
      <c r="T1868" s="670"/>
      <c r="U1868" s="670"/>
      <c r="V1868" s="670"/>
      <c r="W1868" s="608">
        <v>51</v>
      </c>
      <c r="X1868" s="670"/>
      <c r="Y1868" s="670"/>
      <c r="Z1868" s="670"/>
      <c r="AA1868" s="670"/>
      <c r="AB1868" s="670"/>
      <c r="AC1868" s="670"/>
      <c r="AD1868" s="605">
        <v>51</v>
      </c>
    </row>
    <row r="1869" spans="1:30" ht="15.75" thickBot="1" x14ac:dyDescent="0.3">
      <c r="A1869" s="593" t="s">
        <v>429</v>
      </c>
      <c r="B1869" s="673">
        <v>45313</v>
      </c>
      <c r="C1869" s="671" t="s">
        <v>396</v>
      </c>
      <c r="D1869" s="600" t="s">
        <v>402</v>
      </c>
      <c r="E1869" s="602"/>
      <c r="F1869" s="602"/>
      <c r="G1869" s="602"/>
      <c r="H1869" s="601">
        <v>261</v>
      </c>
      <c r="I1869" s="602"/>
      <c r="J1869" s="601">
        <v>11353</v>
      </c>
      <c r="K1869" s="602"/>
      <c r="L1869" s="602"/>
      <c r="M1869" s="602"/>
      <c r="N1869" s="602"/>
      <c r="O1869" s="602"/>
      <c r="P1869" s="602"/>
      <c r="Q1869" s="603">
        <v>11614</v>
      </c>
      <c r="R1869" s="602"/>
      <c r="S1869" s="602"/>
      <c r="T1869" s="602"/>
      <c r="U1869" s="604">
        <v>1</v>
      </c>
      <c r="V1869" s="602"/>
      <c r="W1869" s="604">
        <v>20</v>
      </c>
      <c r="X1869" s="602"/>
      <c r="Y1869" s="602"/>
      <c r="Z1869" s="602"/>
      <c r="AA1869" s="602"/>
      <c r="AB1869" s="602"/>
      <c r="AC1869" s="602"/>
      <c r="AD1869" s="605">
        <v>21</v>
      </c>
    </row>
    <row r="1870" spans="1:30" ht="15.75" thickBot="1" x14ac:dyDescent="0.3">
      <c r="A1870" s="593" t="s">
        <v>429</v>
      </c>
      <c r="B1870" s="690">
        <v>45315</v>
      </c>
      <c r="C1870" s="692" t="s">
        <v>396</v>
      </c>
      <c r="D1870" s="606" t="s">
        <v>399</v>
      </c>
      <c r="E1870" s="670"/>
      <c r="F1870" s="670"/>
      <c r="G1870" s="670"/>
      <c r="H1870" s="670"/>
      <c r="I1870" s="670"/>
      <c r="J1870" s="607">
        <v>12669</v>
      </c>
      <c r="K1870" s="670"/>
      <c r="L1870" s="670"/>
      <c r="M1870" s="670"/>
      <c r="N1870" s="670"/>
      <c r="O1870" s="670"/>
      <c r="P1870" s="670"/>
      <c r="Q1870" s="603">
        <v>12669</v>
      </c>
      <c r="R1870" s="670"/>
      <c r="S1870" s="670"/>
      <c r="T1870" s="670"/>
      <c r="U1870" s="670"/>
      <c r="V1870" s="670"/>
      <c r="W1870" s="608">
        <v>16</v>
      </c>
      <c r="X1870" s="670"/>
      <c r="Y1870" s="670"/>
      <c r="Z1870" s="670"/>
      <c r="AA1870" s="670"/>
      <c r="AB1870" s="670"/>
      <c r="AC1870" s="670"/>
      <c r="AD1870" s="605">
        <v>16</v>
      </c>
    </row>
    <row r="1871" spans="1:30" ht="15.75" thickBot="1" x14ac:dyDescent="0.3">
      <c r="A1871" s="593" t="s">
        <v>429</v>
      </c>
      <c r="B1871" s="691">
        <v>45315</v>
      </c>
      <c r="C1871" s="692" t="s">
        <v>396</v>
      </c>
      <c r="D1871" s="600" t="s">
        <v>403</v>
      </c>
      <c r="E1871" s="602"/>
      <c r="F1871" s="602"/>
      <c r="G1871" s="602"/>
      <c r="H1871" s="602"/>
      <c r="I1871" s="602"/>
      <c r="J1871" s="601">
        <v>251</v>
      </c>
      <c r="K1871" s="602"/>
      <c r="L1871" s="602"/>
      <c r="M1871" s="602"/>
      <c r="N1871" s="602"/>
      <c r="O1871" s="602"/>
      <c r="P1871" s="602"/>
      <c r="Q1871" s="603">
        <v>251</v>
      </c>
      <c r="R1871" s="602"/>
      <c r="S1871" s="602"/>
      <c r="T1871" s="602"/>
      <c r="U1871" s="602"/>
      <c r="V1871" s="602"/>
      <c r="W1871" s="604">
        <v>1</v>
      </c>
      <c r="X1871" s="602"/>
      <c r="Y1871" s="602"/>
      <c r="Z1871" s="602"/>
      <c r="AA1871" s="602"/>
      <c r="AB1871" s="602"/>
      <c r="AC1871" s="602"/>
      <c r="AD1871" s="605">
        <v>1</v>
      </c>
    </row>
    <row r="1872" spans="1:30" ht="15.75" thickBot="1" x14ac:dyDescent="0.3">
      <c r="A1872" s="593" t="s">
        <v>429</v>
      </c>
      <c r="B1872" s="672">
        <v>45322</v>
      </c>
      <c r="C1872" s="671" t="s">
        <v>396</v>
      </c>
      <c r="D1872" s="606" t="s">
        <v>402</v>
      </c>
      <c r="E1872" s="670"/>
      <c r="F1872" s="670"/>
      <c r="G1872" s="670"/>
      <c r="H1872" s="670"/>
      <c r="I1872" s="670"/>
      <c r="J1872" s="607">
        <v>9588</v>
      </c>
      <c r="K1872" s="670"/>
      <c r="L1872" s="670"/>
      <c r="M1872" s="670"/>
      <c r="N1872" s="670"/>
      <c r="O1872" s="670"/>
      <c r="P1872" s="670"/>
      <c r="Q1872" s="603">
        <v>9588</v>
      </c>
      <c r="R1872" s="670"/>
      <c r="S1872" s="670"/>
      <c r="T1872" s="670"/>
      <c r="U1872" s="670"/>
      <c r="V1872" s="670"/>
      <c r="W1872" s="608">
        <v>14</v>
      </c>
      <c r="X1872" s="670"/>
      <c r="Y1872" s="670"/>
      <c r="Z1872" s="670"/>
      <c r="AA1872" s="670"/>
      <c r="AB1872" s="670"/>
      <c r="AC1872" s="670"/>
      <c r="AD1872" s="605">
        <v>14</v>
      </c>
    </row>
    <row r="1873" spans="1:30" ht="15.75" thickBot="1" x14ac:dyDescent="0.3">
      <c r="A1873" s="593" t="s">
        <v>429</v>
      </c>
      <c r="B1873" s="691">
        <v>45324</v>
      </c>
      <c r="C1873" s="692" t="s">
        <v>396</v>
      </c>
      <c r="D1873" s="600" t="s">
        <v>399</v>
      </c>
      <c r="E1873" s="602"/>
      <c r="F1873" s="602"/>
      <c r="G1873" s="602"/>
      <c r="H1873" s="602"/>
      <c r="I1873" s="602"/>
      <c r="J1873" s="601">
        <v>28575</v>
      </c>
      <c r="K1873" s="602"/>
      <c r="L1873" s="602"/>
      <c r="M1873" s="602"/>
      <c r="N1873" s="602"/>
      <c r="O1873" s="602"/>
      <c r="P1873" s="602"/>
      <c r="Q1873" s="603">
        <v>28575</v>
      </c>
      <c r="R1873" s="602"/>
      <c r="S1873" s="602"/>
      <c r="T1873" s="602"/>
      <c r="U1873" s="602"/>
      <c r="V1873" s="602"/>
      <c r="W1873" s="604">
        <v>31</v>
      </c>
      <c r="X1873" s="602"/>
      <c r="Y1873" s="602"/>
      <c r="Z1873" s="602"/>
      <c r="AA1873" s="602"/>
      <c r="AB1873" s="602"/>
      <c r="AC1873" s="602"/>
      <c r="AD1873" s="605">
        <v>31</v>
      </c>
    </row>
    <row r="1874" spans="1:30" ht="15.75" thickBot="1" x14ac:dyDescent="0.3">
      <c r="A1874" s="593" t="s">
        <v>429</v>
      </c>
      <c r="B1874" s="690">
        <v>45324</v>
      </c>
      <c r="C1874" s="692" t="s">
        <v>396</v>
      </c>
      <c r="D1874" s="606" t="s">
        <v>403</v>
      </c>
      <c r="E1874" s="670"/>
      <c r="F1874" s="670"/>
      <c r="G1874" s="670"/>
      <c r="H1874" s="670"/>
      <c r="I1874" s="670"/>
      <c r="J1874" s="607">
        <v>1298</v>
      </c>
      <c r="K1874" s="670"/>
      <c r="L1874" s="670"/>
      <c r="M1874" s="670"/>
      <c r="N1874" s="670"/>
      <c r="O1874" s="670"/>
      <c r="P1874" s="670"/>
      <c r="Q1874" s="603">
        <v>1298</v>
      </c>
      <c r="R1874" s="670"/>
      <c r="S1874" s="670"/>
      <c r="T1874" s="670"/>
      <c r="U1874" s="670"/>
      <c r="V1874" s="670"/>
      <c r="W1874" s="608">
        <v>3</v>
      </c>
      <c r="X1874" s="670"/>
      <c r="Y1874" s="670"/>
      <c r="Z1874" s="670"/>
      <c r="AA1874" s="670"/>
      <c r="AB1874" s="670"/>
      <c r="AC1874" s="670"/>
      <c r="AD1874" s="605">
        <v>3</v>
      </c>
    </row>
    <row r="1875" spans="1:30" ht="15.75" thickBot="1" x14ac:dyDescent="0.3">
      <c r="A1875" s="593" t="s">
        <v>429</v>
      </c>
      <c r="B1875" s="691">
        <v>45337</v>
      </c>
      <c r="C1875" s="692" t="s">
        <v>396</v>
      </c>
      <c r="D1875" s="600" t="s">
        <v>399</v>
      </c>
      <c r="E1875" s="602"/>
      <c r="F1875" s="602"/>
      <c r="G1875" s="602"/>
      <c r="H1875" s="602"/>
      <c r="I1875" s="602"/>
      <c r="J1875" s="602"/>
      <c r="K1875" s="601">
        <v>10041</v>
      </c>
      <c r="L1875" s="602"/>
      <c r="M1875" s="602"/>
      <c r="N1875" s="602"/>
      <c r="O1875" s="602"/>
      <c r="P1875" s="602"/>
      <c r="Q1875" s="603">
        <v>10041</v>
      </c>
      <c r="R1875" s="602"/>
      <c r="S1875" s="602"/>
      <c r="T1875" s="602"/>
      <c r="U1875" s="602"/>
      <c r="V1875" s="602"/>
      <c r="W1875" s="602"/>
      <c r="X1875" s="604">
        <v>11</v>
      </c>
      <c r="Y1875" s="602"/>
      <c r="Z1875" s="602"/>
      <c r="AA1875" s="602"/>
      <c r="AB1875" s="602"/>
      <c r="AC1875" s="602"/>
      <c r="AD1875" s="605">
        <v>11</v>
      </c>
    </row>
    <row r="1876" spans="1:30" ht="15.75" thickBot="1" x14ac:dyDescent="0.3">
      <c r="A1876" s="593" t="s">
        <v>429</v>
      </c>
      <c r="B1876" s="690">
        <v>45337</v>
      </c>
      <c r="C1876" s="692" t="s">
        <v>396</v>
      </c>
      <c r="D1876" s="606" t="s">
        <v>403</v>
      </c>
      <c r="E1876" s="670"/>
      <c r="F1876" s="670"/>
      <c r="G1876" s="670"/>
      <c r="H1876" s="670"/>
      <c r="I1876" s="670"/>
      <c r="J1876" s="670"/>
      <c r="K1876" s="607">
        <v>564</v>
      </c>
      <c r="L1876" s="670"/>
      <c r="M1876" s="670"/>
      <c r="N1876" s="670"/>
      <c r="O1876" s="670"/>
      <c r="P1876" s="670"/>
      <c r="Q1876" s="603">
        <v>564</v>
      </c>
      <c r="R1876" s="670"/>
      <c r="S1876" s="670"/>
      <c r="T1876" s="670"/>
      <c r="U1876" s="670"/>
      <c r="V1876" s="670"/>
      <c r="W1876" s="670"/>
      <c r="X1876" s="608">
        <v>1</v>
      </c>
      <c r="Y1876" s="670"/>
      <c r="Z1876" s="670"/>
      <c r="AA1876" s="670"/>
      <c r="AB1876" s="670"/>
      <c r="AC1876" s="670"/>
      <c r="AD1876" s="605">
        <v>1</v>
      </c>
    </row>
    <row r="1877" spans="1:30" ht="15.75" thickBot="1" x14ac:dyDescent="0.3">
      <c r="A1877" s="593" t="s">
        <v>429</v>
      </c>
      <c r="B1877" s="673">
        <v>45343</v>
      </c>
      <c r="C1877" s="671" t="s">
        <v>396</v>
      </c>
      <c r="D1877" s="600" t="s">
        <v>402</v>
      </c>
      <c r="E1877" s="602"/>
      <c r="F1877" s="602"/>
      <c r="G1877" s="602"/>
      <c r="H1877" s="602"/>
      <c r="I1877" s="601">
        <v>279</v>
      </c>
      <c r="J1877" s="601">
        <v>2350</v>
      </c>
      <c r="K1877" s="601">
        <v>7587</v>
      </c>
      <c r="L1877" s="602"/>
      <c r="M1877" s="602"/>
      <c r="N1877" s="602"/>
      <c r="O1877" s="602"/>
      <c r="P1877" s="602"/>
      <c r="Q1877" s="603">
        <v>10216</v>
      </c>
      <c r="R1877" s="602"/>
      <c r="S1877" s="602"/>
      <c r="T1877" s="602"/>
      <c r="U1877" s="602"/>
      <c r="V1877" s="604">
        <v>1</v>
      </c>
      <c r="W1877" s="604">
        <v>3</v>
      </c>
      <c r="X1877" s="604">
        <v>13</v>
      </c>
      <c r="Y1877" s="602"/>
      <c r="Z1877" s="602"/>
      <c r="AA1877" s="602"/>
      <c r="AB1877" s="602"/>
      <c r="AC1877" s="602"/>
      <c r="AD1877" s="605">
        <v>17</v>
      </c>
    </row>
    <row r="1878" spans="1:30" ht="15.75" thickBot="1" x14ac:dyDescent="0.3">
      <c r="A1878" s="593" t="s">
        <v>429</v>
      </c>
      <c r="B1878" s="690">
        <v>45344</v>
      </c>
      <c r="C1878" s="692" t="s">
        <v>396</v>
      </c>
      <c r="D1878" s="606" t="s">
        <v>399</v>
      </c>
      <c r="E1878" s="670"/>
      <c r="F1878" s="670"/>
      <c r="G1878" s="670"/>
      <c r="H1878" s="670"/>
      <c r="I1878" s="670"/>
      <c r="J1878" s="670"/>
      <c r="K1878" s="607">
        <v>36598</v>
      </c>
      <c r="L1878" s="670"/>
      <c r="M1878" s="670"/>
      <c r="N1878" s="670"/>
      <c r="O1878" s="670"/>
      <c r="P1878" s="670"/>
      <c r="Q1878" s="603">
        <v>36598</v>
      </c>
      <c r="R1878" s="670"/>
      <c r="S1878" s="670"/>
      <c r="T1878" s="670"/>
      <c r="U1878" s="670"/>
      <c r="V1878" s="670"/>
      <c r="W1878" s="670"/>
      <c r="X1878" s="608">
        <v>41</v>
      </c>
      <c r="Y1878" s="670"/>
      <c r="Z1878" s="670"/>
      <c r="AA1878" s="670"/>
      <c r="AB1878" s="670"/>
      <c r="AC1878" s="670"/>
      <c r="AD1878" s="605">
        <v>41</v>
      </c>
    </row>
    <row r="1879" spans="1:30" ht="15.75" thickBot="1" x14ac:dyDescent="0.3">
      <c r="A1879" s="593" t="s">
        <v>429</v>
      </c>
      <c r="B1879" s="691">
        <v>45344</v>
      </c>
      <c r="C1879" s="692" t="s">
        <v>396</v>
      </c>
      <c r="D1879" s="600" t="s">
        <v>403</v>
      </c>
      <c r="E1879" s="602"/>
      <c r="F1879" s="602"/>
      <c r="G1879" s="602"/>
      <c r="H1879" s="602"/>
      <c r="I1879" s="602"/>
      <c r="J1879" s="602"/>
      <c r="K1879" s="601">
        <v>1318</v>
      </c>
      <c r="L1879" s="602"/>
      <c r="M1879" s="602"/>
      <c r="N1879" s="602"/>
      <c r="O1879" s="602"/>
      <c r="P1879" s="602"/>
      <c r="Q1879" s="603">
        <v>1318</v>
      </c>
      <c r="R1879" s="602"/>
      <c r="S1879" s="602"/>
      <c r="T1879" s="602"/>
      <c r="U1879" s="602"/>
      <c r="V1879" s="602"/>
      <c r="W1879" s="602"/>
      <c r="X1879" s="604">
        <v>5</v>
      </c>
      <c r="Y1879" s="602"/>
      <c r="Z1879" s="602"/>
      <c r="AA1879" s="602"/>
      <c r="AB1879" s="602"/>
      <c r="AC1879" s="602"/>
      <c r="AD1879" s="605">
        <v>5</v>
      </c>
    </row>
    <row r="1880" spans="1:30" ht="15.75" thickBot="1" x14ac:dyDescent="0.3">
      <c r="A1880" s="593" t="s">
        <v>429</v>
      </c>
      <c r="B1880" s="672">
        <v>45349</v>
      </c>
      <c r="C1880" s="671" t="s">
        <v>396</v>
      </c>
      <c r="D1880" s="606" t="s">
        <v>402</v>
      </c>
      <c r="E1880" s="670"/>
      <c r="F1880" s="670"/>
      <c r="G1880" s="670"/>
      <c r="H1880" s="670"/>
      <c r="I1880" s="670"/>
      <c r="J1880" s="670"/>
      <c r="K1880" s="607">
        <v>10602</v>
      </c>
      <c r="L1880" s="670"/>
      <c r="M1880" s="670"/>
      <c r="N1880" s="670"/>
      <c r="O1880" s="670"/>
      <c r="P1880" s="670"/>
      <c r="Q1880" s="603">
        <v>10602</v>
      </c>
      <c r="R1880" s="670"/>
      <c r="S1880" s="670"/>
      <c r="T1880" s="670"/>
      <c r="U1880" s="670"/>
      <c r="V1880" s="670"/>
      <c r="W1880" s="670"/>
      <c r="X1880" s="608">
        <v>15</v>
      </c>
      <c r="Y1880" s="670"/>
      <c r="Z1880" s="670"/>
      <c r="AA1880" s="670"/>
      <c r="AB1880" s="670"/>
      <c r="AC1880" s="670"/>
      <c r="AD1880" s="605">
        <v>15</v>
      </c>
    </row>
    <row r="1881" spans="1:30" ht="15.75" thickBot="1" x14ac:dyDescent="0.3">
      <c r="A1881" s="593" t="s">
        <v>429</v>
      </c>
      <c r="B1881" s="673">
        <v>45363</v>
      </c>
      <c r="C1881" s="671" t="s">
        <v>396</v>
      </c>
      <c r="D1881" s="600" t="s">
        <v>402</v>
      </c>
      <c r="E1881" s="602"/>
      <c r="F1881" s="602"/>
      <c r="G1881" s="602"/>
      <c r="H1881" s="602"/>
      <c r="I1881" s="602"/>
      <c r="J1881" s="601">
        <v>1000</v>
      </c>
      <c r="K1881" s="602"/>
      <c r="L1881" s="601">
        <v>11510</v>
      </c>
      <c r="M1881" s="602"/>
      <c r="N1881" s="602"/>
      <c r="O1881" s="602"/>
      <c r="P1881" s="602"/>
      <c r="Q1881" s="603">
        <v>12510</v>
      </c>
      <c r="R1881" s="602"/>
      <c r="S1881" s="602"/>
      <c r="T1881" s="602"/>
      <c r="U1881" s="602"/>
      <c r="V1881" s="602"/>
      <c r="W1881" s="604">
        <v>1</v>
      </c>
      <c r="X1881" s="602"/>
      <c r="Y1881" s="604">
        <v>16</v>
      </c>
      <c r="Z1881" s="602"/>
      <c r="AA1881" s="602"/>
      <c r="AB1881" s="602"/>
      <c r="AC1881" s="602"/>
      <c r="AD1881" s="605">
        <v>17</v>
      </c>
    </row>
    <row r="1882" spans="1:30" ht="15.75" thickBot="1" x14ac:dyDescent="0.3">
      <c r="A1882" s="593" t="s">
        <v>429</v>
      </c>
      <c r="B1882" s="672">
        <v>45365</v>
      </c>
      <c r="C1882" s="671" t="s">
        <v>396</v>
      </c>
      <c r="D1882" s="606" t="s">
        <v>397</v>
      </c>
      <c r="E1882" s="670"/>
      <c r="F1882" s="670"/>
      <c r="G1882" s="670"/>
      <c r="H1882" s="670"/>
      <c r="I1882" s="670"/>
      <c r="J1882" s="670"/>
      <c r="K1882" s="670"/>
      <c r="L1882" s="607">
        <v>308</v>
      </c>
      <c r="M1882" s="670"/>
      <c r="N1882" s="670"/>
      <c r="O1882" s="670"/>
      <c r="P1882" s="670"/>
      <c r="Q1882" s="603">
        <v>308</v>
      </c>
      <c r="R1882" s="670"/>
      <c r="S1882" s="670"/>
      <c r="T1882" s="670"/>
      <c r="U1882" s="670"/>
      <c r="V1882" s="670"/>
      <c r="W1882" s="670"/>
      <c r="X1882" s="670"/>
      <c r="Y1882" s="608">
        <v>1</v>
      </c>
      <c r="Z1882" s="670"/>
      <c r="AA1882" s="670"/>
      <c r="AB1882" s="670"/>
      <c r="AC1882" s="670"/>
      <c r="AD1882" s="605">
        <v>1</v>
      </c>
    </row>
    <row r="1883" spans="1:30" ht="15.75" thickBot="1" x14ac:dyDescent="0.3">
      <c r="A1883" s="593" t="s">
        <v>429</v>
      </c>
      <c r="B1883" s="691">
        <v>45370</v>
      </c>
      <c r="C1883" s="692" t="s">
        <v>396</v>
      </c>
      <c r="D1883" s="600" t="s">
        <v>399</v>
      </c>
      <c r="E1883" s="602"/>
      <c r="F1883" s="602"/>
      <c r="G1883" s="602"/>
      <c r="H1883" s="602"/>
      <c r="I1883" s="602"/>
      <c r="J1883" s="602"/>
      <c r="K1883" s="602"/>
      <c r="L1883" s="601">
        <v>17693</v>
      </c>
      <c r="M1883" s="602"/>
      <c r="N1883" s="602"/>
      <c r="O1883" s="602"/>
      <c r="P1883" s="602"/>
      <c r="Q1883" s="603">
        <v>17693</v>
      </c>
      <c r="R1883" s="602"/>
      <c r="S1883" s="602"/>
      <c r="T1883" s="602"/>
      <c r="U1883" s="602"/>
      <c r="V1883" s="602"/>
      <c r="W1883" s="602"/>
      <c r="X1883" s="602"/>
      <c r="Y1883" s="604">
        <v>21</v>
      </c>
      <c r="Z1883" s="602"/>
      <c r="AA1883" s="602"/>
      <c r="AB1883" s="602"/>
      <c r="AC1883" s="602"/>
      <c r="AD1883" s="605">
        <v>21</v>
      </c>
    </row>
    <row r="1884" spans="1:30" ht="15.75" thickBot="1" x14ac:dyDescent="0.3">
      <c r="A1884" s="593" t="s">
        <v>429</v>
      </c>
      <c r="B1884" s="690">
        <v>45370</v>
      </c>
      <c r="C1884" s="692" t="s">
        <v>396</v>
      </c>
      <c r="D1884" s="606" t="s">
        <v>403</v>
      </c>
      <c r="E1884" s="670"/>
      <c r="F1884" s="670"/>
      <c r="G1884" s="670"/>
      <c r="H1884" s="670"/>
      <c r="I1884" s="670"/>
      <c r="J1884" s="670"/>
      <c r="K1884" s="670"/>
      <c r="L1884" s="607">
        <v>873</v>
      </c>
      <c r="M1884" s="670"/>
      <c r="N1884" s="670"/>
      <c r="O1884" s="670"/>
      <c r="P1884" s="670"/>
      <c r="Q1884" s="603">
        <v>873</v>
      </c>
      <c r="R1884" s="670"/>
      <c r="S1884" s="670"/>
      <c r="T1884" s="670"/>
      <c r="U1884" s="670"/>
      <c r="V1884" s="670"/>
      <c r="W1884" s="670"/>
      <c r="X1884" s="670"/>
      <c r="Y1884" s="608">
        <v>2</v>
      </c>
      <c r="Z1884" s="670"/>
      <c r="AA1884" s="670"/>
      <c r="AB1884" s="670"/>
      <c r="AC1884" s="670"/>
      <c r="AD1884" s="605">
        <v>2</v>
      </c>
    </row>
    <row r="1885" spans="1:30" ht="15.75" thickBot="1" x14ac:dyDescent="0.3">
      <c r="A1885" s="593" t="s">
        <v>429</v>
      </c>
      <c r="B1885" s="673">
        <v>45379</v>
      </c>
      <c r="C1885" s="671" t="s">
        <v>396</v>
      </c>
      <c r="D1885" s="600" t="s">
        <v>402</v>
      </c>
      <c r="E1885" s="602"/>
      <c r="F1885" s="602"/>
      <c r="G1885" s="602"/>
      <c r="H1885" s="601">
        <v>1000</v>
      </c>
      <c r="I1885" s="602"/>
      <c r="J1885" s="602"/>
      <c r="K1885" s="602"/>
      <c r="L1885" s="601">
        <v>7084</v>
      </c>
      <c r="M1885" s="602"/>
      <c r="N1885" s="602"/>
      <c r="O1885" s="602"/>
      <c r="P1885" s="602"/>
      <c r="Q1885" s="603">
        <v>8084</v>
      </c>
      <c r="R1885" s="602"/>
      <c r="S1885" s="602"/>
      <c r="T1885" s="602"/>
      <c r="U1885" s="604">
        <v>1</v>
      </c>
      <c r="V1885" s="602"/>
      <c r="W1885" s="602"/>
      <c r="X1885" s="602"/>
      <c r="Y1885" s="604">
        <v>10</v>
      </c>
      <c r="Z1885" s="602"/>
      <c r="AA1885" s="602"/>
      <c r="AB1885" s="602"/>
      <c r="AC1885" s="602"/>
      <c r="AD1885" s="605">
        <v>11</v>
      </c>
    </row>
    <row r="1886" spans="1:30" ht="15.75" thickBot="1" x14ac:dyDescent="0.3">
      <c r="A1886" s="593" t="s">
        <v>429</v>
      </c>
      <c r="B1886" s="672">
        <v>45380</v>
      </c>
      <c r="C1886" s="671" t="s">
        <v>396</v>
      </c>
      <c r="D1886" s="606" t="s">
        <v>399</v>
      </c>
      <c r="E1886" s="670"/>
      <c r="F1886" s="670"/>
      <c r="G1886" s="670"/>
      <c r="H1886" s="670"/>
      <c r="I1886" s="670"/>
      <c r="J1886" s="670"/>
      <c r="K1886" s="670"/>
      <c r="L1886" s="607">
        <v>31372</v>
      </c>
      <c r="M1886" s="670"/>
      <c r="N1886" s="670"/>
      <c r="O1886" s="670"/>
      <c r="P1886" s="670"/>
      <c r="Q1886" s="603">
        <v>31372</v>
      </c>
      <c r="R1886" s="670"/>
      <c r="S1886" s="670"/>
      <c r="T1886" s="670"/>
      <c r="U1886" s="670"/>
      <c r="V1886" s="670"/>
      <c r="W1886" s="670"/>
      <c r="X1886" s="670"/>
      <c r="Y1886" s="608">
        <v>33</v>
      </c>
      <c r="Z1886" s="670"/>
      <c r="AA1886" s="670"/>
      <c r="AB1886" s="670"/>
      <c r="AC1886" s="670"/>
      <c r="AD1886" s="605">
        <v>33</v>
      </c>
    </row>
    <row r="1887" spans="1:30" ht="15.75" thickBot="1" x14ac:dyDescent="0.3">
      <c r="A1887" s="593" t="s">
        <v>429</v>
      </c>
      <c r="B1887" s="673">
        <v>45386</v>
      </c>
      <c r="C1887" s="671" t="s">
        <v>396</v>
      </c>
      <c r="D1887" s="600" t="s">
        <v>399</v>
      </c>
      <c r="E1887" s="602"/>
      <c r="F1887" s="602"/>
      <c r="G1887" s="602"/>
      <c r="H1887" s="602"/>
      <c r="I1887" s="602"/>
      <c r="J1887" s="602"/>
      <c r="K1887" s="602"/>
      <c r="L1887" s="602"/>
      <c r="M1887" s="601">
        <v>558</v>
      </c>
      <c r="N1887" s="602"/>
      <c r="O1887" s="602"/>
      <c r="P1887" s="602"/>
      <c r="Q1887" s="603">
        <v>558</v>
      </c>
      <c r="R1887" s="602"/>
      <c r="S1887" s="602"/>
      <c r="T1887" s="602"/>
      <c r="U1887" s="602"/>
      <c r="V1887" s="602"/>
      <c r="W1887" s="602"/>
      <c r="X1887" s="602"/>
      <c r="Y1887" s="602"/>
      <c r="Z1887" s="604">
        <v>1</v>
      </c>
      <c r="AA1887" s="602"/>
      <c r="AB1887" s="602"/>
      <c r="AC1887" s="602"/>
      <c r="AD1887" s="605">
        <v>1</v>
      </c>
    </row>
    <row r="1888" spans="1:30" ht="15.75" thickBot="1" x14ac:dyDescent="0.3">
      <c r="A1888" s="593" t="s">
        <v>429</v>
      </c>
      <c r="B1888" s="672">
        <v>45387</v>
      </c>
      <c r="C1888" s="671" t="s">
        <v>396</v>
      </c>
      <c r="D1888" s="606" t="s">
        <v>399</v>
      </c>
      <c r="E1888" s="670"/>
      <c r="F1888" s="670"/>
      <c r="G1888" s="670"/>
      <c r="H1888" s="670"/>
      <c r="I1888" s="670"/>
      <c r="J1888" s="670"/>
      <c r="K1888" s="670"/>
      <c r="L1888" s="670"/>
      <c r="M1888" s="607">
        <v>423</v>
      </c>
      <c r="N1888" s="670"/>
      <c r="O1888" s="670"/>
      <c r="P1888" s="670"/>
      <c r="Q1888" s="603">
        <v>423</v>
      </c>
      <c r="R1888" s="670"/>
      <c r="S1888" s="670"/>
      <c r="T1888" s="670"/>
      <c r="U1888" s="670"/>
      <c r="V1888" s="670"/>
      <c r="W1888" s="670"/>
      <c r="X1888" s="670"/>
      <c r="Y1888" s="670"/>
      <c r="Z1888" s="608">
        <v>1</v>
      </c>
      <c r="AA1888" s="670"/>
      <c r="AB1888" s="670"/>
      <c r="AC1888" s="670"/>
      <c r="AD1888" s="605">
        <v>1</v>
      </c>
    </row>
    <row r="1889" spans="1:30" ht="15.75" thickBot="1" x14ac:dyDescent="0.3">
      <c r="A1889" s="593" t="s">
        <v>429</v>
      </c>
      <c r="B1889" s="673">
        <v>45391</v>
      </c>
      <c r="C1889" s="671" t="s">
        <v>396</v>
      </c>
      <c r="D1889" s="600" t="s">
        <v>402</v>
      </c>
      <c r="E1889" s="602"/>
      <c r="F1889" s="602"/>
      <c r="G1889" s="602"/>
      <c r="H1889" s="602"/>
      <c r="I1889" s="602"/>
      <c r="J1889" s="602"/>
      <c r="K1889" s="602"/>
      <c r="L1889" s="602"/>
      <c r="M1889" s="601">
        <v>2579</v>
      </c>
      <c r="N1889" s="602"/>
      <c r="O1889" s="602"/>
      <c r="P1889" s="602"/>
      <c r="Q1889" s="603">
        <v>2579</v>
      </c>
      <c r="R1889" s="602"/>
      <c r="S1889" s="602"/>
      <c r="T1889" s="602"/>
      <c r="U1889" s="602"/>
      <c r="V1889" s="602"/>
      <c r="W1889" s="602"/>
      <c r="X1889" s="602"/>
      <c r="Y1889" s="602"/>
      <c r="Z1889" s="604">
        <v>4</v>
      </c>
      <c r="AA1889" s="602"/>
      <c r="AB1889" s="602"/>
      <c r="AC1889" s="602"/>
      <c r="AD1889" s="605">
        <v>4</v>
      </c>
    </row>
    <row r="1890" spans="1:30" ht="15.75" thickBot="1" x14ac:dyDescent="0.3">
      <c r="A1890" s="593" t="s">
        <v>429</v>
      </c>
      <c r="B1890" s="672">
        <v>45405</v>
      </c>
      <c r="C1890" s="671" t="s">
        <v>396</v>
      </c>
      <c r="D1890" s="606" t="s">
        <v>402</v>
      </c>
      <c r="E1890" s="670"/>
      <c r="F1890" s="670"/>
      <c r="G1890" s="670"/>
      <c r="H1890" s="670"/>
      <c r="I1890" s="670"/>
      <c r="J1890" s="670"/>
      <c r="K1890" s="670"/>
      <c r="L1890" s="670"/>
      <c r="M1890" s="607">
        <v>4287</v>
      </c>
      <c r="N1890" s="670"/>
      <c r="O1890" s="670"/>
      <c r="P1890" s="670"/>
      <c r="Q1890" s="603">
        <v>4287</v>
      </c>
      <c r="R1890" s="670"/>
      <c r="S1890" s="670"/>
      <c r="T1890" s="670"/>
      <c r="U1890" s="670"/>
      <c r="V1890" s="670"/>
      <c r="W1890" s="670"/>
      <c r="X1890" s="670"/>
      <c r="Y1890" s="670"/>
      <c r="Z1890" s="608">
        <v>7</v>
      </c>
      <c r="AA1890" s="670"/>
      <c r="AB1890" s="670"/>
      <c r="AC1890" s="670"/>
      <c r="AD1890" s="605">
        <v>7</v>
      </c>
    </row>
    <row r="1891" spans="1:30" ht="15.75" thickBot="1" x14ac:dyDescent="0.3">
      <c r="A1891" s="593" t="s">
        <v>429</v>
      </c>
      <c r="B1891" s="691">
        <v>45407</v>
      </c>
      <c r="C1891" s="692" t="s">
        <v>396</v>
      </c>
      <c r="D1891" s="600" t="s">
        <v>399</v>
      </c>
      <c r="E1891" s="602"/>
      <c r="F1891" s="602"/>
      <c r="G1891" s="602"/>
      <c r="H1891" s="602"/>
      <c r="I1891" s="602"/>
      <c r="J1891" s="602"/>
      <c r="K1891" s="602"/>
      <c r="L1891" s="601">
        <v>950</v>
      </c>
      <c r="M1891" s="601">
        <v>14521</v>
      </c>
      <c r="N1891" s="602"/>
      <c r="O1891" s="602"/>
      <c r="P1891" s="602"/>
      <c r="Q1891" s="603">
        <v>15471</v>
      </c>
      <c r="R1891" s="602"/>
      <c r="S1891" s="602"/>
      <c r="T1891" s="602"/>
      <c r="U1891" s="602"/>
      <c r="V1891" s="602"/>
      <c r="W1891" s="602"/>
      <c r="X1891" s="602"/>
      <c r="Y1891" s="604">
        <v>1</v>
      </c>
      <c r="Z1891" s="604">
        <v>18</v>
      </c>
      <c r="AA1891" s="602"/>
      <c r="AB1891" s="602"/>
      <c r="AC1891" s="602"/>
      <c r="AD1891" s="605">
        <v>19</v>
      </c>
    </row>
    <row r="1892" spans="1:30" ht="15.75" thickBot="1" x14ac:dyDescent="0.3">
      <c r="A1892" s="593" t="s">
        <v>429</v>
      </c>
      <c r="B1892" s="690">
        <v>45407</v>
      </c>
      <c r="C1892" s="692" t="s">
        <v>396</v>
      </c>
      <c r="D1892" s="606" t="s">
        <v>403</v>
      </c>
      <c r="E1892" s="670"/>
      <c r="F1892" s="670"/>
      <c r="G1892" s="670"/>
      <c r="H1892" s="670"/>
      <c r="I1892" s="670"/>
      <c r="J1892" s="670"/>
      <c r="K1892" s="670"/>
      <c r="L1892" s="670"/>
      <c r="M1892" s="607">
        <v>1303</v>
      </c>
      <c r="N1892" s="670"/>
      <c r="O1892" s="670"/>
      <c r="P1892" s="670"/>
      <c r="Q1892" s="603">
        <v>1303</v>
      </c>
      <c r="R1892" s="670"/>
      <c r="S1892" s="670"/>
      <c r="T1892" s="670"/>
      <c r="U1892" s="670"/>
      <c r="V1892" s="670"/>
      <c r="W1892" s="670"/>
      <c r="X1892" s="670"/>
      <c r="Y1892" s="670"/>
      <c r="Z1892" s="608">
        <v>4</v>
      </c>
      <c r="AA1892" s="670"/>
      <c r="AB1892" s="670"/>
      <c r="AC1892" s="670"/>
      <c r="AD1892" s="605">
        <v>4</v>
      </c>
    </row>
    <row r="1893" spans="1:30" ht="15.75" thickBot="1" x14ac:dyDescent="0.3">
      <c r="A1893" s="593" t="s">
        <v>429</v>
      </c>
      <c r="B1893" s="673">
        <v>45412</v>
      </c>
      <c r="C1893" s="671" t="s">
        <v>396</v>
      </c>
      <c r="D1893" s="600" t="s">
        <v>399</v>
      </c>
      <c r="E1893" s="602"/>
      <c r="F1893" s="602"/>
      <c r="G1893" s="602"/>
      <c r="H1893" s="602"/>
      <c r="I1893" s="602"/>
      <c r="J1893" s="602"/>
      <c r="K1893" s="602"/>
      <c r="L1893" s="602"/>
      <c r="M1893" s="601">
        <v>46</v>
      </c>
      <c r="N1893" s="602"/>
      <c r="O1893" s="602"/>
      <c r="P1893" s="602"/>
      <c r="Q1893" s="603">
        <v>46</v>
      </c>
      <c r="R1893" s="602"/>
      <c r="S1893" s="602"/>
      <c r="T1893" s="602"/>
      <c r="U1893" s="602"/>
      <c r="V1893" s="602"/>
      <c r="W1893" s="602"/>
      <c r="X1893" s="602"/>
      <c r="Y1893" s="602"/>
      <c r="Z1893" s="604">
        <v>1</v>
      </c>
      <c r="AA1893" s="602"/>
      <c r="AB1893" s="602"/>
      <c r="AC1893" s="602"/>
      <c r="AD1893" s="605">
        <v>1</v>
      </c>
    </row>
    <row r="1894" spans="1:30" ht="15.75" thickBot="1" x14ac:dyDescent="0.3">
      <c r="A1894" s="593" t="s">
        <v>429</v>
      </c>
      <c r="B1894" s="672">
        <v>45418</v>
      </c>
      <c r="C1894" s="671" t="s">
        <v>396</v>
      </c>
      <c r="D1894" s="606" t="s">
        <v>402</v>
      </c>
      <c r="E1894" s="670"/>
      <c r="F1894" s="670"/>
      <c r="G1894" s="670"/>
      <c r="H1894" s="670"/>
      <c r="I1894" s="670"/>
      <c r="J1894" s="670"/>
      <c r="K1894" s="670"/>
      <c r="L1894" s="670"/>
      <c r="M1894" s="670"/>
      <c r="N1894" s="607">
        <v>5974</v>
      </c>
      <c r="O1894" s="670"/>
      <c r="P1894" s="670"/>
      <c r="Q1894" s="603">
        <v>5974</v>
      </c>
      <c r="R1894" s="670"/>
      <c r="S1894" s="670"/>
      <c r="T1894" s="670"/>
      <c r="U1894" s="670"/>
      <c r="V1894" s="670"/>
      <c r="W1894" s="670"/>
      <c r="X1894" s="670"/>
      <c r="Y1894" s="670"/>
      <c r="Z1894" s="670"/>
      <c r="AA1894" s="608">
        <v>10</v>
      </c>
      <c r="AB1894" s="670"/>
      <c r="AC1894" s="670"/>
      <c r="AD1894" s="605">
        <v>10</v>
      </c>
    </row>
    <row r="1895" spans="1:30" ht="15.75" thickBot="1" x14ac:dyDescent="0.3">
      <c r="A1895" s="593" t="s">
        <v>429</v>
      </c>
      <c r="B1895" s="673">
        <v>45428</v>
      </c>
      <c r="C1895" s="671" t="s">
        <v>396</v>
      </c>
      <c r="D1895" s="600" t="s">
        <v>403</v>
      </c>
      <c r="E1895" s="602"/>
      <c r="F1895" s="602"/>
      <c r="G1895" s="602"/>
      <c r="H1895" s="602"/>
      <c r="I1895" s="602"/>
      <c r="J1895" s="602"/>
      <c r="K1895" s="602"/>
      <c r="L1895" s="602"/>
      <c r="M1895" s="602"/>
      <c r="N1895" s="601">
        <v>1892</v>
      </c>
      <c r="O1895" s="602"/>
      <c r="P1895" s="602"/>
      <c r="Q1895" s="603">
        <v>1892</v>
      </c>
      <c r="R1895" s="602"/>
      <c r="S1895" s="602"/>
      <c r="T1895" s="602"/>
      <c r="U1895" s="602"/>
      <c r="V1895" s="602"/>
      <c r="W1895" s="602"/>
      <c r="X1895" s="602"/>
      <c r="Y1895" s="602"/>
      <c r="Z1895" s="602"/>
      <c r="AA1895" s="604">
        <v>6</v>
      </c>
      <c r="AB1895" s="602"/>
      <c r="AC1895" s="602"/>
      <c r="AD1895" s="605">
        <v>6</v>
      </c>
    </row>
    <row r="1896" spans="1:30" ht="15.75" thickBot="1" x14ac:dyDescent="0.3">
      <c r="A1896" s="593" t="s">
        <v>429</v>
      </c>
      <c r="B1896" s="672">
        <v>45429</v>
      </c>
      <c r="C1896" s="671" t="s">
        <v>396</v>
      </c>
      <c r="D1896" s="606" t="s">
        <v>399</v>
      </c>
      <c r="E1896" s="670"/>
      <c r="F1896" s="670"/>
      <c r="G1896" s="670"/>
      <c r="H1896" s="670"/>
      <c r="I1896" s="670"/>
      <c r="J1896" s="670"/>
      <c r="K1896" s="670"/>
      <c r="L1896" s="670"/>
      <c r="M1896" s="670"/>
      <c r="N1896" s="607">
        <v>30745</v>
      </c>
      <c r="O1896" s="670"/>
      <c r="P1896" s="670"/>
      <c r="Q1896" s="603">
        <v>30745</v>
      </c>
      <c r="R1896" s="670"/>
      <c r="S1896" s="670"/>
      <c r="T1896" s="670"/>
      <c r="U1896" s="670"/>
      <c r="V1896" s="670"/>
      <c r="W1896" s="670"/>
      <c r="X1896" s="670"/>
      <c r="Y1896" s="670"/>
      <c r="Z1896" s="670"/>
      <c r="AA1896" s="608">
        <v>32</v>
      </c>
      <c r="AB1896" s="670"/>
      <c r="AC1896" s="670"/>
      <c r="AD1896" s="605">
        <v>32</v>
      </c>
    </row>
    <row r="1897" spans="1:30" ht="15.75" thickBot="1" x14ac:dyDescent="0.3">
      <c r="A1897" s="593" t="s">
        <v>429</v>
      </c>
      <c r="B1897" s="673">
        <v>45432</v>
      </c>
      <c r="C1897" s="671" t="s">
        <v>396</v>
      </c>
      <c r="D1897" s="600" t="s">
        <v>399</v>
      </c>
      <c r="E1897" s="602"/>
      <c r="F1897" s="602"/>
      <c r="G1897" s="602"/>
      <c r="H1897" s="602"/>
      <c r="I1897" s="602"/>
      <c r="J1897" s="602"/>
      <c r="K1897" s="602"/>
      <c r="L1897" s="602"/>
      <c r="M1897" s="602"/>
      <c r="N1897" s="601">
        <v>627</v>
      </c>
      <c r="O1897" s="602"/>
      <c r="P1897" s="602"/>
      <c r="Q1897" s="603">
        <v>627</v>
      </c>
      <c r="R1897" s="602"/>
      <c r="S1897" s="602"/>
      <c r="T1897" s="602"/>
      <c r="U1897" s="602"/>
      <c r="V1897" s="602"/>
      <c r="W1897" s="602"/>
      <c r="X1897" s="602"/>
      <c r="Y1897" s="602"/>
      <c r="Z1897" s="602"/>
      <c r="AA1897" s="604">
        <v>3</v>
      </c>
      <c r="AB1897" s="602"/>
      <c r="AC1897" s="602"/>
      <c r="AD1897" s="605">
        <v>3</v>
      </c>
    </row>
    <row r="1898" spans="1:30" ht="15.75" thickBot="1" x14ac:dyDescent="0.3">
      <c r="A1898" s="593" t="s">
        <v>429</v>
      </c>
      <c r="B1898" s="690">
        <v>45440</v>
      </c>
      <c r="C1898" s="692" t="s">
        <v>396</v>
      </c>
      <c r="D1898" s="606" t="s">
        <v>399</v>
      </c>
      <c r="E1898" s="670"/>
      <c r="F1898" s="670"/>
      <c r="G1898" s="670"/>
      <c r="H1898" s="670"/>
      <c r="I1898" s="670"/>
      <c r="J1898" s="670"/>
      <c r="K1898" s="670"/>
      <c r="L1898" s="670"/>
      <c r="M1898" s="670"/>
      <c r="N1898" s="607">
        <v>22484</v>
      </c>
      <c r="O1898" s="670"/>
      <c r="P1898" s="670"/>
      <c r="Q1898" s="603">
        <v>22484</v>
      </c>
      <c r="R1898" s="670"/>
      <c r="S1898" s="670"/>
      <c r="T1898" s="670"/>
      <c r="U1898" s="670"/>
      <c r="V1898" s="670"/>
      <c r="W1898" s="670"/>
      <c r="X1898" s="670"/>
      <c r="Y1898" s="670"/>
      <c r="Z1898" s="670"/>
      <c r="AA1898" s="608">
        <v>22</v>
      </c>
      <c r="AB1898" s="670"/>
      <c r="AC1898" s="670"/>
      <c r="AD1898" s="605">
        <v>22</v>
      </c>
    </row>
    <row r="1899" spans="1:30" ht="15.75" thickBot="1" x14ac:dyDescent="0.3">
      <c r="A1899" s="593" t="s">
        <v>429</v>
      </c>
      <c r="B1899" s="691">
        <v>45440</v>
      </c>
      <c r="C1899" s="692" t="s">
        <v>396</v>
      </c>
      <c r="D1899" s="600" t="s">
        <v>403</v>
      </c>
      <c r="E1899" s="602"/>
      <c r="F1899" s="602"/>
      <c r="G1899" s="602"/>
      <c r="H1899" s="602"/>
      <c r="I1899" s="602"/>
      <c r="J1899" s="602"/>
      <c r="K1899" s="602"/>
      <c r="L1899" s="602"/>
      <c r="M1899" s="602"/>
      <c r="N1899" s="601">
        <v>138</v>
      </c>
      <c r="O1899" s="602"/>
      <c r="P1899" s="602"/>
      <c r="Q1899" s="603">
        <v>138</v>
      </c>
      <c r="R1899" s="602"/>
      <c r="S1899" s="602"/>
      <c r="T1899" s="602"/>
      <c r="U1899" s="602"/>
      <c r="V1899" s="602"/>
      <c r="W1899" s="602"/>
      <c r="X1899" s="602"/>
      <c r="Y1899" s="602"/>
      <c r="Z1899" s="602"/>
      <c r="AA1899" s="604">
        <v>1</v>
      </c>
      <c r="AB1899" s="602"/>
      <c r="AC1899" s="602"/>
      <c r="AD1899" s="605">
        <v>1</v>
      </c>
    </row>
    <row r="1900" spans="1:30" ht="15.75" thickBot="1" x14ac:dyDescent="0.3">
      <c r="A1900" s="593" t="s">
        <v>429</v>
      </c>
      <c r="B1900" s="672">
        <v>45443</v>
      </c>
      <c r="C1900" s="671" t="s">
        <v>396</v>
      </c>
      <c r="D1900" s="606" t="s">
        <v>402</v>
      </c>
      <c r="E1900" s="670"/>
      <c r="F1900" s="670"/>
      <c r="G1900" s="670"/>
      <c r="H1900" s="670"/>
      <c r="I1900" s="670"/>
      <c r="J1900" s="670"/>
      <c r="K1900" s="670"/>
      <c r="L1900" s="670"/>
      <c r="M1900" s="670"/>
      <c r="N1900" s="607">
        <v>5577</v>
      </c>
      <c r="O1900" s="670"/>
      <c r="P1900" s="670"/>
      <c r="Q1900" s="603">
        <v>5577</v>
      </c>
      <c r="R1900" s="670"/>
      <c r="S1900" s="670"/>
      <c r="T1900" s="670"/>
      <c r="U1900" s="670"/>
      <c r="V1900" s="670"/>
      <c r="W1900" s="670"/>
      <c r="X1900" s="670"/>
      <c r="Y1900" s="670"/>
      <c r="Z1900" s="670"/>
      <c r="AA1900" s="608">
        <v>6</v>
      </c>
      <c r="AB1900" s="670"/>
      <c r="AC1900" s="670"/>
      <c r="AD1900" s="605">
        <v>6</v>
      </c>
    </row>
    <row r="1901" spans="1:30" ht="15.75" thickBot="1" x14ac:dyDescent="0.3">
      <c r="A1901" s="593" t="s">
        <v>429</v>
      </c>
      <c r="B1901" s="691">
        <v>45447</v>
      </c>
      <c r="C1901" s="692" t="s">
        <v>396</v>
      </c>
      <c r="D1901" s="600" t="s">
        <v>399</v>
      </c>
      <c r="E1901" s="602"/>
      <c r="F1901" s="602"/>
      <c r="G1901" s="602"/>
      <c r="H1901" s="602"/>
      <c r="I1901" s="602"/>
      <c r="J1901" s="602"/>
      <c r="K1901" s="602"/>
      <c r="L1901" s="602"/>
      <c r="M1901" s="602"/>
      <c r="N1901" s="601">
        <v>4119</v>
      </c>
      <c r="O1901" s="602"/>
      <c r="P1901" s="602"/>
      <c r="Q1901" s="603">
        <v>4119</v>
      </c>
      <c r="R1901" s="602"/>
      <c r="S1901" s="602"/>
      <c r="T1901" s="602"/>
      <c r="U1901" s="602"/>
      <c r="V1901" s="602"/>
      <c r="W1901" s="602"/>
      <c r="X1901" s="602"/>
      <c r="Y1901" s="602"/>
      <c r="Z1901" s="602"/>
      <c r="AA1901" s="604">
        <v>4</v>
      </c>
      <c r="AB1901" s="602"/>
      <c r="AC1901" s="602"/>
      <c r="AD1901" s="605">
        <v>4</v>
      </c>
    </row>
    <row r="1902" spans="1:30" ht="15.75" thickBot="1" x14ac:dyDescent="0.3">
      <c r="A1902" s="593" t="s">
        <v>429</v>
      </c>
      <c r="B1902" s="690">
        <v>45447</v>
      </c>
      <c r="C1902" s="692" t="s">
        <v>396</v>
      </c>
      <c r="D1902" s="606" t="s">
        <v>403</v>
      </c>
      <c r="E1902" s="670"/>
      <c r="F1902" s="670"/>
      <c r="G1902" s="670"/>
      <c r="H1902" s="670"/>
      <c r="I1902" s="670"/>
      <c r="J1902" s="670"/>
      <c r="K1902" s="670"/>
      <c r="L1902" s="670"/>
      <c r="M1902" s="670"/>
      <c r="N1902" s="607">
        <v>50</v>
      </c>
      <c r="O1902" s="670"/>
      <c r="P1902" s="670"/>
      <c r="Q1902" s="603">
        <v>50</v>
      </c>
      <c r="R1902" s="670"/>
      <c r="S1902" s="670"/>
      <c r="T1902" s="670"/>
      <c r="U1902" s="670"/>
      <c r="V1902" s="670"/>
      <c r="W1902" s="670"/>
      <c r="X1902" s="670"/>
      <c r="Y1902" s="670"/>
      <c r="Z1902" s="670"/>
      <c r="AA1902" s="608">
        <v>1</v>
      </c>
      <c r="AB1902" s="670"/>
      <c r="AC1902" s="670"/>
      <c r="AD1902" s="605">
        <v>1</v>
      </c>
    </row>
    <row r="1903" spans="1:30" ht="15.75" thickBot="1" x14ac:dyDescent="0.3">
      <c r="A1903" s="593" t="s">
        <v>429</v>
      </c>
      <c r="B1903" s="673">
        <v>45448</v>
      </c>
      <c r="C1903" s="671" t="s">
        <v>396</v>
      </c>
      <c r="D1903" s="600" t="s">
        <v>402</v>
      </c>
      <c r="E1903" s="602"/>
      <c r="F1903" s="602"/>
      <c r="G1903" s="602"/>
      <c r="H1903" s="602"/>
      <c r="I1903" s="602"/>
      <c r="J1903" s="602"/>
      <c r="K1903" s="602"/>
      <c r="L1903" s="602"/>
      <c r="M1903" s="602"/>
      <c r="N1903" s="601">
        <v>2000</v>
      </c>
      <c r="O1903" s="601">
        <v>5489</v>
      </c>
      <c r="P1903" s="602"/>
      <c r="Q1903" s="603">
        <v>7489</v>
      </c>
      <c r="R1903" s="602"/>
      <c r="S1903" s="602"/>
      <c r="T1903" s="602"/>
      <c r="U1903" s="602"/>
      <c r="V1903" s="602"/>
      <c r="W1903" s="602"/>
      <c r="X1903" s="602"/>
      <c r="Y1903" s="602"/>
      <c r="Z1903" s="602"/>
      <c r="AA1903" s="604">
        <v>2</v>
      </c>
      <c r="AB1903" s="604">
        <v>8</v>
      </c>
      <c r="AC1903" s="602"/>
      <c r="AD1903" s="605">
        <v>10</v>
      </c>
    </row>
    <row r="1904" spans="1:30" ht="15.75" thickBot="1" x14ac:dyDescent="0.3">
      <c r="A1904" s="593" t="s">
        <v>429</v>
      </c>
      <c r="B1904" s="690">
        <v>45449</v>
      </c>
      <c r="C1904" s="692" t="s">
        <v>396</v>
      </c>
      <c r="D1904" s="606" t="s">
        <v>399</v>
      </c>
      <c r="E1904" s="670"/>
      <c r="F1904" s="670"/>
      <c r="G1904" s="670"/>
      <c r="H1904" s="670"/>
      <c r="I1904" s="670"/>
      <c r="J1904" s="670"/>
      <c r="K1904" s="670"/>
      <c r="L1904" s="670"/>
      <c r="M1904" s="670"/>
      <c r="N1904" s="670"/>
      <c r="O1904" s="607">
        <v>5982</v>
      </c>
      <c r="P1904" s="670"/>
      <c r="Q1904" s="603">
        <v>5982</v>
      </c>
      <c r="R1904" s="670"/>
      <c r="S1904" s="670"/>
      <c r="T1904" s="670"/>
      <c r="U1904" s="670"/>
      <c r="V1904" s="670"/>
      <c r="W1904" s="670"/>
      <c r="X1904" s="670"/>
      <c r="Y1904" s="670"/>
      <c r="Z1904" s="670"/>
      <c r="AA1904" s="670"/>
      <c r="AB1904" s="608">
        <v>6</v>
      </c>
      <c r="AC1904" s="670"/>
      <c r="AD1904" s="605">
        <v>6</v>
      </c>
    </row>
    <row r="1905" spans="1:30" ht="15.75" thickBot="1" x14ac:dyDescent="0.3">
      <c r="A1905" s="593" t="s">
        <v>429</v>
      </c>
      <c r="B1905" s="691">
        <v>45449</v>
      </c>
      <c r="C1905" s="692" t="s">
        <v>396</v>
      </c>
      <c r="D1905" s="600" t="s">
        <v>403</v>
      </c>
      <c r="E1905" s="602"/>
      <c r="F1905" s="602"/>
      <c r="G1905" s="602"/>
      <c r="H1905" s="602"/>
      <c r="I1905" s="602"/>
      <c r="J1905" s="602"/>
      <c r="K1905" s="602"/>
      <c r="L1905" s="602"/>
      <c r="M1905" s="602"/>
      <c r="N1905" s="602"/>
      <c r="O1905" s="601">
        <v>306</v>
      </c>
      <c r="P1905" s="602"/>
      <c r="Q1905" s="603">
        <v>306</v>
      </c>
      <c r="R1905" s="602"/>
      <c r="S1905" s="602"/>
      <c r="T1905" s="602"/>
      <c r="U1905" s="602"/>
      <c r="V1905" s="602"/>
      <c r="W1905" s="602"/>
      <c r="X1905" s="602"/>
      <c r="Y1905" s="602"/>
      <c r="Z1905" s="602"/>
      <c r="AA1905" s="602"/>
      <c r="AB1905" s="604">
        <v>1</v>
      </c>
      <c r="AC1905" s="602"/>
      <c r="AD1905" s="605">
        <v>1</v>
      </c>
    </row>
    <row r="1906" spans="1:30" ht="15.75" thickBot="1" x14ac:dyDescent="0.3">
      <c r="A1906" s="593" t="s">
        <v>429</v>
      </c>
      <c r="B1906" s="672">
        <v>45464</v>
      </c>
      <c r="C1906" s="671" t="s">
        <v>396</v>
      </c>
      <c r="D1906" s="606" t="s">
        <v>402</v>
      </c>
      <c r="E1906" s="670"/>
      <c r="F1906" s="670"/>
      <c r="G1906" s="670"/>
      <c r="H1906" s="670"/>
      <c r="I1906" s="670"/>
      <c r="J1906" s="670"/>
      <c r="K1906" s="670"/>
      <c r="L1906" s="670"/>
      <c r="M1906" s="670"/>
      <c r="N1906" s="670"/>
      <c r="O1906" s="607">
        <v>8346</v>
      </c>
      <c r="P1906" s="670"/>
      <c r="Q1906" s="603">
        <v>8346</v>
      </c>
      <c r="R1906" s="670"/>
      <c r="S1906" s="670"/>
      <c r="T1906" s="670"/>
      <c r="U1906" s="670"/>
      <c r="V1906" s="670"/>
      <c r="W1906" s="670"/>
      <c r="X1906" s="670"/>
      <c r="Y1906" s="670"/>
      <c r="Z1906" s="670"/>
      <c r="AA1906" s="670"/>
      <c r="AB1906" s="608">
        <v>14</v>
      </c>
      <c r="AC1906" s="670"/>
      <c r="AD1906" s="605">
        <v>14</v>
      </c>
    </row>
    <row r="1907" spans="1:30" ht="15.75" thickBot="1" x14ac:dyDescent="0.3">
      <c r="A1907" s="593" t="s">
        <v>429</v>
      </c>
      <c r="B1907" s="691">
        <v>45467</v>
      </c>
      <c r="C1907" s="692" t="s">
        <v>396</v>
      </c>
      <c r="D1907" s="600" t="s">
        <v>399</v>
      </c>
      <c r="E1907" s="602"/>
      <c r="F1907" s="602"/>
      <c r="G1907" s="602"/>
      <c r="H1907" s="602"/>
      <c r="I1907" s="602"/>
      <c r="J1907" s="602"/>
      <c r="K1907" s="602"/>
      <c r="L1907" s="602"/>
      <c r="M1907" s="602"/>
      <c r="N1907" s="602"/>
      <c r="O1907" s="601">
        <v>28353</v>
      </c>
      <c r="P1907" s="602"/>
      <c r="Q1907" s="603">
        <v>28353</v>
      </c>
      <c r="R1907" s="602"/>
      <c r="S1907" s="602"/>
      <c r="T1907" s="602"/>
      <c r="U1907" s="602"/>
      <c r="V1907" s="602"/>
      <c r="W1907" s="602"/>
      <c r="X1907" s="602"/>
      <c r="Y1907" s="602"/>
      <c r="Z1907" s="602"/>
      <c r="AA1907" s="602"/>
      <c r="AB1907" s="604">
        <v>30</v>
      </c>
      <c r="AC1907" s="602"/>
      <c r="AD1907" s="605">
        <v>30</v>
      </c>
    </row>
    <row r="1908" spans="1:30" ht="15.75" thickBot="1" x14ac:dyDescent="0.3">
      <c r="A1908" s="593" t="s">
        <v>429</v>
      </c>
      <c r="B1908" s="690">
        <v>45467</v>
      </c>
      <c r="C1908" s="692" t="s">
        <v>396</v>
      </c>
      <c r="D1908" s="606" t="s">
        <v>403</v>
      </c>
      <c r="E1908" s="670"/>
      <c r="F1908" s="670"/>
      <c r="G1908" s="670"/>
      <c r="H1908" s="670"/>
      <c r="I1908" s="670"/>
      <c r="J1908" s="670"/>
      <c r="K1908" s="670"/>
      <c r="L1908" s="670"/>
      <c r="M1908" s="670"/>
      <c r="N1908" s="670"/>
      <c r="O1908" s="607">
        <v>651</v>
      </c>
      <c r="P1908" s="670"/>
      <c r="Q1908" s="603">
        <v>651</v>
      </c>
      <c r="R1908" s="670"/>
      <c r="S1908" s="670"/>
      <c r="T1908" s="670"/>
      <c r="U1908" s="670"/>
      <c r="V1908" s="670"/>
      <c r="W1908" s="670"/>
      <c r="X1908" s="670"/>
      <c r="Y1908" s="670"/>
      <c r="Z1908" s="670"/>
      <c r="AA1908" s="670"/>
      <c r="AB1908" s="608">
        <v>1</v>
      </c>
      <c r="AC1908" s="670"/>
      <c r="AD1908" s="605">
        <v>1</v>
      </c>
    </row>
    <row r="1909" spans="1:30" ht="15.75" thickBot="1" x14ac:dyDescent="0.3">
      <c r="A1909" s="593" t="s">
        <v>429</v>
      </c>
      <c r="B1909" s="673">
        <v>45483</v>
      </c>
      <c r="C1909" s="671" t="s">
        <v>396</v>
      </c>
      <c r="D1909" s="600" t="s">
        <v>402</v>
      </c>
      <c r="E1909" s="602"/>
      <c r="F1909" s="602"/>
      <c r="G1909" s="602"/>
      <c r="H1909" s="602"/>
      <c r="I1909" s="602"/>
      <c r="J1909" s="602"/>
      <c r="K1909" s="602"/>
      <c r="L1909" s="602"/>
      <c r="M1909" s="602"/>
      <c r="N1909" s="602"/>
      <c r="O1909" s="601">
        <v>1553</v>
      </c>
      <c r="P1909" s="601">
        <v>7159</v>
      </c>
      <c r="Q1909" s="603">
        <v>8712</v>
      </c>
      <c r="R1909" s="602"/>
      <c r="S1909" s="602"/>
      <c r="T1909" s="602"/>
      <c r="U1909" s="602"/>
      <c r="V1909" s="602"/>
      <c r="W1909" s="602"/>
      <c r="X1909" s="602"/>
      <c r="Y1909" s="602"/>
      <c r="Z1909" s="602"/>
      <c r="AA1909" s="602"/>
      <c r="AB1909" s="604">
        <v>3</v>
      </c>
      <c r="AC1909" s="604">
        <v>11</v>
      </c>
      <c r="AD1909" s="605">
        <v>14</v>
      </c>
    </row>
    <row r="1910" spans="1:30" ht="15.75" thickBot="1" x14ac:dyDescent="0.3">
      <c r="A1910" s="593" t="s">
        <v>429</v>
      </c>
      <c r="B1910" s="672">
        <v>45484</v>
      </c>
      <c r="C1910" s="671" t="s">
        <v>396</v>
      </c>
      <c r="D1910" s="606" t="s">
        <v>399</v>
      </c>
      <c r="E1910" s="670"/>
      <c r="F1910" s="670"/>
      <c r="G1910" s="670"/>
      <c r="H1910" s="670"/>
      <c r="I1910" s="670"/>
      <c r="J1910" s="670"/>
      <c r="K1910" s="670"/>
      <c r="L1910" s="670"/>
      <c r="M1910" s="670"/>
      <c r="N1910" s="670"/>
      <c r="O1910" s="670"/>
      <c r="P1910" s="607">
        <v>6978</v>
      </c>
      <c r="Q1910" s="603">
        <v>6978</v>
      </c>
      <c r="R1910" s="670"/>
      <c r="S1910" s="670"/>
      <c r="T1910" s="670"/>
      <c r="U1910" s="670"/>
      <c r="V1910" s="670"/>
      <c r="W1910" s="670"/>
      <c r="X1910" s="670"/>
      <c r="Y1910" s="670"/>
      <c r="Z1910" s="670"/>
      <c r="AA1910" s="670"/>
      <c r="AB1910" s="670"/>
      <c r="AC1910" s="608">
        <v>6</v>
      </c>
      <c r="AD1910" s="605">
        <v>6</v>
      </c>
    </row>
    <row r="1911" spans="1:30" ht="15.75" thickBot="1" x14ac:dyDescent="0.3">
      <c r="A1911" s="593" t="s">
        <v>429</v>
      </c>
      <c r="B1911" s="673">
        <v>45491</v>
      </c>
      <c r="C1911" s="671" t="s">
        <v>396</v>
      </c>
      <c r="D1911" s="600" t="s">
        <v>402</v>
      </c>
      <c r="E1911" s="602"/>
      <c r="F1911" s="602"/>
      <c r="G1911" s="602"/>
      <c r="H1911" s="602"/>
      <c r="I1911" s="602"/>
      <c r="J1911" s="602"/>
      <c r="K1911" s="602"/>
      <c r="L1911" s="602"/>
      <c r="M1911" s="602"/>
      <c r="N1911" s="602"/>
      <c r="O1911" s="602"/>
      <c r="P1911" s="601">
        <v>6677</v>
      </c>
      <c r="Q1911" s="603">
        <v>6677</v>
      </c>
      <c r="R1911" s="602"/>
      <c r="S1911" s="602"/>
      <c r="T1911" s="602"/>
      <c r="U1911" s="602"/>
      <c r="V1911" s="602"/>
      <c r="W1911" s="602"/>
      <c r="X1911" s="602"/>
      <c r="Y1911" s="602"/>
      <c r="Z1911" s="602"/>
      <c r="AA1911" s="602"/>
      <c r="AB1911" s="602"/>
      <c r="AC1911" s="604">
        <v>12</v>
      </c>
      <c r="AD1911" s="605">
        <v>12</v>
      </c>
    </row>
    <row r="1912" spans="1:30" ht="15.75" thickBot="1" x14ac:dyDescent="0.3">
      <c r="A1912" s="593" t="s">
        <v>429</v>
      </c>
      <c r="B1912" s="672">
        <v>45492</v>
      </c>
      <c r="C1912" s="671" t="s">
        <v>396</v>
      </c>
      <c r="D1912" s="606" t="s">
        <v>399</v>
      </c>
      <c r="E1912" s="670"/>
      <c r="F1912" s="670"/>
      <c r="G1912" s="670"/>
      <c r="H1912" s="670"/>
      <c r="I1912" s="670"/>
      <c r="J1912" s="670"/>
      <c r="K1912" s="670"/>
      <c r="L1912" s="670"/>
      <c r="M1912" s="670"/>
      <c r="N1912" s="670"/>
      <c r="O1912" s="670"/>
      <c r="P1912" s="607">
        <v>1733</v>
      </c>
      <c r="Q1912" s="603">
        <v>1733</v>
      </c>
      <c r="R1912" s="670"/>
      <c r="S1912" s="670"/>
      <c r="T1912" s="670"/>
      <c r="U1912" s="670"/>
      <c r="V1912" s="670"/>
      <c r="W1912" s="670"/>
      <c r="X1912" s="670"/>
      <c r="Y1912" s="670"/>
      <c r="Z1912" s="670"/>
      <c r="AA1912" s="670"/>
      <c r="AB1912" s="670"/>
      <c r="AC1912" s="608">
        <v>3</v>
      </c>
      <c r="AD1912" s="605">
        <v>3</v>
      </c>
    </row>
    <row r="1913" spans="1:30" ht="15.75" thickBot="1" x14ac:dyDescent="0.3">
      <c r="A1913" s="593" t="s">
        <v>429</v>
      </c>
      <c r="B1913" s="673">
        <v>45505</v>
      </c>
      <c r="C1913" s="671" t="s">
        <v>396</v>
      </c>
      <c r="D1913" s="600" t="s">
        <v>399</v>
      </c>
      <c r="E1913" s="602"/>
      <c r="F1913" s="602"/>
      <c r="G1913" s="602"/>
      <c r="H1913" s="602"/>
      <c r="I1913" s="602"/>
      <c r="J1913" s="602"/>
      <c r="K1913" s="602"/>
      <c r="L1913" s="602"/>
      <c r="M1913" s="602"/>
      <c r="N1913" s="602"/>
      <c r="O1913" s="602"/>
      <c r="P1913" s="601">
        <v>4299</v>
      </c>
      <c r="Q1913" s="603">
        <v>4299</v>
      </c>
      <c r="R1913" s="602"/>
      <c r="S1913" s="602"/>
      <c r="T1913" s="602"/>
      <c r="U1913" s="602"/>
      <c r="V1913" s="602"/>
      <c r="W1913" s="602"/>
      <c r="X1913" s="602"/>
      <c r="Y1913" s="602"/>
      <c r="Z1913" s="602"/>
      <c r="AA1913" s="602"/>
      <c r="AB1913" s="602"/>
      <c r="AC1913" s="604">
        <v>4</v>
      </c>
      <c r="AD1913" s="605">
        <v>4</v>
      </c>
    </row>
    <row r="1914" spans="1:30" ht="15.75" thickBot="1" x14ac:dyDescent="0.3">
      <c r="A1914" s="593" t="s">
        <v>429</v>
      </c>
      <c r="B1914" s="672">
        <v>45506</v>
      </c>
      <c r="C1914" s="671" t="s">
        <v>396</v>
      </c>
      <c r="D1914" s="606" t="s">
        <v>402</v>
      </c>
      <c r="E1914" s="670"/>
      <c r="F1914" s="670"/>
      <c r="G1914" s="670"/>
      <c r="H1914" s="670"/>
      <c r="I1914" s="670"/>
      <c r="J1914" s="670"/>
      <c r="K1914" s="670"/>
      <c r="L1914" s="670"/>
      <c r="M1914" s="670"/>
      <c r="N1914" s="670"/>
      <c r="O1914" s="670"/>
      <c r="P1914" s="607">
        <v>2610</v>
      </c>
      <c r="Q1914" s="603">
        <v>2610</v>
      </c>
      <c r="R1914" s="670"/>
      <c r="S1914" s="670"/>
      <c r="T1914" s="670"/>
      <c r="U1914" s="670"/>
      <c r="V1914" s="670"/>
      <c r="W1914" s="670"/>
      <c r="X1914" s="670"/>
      <c r="Y1914" s="670"/>
      <c r="Z1914" s="670"/>
      <c r="AA1914" s="670"/>
      <c r="AB1914" s="670"/>
      <c r="AC1914" s="608">
        <v>4</v>
      </c>
      <c r="AD1914" s="605">
        <v>4</v>
      </c>
    </row>
    <row r="1915" spans="1:30" ht="15.75" thickBot="1" x14ac:dyDescent="0.3">
      <c r="A1915" s="593" t="s">
        <v>429</v>
      </c>
      <c r="B1915" s="673">
        <v>45516</v>
      </c>
      <c r="C1915" s="671" t="s">
        <v>396</v>
      </c>
      <c r="D1915" s="600" t="s">
        <v>399</v>
      </c>
      <c r="E1915" s="602"/>
      <c r="F1915" s="602"/>
      <c r="G1915" s="602"/>
      <c r="H1915" s="602"/>
      <c r="I1915" s="602"/>
      <c r="J1915" s="602"/>
      <c r="K1915" s="602"/>
      <c r="L1915" s="602"/>
      <c r="M1915" s="602"/>
      <c r="N1915" s="602"/>
      <c r="O1915" s="602"/>
      <c r="P1915" s="601">
        <v>8031</v>
      </c>
      <c r="Q1915" s="603">
        <v>8031</v>
      </c>
      <c r="R1915" s="602"/>
      <c r="S1915" s="602"/>
      <c r="T1915" s="602"/>
      <c r="U1915" s="602"/>
      <c r="V1915" s="602"/>
      <c r="W1915" s="602"/>
      <c r="X1915" s="602"/>
      <c r="Y1915" s="602"/>
      <c r="Z1915" s="602"/>
      <c r="AA1915" s="602"/>
      <c r="AB1915" s="602"/>
      <c r="AC1915" s="604">
        <v>9</v>
      </c>
      <c r="AD1915" s="605">
        <v>9</v>
      </c>
    </row>
    <row r="1916" spans="1:30" ht="15.75" thickBot="1" x14ac:dyDescent="0.3">
      <c r="A1916" s="593" t="s">
        <v>429</v>
      </c>
      <c r="B1916" s="692" t="s">
        <v>398</v>
      </c>
      <c r="C1916" s="692" t="s">
        <v>396</v>
      </c>
      <c r="D1916" s="606" t="s">
        <v>402</v>
      </c>
      <c r="E1916" s="670"/>
      <c r="F1916" s="670"/>
      <c r="G1916" s="670"/>
      <c r="H1916" s="670"/>
      <c r="I1916" s="670"/>
      <c r="J1916" s="670"/>
      <c r="K1916" s="670"/>
      <c r="L1916" s="670"/>
      <c r="M1916" s="670"/>
      <c r="N1916" s="670"/>
      <c r="O1916" s="670"/>
      <c r="P1916" s="670"/>
      <c r="Q1916" s="591"/>
      <c r="R1916" s="608">
        <v>4</v>
      </c>
      <c r="S1916" s="608">
        <v>1</v>
      </c>
      <c r="T1916" s="670"/>
      <c r="U1916" s="608">
        <v>17</v>
      </c>
      <c r="V1916" s="608">
        <v>12</v>
      </c>
      <c r="W1916" s="608">
        <v>24</v>
      </c>
      <c r="X1916" s="608">
        <v>6</v>
      </c>
      <c r="Y1916" s="608">
        <v>7</v>
      </c>
      <c r="Z1916" s="670"/>
      <c r="AA1916" s="608">
        <v>8</v>
      </c>
      <c r="AB1916" s="608">
        <v>6</v>
      </c>
      <c r="AC1916" s="608">
        <v>6</v>
      </c>
      <c r="AD1916" s="605">
        <v>91</v>
      </c>
    </row>
    <row r="1917" spans="1:30" ht="15.75" thickBot="1" x14ac:dyDescent="0.3">
      <c r="A1917" s="593" t="s">
        <v>429</v>
      </c>
      <c r="B1917" s="692" t="s">
        <v>398</v>
      </c>
      <c r="C1917" s="692" t="s">
        <v>396</v>
      </c>
      <c r="D1917" s="600" t="s">
        <v>399</v>
      </c>
      <c r="E1917" s="602"/>
      <c r="F1917" s="602"/>
      <c r="G1917" s="602"/>
      <c r="H1917" s="602"/>
      <c r="I1917" s="602"/>
      <c r="J1917" s="602"/>
      <c r="K1917" s="602"/>
      <c r="L1917" s="602"/>
      <c r="M1917" s="602"/>
      <c r="N1917" s="602"/>
      <c r="O1917" s="602"/>
      <c r="P1917" s="602"/>
      <c r="Q1917" s="591"/>
      <c r="R1917" s="604">
        <v>23</v>
      </c>
      <c r="S1917" s="602"/>
      <c r="T1917" s="604">
        <v>24</v>
      </c>
      <c r="U1917" s="604">
        <v>95</v>
      </c>
      <c r="V1917" s="604">
        <v>51</v>
      </c>
      <c r="W1917" s="604">
        <v>130</v>
      </c>
      <c r="X1917" s="604">
        <v>52</v>
      </c>
      <c r="Y1917" s="604">
        <v>55</v>
      </c>
      <c r="Z1917" s="604">
        <v>18</v>
      </c>
      <c r="AA1917" s="604">
        <v>58</v>
      </c>
      <c r="AB1917" s="604">
        <v>36</v>
      </c>
      <c r="AC1917" s="604">
        <v>22</v>
      </c>
      <c r="AD1917" s="605">
        <v>552</v>
      </c>
    </row>
    <row r="1918" spans="1:30" ht="15.75" thickBot="1" x14ac:dyDescent="0.3">
      <c r="A1918" s="593" t="s">
        <v>429</v>
      </c>
      <c r="B1918" s="692" t="s">
        <v>398</v>
      </c>
      <c r="C1918" s="692" t="s">
        <v>396</v>
      </c>
      <c r="D1918" s="606" t="s">
        <v>403</v>
      </c>
      <c r="E1918" s="670"/>
      <c r="F1918" s="670"/>
      <c r="G1918" s="670"/>
      <c r="H1918" s="670"/>
      <c r="I1918" s="670"/>
      <c r="J1918" s="670"/>
      <c r="K1918" s="670"/>
      <c r="L1918" s="670"/>
      <c r="M1918" s="670"/>
      <c r="N1918" s="670"/>
      <c r="O1918" s="670"/>
      <c r="P1918" s="670"/>
      <c r="Q1918" s="591"/>
      <c r="R1918" s="608">
        <v>2</v>
      </c>
      <c r="S1918" s="670"/>
      <c r="T1918" s="608">
        <v>1</v>
      </c>
      <c r="U1918" s="608">
        <v>6</v>
      </c>
      <c r="V1918" s="608">
        <v>6</v>
      </c>
      <c r="W1918" s="608">
        <v>8</v>
      </c>
      <c r="X1918" s="608">
        <v>6</v>
      </c>
      <c r="Y1918" s="608">
        <v>2</v>
      </c>
      <c r="Z1918" s="608">
        <v>4</v>
      </c>
      <c r="AA1918" s="608">
        <v>8</v>
      </c>
      <c r="AB1918" s="608">
        <v>2</v>
      </c>
      <c r="AC1918" s="670"/>
      <c r="AD1918" s="605">
        <v>44</v>
      </c>
    </row>
    <row r="1919" spans="1:30" ht="15.75" thickBot="1" x14ac:dyDescent="0.3">
      <c r="A1919" s="593" t="s">
        <v>429</v>
      </c>
      <c r="B1919" s="671" t="s">
        <v>400</v>
      </c>
      <c r="C1919" s="671" t="s">
        <v>400</v>
      </c>
      <c r="D1919" s="609" t="s">
        <v>400</v>
      </c>
      <c r="E1919" s="603">
        <v>24526</v>
      </c>
      <c r="F1919" s="603">
        <v>500</v>
      </c>
      <c r="G1919" s="603">
        <v>23279</v>
      </c>
      <c r="H1919" s="603">
        <v>91336</v>
      </c>
      <c r="I1919" s="603">
        <v>50816</v>
      </c>
      <c r="J1919" s="603">
        <v>134772</v>
      </c>
      <c r="K1919" s="603">
        <v>66710</v>
      </c>
      <c r="L1919" s="603">
        <v>69790</v>
      </c>
      <c r="M1919" s="603">
        <v>23717</v>
      </c>
      <c r="N1919" s="603">
        <v>73606</v>
      </c>
      <c r="O1919" s="603">
        <v>50680</v>
      </c>
      <c r="P1919" s="603">
        <v>37487</v>
      </c>
      <c r="Q1919" s="603">
        <v>647219</v>
      </c>
      <c r="R1919" s="610">
        <v>29</v>
      </c>
      <c r="S1919" s="610">
        <v>1</v>
      </c>
      <c r="T1919" s="610">
        <v>24</v>
      </c>
      <c r="U1919" s="610">
        <v>100</v>
      </c>
      <c r="V1919" s="610">
        <v>55</v>
      </c>
      <c r="W1919" s="610">
        <v>145</v>
      </c>
      <c r="X1919" s="610">
        <v>74</v>
      </c>
      <c r="Y1919" s="610">
        <v>72</v>
      </c>
      <c r="Z1919" s="610">
        <v>29</v>
      </c>
      <c r="AA1919" s="610">
        <v>71</v>
      </c>
      <c r="AB1919" s="610">
        <v>54</v>
      </c>
      <c r="AC1919" s="610">
        <v>44</v>
      </c>
      <c r="AD1919" s="605">
        <v>562</v>
      </c>
    </row>
    <row r="1920" spans="1:30" ht="15.75" thickBot="1" x14ac:dyDescent="0.3">
      <c r="A1920" s="593" t="s">
        <v>430</v>
      </c>
      <c r="B1920" s="672">
        <v>45168</v>
      </c>
      <c r="C1920" s="671" t="s">
        <v>396</v>
      </c>
      <c r="D1920" s="606" t="s">
        <v>397</v>
      </c>
      <c r="E1920" s="607">
        <v>358.32</v>
      </c>
      <c r="F1920" s="670"/>
      <c r="G1920" s="670"/>
      <c r="H1920" s="670"/>
      <c r="I1920" s="670"/>
      <c r="J1920" s="670"/>
      <c r="K1920" s="670"/>
      <c r="L1920" s="670"/>
      <c r="M1920" s="670"/>
      <c r="N1920" s="670"/>
      <c r="O1920" s="670"/>
      <c r="P1920" s="670"/>
      <c r="Q1920" s="603">
        <v>358.32</v>
      </c>
      <c r="R1920" s="608">
        <v>1</v>
      </c>
      <c r="S1920" s="670"/>
      <c r="T1920" s="670"/>
      <c r="U1920" s="670"/>
      <c r="V1920" s="670"/>
      <c r="W1920" s="670"/>
      <c r="X1920" s="670"/>
      <c r="Y1920" s="670"/>
      <c r="Z1920" s="670"/>
      <c r="AA1920" s="670"/>
      <c r="AB1920" s="670"/>
      <c r="AC1920" s="670"/>
      <c r="AD1920" s="605">
        <v>1</v>
      </c>
    </row>
    <row r="1921" spans="1:30" ht="15.75" thickBot="1" x14ac:dyDescent="0.3">
      <c r="A1921" s="593" t="s">
        <v>430</v>
      </c>
      <c r="B1921" s="673">
        <v>45174</v>
      </c>
      <c r="C1921" s="671" t="s">
        <v>396</v>
      </c>
      <c r="D1921" s="600" t="s">
        <v>397</v>
      </c>
      <c r="E1921" s="601">
        <v>1100</v>
      </c>
      <c r="F1921" s="602"/>
      <c r="G1921" s="602"/>
      <c r="H1921" s="602"/>
      <c r="I1921" s="602"/>
      <c r="J1921" s="602"/>
      <c r="K1921" s="602"/>
      <c r="L1921" s="602"/>
      <c r="M1921" s="602"/>
      <c r="N1921" s="602"/>
      <c r="O1921" s="602"/>
      <c r="P1921" s="602"/>
      <c r="Q1921" s="603">
        <v>1100</v>
      </c>
      <c r="R1921" s="604">
        <v>1</v>
      </c>
      <c r="S1921" s="602"/>
      <c r="T1921" s="602"/>
      <c r="U1921" s="602"/>
      <c r="V1921" s="602"/>
      <c r="W1921" s="602"/>
      <c r="X1921" s="602"/>
      <c r="Y1921" s="602"/>
      <c r="Z1921" s="602"/>
      <c r="AA1921" s="602"/>
      <c r="AB1921" s="602"/>
      <c r="AC1921" s="602"/>
      <c r="AD1921" s="605">
        <v>1</v>
      </c>
    </row>
    <row r="1922" spans="1:30" ht="15.75" thickBot="1" x14ac:dyDescent="0.3">
      <c r="A1922" s="593" t="s">
        <v>430</v>
      </c>
      <c r="B1922" s="672">
        <v>45194</v>
      </c>
      <c r="C1922" s="671" t="s">
        <v>396</v>
      </c>
      <c r="D1922" s="606" t="s">
        <v>397</v>
      </c>
      <c r="E1922" s="607">
        <v>1621.19</v>
      </c>
      <c r="F1922" s="670"/>
      <c r="G1922" s="670"/>
      <c r="H1922" s="670"/>
      <c r="I1922" s="670"/>
      <c r="J1922" s="670"/>
      <c r="K1922" s="670"/>
      <c r="L1922" s="670"/>
      <c r="M1922" s="670"/>
      <c r="N1922" s="670"/>
      <c r="O1922" s="670"/>
      <c r="P1922" s="670"/>
      <c r="Q1922" s="603">
        <v>1621.19</v>
      </c>
      <c r="R1922" s="608">
        <v>1</v>
      </c>
      <c r="S1922" s="670"/>
      <c r="T1922" s="670"/>
      <c r="U1922" s="670"/>
      <c r="V1922" s="670"/>
      <c r="W1922" s="670"/>
      <c r="X1922" s="670"/>
      <c r="Y1922" s="670"/>
      <c r="Z1922" s="670"/>
      <c r="AA1922" s="670"/>
      <c r="AB1922" s="670"/>
      <c r="AC1922" s="670"/>
      <c r="AD1922" s="605">
        <v>1</v>
      </c>
    </row>
    <row r="1923" spans="1:30" ht="15.75" thickBot="1" x14ac:dyDescent="0.3">
      <c r="A1923" s="593" t="s">
        <v>430</v>
      </c>
      <c r="B1923" s="673">
        <v>45229</v>
      </c>
      <c r="C1923" s="671" t="s">
        <v>396</v>
      </c>
      <c r="D1923" s="600" t="s">
        <v>397</v>
      </c>
      <c r="E1923" s="602"/>
      <c r="F1923" s="602"/>
      <c r="G1923" s="601">
        <v>341.28</v>
      </c>
      <c r="H1923" s="602"/>
      <c r="I1923" s="602"/>
      <c r="J1923" s="602"/>
      <c r="K1923" s="602"/>
      <c r="L1923" s="602"/>
      <c r="M1923" s="602"/>
      <c r="N1923" s="602"/>
      <c r="O1923" s="602"/>
      <c r="P1923" s="602"/>
      <c r="Q1923" s="603">
        <v>341.28</v>
      </c>
      <c r="R1923" s="602"/>
      <c r="S1923" s="602"/>
      <c r="T1923" s="604">
        <v>1</v>
      </c>
      <c r="U1923" s="602"/>
      <c r="V1923" s="602"/>
      <c r="W1923" s="602"/>
      <c r="X1923" s="602"/>
      <c r="Y1923" s="602"/>
      <c r="Z1923" s="602"/>
      <c r="AA1923" s="602"/>
      <c r="AB1923" s="602"/>
      <c r="AC1923" s="602"/>
      <c r="AD1923" s="605">
        <v>1</v>
      </c>
    </row>
    <row r="1924" spans="1:30" ht="15.75" thickBot="1" x14ac:dyDescent="0.3">
      <c r="A1924" s="593" t="s">
        <v>430</v>
      </c>
      <c r="B1924" s="672">
        <v>45233</v>
      </c>
      <c r="C1924" s="671" t="s">
        <v>396</v>
      </c>
      <c r="D1924" s="606" t="s">
        <v>397</v>
      </c>
      <c r="E1924" s="670"/>
      <c r="F1924" s="670"/>
      <c r="G1924" s="607">
        <v>1520.16</v>
      </c>
      <c r="H1924" s="670"/>
      <c r="I1924" s="670"/>
      <c r="J1924" s="670"/>
      <c r="K1924" s="670"/>
      <c r="L1924" s="670"/>
      <c r="M1924" s="670"/>
      <c r="N1924" s="670"/>
      <c r="O1924" s="670"/>
      <c r="P1924" s="670"/>
      <c r="Q1924" s="603">
        <v>1520.16</v>
      </c>
      <c r="R1924" s="670"/>
      <c r="S1924" s="670"/>
      <c r="T1924" s="608">
        <v>2</v>
      </c>
      <c r="U1924" s="670"/>
      <c r="V1924" s="670"/>
      <c r="W1924" s="670"/>
      <c r="X1924" s="670"/>
      <c r="Y1924" s="670"/>
      <c r="Z1924" s="670"/>
      <c r="AA1924" s="670"/>
      <c r="AB1924" s="670"/>
      <c r="AC1924" s="670"/>
      <c r="AD1924" s="605">
        <v>2</v>
      </c>
    </row>
    <row r="1925" spans="1:30" ht="15.75" thickBot="1" x14ac:dyDescent="0.3">
      <c r="A1925" s="593" t="s">
        <v>430</v>
      </c>
      <c r="B1925" s="673">
        <v>45272</v>
      </c>
      <c r="C1925" s="671" t="s">
        <v>396</v>
      </c>
      <c r="D1925" s="600" t="s">
        <v>397</v>
      </c>
      <c r="E1925" s="602"/>
      <c r="F1925" s="602"/>
      <c r="G1925" s="601">
        <v>643.22</v>
      </c>
      <c r="H1925" s="602"/>
      <c r="I1925" s="602"/>
      <c r="J1925" s="602"/>
      <c r="K1925" s="602"/>
      <c r="L1925" s="602"/>
      <c r="M1925" s="602"/>
      <c r="N1925" s="602"/>
      <c r="O1925" s="602"/>
      <c r="P1925" s="602"/>
      <c r="Q1925" s="603">
        <v>643.22</v>
      </c>
      <c r="R1925" s="602"/>
      <c r="S1925" s="602"/>
      <c r="T1925" s="604">
        <v>1</v>
      </c>
      <c r="U1925" s="602"/>
      <c r="V1925" s="602"/>
      <c r="W1925" s="602"/>
      <c r="X1925" s="602"/>
      <c r="Y1925" s="602"/>
      <c r="Z1925" s="602"/>
      <c r="AA1925" s="602"/>
      <c r="AB1925" s="602"/>
      <c r="AC1925" s="602"/>
      <c r="AD1925" s="605">
        <v>1</v>
      </c>
    </row>
    <row r="1926" spans="1:30" ht="15.75" thickBot="1" x14ac:dyDescent="0.3">
      <c r="A1926" s="593" t="s">
        <v>430</v>
      </c>
      <c r="B1926" s="672">
        <v>45275</v>
      </c>
      <c r="C1926" s="671" t="s">
        <v>396</v>
      </c>
      <c r="D1926" s="606" t="s">
        <v>397</v>
      </c>
      <c r="E1926" s="670"/>
      <c r="F1926" s="670"/>
      <c r="G1926" s="670"/>
      <c r="H1926" s="670"/>
      <c r="I1926" s="607">
        <v>438.62</v>
      </c>
      <c r="J1926" s="670"/>
      <c r="K1926" s="670"/>
      <c r="L1926" s="670"/>
      <c r="M1926" s="670"/>
      <c r="N1926" s="670"/>
      <c r="O1926" s="670"/>
      <c r="P1926" s="670"/>
      <c r="Q1926" s="603">
        <v>438.62</v>
      </c>
      <c r="R1926" s="670"/>
      <c r="S1926" s="670"/>
      <c r="T1926" s="670"/>
      <c r="U1926" s="670"/>
      <c r="V1926" s="608">
        <v>1</v>
      </c>
      <c r="W1926" s="670"/>
      <c r="X1926" s="670"/>
      <c r="Y1926" s="670"/>
      <c r="Z1926" s="670"/>
      <c r="AA1926" s="670"/>
      <c r="AB1926" s="670"/>
      <c r="AC1926" s="670"/>
      <c r="AD1926" s="605">
        <v>1</v>
      </c>
    </row>
    <row r="1927" spans="1:30" ht="15.75" thickBot="1" x14ac:dyDescent="0.3">
      <c r="A1927" s="593" t="s">
        <v>430</v>
      </c>
      <c r="B1927" s="673">
        <v>45286</v>
      </c>
      <c r="C1927" s="671" t="s">
        <v>396</v>
      </c>
      <c r="D1927" s="600" t="s">
        <v>397</v>
      </c>
      <c r="E1927" s="602"/>
      <c r="F1927" s="602"/>
      <c r="G1927" s="602"/>
      <c r="H1927" s="601">
        <v>1039.24</v>
      </c>
      <c r="I1927" s="602"/>
      <c r="J1927" s="602"/>
      <c r="K1927" s="602"/>
      <c r="L1927" s="602"/>
      <c r="M1927" s="602"/>
      <c r="N1927" s="602"/>
      <c r="O1927" s="602"/>
      <c r="P1927" s="602"/>
      <c r="Q1927" s="603">
        <v>1039.24</v>
      </c>
      <c r="R1927" s="602"/>
      <c r="S1927" s="602"/>
      <c r="T1927" s="602"/>
      <c r="U1927" s="604">
        <v>1</v>
      </c>
      <c r="V1927" s="602"/>
      <c r="W1927" s="602"/>
      <c r="X1927" s="602"/>
      <c r="Y1927" s="602"/>
      <c r="Z1927" s="602"/>
      <c r="AA1927" s="602"/>
      <c r="AB1927" s="602"/>
      <c r="AC1927" s="602"/>
      <c r="AD1927" s="605">
        <v>1</v>
      </c>
    </row>
    <row r="1928" spans="1:30" ht="15.75" thickBot="1" x14ac:dyDescent="0.3">
      <c r="A1928" s="593" t="s">
        <v>430</v>
      </c>
      <c r="B1928" s="672">
        <v>45288</v>
      </c>
      <c r="C1928" s="671" t="s">
        <v>396</v>
      </c>
      <c r="D1928" s="606" t="s">
        <v>397</v>
      </c>
      <c r="E1928" s="670"/>
      <c r="F1928" s="670"/>
      <c r="G1928" s="670"/>
      <c r="H1928" s="670"/>
      <c r="I1928" s="607">
        <v>1201.71</v>
      </c>
      <c r="J1928" s="670"/>
      <c r="K1928" s="670"/>
      <c r="L1928" s="670"/>
      <c r="M1928" s="670"/>
      <c r="N1928" s="670"/>
      <c r="O1928" s="670"/>
      <c r="P1928" s="670"/>
      <c r="Q1928" s="603">
        <v>1201.71</v>
      </c>
      <c r="R1928" s="670"/>
      <c r="S1928" s="670"/>
      <c r="T1928" s="670"/>
      <c r="U1928" s="670"/>
      <c r="V1928" s="608">
        <v>1</v>
      </c>
      <c r="W1928" s="670"/>
      <c r="X1928" s="670"/>
      <c r="Y1928" s="670"/>
      <c r="Z1928" s="670"/>
      <c r="AA1928" s="670"/>
      <c r="AB1928" s="670"/>
      <c r="AC1928" s="670"/>
      <c r="AD1928" s="605">
        <v>1</v>
      </c>
    </row>
    <row r="1929" spans="1:30" ht="15.75" thickBot="1" x14ac:dyDescent="0.3">
      <c r="A1929" s="593" t="s">
        <v>430</v>
      </c>
      <c r="B1929" s="673">
        <v>45300</v>
      </c>
      <c r="C1929" s="671" t="s">
        <v>396</v>
      </c>
      <c r="D1929" s="600" t="s">
        <v>397</v>
      </c>
      <c r="E1929" s="602"/>
      <c r="F1929" s="602"/>
      <c r="G1929" s="602"/>
      <c r="H1929" s="602"/>
      <c r="I1929" s="601">
        <v>1221.69</v>
      </c>
      <c r="J1929" s="602"/>
      <c r="K1929" s="602"/>
      <c r="L1929" s="602"/>
      <c r="M1929" s="602"/>
      <c r="N1929" s="602"/>
      <c r="O1929" s="602"/>
      <c r="P1929" s="602"/>
      <c r="Q1929" s="603">
        <v>1221.69</v>
      </c>
      <c r="R1929" s="602"/>
      <c r="S1929" s="602"/>
      <c r="T1929" s="602"/>
      <c r="U1929" s="602"/>
      <c r="V1929" s="604">
        <v>1</v>
      </c>
      <c r="W1929" s="602"/>
      <c r="X1929" s="602"/>
      <c r="Y1929" s="602"/>
      <c r="Z1929" s="602"/>
      <c r="AA1929" s="602"/>
      <c r="AB1929" s="602"/>
      <c r="AC1929" s="602"/>
      <c r="AD1929" s="605">
        <v>1</v>
      </c>
    </row>
    <row r="1930" spans="1:30" ht="15.75" thickBot="1" x14ac:dyDescent="0.3">
      <c r="A1930" s="593" t="s">
        <v>430</v>
      </c>
      <c r="B1930" s="672">
        <v>45313</v>
      </c>
      <c r="C1930" s="671" t="s">
        <v>396</v>
      </c>
      <c r="D1930" s="606" t="s">
        <v>397</v>
      </c>
      <c r="E1930" s="670"/>
      <c r="F1930" s="670"/>
      <c r="G1930" s="670"/>
      <c r="H1930" s="670"/>
      <c r="I1930" s="607">
        <v>1113.96</v>
      </c>
      <c r="J1930" s="670"/>
      <c r="K1930" s="670"/>
      <c r="L1930" s="670"/>
      <c r="M1930" s="670"/>
      <c r="N1930" s="670"/>
      <c r="O1930" s="670"/>
      <c r="P1930" s="670"/>
      <c r="Q1930" s="603">
        <v>1113.96</v>
      </c>
      <c r="R1930" s="670"/>
      <c r="S1930" s="670"/>
      <c r="T1930" s="670"/>
      <c r="U1930" s="670"/>
      <c r="V1930" s="608">
        <v>1</v>
      </c>
      <c r="W1930" s="670"/>
      <c r="X1930" s="670"/>
      <c r="Y1930" s="670"/>
      <c r="Z1930" s="670"/>
      <c r="AA1930" s="670"/>
      <c r="AB1930" s="670"/>
      <c r="AC1930" s="670"/>
      <c r="AD1930" s="605">
        <v>1</v>
      </c>
    </row>
    <row r="1931" spans="1:30" ht="15.75" thickBot="1" x14ac:dyDescent="0.3">
      <c r="A1931" s="593" t="s">
        <v>430</v>
      </c>
      <c r="B1931" s="673">
        <v>45329</v>
      </c>
      <c r="C1931" s="671" t="s">
        <v>396</v>
      </c>
      <c r="D1931" s="600" t="s">
        <v>397</v>
      </c>
      <c r="E1931" s="602"/>
      <c r="F1931" s="602"/>
      <c r="G1931" s="602"/>
      <c r="H1931" s="602"/>
      <c r="I1931" s="602"/>
      <c r="J1931" s="601">
        <v>4666.16</v>
      </c>
      <c r="K1931" s="602"/>
      <c r="L1931" s="602"/>
      <c r="M1931" s="602"/>
      <c r="N1931" s="602"/>
      <c r="O1931" s="602"/>
      <c r="P1931" s="602"/>
      <c r="Q1931" s="603">
        <v>4666.16</v>
      </c>
      <c r="R1931" s="602"/>
      <c r="S1931" s="602"/>
      <c r="T1931" s="602"/>
      <c r="U1931" s="602"/>
      <c r="V1931" s="602"/>
      <c r="W1931" s="604">
        <v>4</v>
      </c>
      <c r="X1931" s="602"/>
      <c r="Y1931" s="602"/>
      <c r="Z1931" s="602"/>
      <c r="AA1931" s="602"/>
      <c r="AB1931" s="602"/>
      <c r="AC1931" s="602"/>
      <c r="AD1931" s="605">
        <v>4</v>
      </c>
    </row>
    <row r="1932" spans="1:30" ht="15.75" thickBot="1" x14ac:dyDescent="0.3">
      <c r="A1932" s="593" t="s">
        <v>430</v>
      </c>
      <c r="B1932" s="672">
        <v>45330</v>
      </c>
      <c r="C1932" s="671" t="s">
        <v>396</v>
      </c>
      <c r="D1932" s="606" t="s">
        <v>397</v>
      </c>
      <c r="E1932" s="670"/>
      <c r="F1932" s="670"/>
      <c r="G1932" s="670"/>
      <c r="H1932" s="670"/>
      <c r="I1932" s="607">
        <v>2279.59</v>
      </c>
      <c r="J1932" s="670"/>
      <c r="K1932" s="670"/>
      <c r="L1932" s="670"/>
      <c r="M1932" s="670"/>
      <c r="N1932" s="670"/>
      <c r="O1932" s="670"/>
      <c r="P1932" s="670"/>
      <c r="Q1932" s="603">
        <v>2279.59</v>
      </c>
      <c r="R1932" s="670"/>
      <c r="S1932" s="670"/>
      <c r="T1932" s="670"/>
      <c r="U1932" s="670"/>
      <c r="V1932" s="608">
        <v>1</v>
      </c>
      <c r="W1932" s="670"/>
      <c r="X1932" s="670"/>
      <c r="Y1932" s="670"/>
      <c r="Z1932" s="670"/>
      <c r="AA1932" s="670"/>
      <c r="AB1932" s="670"/>
      <c r="AC1932" s="670"/>
      <c r="AD1932" s="605">
        <v>1</v>
      </c>
    </row>
    <row r="1933" spans="1:30" ht="15.75" thickBot="1" x14ac:dyDescent="0.3">
      <c r="A1933" s="593" t="s">
        <v>430</v>
      </c>
      <c r="B1933" s="673">
        <v>45362</v>
      </c>
      <c r="C1933" s="671" t="s">
        <v>396</v>
      </c>
      <c r="D1933" s="600" t="s">
        <v>397</v>
      </c>
      <c r="E1933" s="602"/>
      <c r="F1933" s="602"/>
      <c r="G1933" s="602"/>
      <c r="H1933" s="602"/>
      <c r="I1933" s="602"/>
      <c r="J1933" s="602"/>
      <c r="K1933" s="601">
        <v>1311.24</v>
      </c>
      <c r="L1933" s="602"/>
      <c r="M1933" s="602"/>
      <c r="N1933" s="602"/>
      <c r="O1933" s="602"/>
      <c r="P1933" s="602"/>
      <c r="Q1933" s="603">
        <v>1311.24</v>
      </c>
      <c r="R1933" s="602"/>
      <c r="S1933" s="602"/>
      <c r="T1933" s="602"/>
      <c r="U1933" s="602"/>
      <c r="V1933" s="602"/>
      <c r="W1933" s="602"/>
      <c r="X1933" s="604">
        <v>1</v>
      </c>
      <c r="Y1933" s="602"/>
      <c r="Z1933" s="602"/>
      <c r="AA1933" s="602"/>
      <c r="AB1933" s="602"/>
      <c r="AC1933" s="602"/>
      <c r="AD1933" s="605">
        <v>1</v>
      </c>
    </row>
    <row r="1934" spans="1:30" ht="15.75" thickBot="1" x14ac:dyDescent="0.3">
      <c r="A1934" s="593" t="s">
        <v>430</v>
      </c>
      <c r="B1934" s="672">
        <v>45390</v>
      </c>
      <c r="C1934" s="671" t="s">
        <v>396</v>
      </c>
      <c r="D1934" s="606" t="s">
        <v>397</v>
      </c>
      <c r="E1934" s="670"/>
      <c r="F1934" s="670"/>
      <c r="G1934" s="670"/>
      <c r="H1934" s="670"/>
      <c r="I1934" s="670"/>
      <c r="J1934" s="670"/>
      <c r="K1934" s="670"/>
      <c r="L1934" s="607">
        <v>2145.3000000000002</v>
      </c>
      <c r="M1934" s="670"/>
      <c r="N1934" s="670"/>
      <c r="O1934" s="670"/>
      <c r="P1934" s="670"/>
      <c r="Q1934" s="603">
        <v>2145.3000000000002</v>
      </c>
      <c r="R1934" s="670"/>
      <c r="S1934" s="670"/>
      <c r="T1934" s="670"/>
      <c r="U1934" s="670"/>
      <c r="V1934" s="670"/>
      <c r="W1934" s="670"/>
      <c r="X1934" s="670"/>
      <c r="Y1934" s="608">
        <v>2</v>
      </c>
      <c r="Z1934" s="670"/>
      <c r="AA1934" s="670"/>
      <c r="AB1934" s="670"/>
      <c r="AC1934" s="670"/>
      <c r="AD1934" s="605">
        <v>2</v>
      </c>
    </row>
    <row r="1935" spans="1:30" ht="15.75" thickBot="1" x14ac:dyDescent="0.3">
      <c r="A1935" s="593" t="s">
        <v>430</v>
      </c>
      <c r="B1935" s="673">
        <v>45404</v>
      </c>
      <c r="C1935" s="671" t="s">
        <v>396</v>
      </c>
      <c r="D1935" s="600" t="s">
        <v>397</v>
      </c>
      <c r="E1935" s="602"/>
      <c r="F1935" s="602"/>
      <c r="G1935" s="602"/>
      <c r="H1935" s="602"/>
      <c r="I1935" s="602"/>
      <c r="J1935" s="602"/>
      <c r="K1935" s="602"/>
      <c r="L1935" s="602"/>
      <c r="M1935" s="601">
        <v>2676.02</v>
      </c>
      <c r="N1935" s="602"/>
      <c r="O1935" s="602"/>
      <c r="P1935" s="602"/>
      <c r="Q1935" s="603">
        <v>2676.02</v>
      </c>
      <c r="R1935" s="602"/>
      <c r="S1935" s="602"/>
      <c r="T1935" s="602"/>
      <c r="U1935" s="602"/>
      <c r="V1935" s="602"/>
      <c r="W1935" s="602"/>
      <c r="X1935" s="602"/>
      <c r="Y1935" s="602"/>
      <c r="Z1935" s="604">
        <v>3</v>
      </c>
      <c r="AA1935" s="602"/>
      <c r="AB1935" s="602"/>
      <c r="AC1935" s="602"/>
      <c r="AD1935" s="605">
        <v>3</v>
      </c>
    </row>
    <row r="1936" spans="1:30" ht="15.75" thickBot="1" x14ac:dyDescent="0.3">
      <c r="A1936" s="593" t="s">
        <v>430</v>
      </c>
      <c r="B1936" s="672">
        <v>45447</v>
      </c>
      <c r="C1936" s="671" t="s">
        <v>396</v>
      </c>
      <c r="D1936" s="606" t="s">
        <v>397</v>
      </c>
      <c r="E1936" s="670"/>
      <c r="F1936" s="670"/>
      <c r="G1936" s="670"/>
      <c r="H1936" s="670"/>
      <c r="I1936" s="670"/>
      <c r="J1936" s="670"/>
      <c r="K1936" s="670"/>
      <c r="L1936" s="670"/>
      <c r="M1936" s="670"/>
      <c r="N1936" s="607">
        <v>1792.15</v>
      </c>
      <c r="O1936" s="670"/>
      <c r="P1936" s="670"/>
      <c r="Q1936" s="603">
        <v>1792.15</v>
      </c>
      <c r="R1936" s="670"/>
      <c r="S1936" s="670"/>
      <c r="T1936" s="670"/>
      <c r="U1936" s="670"/>
      <c r="V1936" s="670"/>
      <c r="W1936" s="670"/>
      <c r="X1936" s="670"/>
      <c r="Y1936" s="670"/>
      <c r="Z1936" s="670"/>
      <c r="AA1936" s="608">
        <v>2</v>
      </c>
      <c r="AB1936" s="670"/>
      <c r="AC1936" s="670"/>
      <c r="AD1936" s="605">
        <v>2</v>
      </c>
    </row>
    <row r="1937" spans="1:30" ht="15.75" thickBot="1" x14ac:dyDescent="0.3">
      <c r="A1937" s="593" t="s">
        <v>430</v>
      </c>
      <c r="B1937" s="673">
        <v>45460</v>
      </c>
      <c r="C1937" s="671" t="s">
        <v>396</v>
      </c>
      <c r="D1937" s="600" t="s">
        <v>397</v>
      </c>
      <c r="E1937" s="602"/>
      <c r="F1937" s="602"/>
      <c r="G1937" s="602"/>
      <c r="H1937" s="602"/>
      <c r="I1937" s="602"/>
      <c r="J1937" s="602"/>
      <c r="K1937" s="602"/>
      <c r="L1937" s="602"/>
      <c r="M1937" s="602"/>
      <c r="N1937" s="601">
        <v>1578.74</v>
      </c>
      <c r="O1937" s="602"/>
      <c r="P1937" s="602"/>
      <c r="Q1937" s="603">
        <v>1578.74</v>
      </c>
      <c r="R1937" s="602"/>
      <c r="S1937" s="602"/>
      <c r="T1937" s="602"/>
      <c r="U1937" s="602"/>
      <c r="V1937" s="602"/>
      <c r="W1937" s="602"/>
      <c r="X1937" s="602"/>
      <c r="Y1937" s="602"/>
      <c r="Z1937" s="602"/>
      <c r="AA1937" s="604">
        <v>1</v>
      </c>
      <c r="AB1937" s="602"/>
      <c r="AC1937" s="602"/>
      <c r="AD1937" s="605">
        <v>1</v>
      </c>
    </row>
    <row r="1938" spans="1:30" ht="15.75" thickBot="1" x14ac:dyDescent="0.3">
      <c r="A1938" s="593" t="s">
        <v>430</v>
      </c>
      <c r="B1938" s="672">
        <v>45464</v>
      </c>
      <c r="C1938" s="671" t="s">
        <v>396</v>
      </c>
      <c r="D1938" s="606" t="s">
        <v>397</v>
      </c>
      <c r="E1938" s="670"/>
      <c r="F1938" s="670"/>
      <c r="G1938" s="670"/>
      <c r="H1938" s="670"/>
      <c r="I1938" s="670"/>
      <c r="J1938" s="670"/>
      <c r="K1938" s="670"/>
      <c r="L1938" s="670"/>
      <c r="M1938" s="670"/>
      <c r="N1938" s="670"/>
      <c r="O1938" s="607">
        <v>1011.4</v>
      </c>
      <c r="P1938" s="670"/>
      <c r="Q1938" s="603">
        <v>1011.4</v>
      </c>
      <c r="R1938" s="670"/>
      <c r="S1938" s="670"/>
      <c r="T1938" s="670"/>
      <c r="U1938" s="670"/>
      <c r="V1938" s="670"/>
      <c r="W1938" s="670"/>
      <c r="X1938" s="670"/>
      <c r="Y1938" s="670"/>
      <c r="Z1938" s="670"/>
      <c r="AA1938" s="670"/>
      <c r="AB1938" s="608">
        <v>1</v>
      </c>
      <c r="AC1938" s="670"/>
      <c r="AD1938" s="605">
        <v>1</v>
      </c>
    </row>
    <row r="1939" spans="1:30" ht="15.75" thickBot="1" x14ac:dyDescent="0.3">
      <c r="A1939" s="593" t="s">
        <v>430</v>
      </c>
      <c r="B1939" s="673">
        <v>45491</v>
      </c>
      <c r="C1939" s="671" t="s">
        <v>396</v>
      </c>
      <c r="D1939" s="600" t="s">
        <v>397</v>
      </c>
      <c r="E1939" s="602"/>
      <c r="F1939" s="602"/>
      <c r="G1939" s="602"/>
      <c r="H1939" s="602"/>
      <c r="I1939" s="602"/>
      <c r="J1939" s="602"/>
      <c r="K1939" s="602"/>
      <c r="L1939" s="602"/>
      <c r="M1939" s="602"/>
      <c r="N1939" s="601">
        <v>356.78</v>
      </c>
      <c r="O1939" s="602"/>
      <c r="P1939" s="601">
        <v>1580.81</v>
      </c>
      <c r="Q1939" s="603">
        <v>1937.59</v>
      </c>
      <c r="R1939" s="602"/>
      <c r="S1939" s="602"/>
      <c r="T1939" s="602"/>
      <c r="U1939" s="602"/>
      <c r="V1939" s="602"/>
      <c r="W1939" s="602"/>
      <c r="X1939" s="602"/>
      <c r="Y1939" s="602"/>
      <c r="Z1939" s="602"/>
      <c r="AA1939" s="604">
        <v>1</v>
      </c>
      <c r="AB1939" s="602"/>
      <c r="AC1939" s="604">
        <v>2</v>
      </c>
      <c r="AD1939" s="605">
        <v>3</v>
      </c>
    </row>
    <row r="1940" spans="1:30" ht="15.75" thickBot="1" x14ac:dyDescent="0.3">
      <c r="A1940" s="593" t="s">
        <v>430</v>
      </c>
      <c r="B1940" s="672">
        <v>45495</v>
      </c>
      <c r="C1940" s="671" t="s">
        <v>396</v>
      </c>
      <c r="D1940" s="606" t="s">
        <v>397</v>
      </c>
      <c r="E1940" s="670"/>
      <c r="F1940" s="670"/>
      <c r="G1940" s="670"/>
      <c r="H1940" s="670"/>
      <c r="I1940" s="670"/>
      <c r="J1940" s="670"/>
      <c r="K1940" s="670"/>
      <c r="L1940" s="670"/>
      <c r="M1940" s="670"/>
      <c r="N1940" s="670"/>
      <c r="O1940" s="670"/>
      <c r="P1940" s="607">
        <v>274.87</v>
      </c>
      <c r="Q1940" s="603">
        <v>274.87</v>
      </c>
      <c r="R1940" s="670"/>
      <c r="S1940" s="670"/>
      <c r="T1940" s="670"/>
      <c r="U1940" s="670"/>
      <c r="V1940" s="670"/>
      <c r="W1940" s="670"/>
      <c r="X1940" s="670"/>
      <c r="Y1940" s="670"/>
      <c r="Z1940" s="670"/>
      <c r="AA1940" s="670"/>
      <c r="AB1940" s="670"/>
      <c r="AC1940" s="608">
        <v>1</v>
      </c>
      <c r="AD1940" s="605">
        <v>1</v>
      </c>
    </row>
    <row r="1941" spans="1:30" ht="15.75" thickBot="1" x14ac:dyDescent="0.3">
      <c r="A1941" s="593" t="s">
        <v>430</v>
      </c>
      <c r="B1941" s="673">
        <v>45505</v>
      </c>
      <c r="C1941" s="671" t="s">
        <v>396</v>
      </c>
      <c r="D1941" s="600" t="s">
        <v>397</v>
      </c>
      <c r="E1941" s="602"/>
      <c r="F1941" s="602"/>
      <c r="G1941" s="602"/>
      <c r="H1941" s="602"/>
      <c r="I1941" s="602"/>
      <c r="J1941" s="602"/>
      <c r="K1941" s="602"/>
      <c r="L1941" s="602"/>
      <c r="M1941" s="602"/>
      <c r="N1941" s="602"/>
      <c r="O1941" s="602"/>
      <c r="P1941" s="601">
        <v>1318.36</v>
      </c>
      <c r="Q1941" s="603">
        <v>1318.36</v>
      </c>
      <c r="R1941" s="602"/>
      <c r="S1941" s="602"/>
      <c r="T1941" s="602"/>
      <c r="U1941" s="602"/>
      <c r="V1941" s="602"/>
      <c r="W1941" s="602"/>
      <c r="X1941" s="602"/>
      <c r="Y1941" s="602"/>
      <c r="Z1941" s="602"/>
      <c r="AA1941" s="602"/>
      <c r="AB1941" s="602"/>
      <c r="AC1941" s="604">
        <v>2</v>
      </c>
      <c r="AD1941" s="605">
        <v>2</v>
      </c>
    </row>
    <row r="1942" spans="1:30" ht="15.75" thickBot="1" x14ac:dyDescent="0.3">
      <c r="A1942" s="593" t="s">
        <v>430</v>
      </c>
      <c r="B1942" s="672">
        <v>45506</v>
      </c>
      <c r="C1942" s="671" t="s">
        <v>396</v>
      </c>
      <c r="D1942" s="606" t="s">
        <v>397</v>
      </c>
      <c r="E1942" s="670"/>
      <c r="F1942" s="670"/>
      <c r="G1942" s="670"/>
      <c r="H1942" s="670"/>
      <c r="I1942" s="670"/>
      <c r="J1942" s="670"/>
      <c r="K1942" s="670"/>
      <c r="L1942" s="670"/>
      <c r="M1942" s="670"/>
      <c r="N1942" s="670"/>
      <c r="O1942" s="670"/>
      <c r="P1942" s="607">
        <v>2200.39</v>
      </c>
      <c r="Q1942" s="603">
        <v>2200.39</v>
      </c>
      <c r="R1942" s="670"/>
      <c r="S1942" s="670"/>
      <c r="T1942" s="670"/>
      <c r="U1942" s="670"/>
      <c r="V1942" s="670"/>
      <c r="W1942" s="670"/>
      <c r="X1942" s="670"/>
      <c r="Y1942" s="670"/>
      <c r="Z1942" s="670"/>
      <c r="AA1942" s="670"/>
      <c r="AB1942" s="670"/>
      <c r="AC1942" s="608">
        <v>1</v>
      </c>
      <c r="AD1942" s="605">
        <v>1</v>
      </c>
    </row>
    <row r="1943" spans="1:30" ht="15.75" thickBot="1" x14ac:dyDescent="0.3">
      <c r="A1943" s="593" t="s">
        <v>430</v>
      </c>
      <c r="B1943" s="673">
        <v>45517</v>
      </c>
      <c r="C1943" s="671" t="s">
        <v>396</v>
      </c>
      <c r="D1943" s="600" t="s">
        <v>397</v>
      </c>
      <c r="E1943" s="602"/>
      <c r="F1943" s="602"/>
      <c r="G1943" s="602"/>
      <c r="H1943" s="602"/>
      <c r="I1943" s="602"/>
      <c r="J1943" s="602"/>
      <c r="K1943" s="602"/>
      <c r="L1943" s="602"/>
      <c r="M1943" s="602"/>
      <c r="N1943" s="602"/>
      <c r="O1943" s="602"/>
      <c r="P1943" s="601">
        <v>1021.27</v>
      </c>
      <c r="Q1943" s="603">
        <v>1021.27</v>
      </c>
      <c r="R1943" s="602"/>
      <c r="S1943" s="602"/>
      <c r="T1943" s="602"/>
      <c r="U1943" s="602"/>
      <c r="V1943" s="602"/>
      <c r="W1943" s="602"/>
      <c r="X1943" s="602"/>
      <c r="Y1943" s="602"/>
      <c r="Z1943" s="602"/>
      <c r="AA1943" s="602"/>
      <c r="AB1943" s="602"/>
      <c r="AC1943" s="604">
        <v>1</v>
      </c>
      <c r="AD1943" s="605">
        <v>1</v>
      </c>
    </row>
    <row r="1944" spans="1:30" ht="15.75" thickBot="1" x14ac:dyDescent="0.3">
      <c r="A1944" s="593" t="s">
        <v>430</v>
      </c>
      <c r="B1944" s="692" t="s">
        <v>398</v>
      </c>
      <c r="C1944" s="692" t="s">
        <v>396</v>
      </c>
      <c r="D1944" s="606" t="s">
        <v>397</v>
      </c>
      <c r="E1944" s="670"/>
      <c r="F1944" s="670"/>
      <c r="G1944" s="670"/>
      <c r="H1944" s="670"/>
      <c r="I1944" s="670"/>
      <c r="J1944" s="670"/>
      <c r="K1944" s="670"/>
      <c r="L1944" s="670"/>
      <c r="M1944" s="670"/>
      <c r="N1944" s="670"/>
      <c r="O1944" s="670"/>
      <c r="P1944" s="670"/>
      <c r="Q1944" s="591"/>
      <c r="R1944" s="608">
        <v>3</v>
      </c>
      <c r="S1944" s="670"/>
      <c r="T1944" s="608">
        <v>4</v>
      </c>
      <c r="U1944" s="608">
        <v>1</v>
      </c>
      <c r="V1944" s="608">
        <v>5</v>
      </c>
      <c r="W1944" s="608">
        <v>4</v>
      </c>
      <c r="X1944" s="608">
        <v>1</v>
      </c>
      <c r="Y1944" s="608">
        <v>3</v>
      </c>
      <c r="Z1944" s="608">
        <v>3</v>
      </c>
      <c r="AA1944" s="608">
        <v>4</v>
      </c>
      <c r="AB1944" s="608">
        <v>2</v>
      </c>
      <c r="AC1944" s="608">
        <v>6</v>
      </c>
      <c r="AD1944" s="605">
        <v>36</v>
      </c>
    </row>
    <row r="1945" spans="1:30" ht="15.75" thickBot="1" x14ac:dyDescent="0.3">
      <c r="A1945" s="593" t="s">
        <v>430</v>
      </c>
      <c r="B1945" s="692" t="s">
        <v>398</v>
      </c>
      <c r="C1945" s="692" t="s">
        <v>396</v>
      </c>
      <c r="D1945" s="600" t="s">
        <v>399</v>
      </c>
      <c r="E1945" s="602"/>
      <c r="F1945" s="602"/>
      <c r="G1945" s="602"/>
      <c r="H1945" s="602"/>
      <c r="I1945" s="602"/>
      <c r="J1945" s="602"/>
      <c r="K1945" s="602"/>
      <c r="L1945" s="602"/>
      <c r="M1945" s="602"/>
      <c r="N1945" s="602"/>
      <c r="O1945" s="602"/>
      <c r="P1945" s="602"/>
      <c r="Q1945" s="591"/>
      <c r="R1945" s="602"/>
      <c r="S1945" s="602"/>
      <c r="T1945" s="602"/>
      <c r="U1945" s="602"/>
      <c r="V1945" s="602"/>
      <c r="W1945" s="602"/>
      <c r="X1945" s="602"/>
      <c r="Y1945" s="602"/>
      <c r="Z1945" s="602"/>
      <c r="AA1945" s="602"/>
      <c r="AB1945" s="604">
        <v>1</v>
      </c>
      <c r="AC1945" s="602"/>
      <c r="AD1945" s="605">
        <v>1</v>
      </c>
    </row>
    <row r="1946" spans="1:30" ht="15.75" thickBot="1" x14ac:dyDescent="0.3">
      <c r="A1946" s="593" t="s">
        <v>430</v>
      </c>
      <c r="B1946" s="692" t="s">
        <v>398</v>
      </c>
      <c r="C1946" s="692" t="s">
        <v>396</v>
      </c>
      <c r="D1946" s="606" t="s">
        <v>403</v>
      </c>
      <c r="E1946" s="670"/>
      <c r="F1946" s="670"/>
      <c r="G1946" s="670"/>
      <c r="H1946" s="670"/>
      <c r="I1946" s="670"/>
      <c r="J1946" s="670"/>
      <c r="K1946" s="670"/>
      <c r="L1946" s="670"/>
      <c r="M1946" s="670"/>
      <c r="N1946" s="670"/>
      <c r="O1946" s="670"/>
      <c r="P1946" s="670"/>
      <c r="Q1946" s="591"/>
      <c r="R1946" s="670"/>
      <c r="S1946" s="670"/>
      <c r="T1946" s="670"/>
      <c r="U1946" s="670"/>
      <c r="V1946" s="670"/>
      <c r="W1946" s="670"/>
      <c r="X1946" s="670"/>
      <c r="Y1946" s="670"/>
      <c r="Z1946" s="670"/>
      <c r="AA1946" s="670"/>
      <c r="AB1946" s="608">
        <v>1</v>
      </c>
      <c r="AC1946" s="670"/>
      <c r="AD1946" s="605">
        <v>1</v>
      </c>
    </row>
    <row r="1947" spans="1:30" ht="15.75" thickBot="1" x14ac:dyDescent="0.3">
      <c r="A1947" s="593" t="s">
        <v>430</v>
      </c>
      <c r="B1947" s="671" t="s">
        <v>400</v>
      </c>
      <c r="C1947" s="671" t="s">
        <v>400</v>
      </c>
      <c r="D1947" s="609" t="s">
        <v>400</v>
      </c>
      <c r="E1947" s="603">
        <v>3079.51</v>
      </c>
      <c r="F1947" s="591"/>
      <c r="G1947" s="603">
        <v>2504.66</v>
      </c>
      <c r="H1947" s="603">
        <v>1039.24</v>
      </c>
      <c r="I1947" s="603">
        <v>6255.57</v>
      </c>
      <c r="J1947" s="603">
        <v>4666.16</v>
      </c>
      <c r="K1947" s="603">
        <v>1311.24</v>
      </c>
      <c r="L1947" s="603">
        <v>2145.3000000000002</v>
      </c>
      <c r="M1947" s="603">
        <v>2676.02</v>
      </c>
      <c r="N1947" s="603">
        <v>3727.67</v>
      </c>
      <c r="O1947" s="603">
        <v>1011.4</v>
      </c>
      <c r="P1947" s="603">
        <v>6395.7</v>
      </c>
      <c r="Q1947" s="603">
        <v>34812.47</v>
      </c>
      <c r="R1947" s="610">
        <v>3</v>
      </c>
      <c r="S1947" s="591"/>
      <c r="T1947" s="610">
        <v>4</v>
      </c>
      <c r="U1947" s="610">
        <v>1</v>
      </c>
      <c r="V1947" s="610">
        <v>5</v>
      </c>
      <c r="W1947" s="610">
        <v>4</v>
      </c>
      <c r="X1947" s="610">
        <v>1</v>
      </c>
      <c r="Y1947" s="610">
        <v>3</v>
      </c>
      <c r="Z1947" s="610">
        <v>3</v>
      </c>
      <c r="AA1947" s="610">
        <v>4</v>
      </c>
      <c r="AB1947" s="610">
        <v>3</v>
      </c>
      <c r="AC1947" s="610">
        <v>7</v>
      </c>
      <c r="AD1947" s="605">
        <v>37</v>
      </c>
    </row>
    <row r="1948" spans="1:30" ht="15.75" thickBot="1" x14ac:dyDescent="0.3">
      <c r="A1948" s="593" t="s">
        <v>431</v>
      </c>
      <c r="B1948" s="672">
        <v>45166</v>
      </c>
      <c r="C1948" s="671" t="s">
        <v>396</v>
      </c>
      <c r="D1948" s="606" t="s">
        <v>397</v>
      </c>
      <c r="E1948" s="607">
        <v>457.38</v>
      </c>
      <c r="F1948" s="670"/>
      <c r="G1948" s="670"/>
      <c r="H1948" s="670"/>
      <c r="I1948" s="670"/>
      <c r="J1948" s="670"/>
      <c r="K1948" s="670"/>
      <c r="L1948" s="670"/>
      <c r="M1948" s="670"/>
      <c r="N1948" s="670"/>
      <c r="O1948" s="670"/>
      <c r="P1948" s="670"/>
      <c r="Q1948" s="603">
        <v>457.38</v>
      </c>
      <c r="R1948" s="608">
        <v>2</v>
      </c>
      <c r="S1948" s="670"/>
      <c r="T1948" s="670"/>
      <c r="U1948" s="670"/>
      <c r="V1948" s="670"/>
      <c r="W1948" s="670"/>
      <c r="X1948" s="670"/>
      <c r="Y1948" s="670"/>
      <c r="Z1948" s="670"/>
      <c r="AA1948" s="670"/>
      <c r="AB1948" s="670"/>
      <c r="AC1948" s="670"/>
      <c r="AD1948" s="605">
        <v>2</v>
      </c>
    </row>
    <row r="1949" spans="1:30" ht="15.75" thickBot="1" x14ac:dyDescent="0.3">
      <c r="A1949" s="593" t="s">
        <v>431</v>
      </c>
      <c r="B1949" s="673">
        <v>45189</v>
      </c>
      <c r="C1949" s="671" t="s">
        <v>396</v>
      </c>
      <c r="D1949" s="600" t="s">
        <v>397</v>
      </c>
      <c r="E1949" s="602"/>
      <c r="F1949" s="601">
        <v>300</v>
      </c>
      <c r="G1949" s="602"/>
      <c r="H1949" s="602"/>
      <c r="I1949" s="602"/>
      <c r="J1949" s="602"/>
      <c r="K1949" s="602"/>
      <c r="L1949" s="602"/>
      <c r="M1949" s="602"/>
      <c r="N1949" s="602"/>
      <c r="O1949" s="602"/>
      <c r="P1949" s="602"/>
      <c r="Q1949" s="603">
        <v>300</v>
      </c>
      <c r="R1949" s="602"/>
      <c r="S1949" s="604">
        <v>1</v>
      </c>
      <c r="T1949" s="602"/>
      <c r="U1949" s="602"/>
      <c r="V1949" s="602"/>
      <c r="W1949" s="602"/>
      <c r="X1949" s="602"/>
      <c r="Y1949" s="602"/>
      <c r="Z1949" s="602"/>
      <c r="AA1949" s="602"/>
      <c r="AB1949" s="602"/>
      <c r="AC1949" s="602"/>
      <c r="AD1949" s="605">
        <v>1</v>
      </c>
    </row>
    <row r="1950" spans="1:30" ht="15.75" thickBot="1" x14ac:dyDescent="0.3">
      <c r="A1950" s="593" t="s">
        <v>431</v>
      </c>
      <c r="B1950" s="672">
        <v>45197</v>
      </c>
      <c r="C1950" s="671" t="s">
        <v>396</v>
      </c>
      <c r="D1950" s="606" t="s">
        <v>397</v>
      </c>
      <c r="E1950" s="670"/>
      <c r="F1950" s="607">
        <v>86.59</v>
      </c>
      <c r="G1950" s="670"/>
      <c r="H1950" s="670"/>
      <c r="I1950" s="670"/>
      <c r="J1950" s="670"/>
      <c r="K1950" s="670"/>
      <c r="L1950" s="670"/>
      <c r="M1950" s="670"/>
      <c r="N1950" s="670"/>
      <c r="O1950" s="670"/>
      <c r="P1950" s="670"/>
      <c r="Q1950" s="603">
        <v>86.59</v>
      </c>
      <c r="R1950" s="670"/>
      <c r="S1950" s="608">
        <v>1</v>
      </c>
      <c r="T1950" s="670"/>
      <c r="U1950" s="670"/>
      <c r="V1950" s="670"/>
      <c r="W1950" s="670"/>
      <c r="X1950" s="670"/>
      <c r="Y1950" s="670"/>
      <c r="Z1950" s="670"/>
      <c r="AA1950" s="670"/>
      <c r="AB1950" s="670"/>
      <c r="AC1950" s="670"/>
      <c r="AD1950" s="605">
        <v>1</v>
      </c>
    </row>
    <row r="1951" spans="1:30" ht="15.75" thickBot="1" x14ac:dyDescent="0.3">
      <c r="A1951" s="593" t="s">
        <v>431</v>
      </c>
      <c r="B1951" s="673">
        <v>45225</v>
      </c>
      <c r="C1951" s="671" t="s">
        <v>396</v>
      </c>
      <c r="D1951" s="600" t="s">
        <v>397</v>
      </c>
      <c r="E1951" s="602"/>
      <c r="F1951" s="602"/>
      <c r="G1951" s="601">
        <v>257.27999999999997</v>
      </c>
      <c r="H1951" s="602"/>
      <c r="I1951" s="602"/>
      <c r="J1951" s="602"/>
      <c r="K1951" s="602"/>
      <c r="L1951" s="602"/>
      <c r="M1951" s="602"/>
      <c r="N1951" s="602"/>
      <c r="O1951" s="602"/>
      <c r="P1951" s="602"/>
      <c r="Q1951" s="603">
        <v>257.27999999999997</v>
      </c>
      <c r="R1951" s="602"/>
      <c r="S1951" s="602"/>
      <c r="T1951" s="604">
        <v>1</v>
      </c>
      <c r="U1951" s="602"/>
      <c r="V1951" s="602"/>
      <c r="W1951" s="602"/>
      <c r="X1951" s="602"/>
      <c r="Y1951" s="602"/>
      <c r="Z1951" s="602"/>
      <c r="AA1951" s="602"/>
      <c r="AB1951" s="602"/>
      <c r="AC1951" s="602"/>
      <c r="AD1951" s="605">
        <v>1</v>
      </c>
    </row>
    <row r="1952" spans="1:30" ht="15.75" thickBot="1" x14ac:dyDescent="0.3">
      <c r="A1952" s="593" t="s">
        <v>431</v>
      </c>
      <c r="B1952" s="672">
        <v>45271</v>
      </c>
      <c r="C1952" s="671" t="s">
        <v>396</v>
      </c>
      <c r="D1952" s="606" t="s">
        <v>397</v>
      </c>
      <c r="E1952" s="670"/>
      <c r="F1952" s="670"/>
      <c r="G1952" s="670"/>
      <c r="H1952" s="670"/>
      <c r="I1952" s="607">
        <v>110.04</v>
      </c>
      <c r="J1952" s="670"/>
      <c r="K1952" s="670"/>
      <c r="L1952" s="670"/>
      <c r="M1952" s="670"/>
      <c r="N1952" s="670"/>
      <c r="O1952" s="670"/>
      <c r="P1952" s="670"/>
      <c r="Q1952" s="603">
        <v>110.04</v>
      </c>
      <c r="R1952" s="670"/>
      <c r="S1952" s="670"/>
      <c r="T1952" s="670"/>
      <c r="U1952" s="670"/>
      <c r="V1952" s="608">
        <v>1</v>
      </c>
      <c r="W1952" s="670"/>
      <c r="X1952" s="670"/>
      <c r="Y1952" s="670"/>
      <c r="Z1952" s="670"/>
      <c r="AA1952" s="670"/>
      <c r="AB1952" s="670"/>
      <c r="AC1952" s="670"/>
      <c r="AD1952" s="605">
        <v>1</v>
      </c>
    </row>
    <row r="1953" spans="1:30" ht="15.75" thickBot="1" x14ac:dyDescent="0.3">
      <c r="A1953" s="593" t="s">
        <v>431</v>
      </c>
      <c r="B1953" s="673">
        <v>45279</v>
      </c>
      <c r="C1953" s="671" t="s">
        <v>396</v>
      </c>
      <c r="D1953" s="600" t="s">
        <v>397</v>
      </c>
      <c r="E1953" s="602"/>
      <c r="F1953" s="602"/>
      <c r="G1953" s="602"/>
      <c r="H1953" s="602"/>
      <c r="I1953" s="601">
        <v>599.17999999999995</v>
      </c>
      <c r="J1953" s="602"/>
      <c r="K1953" s="602"/>
      <c r="L1953" s="602"/>
      <c r="M1953" s="602"/>
      <c r="N1953" s="602"/>
      <c r="O1953" s="602"/>
      <c r="P1953" s="602"/>
      <c r="Q1953" s="603">
        <v>599.17999999999995</v>
      </c>
      <c r="R1953" s="602"/>
      <c r="S1953" s="602"/>
      <c r="T1953" s="602"/>
      <c r="U1953" s="602"/>
      <c r="V1953" s="604">
        <v>2</v>
      </c>
      <c r="W1953" s="602"/>
      <c r="X1953" s="602"/>
      <c r="Y1953" s="602"/>
      <c r="Z1953" s="602"/>
      <c r="AA1953" s="602"/>
      <c r="AB1953" s="602"/>
      <c r="AC1953" s="602"/>
      <c r="AD1953" s="605">
        <v>2</v>
      </c>
    </row>
    <row r="1954" spans="1:30" ht="15.75" thickBot="1" x14ac:dyDescent="0.3">
      <c r="A1954" s="593" t="s">
        <v>431</v>
      </c>
      <c r="B1954" s="672">
        <v>45288</v>
      </c>
      <c r="C1954" s="671" t="s">
        <v>396</v>
      </c>
      <c r="D1954" s="606" t="s">
        <v>397</v>
      </c>
      <c r="E1954" s="670"/>
      <c r="F1954" s="670"/>
      <c r="G1954" s="670"/>
      <c r="H1954" s="670"/>
      <c r="I1954" s="607">
        <v>1173.3800000000001</v>
      </c>
      <c r="J1954" s="670"/>
      <c r="K1954" s="670"/>
      <c r="L1954" s="670"/>
      <c r="M1954" s="670"/>
      <c r="N1954" s="670"/>
      <c r="O1954" s="670"/>
      <c r="P1954" s="670"/>
      <c r="Q1954" s="603">
        <v>1173.3800000000001</v>
      </c>
      <c r="R1954" s="670"/>
      <c r="S1954" s="670"/>
      <c r="T1954" s="670"/>
      <c r="U1954" s="670"/>
      <c r="V1954" s="608">
        <v>5</v>
      </c>
      <c r="W1954" s="670"/>
      <c r="X1954" s="670"/>
      <c r="Y1954" s="670"/>
      <c r="Z1954" s="670"/>
      <c r="AA1954" s="670"/>
      <c r="AB1954" s="670"/>
      <c r="AC1954" s="670"/>
      <c r="AD1954" s="605">
        <v>5</v>
      </c>
    </row>
    <row r="1955" spans="1:30" ht="15.75" thickBot="1" x14ac:dyDescent="0.3">
      <c r="A1955" s="593" t="s">
        <v>431</v>
      </c>
      <c r="B1955" s="673">
        <v>45300</v>
      </c>
      <c r="C1955" s="671" t="s">
        <v>396</v>
      </c>
      <c r="D1955" s="600" t="s">
        <v>397</v>
      </c>
      <c r="E1955" s="602"/>
      <c r="F1955" s="602"/>
      <c r="G1955" s="602"/>
      <c r="H1955" s="602"/>
      <c r="I1955" s="602"/>
      <c r="J1955" s="601">
        <v>300</v>
      </c>
      <c r="K1955" s="602"/>
      <c r="L1955" s="602"/>
      <c r="M1955" s="602"/>
      <c r="N1955" s="602"/>
      <c r="O1955" s="602"/>
      <c r="P1955" s="602"/>
      <c r="Q1955" s="603">
        <v>300</v>
      </c>
      <c r="R1955" s="602"/>
      <c r="S1955" s="602"/>
      <c r="T1955" s="602"/>
      <c r="U1955" s="602"/>
      <c r="V1955" s="602"/>
      <c r="W1955" s="604">
        <v>1</v>
      </c>
      <c r="X1955" s="602"/>
      <c r="Y1955" s="602"/>
      <c r="Z1955" s="602"/>
      <c r="AA1955" s="602"/>
      <c r="AB1955" s="602"/>
      <c r="AC1955" s="602"/>
      <c r="AD1955" s="605">
        <v>1</v>
      </c>
    </row>
    <row r="1956" spans="1:30" ht="15.75" thickBot="1" x14ac:dyDescent="0.3">
      <c r="A1956" s="593" t="s">
        <v>431</v>
      </c>
      <c r="B1956" s="672">
        <v>45324</v>
      </c>
      <c r="C1956" s="671" t="s">
        <v>396</v>
      </c>
      <c r="D1956" s="606" t="s">
        <v>397</v>
      </c>
      <c r="E1956" s="670"/>
      <c r="F1956" s="670"/>
      <c r="G1956" s="670"/>
      <c r="H1956" s="670"/>
      <c r="I1956" s="670"/>
      <c r="J1956" s="670"/>
      <c r="K1956" s="607">
        <v>518.74</v>
      </c>
      <c r="L1956" s="670"/>
      <c r="M1956" s="670"/>
      <c r="N1956" s="670"/>
      <c r="O1956" s="670"/>
      <c r="P1956" s="670"/>
      <c r="Q1956" s="603">
        <v>518.74</v>
      </c>
      <c r="R1956" s="670"/>
      <c r="S1956" s="670"/>
      <c r="T1956" s="670"/>
      <c r="U1956" s="670"/>
      <c r="V1956" s="670"/>
      <c r="W1956" s="670"/>
      <c r="X1956" s="608">
        <v>3</v>
      </c>
      <c r="Y1956" s="670"/>
      <c r="Z1956" s="670"/>
      <c r="AA1956" s="670"/>
      <c r="AB1956" s="670"/>
      <c r="AC1956" s="670"/>
      <c r="AD1956" s="605">
        <v>3</v>
      </c>
    </row>
    <row r="1957" spans="1:30" ht="15.75" thickBot="1" x14ac:dyDescent="0.3">
      <c r="A1957" s="593" t="s">
        <v>431</v>
      </c>
      <c r="B1957" s="673">
        <v>45327</v>
      </c>
      <c r="C1957" s="671" t="s">
        <v>396</v>
      </c>
      <c r="D1957" s="600" t="s">
        <v>397</v>
      </c>
      <c r="E1957" s="602"/>
      <c r="F1957" s="602"/>
      <c r="G1957" s="602"/>
      <c r="H1957" s="602"/>
      <c r="I1957" s="602"/>
      <c r="J1957" s="602"/>
      <c r="K1957" s="601">
        <v>208.35</v>
      </c>
      <c r="L1957" s="602"/>
      <c r="M1957" s="602"/>
      <c r="N1957" s="602"/>
      <c r="O1957" s="602"/>
      <c r="P1957" s="602"/>
      <c r="Q1957" s="603">
        <v>208.35</v>
      </c>
      <c r="R1957" s="602"/>
      <c r="S1957" s="602"/>
      <c r="T1957" s="602"/>
      <c r="U1957" s="602"/>
      <c r="V1957" s="602"/>
      <c r="W1957" s="602"/>
      <c r="X1957" s="604">
        <v>1</v>
      </c>
      <c r="Y1957" s="602"/>
      <c r="Z1957" s="602"/>
      <c r="AA1957" s="602"/>
      <c r="AB1957" s="602"/>
      <c r="AC1957" s="602"/>
      <c r="AD1957" s="605">
        <v>1</v>
      </c>
    </row>
    <row r="1958" spans="1:30" ht="15.75" thickBot="1" x14ac:dyDescent="0.3">
      <c r="A1958" s="593" t="s">
        <v>431</v>
      </c>
      <c r="B1958" s="672">
        <v>45335</v>
      </c>
      <c r="C1958" s="671" t="s">
        <v>396</v>
      </c>
      <c r="D1958" s="606" t="s">
        <v>397</v>
      </c>
      <c r="E1958" s="670"/>
      <c r="F1958" s="670"/>
      <c r="G1958" s="670"/>
      <c r="H1958" s="670"/>
      <c r="I1958" s="670"/>
      <c r="J1958" s="670"/>
      <c r="K1958" s="607">
        <v>783.89</v>
      </c>
      <c r="L1958" s="670"/>
      <c r="M1958" s="670"/>
      <c r="N1958" s="670"/>
      <c r="O1958" s="670"/>
      <c r="P1958" s="670"/>
      <c r="Q1958" s="603">
        <v>783.89</v>
      </c>
      <c r="R1958" s="670"/>
      <c r="S1958" s="670"/>
      <c r="T1958" s="670"/>
      <c r="U1958" s="670"/>
      <c r="V1958" s="670"/>
      <c r="W1958" s="670"/>
      <c r="X1958" s="608">
        <v>3</v>
      </c>
      <c r="Y1958" s="670"/>
      <c r="Z1958" s="670"/>
      <c r="AA1958" s="670"/>
      <c r="AB1958" s="670"/>
      <c r="AC1958" s="670"/>
      <c r="AD1958" s="605">
        <v>3</v>
      </c>
    </row>
    <row r="1959" spans="1:30" ht="15.75" thickBot="1" x14ac:dyDescent="0.3">
      <c r="A1959" s="593" t="s">
        <v>431</v>
      </c>
      <c r="B1959" s="673">
        <v>45412</v>
      </c>
      <c r="C1959" s="671" t="s">
        <v>396</v>
      </c>
      <c r="D1959" s="600" t="s">
        <v>397</v>
      </c>
      <c r="E1959" s="602"/>
      <c r="F1959" s="602"/>
      <c r="G1959" s="602"/>
      <c r="H1959" s="602"/>
      <c r="I1959" s="602"/>
      <c r="J1959" s="602"/>
      <c r="K1959" s="602"/>
      <c r="L1959" s="602"/>
      <c r="M1959" s="601">
        <v>300</v>
      </c>
      <c r="N1959" s="602"/>
      <c r="O1959" s="602"/>
      <c r="P1959" s="602"/>
      <c r="Q1959" s="603">
        <v>300</v>
      </c>
      <c r="R1959" s="602"/>
      <c r="S1959" s="602"/>
      <c r="T1959" s="602"/>
      <c r="U1959" s="602"/>
      <c r="V1959" s="602"/>
      <c r="W1959" s="602"/>
      <c r="X1959" s="602"/>
      <c r="Y1959" s="602"/>
      <c r="Z1959" s="604">
        <v>1</v>
      </c>
      <c r="AA1959" s="602"/>
      <c r="AB1959" s="602"/>
      <c r="AC1959" s="602"/>
      <c r="AD1959" s="605">
        <v>1</v>
      </c>
    </row>
    <row r="1960" spans="1:30" ht="15.75" thickBot="1" x14ac:dyDescent="0.3">
      <c r="A1960" s="593" t="s">
        <v>431</v>
      </c>
      <c r="B1960" s="672">
        <v>45453</v>
      </c>
      <c r="C1960" s="671" t="s">
        <v>396</v>
      </c>
      <c r="D1960" s="606" t="s">
        <v>397</v>
      </c>
      <c r="E1960" s="670"/>
      <c r="F1960" s="670"/>
      <c r="G1960" s="670"/>
      <c r="H1960" s="670"/>
      <c r="I1960" s="670"/>
      <c r="J1960" s="670"/>
      <c r="K1960" s="670"/>
      <c r="L1960" s="670"/>
      <c r="M1960" s="607">
        <v>600</v>
      </c>
      <c r="N1960" s="670"/>
      <c r="O1960" s="670"/>
      <c r="P1960" s="670"/>
      <c r="Q1960" s="603">
        <v>600</v>
      </c>
      <c r="R1960" s="670"/>
      <c r="S1960" s="670"/>
      <c r="T1960" s="670"/>
      <c r="U1960" s="670"/>
      <c r="V1960" s="670"/>
      <c r="W1960" s="670"/>
      <c r="X1960" s="670"/>
      <c r="Y1960" s="670"/>
      <c r="Z1960" s="608">
        <v>2</v>
      </c>
      <c r="AA1960" s="670"/>
      <c r="AB1960" s="670"/>
      <c r="AC1960" s="670"/>
      <c r="AD1960" s="605">
        <v>2</v>
      </c>
    </row>
    <row r="1961" spans="1:30" ht="15.75" thickBot="1" x14ac:dyDescent="0.3">
      <c r="A1961" s="593" t="s">
        <v>431</v>
      </c>
      <c r="B1961" s="673">
        <v>45461</v>
      </c>
      <c r="C1961" s="671" t="s">
        <v>396</v>
      </c>
      <c r="D1961" s="600" t="s">
        <v>397</v>
      </c>
      <c r="E1961" s="602"/>
      <c r="F1961" s="602"/>
      <c r="G1961" s="602"/>
      <c r="H1961" s="602"/>
      <c r="I1961" s="602"/>
      <c r="J1961" s="602"/>
      <c r="K1961" s="602"/>
      <c r="L1961" s="602"/>
      <c r="M1961" s="602"/>
      <c r="N1961" s="601">
        <v>493.21</v>
      </c>
      <c r="O1961" s="602"/>
      <c r="P1961" s="602"/>
      <c r="Q1961" s="603">
        <v>493.21</v>
      </c>
      <c r="R1961" s="602"/>
      <c r="S1961" s="602"/>
      <c r="T1961" s="602"/>
      <c r="U1961" s="602"/>
      <c r="V1961" s="602"/>
      <c r="W1961" s="602"/>
      <c r="X1961" s="602"/>
      <c r="Y1961" s="602"/>
      <c r="Z1961" s="602"/>
      <c r="AA1961" s="604">
        <v>2</v>
      </c>
      <c r="AB1961" s="602"/>
      <c r="AC1961" s="602"/>
      <c r="AD1961" s="605">
        <v>2</v>
      </c>
    </row>
    <row r="1962" spans="1:30" ht="15.75" thickBot="1" x14ac:dyDescent="0.3">
      <c r="A1962" s="593" t="s">
        <v>431</v>
      </c>
      <c r="B1962" s="672">
        <v>45490</v>
      </c>
      <c r="C1962" s="671" t="s">
        <v>396</v>
      </c>
      <c r="D1962" s="606" t="s">
        <v>397</v>
      </c>
      <c r="E1962" s="670"/>
      <c r="F1962" s="670"/>
      <c r="G1962" s="670"/>
      <c r="H1962" s="670"/>
      <c r="I1962" s="670"/>
      <c r="J1962" s="670"/>
      <c r="K1962" s="670"/>
      <c r="L1962" s="670"/>
      <c r="M1962" s="670"/>
      <c r="N1962" s="670"/>
      <c r="O1962" s="607">
        <v>300</v>
      </c>
      <c r="P1962" s="607">
        <v>300</v>
      </c>
      <c r="Q1962" s="603">
        <v>600</v>
      </c>
      <c r="R1962" s="670"/>
      <c r="S1962" s="670"/>
      <c r="T1962" s="670"/>
      <c r="U1962" s="670"/>
      <c r="V1962" s="670"/>
      <c r="W1962" s="670"/>
      <c r="X1962" s="670"/>
      <c r="Y1962" s="670"/>
      <c r="Z1962" s="670"/>
      <c r="AA1962" s="670"/>
      <c r="AB1962" s="608">
        <v>1</v>
      </c>
      <c r="AC1962" s="608">
        <v>1</v>
      </c>
      <c r="AD1962" s="605">
        <v>2</v>
      </c>
    </row>
    <row r="1963" spans="1:30" ht="15.75" thickBot="1" x14ac:dyDescent="0.3">
      <c r="A1963" s="593" t="s">
        <v>431</v>
      </c>
      <c r="B1963" s="673">
        <v>45491</v>
      </c>
      <c r="C1963" s="671" t="s">
        <v>396</v>
      </c>
      <c r="D1963" s="600" t="s">
        <v>397</v>
      </c>
      <c r="E1963" s="602"/>
      <c r="F1963" s="602"/>
      <c r="G1963" s="602"/>
      <c r="H1963" s="602"/>
      <c r="I1963" s="602"/>
      <c r="J1963" s="602"/>
      <c r="K1963" s="602"/>
      <c r="L1963" s="602"/>
      <c r="M1963" s="602"/>
      <c r="N1963" s="602"/>
      <c r="O1963" s="602"/>
      <c r="P1963" s="601">
        <v>300</v>
      </c>
      <c r="Q1963" s="603">
        <v>300</v>
      </c>
      <c r="R1963" s="602"/>
      <c r="S1963" s="602"/>
      <c r="T1963" s="602"/>
      <c r="U1963" s="602"/>
      <c r="V1963" s="602"/>
      <c r="W1963" s="602"/>
      <c r="X1963" s="602"/>
      <c r="Y1963" s="602"/>
      <c r="Z1963" s="602"/>
      <c r="AA1963" s="602"/>
      <c r="AB1963" s="602"/>
      <c r="AC1963" s="604">
        <v>1</v>
      </c>
      <c r="AD1963" s="605">
        <v>1</v>
      </c>
    </row>
    <row r="1964" spans="1:30" ht="15.75" thickBot="1" x14ac:dyDescent="0.3">
      <c r="A1964" s="593" t="s">
        <v>431</v>
      </c>
      <c r="B1964" s="672">
        <v>45495</v>
      </c>
      <c r="C1964" s="671" t="s">
        <v>396</v>
      </c>
      <c r="D1964" s="606" t="s">
        <v>397</v>
      </c>
      <c r="E1964" s="670"/>
      <c r="F1964" s="670"/>
      <c r="G1964" s="670"/>
      <c r="H1964" s="670"/>
      <c r="I1964" s="670"/>
      <c r="J1964" s="670"/>
      <c r="K1964" s="670"/>
      <c r="L1964" s="670"/>
      <c r="M1964" s="670"/>
      <c r="N1964" s="670"/>
      <c r="O1964" s="607">
        <v>200.23</v>
      </c>
      <c r="P1964" s="670"/>
      <c r="Q1964" s="603">
        <v>200.23</v>
      </c>
      <c r="R1964" s="670"/>
      <c r="S1964" s="670"/>
      <c r="T1964" s="670"/>
      <c r="U1964" s="670"/>
      <c r="V1964" s="670"/>
      <c r="W1964" s="670"/>
      <c r="X1964" s="670"/>
      <c r="Y1964" s="670"/>
      <c r="Z1964" s="670"/>
      <c r="AA1964" s="670"/>
      <c r="AB1964" s="608">
        <v>1</v>
      </c>
      <c r="AC1964" s="670"/>
      <c r="AD1964" s="605">
        <v>1</v>
      </c>
    </row>
    <row r="1965" spans="1:30" ht="15.75" thickBot="1" x14ac:dyDescent="0.3">
      <c r="A1965" s="593" t="s">
        <v>431</v>
      </c>
      <c r="B1965" s="673">
        <v>45503</v>
      </c>
      <c r="C1965" s="671" t="s">
        <v>396</v>
      </c>
      <c r="D1965" s="600" t="s">
        <v>397</v>
      </c>
      <c r="E1965" s="602"/>
      <c r="F1965" s="602"/>
      <c r="G1965" s="602"/>
      <c r="H1965" s="602"/>
      <c r="I1965" s="602"/>
      <c r="J1965" s="602"/>
      <c r="K1965" s="602"/>
      <c r="L1965" s="602"/>
      <c r="M1965" s="602"/>
      <c r="N1965" s="602"/>
      <c r="O1965" s="601">
        <v>239.37</v>
      </c>
      <c r="P1965" s="602"/>
      <c r="Q1965" s="603">
        <v>239.37</v>
      </c>
      <c r="R1965" s="602"/>
      <c r="S1965" s="602"/>
      <c r="T1965" s="602"/>
      <c r="U1965" s="602"/>
      <c r="V1965" s="602"/>
      <c r="W1965" s="602"/>
      <c r="X1965" s="602"/>
      <c r="Y1965" s="602"/>
      <c r="Z1965" s="602"/>
      <c r="AA1965" s="602"/>
      <c r="AB1965" s="604">
        <v>1</v>
      </c>
      <c r="AC1965" s="602"/>
      <c r="AD1965" s="605">
        <v>1</v>
      </c>
    </row>
    <row r="1966" spans="1:30" ht="15.75" thickBot="1" x14ac:dyDescent="0.3">
      <c r="A1966" s="593" t="s">
        <v>431</v>
      </c>
      <c r="B1966" s="672">
        <v>45511</v>
      </c>
      <c r="C1966" s="671" t="s">
        <v>396</v>
      </c>
      <c r="D1966" s="606" t="s">
        <v>397</v>
      </c>
      <c r="E1966" s="670"/>
      <c r="F1966" s="670"/>
      <c r="G1966" s="670"/>
      <c r="H1966" s="670"/>
      <c r="I1966" s="670"/>
      <c r="J1966" s="670"/>
      <c r="K1966" s="670"/>
      <c r="L1966" s="670"/>
      <c r="M1966" s="670"/>
      <c r="N1966" s="670"/>
      <c r="O1966" s="607">
        <v>141.22999999999999</v>
      </c>
      <c r="P1966" s="670"/>
      <c r="Q1966" s="603">
        <v>141.22999999999999</v>
      </c>
      <c r="R1966" s="670"/>
      <c r="S1966" s="670"/>
      <c r="T1966" s="670"/>
      <c r="U1966" s="670"/>
      <c r="V1966" s="670"/>
      <c r="W1966" s="670"/>
      <c r="X1966" s="670"/>
      <c r="Y1966" s="670"/>
      <c r="Z1966" s="670"/>
      <c r="AA1966" s="670"/>
      <c r="AB1966" s="608">
        <v>1</v>
      </c>
      <c r="AC1966" s="670"/>
      <c r="AD1966" s="605">
        <v>1</v>
      </c>
    </row>
    <row r="1967" spans="1:30" ht="15.75" thickBot="1" x14ac:dyDescent="0.3">
      <c r="A1967" s="593" t="s">
        <v>431</v>
      </c>
      <c r="B1967" s="692" t="s">
        <v>398</v>
      </c>
      <c r="C1967" s="692" t="s">
        <v>396</v>
      </c>
      <c r="D1967" s="600" t="s">
        <v>397</v>
      </c>
      <c r="E1967" s="602"/>
      <c r="F1967" s="602"/>
      <c r="G1967" s="602"/>
      <c r="H1967" s="602"/>
      <c r="I1967" s="602"/>
      <c r="J1967" s="602"/>
      <c r="K1967" s="602"/>
      <c r="L1967" s="602"/>
      <c r="M1967" s="602"/>
      <c r="N1967" s="602"/>
      <c r="O1967" s="602"/>
      <c r="P1967" s="602"/>
      <c r="Q1967" s="591"/>
      <c r="R1967" s="604">
        <v>3</v>
      </c>
      <c r="S1967" s="602"/>
      <c r="T1967" s="602"/>
      <c r="U1967" s="602"/>
      <c r="V1967" s="602"/>
      <c r="W1967" s="602"/>
      <c r="X1967" s="602"/>
      <c r="Y1967" s="602"/>
      <c r="Z1967" s="604">
        <v>5</v>
      </c>
      <c r="AA1967" s="604">
        <v>4</v>
      </c>
      <c r="AB1967" s="604">
        <v>4</v>
      </c>
      <c r="AC1967" s="604">
        <v>2</v>
      </c>
      <c r="AD1967" s="605">
        <v>17</v>
      </c>
    </row>
    <row r="1968" spans="1:30" ht="15.75" thickBot="1" x14ac:dyDescent="0.3">
      <c r="A1968" s="593" t="s">
        <v>431</v>
      </c>
      <c r="B1968" s="692" t="s">
        <v>398</v>
      </c>
      <c r="C1968" s="692" t="s">
        <v>396</v>
      </c>
      <c r="D1968" s="606" t="s">
        <v>399</v>
      </c>
      <c r="E1968" s="670"/>
      <c r="F1968" s="670"/>
      <c r="G1968" s="670"/>
      <c r="H1968" s="670"/>
      <c r="I1968" s="670"/>
      <c r="J1968" s="670"/>
      <c r="K1968" s="670"/>
      <c r="L1968" s="670"/>
      <c r="M1968" s="670"/>
      <c r="N1968" s="670"/>
      <c r="O1968" s="670"/>
      <c r="P1968" s="670"/>
      <c r="Q1968" s="591"/>
      <c r="R1968" s="670"/>
      <c r="S1968" s="670"/>
      <c r="T1968" s="670"/>
      <c r="U1968" s="670"/>
      <c r="V1968" s="670"/>
      <c r="W1968" s="670"/>
      <c r="X1968" s="670"/>
      <c r="Y1968" s="670"/>
      <c r="Z1968" s="670"/>
      <c r="AA1968" s="670"/>
      <c r="AB1968" s="670"/>
      <c r="AC1968" s="608">
        <v>1</v>
      </c>
      <c r="AD1968" s="605">
        <v>1</v>
      </c>
    </row>
    <row r="1969" spans="1:30" ht="15.75" thickBot="1" x14ac:dyDescent="0.3">
      <c r="A1969" s="593" t="s">
        <v>431</v>
      </c>
      <c r="B1969" s="692" t="s">
        <v>398</v>
      </c>
      <c r="C1969" s="692" t="s">
        <v>396</v>
      </c>
      <c r="D1969" s="600" t="s">
        <v>407</v>
      </c>
      <c r="E1969" s="602"/>
      <c r="F1969" s="602"/>
      <c r="G1969" s="602"/>
      <c r="H1969" s="602"/>
      <c r="I1969" s="602"/>
      <c r="J1969" s="602"/>
      <c r="K1969" s="602"/>
      <c r="L1969" s="602"/>
      <c r="M1969" s="602"/>
      <c r="N1969" s="602"/>
      <c r="O1969" s="602"/>
      <c r="P1969" s="602"/>
      <c r="Q1969" s="591"/>
      <c r="R1969" s="604">
        <v>4</v>
      </c>
      <c r="S1969" s="602"/>
      <c r="T1969" s="602"/>
      <c r="U1969" s="602"/>
      <c r="V1969" s="602"/>
      <c r="W1969" s="602"/>
      <c r="X1969" s="602"/>
      <c r="Y1969" s="602"/>
      <c r="Z1969" s="604">
        <v>2</v>
      </c>
      <c r="AA1969" s="604">
        <v>2</v>
      </c>
      <c r="AB1969" s="602"/>
      <c r="AC1969" s="602"/>
      <c r="AD1969" s="605">
        <v>8</v>
      </c>
    </row>
    <row r="1970" spans="1:30" ht="15.75" thickBot="1" x14ac:dyDescent="0.3">
      <c r="A1970" s="593" t="s">
        <v>431</v>
      </c>
      <c r="B1970" s="671" t="s">
        <v>400</v>
      </c>
      <c r="C1970" s="671" t="s">
        <v>400</v>
      </c>
      <c r="D1970" s="609" t="s">
        <v>400</v>
      </c>
      <c r="E1970" s="603">
        <v>457.38</v>
      </c>
      <c r="F1970" s="603">
        <v>386.59</v>
      </c>
      <c r="G1970" s="603">
        <v>257.27999999999997</v>
      </c>
      <c r="H1970" s="591"/>
      <c r="I1970" s="603">
        <v>1882.6</v>
      </c>
      <c r="J1970" s="603">
        <v>300</v>
      </c>
      <c r="K1970" s="603">
        <v>1510.98</v>
      </c>
      <c r="L1970" s="591"/>
      <c r="M1970" s="603">
        <v>900</v>
      </c>
      <c r="N1970" s="603">
        <v>493.21</v>
      </c>
      <c r="O1970" s="603">
        <v>880.83</v>
      </c>
      <c r="P1970" s="603">
        <v>600</v>
      </c>
      <c r="Q1970" s="603">
        <v>7668.87</v>
      </c>
      <c r="R1970" s="610">
        <v>8</v>
      </c>
      <c r="S1970" s="610">
        <v>2</v>
      </c>
      <c r="T1970" s="610">
        <v>1</v>
      </c>
      <c r="U1970" s="591"/>
      <c r="V1970" s="610">
        <v>8</v>
      </c>
      <c r="W1970" s="610">
        <v>1</v>
      </c>
      <c r="X1970" s="610">
        <v>7</v>
      </c>
      <c r="Y1970" s="591"/>
      <c r="Z1970" s="610">
        <v>7</v>
      </c>
      <c r="AA1970" s="610">
        <v>6</v>
      </c>
      <c r="AB1970" s="610">
        <v>4</v>
      </c>
      <c r="AC1970" s="610">
        <v>2</v>
      </c>
      <c r="AD1970" s="605">
        <v>39</v>
      </c>
    </row>
    <row r="1971" spans="1:30" ht="15.75" thickBot="1" x14ac:dyDescent="0.3">
      <c r="A1971" s="593" t="s">
        <v>432</v>
      </c>
      <c r="B1971" s="673">
        <v>45139</v>
      </c>
      <c r="C1971" s="671" t="s">
        <v>396</v>
      </c>
      <c r="D1971" s="600" t="s">
        <v>402</v>
      </c>
      <c r="E1971" s="601">
        <v>4770</v>
      </c>
      <c r="F1971" s="602"/>
      <c r="G1971" s="602"/>
      <c r="H1971" s="602"/>
      <c r="I1971" s="602"/>
      <c r="J1971" s="602"/>
      <c r="K1971" s="602"/>
      <c r="L1971" s="602"/>
      <c r="M1971" s="602"/>
      <c r="N1971" s="602"/>
      <c r="O1971" s="602"/>
      <c r="P1971" s="602"/>
      <c r="Q1971" s="603">
        <v>4770</v>
      </c>
      <c r="R1971" s="604">
        <v>10</v>
      </c>
      <c r="S1971" s="602"/>
      <c r="T1971" s="602"/>
      <c r="U1971" s="602"/>
      <c r="V1971" s="602"/>
      <c r="W1971" s="602"/>
      <c r="X1971" s="602"/>
      <c r="Y1971" s="602"/>
      <c r="Z1971" s="602"/>
      <c r="AA1971" s="602"/>
      <c r="AB1971" s="602"/>
      <c r="AC1971" s="602"/>
      <c r="AD1971" s="605">
        <v>10</v>
      </c>
    </row>
    <row r="1972" spans="1:30" ht="15.75" thickBot="1" x14ac:dyDescent="0.3">
      <c r="A1972" s="593" t="s">
        <v>432</v>
      </c>
      <c r="B1972" s="672">
        <v>45141</v>
      </c>
      <c r="C1972" s="671" t="s">
        <v>396</v>
      </c>
      <c r="D1972" s="606" t="s">
        <v>402</v>
      </c>
      <c r="E1972" s="607">
        <v>6342</v>
      </c>
      <c r="F1972" s="670"/>
      <c r="G1972" s="670"/>
      <c r="H1972" s="670"/>
      <c r="I1972" s="670"/>
      <c r="J1972" s="670"/>
      <c r="K1972" s="670"/>
      <c r="L1972" s="670"/>
      <c r="M1972" s="670"/>
      <c r="N1972" s="670"/>
      <c r="O1972" s="670"/>
      <c r="P1972" s="670"/>
      <c r="Q1972" s="603">
        <v>6342</v>
      </c>
      <c r="R1972" s="608">
        <v>15</v>
      </c>
      <c r="S1972" s="670"/>
      <c r="T1972" s="670"/>
      <c r="U1972" s="670"/>
      <c r="V1972" s="670"/>
      <c r="W1972" s="670"/>
      <c r="X1972" s="670"/>
      <c r="Y1972" s="670"/>
      <c r="Z1972" s="670"/>
      <c r="AA1972" s="670"/>
      <c r="AB1972" s="670"/>
      <c r="AC1972" s="670"/>
      <c r="AD1972" s="605">
        <v>15</v>
      </c>
    </row>
    <row r="1973" spans="1:30" ht="15.75" thickBot="1" x14ac:dyDescent="0.3">
      <c r="A1973" s="593" t="s">
        <v>432</v>
      </c>
      <c r="B1973" s="673">
        <v>45153</v>
      </c>
      <c r="C1973" s="671" t="s">
        <v>396</v>
      </c>
      <c r="D1973" s="600" t="s">
        <v>399</v>
      </c>
      <c r="E1973" s="601">
        <v>13052</v>
      </c>
      <c r="F1973" s="602"/>
      <c r="G1973" s="602"/>
      <c r="H1973" s="602"/>
      <c r="I1973" s="602"/>
      <c r="J1973" s="602"/>
      <c r="K1973" s="602"/>
      <c r="L1973" s="602"/>
      <c r="M1973" s="602"/>
      <c r="N1973" s="602"/>
      <c r="O1973" s="602"/>
      <c r="P1973" s="602"/>
      <c r="Q1973" s="603">
        <v>13052</v>
      </c>
      <c r="R1973" s="604">
        <v>20</v>
      </c>
      <c r="S1973" s="602"/>
      <c r="T1973" s="602"/>
      <c r="U1973" s="602"/>
      <c r="V1973" s="602"/>
      <c r="W1973" s="602"/>
      <c r="X1973" s="602"/>
      <c r="Y1973" s="602"/>
      <c r="Z1973" s="602"/>
      <c r="AA1973" s="602"/>
      <c r="AB1973" s="602"/>
      <c r="AC1973" s="602"/>
      <c r="AD1973" s="605">
        <v>20</v>
      </c>
    </row>
    <row r="1974" spans="1:30" ht="15.75" thickBot="1" x14ac:dyDescent="0.3">
      <c r="A1974" s="593" t="s">
        <v>432</v>
      </c>
      <c r="B1974" s="672">
        <v>45160</v>
      </c>
      <c r="C1974" s="671" t="s">
        <v>396</v>
      </c>
      <c r="D1974" s="606" t="s">
        <v>399</v>
      </c>
      <c r="E1974" s="607">
        <v>9984</v>
      </c>
      <c r="F1974" s="670"/>
      <c r="G1974" s="670"/>
      <c r="H1974" s="670"/>
      <c r="I1974" s="670"/>
      <c r="J1974" s="670"/>
      <c r="K1974" s="670"/>
      <c r="L1974" s="670"/>
      <c r="M1974" s="670"/>
      <c r="N1974" s="670"/>
      <c r="O1974" s="670"/>
      <c r="P1974" s="670"/>
      <c r="Q1974" s="603">
        <v>9984</v>
      </c>
      <c r="R1974" s="608">
        <v>17</v>
      </c>
      <c r="S1974" s="670"/>
      <c r="T1974" s="670"/>
      <c r="U1974" s="670"/>
      <c r="V1974" s="670"/>
      <c r="W1974" s="670"/>
      <c r="X1974" s="670"/>
      <c r="Y1974" s="670"/>
      <c r="Z1974" s="670"/>
      <c r="AA1974" s="670"/>
      <c r="AB1974" s="670"/>
      <c r="AC1974" s="670"/>
      <c r="AD1974" s="605">
        <v>17</v>
      </c>
    </row>
    <row r="1975" spans="1:30" ht="15.75" thickBot="1" x14ac:dyDescent="0.3">
      <c r="A1975" s="593" t="s">
        <v>432</v>
      </c>
      <c r="B1975" s="673">
        <v>45167</v>
      </c>
      <c r="C1975" s="671" t="s">
        <v>396</v>
      </c>
      <c r="D1975" s="600" t="s">
        <v>402</v>
      </c>
      <c r="E1975" s="601">
        <v>6617</v>
      </c>
      <c r="F1975" s="602"/>
      <c r="G1975" s="602"/>
      <c r="H1975" s="602"/>
      <c r="I1975" s="602"/>
      <c r="J1975" s="602"/>
      <c r="K1975" s="602"/>
      <c r="L1975" s="602"/>
      <c r="M1975" s="602"/>
      <c r="N1975" s="602"/>
      <c r="O1975" s="602"/>
      <c r="P1975" s="602"/>
      <c r="Q1975" s="603">
        <v>6617</v>
      </c>
      <c r="R1975" s="604">
        <v>7</v>
      </c>
      <c r="S1975" s="602"/>
      <c r="T1975" s="602"/>
      <c r="U1975" s="602"/>
      <c r="V1975" s="602"/>
      <c r="W1975" s="602"/>
      <c r="X1975" s="602"/>
      <c r="Y1975" s="602"/>
      <c r="Z1975" s="602"/>
      <c r="AA1975" s="602"/>
      <c r="AB1975" s="602"/>
      <c r="AC1975" s="602"/>
      <c r="AD1975" s="605">
        <v>7</v>
      </c>
    </row>
    <row r="1976" spans="1:30" ht="15.75" thickBot="1" x14ac:dyDescent="0.3">
      <c r="A1976" s="593" t="s">
        <v>432</v>
      </c>
      <c r="B1976" s="672">
        <v>45168</v>
      </c>
      <c r="C1976" s="671" t="s">
        <v>396</v>
      </c>
      <c r="D1976" s="606" t="s">
        <v>402</v>
      </c>
      <c r="E1976" s="607">
        <v>5263</v>
      </c>
      <c r="F1976" s="670"/>
      <c r="G1976" s="670"/>
      <c r="H1976" s="670"/>
      <c r="I1976" s="670"/>
      <c r="J1976" s="670"/>
      <c r="K1976" s="670"/>
      <c r="L1976" s="670"/>
      <c r="M1976" s="670"/>
      <c r="N1976" s="670"/>
      <c r="O1976" s="670"/>
      <c r="P1976" s="670"/>
      <c r="Q1976" s="603">
        <v>5263</v>
      </c>
      <c r="R1976" s="608">
        <v>12</v>
      </c>
      <c r="S1976" s="670"/>
      <c r="T1976" s="670"/>
      <c r="U1976" s="670"/>
      <c r="V1976" s="670"/>
      <c r="W1976" s="670"/>
      <c r="X1976" s="670"/>
      <c r="Y1976" s="670"/>
      <c r="Z1976" s="670"/>
      <c r="AA1976" s="670"/>
      <c r="AB1976" s="670"/>
      <c r="AC1976" s="670"/>
      <c r="AD1976" s="605">
        <v>12</v>
      </c>
    </row>
    <row r="1977" spans="1:30" ht="15.75" thickBot="1" x14ac:dyDescent="0.3">
      <c r="A1977" s="593" t="s">
        <v>432</v>
      </c>
      <c r="B1977" s="673">
        <v>45184</v>
      </c>
      <c r="C1977" s="671" t="s">
        <v>396</v>
      </c>
      <c r="D1977" s="600" t="s">
        <v>399</v>
      </c>
      <c r="E1977" s="601">
        <v>82865</v>
      </c>
      <c r="F1977" s="601">
        <v>34145</v>
      </c>
      <c r="G1977" s="602"/>
      <c r="H1977" s="602"/>
      <c r="I1977" s="602"/>
      <c r="J1977" s="602"/>
      <c r="K1977" s="602"/>
      <c r="L1977" s="602"/>
      <c r="M1977" s="602"/>
      <c r="N1977" s="602"/>
      <c r="O1977" s="602"/>
      <c r="P1977" s="602"/>
      <c r="Q1977" s="603">
        <v>117010</v>
      </c>
      <c r="R1977" s="604">
        <v>131</v>
      </c>
      <c r="S1977" s="604">
        <v>51</v>
      </c>
      <c r="T1977" s="602"/>
      <c r="U1977" s="602"/>
      <c r="V1977" s="602"/>
      <c r="W1977" s="602"/>
      <c r="X1977" s="602"/>
      <c r="Y1977" s="602"/>
      <c r="Z1977" s="602"/>
      <c r="AA1977" s="602"/>
      <c r="AB1977" s="602"/>
      <c r="AC1977" s="602"/>
      <c r="AD1977" s="605">
        <v>182</v>
      </c>
    </row>
    <row r="1978" spans="1:30" ht="15.75" thickBot="1" x14ac:dyDescent="0.3">
      <c r="A1978" s="593" t="s">
        <v>432</v>
      </c>
      <c r="B1978" s="672">
        <v>45279</v>
      </c>
      <c r="C1978" s="671" t="s">
        <v>396</v>
      </c>
      <c r="D1978" s="606" t="s">
        <v>402</v>
      </c>
      <c r="E1978" s="670"/>
      <c r="F1978" s="670"/>
      <c r="G1978" s="607">
        <v>10478</v>
      </c>
      <c r="H1978" s="607">
        <v>38983</v>
      </c>
      <c r="I1978" s="607">
        <v>6093</v>
      </c>
      <c r="J1978" s="670"/>
      <c r="K1978" s="670"/>
      <c r="L1978" s="670"/>
      <c r="M1978" s="670"/>
      <c r="N1978" s="670"/>
      <c r="O1978" s="670"/>
      <c r="P1978" s="670"/>
      <c r="Q1978" s="603">
        <v>55554</v>
      </c>
      <c r="R1978" s="670"/>
      <c r="S1978" s="670"/>
      <c r="T1978" s="608">
        <v>22</v>
      </c>
      <c r="U1978" s="608">
        <v>118</v>
      </c>
      <c r="V1978" s="608">
        <v>15</v>
      </c>
      <c r="W1978" s="670"/>
      <c r="X1978" s="670"/>
      <c r="Y1978" s="670"/>
      <c r="Z1978" s="670"/>
      <c r="AA1978" s="670"/>
      <c r="AB1978" s="670"/>
      <c r="AC1978" s="670"/>
      <c r="AD1978" s="605">
        <v>155</v>
      </c>
    </row>
    <row r="1979" spans="1:30" ht="15.75" thickBot="1" x14ac:dyDescent="0.3">
      <c r="A1979" s="593" t="s">
        <v>432</v>
      </c>
      <c r="B1979" s="673">
        <v>45316</v>
      </c>
      <c r="C1979" s="671" t="s">
        <v>396</v>
      </c>
      <c r="D1979" s="600" t="s">
        <v>402</v>
      </c>
      <c r="E1979" s="602"/>
      <c r="F1979" s="602"/>
      <c r="G1979" s="602"/>
      <c r="H1979" s="601">
        <v>8348</v>
      </c>
      <c r="I1979" s="601">
        <v>13166</v>
      </c>
      <c r="J1979" s="601">
        <v>3433</v>
      </c>
      <c r="K1979" s="602"/>
      <c r="L1979" s="602"/>
      <c r="M1979" s="602"/>
      <c r="N1979" s="602"/>
      <c r="O1979" s="602"/>
      <c r="P1979" s="602"/>
      <c r="Q1979" s="603">
        <v>24947</v>
      </c>
      <c r="R1979" s="602"/>
      <c r="S1979" s="602"/>
      <c r="T1979" s="602"/>
      <c r="U1979" s="604">
        <v>12</v>
      </c>
      <c r="V1979" s="604">
        <v>36</v>
      </c>
      <c r="W1979" s="604">
        <v>8</v>
      </c>
      <c r="X1979" s="602"/>
      <c r="Y1979" s="602"/>
      <c r="Z1979" s="602"/>
      <c r="AA1979" s="602"/>
      <c r="AB1979" s="602"/>
      <c r="AC1979" s="602"/>
      <c r="AD1979" s="605">
        <v>56</v>
      </c>
    </row>
    <row r="1980" spans="1:30" ht="15.75" thickBot="1" x14ac:dyDescent="0.3">
      <c r="A1980" s="593" t="s">
        <v>432</v>
      </c>
      <c r="B1980" s="672">
        <v>45321</v>
      </c>
      <c r="C1980" s="671" t="s">
        <v>396</v>
      </c>
      <c r="D1980" s="606" t="s">
        <v>399</v>
      </c>
      <c r="E1980" s="670"/>
      <c r="F1980" s="670"/>
      <c r="G1980" s="607">
        <v>59635</v>
      </c>
      <c r="H1980" s="607">
        <v>11391</v>
      </c>
      <c r="I1980" s="607">
        <v>704</v>
      </c>
      <c r="J1980" s="607">
        <v>4655</v>
      </c>
      <c r="K1980" s="670"/>
      <c r="L1980" s="670"/>
      <c r="M1980" s="670"/>
      <c r="N1980" s="670"/>
      <c r="O1980" s="670"/>
      <c r="P1980" s="670"/>
      <c r="Q1980" s="603">
        <v>76385</v>
      </c>
      <c r="R1980" s="670"/>
      <c r="S1980" s="670"/>
      <c r="T1980" s="608">
        <v>93</v>
      </c>
      <c r="U1980" s="608">
        <v>19</v>
      </c>
      <c r="V1980" s="608">
        <v>1</v>
      </c>
      <c r="W1980" s="608">
        <v>15</v>
      </c>
      <c r="X1980" s="670"/>
      <c r="Y1980" s="670"/>
      <c r="Z1980" s="670"/>
      <c r="AA1980" s="670"/>
      <c r="AB1980" s="670"/>
      <c r="AC1980" s="670"/>
      <c r="AD1980" s="605">
        <v>113</v>
      </c>
    </row>
    <row r="1981" spans="1:30" ht="15.75" thickBot="1" x14ac:dyDescent="0.3">
      <c r="A1981" s="593" t="s">
        <v>432</v>
      </c>
      <c r="B1981" s="673">
        <v>45322</v>
      </c>
      <c r="C1981" s="671" t="s">
        <v>396</v>
      </c>
      <c r="D1981" s="600" t="s">
        <v>399</v>
      </c>
      <c r="E1981" s="602"/>
      <c r="F1981" s="602"/>
      <c r="G1981" s="601">
        <v>54869</v>
      </c>
      <c r="H1981" s="601">
        <v>13001</v>
      </c>
      <c r="I1981" s="602"/>
      <c r="J1981" s="601">
        <v>5154</v>
      </c>
      <c r="K1981" s="602"/>
      <c r="L1981" s="602"/>
      <c r="M1981" s="602"/>
      <c r="N1981" s="602"/>
      <c r="O1981" s="602"/>
      <c r="P1981" s="602"/>
      <c r="Q1981" s="603">
        <v>73024</v>
      </c>
      <c r="R1981" s="602"/>
      <c r="S1981" s="602"/>
      <c r="T1981" s="604">
        <v>88</v>
      </c>
      <c r="U1981" s="604">
        <v>32</v>
      </c>
      <c r="V1981" s="602"/>
      <c r="W1981" s="604">
        <v>16</v>
      </c>
      <c r="X1981" s="602"/>
      <c r="Y1981" s="602"/>
      <c r="Z1981" s="602"/>
      <c r="AA1981" s="602"/>
      <c r="AB1981" s="602"/>
      <c r="AC1981" s="602"/>
      <c r="AD1981" s="605">
        <v>121</v>
      </c>
    </row>
    <row r="1982" spans="1:30" ht="15.75" thickBot="1" x14ac:dyDescent="0.3">
      <c r="A1982" s="593" t="s">
        <v>432</v>
      </c>
      <c r="B1982" s="672">
        <v>45323</v>
      </c>
      <c r="C1982" s="671" t="s">
        <v>396</v>
      </c>
      <c r="D1982" s="606" t="s">
        <v>399</v>
      </c>
      <c r="E1982" s="670"/>
      <c r="F1982" s="670"/>
      <c r="G1982" s="607">
        <v>68446</v>
      </c>
      <c r="H1982" s="607">
        <v>20650</v>
      </c>
      <c r="I1982" s="670"/>
      <c r="J1982" s="607">
        <v>5743</v>
      </c>
      <c r="K1982" s="607">
        <v>2713</v>
      </c>
      <c r="L1982" s="670"/>
      <c r="M1982" s="670"/>
      <c r="N1982" s="670"/>
      <c r="O1982" s="670"/>
      <c r="P1982" s="670"/>
      <c r="Q1982" s="603">
        <v>97552</v>
      </c>
      <c r="R1982" s="670"/>
      <c r="S1982" s="670"/>
      <c r="T1982" s="608">
        <v>116</v>
      </c>
      <c r="U1982" s="608">
        <v>33</v>
      </c>
      <c r="V1982" s="670"/>
      <c r="W1982" s="608">
        <v>16</v>
      </c>
      <c r="X1982" s="608">
        <v>11</v>
      </c>
      <c r="Y1982" s="670"/>
      <c r="Z1982" s="670"/>
      <c r="AA1982" s="670"/>
      <c r="AB1982" s="670"/>
      <c r="AC1982" s="670"/>
      <c r="AD1982" s="605">
        <v>149</v>
      </c>
    </row>
    <row r="1983" spans="1:30" ht="15.75" thickBot="1" x14ac:dyDescent="0.3">
      <c r="A1983" s="593" t="s">
        <v>432</v>
      </c>
      <c r="B1983" s="691">
        <v>45350</v>
      </c>
      <c r="C1983" s="692" t="s">
        <v>396</v>
      </c>
      <c r="D1983" s="600" t="s">
        <v>402</v>
      </c>
      <c r="E1983" s="602"/>
      <c r="F1983" s="602"/>
      <c r="G1983" s="602"/>
      <c r="H1983" s="601">
        <v>13933</v>
      </c>
      <c r="I1983" s="601">
        <v>12782</v>
      </c>
      <c r="J1983" s="601">
        <v>16133</v>
      </c>
      <c r="K1983" s="601">
        <v>9002</v>
      </c>
      <c r="L1983" s="602"/>
      <c r="M1983" s="602"/>
      <c r="N1983" s="602"/>
      <c r="O1983" s="602"/>
      <c r="P1983" s="602"/>
      <c r="Q1983" s="603">
        <v>51850</v>
      </c>
      <c r="R1983" s="602"/>
      <c r="S1983" s="602"/>
      <c r="T1983" s="602"/>
      <c r="U1983" s="604">
        <v>38</v>
      </c>
      <c r="V1983" s="604">
        <v>30</v>
      </c>
      <c r="W1983" s="604">
        <v>36</v>
      </c>
      <c r="X1983" s="604">
        <v>16</v>
      </c>
      <c r="Y1983" s="602"/>
      <c r="Z1983" s="602"/>
      <c r="AA1983" s="602"/>
      <c r="AB1983" s="602"/>
      <c r="AC1983" s="602"/>
      <c r="AD1983" s="605">
        <v>120</v>
      </c>
    </row>
    <row r="1984" spans="1:30" ht="15.75" thickBot="1" x14ac:dyDescent="0.3">
      <c r="A1984" s="593" t="s">
        <v>432</v>
      </c>
      <c r="B1984" s="690">
        <v>45350</v>
      </c>
      <c r="C1984" s="692" t="s">
        <v>396</v>
      </c>
      <c r="D1984" s="606" t="s">
        <v>399</v>
      </c>
      <c r="E1984" s="670"/>
      <c r="F1984" s="670"/>
      <c r="G1984" s="607">
        <v>4973</v>
      </c>
      <c r="H1984" s="607">
        <v>54692</v>
      </c>
      <c r="I1984" s="607">
        <v>4521</v>
      </c>
      <c r="J1984" s="607">
        <v>9712</v>
      </c>
      <c r="K1984" s="607">
        <v>1866</v>
      </c>
      <c r="L1984" s="670"/>
      <c r="M1984" s="670"/>
      <c r="N1984" s="670"/>
      <c r="O1984" s="670"/>
      <c r="P1984" s="670"/>
      <c r="Q1984" s="603">
        <v>75764</v>
      </c>
      <c r="R1984" s="670"/>
      <c r="S1984" s="670"/>
      <c r="T1984" s="608">
        <v>10</v>
      </c>
      <c r="U1984" s="608">
        <v>106</v>
      </c>
      <c r="V1984" s="608">
        <v>7</v>
      </c>
      <c r="W1984" s="608">
        <v>14</v>
      </c>
      <c r="X1984" s="608">
        <v>4</v>
      </c>
      <c r="Y1984" s="670"/>
      <c r="Z1984" s="670"/>
      <c r="AA1984" s="670"/>
      <c r="AB1984" s="670"/>
      <c r="AC1984" s="670"/>
      <c r="AD1984" s="605">
        <v>135</v>
      </c>
    </row>
    <row r="1985" spans="1:30" ht="15.75" thickBot="1" x14ac:dyDescent="0.3">
      <c r="A1985" s="593" t="s">
        <v>432</v>
      </c>
      <c r="B1985" s="673">
        <v>45351</v>
      </c>
      <c r="C1985" s="671" t="s">
        <v>396</v>
      </c>
      <c r="D1985" s="600" t="s">
        <v>399</v>
      </c>
      <c r="E1985" s="602"/>
      <c r="F1985" s="602"/>
      <c r="G1985" s="601">
        <v>2300</v>
      </c>
      <c r="H1985" s="601">
        <v>70474</v>
      </c>
      <c r="I1985" s="601">
        <v>9918</v>
      </c>
      <c r="J1985" s="601">
        <v>8511</v>
      </c>
      <c r="K1985" s="601">
        <v>3610</v>
      </c>
      <c r="L1985" s="602"/>
      <c r="M1985" s="602"/>
      <c r="N1985" s="602"/>
      <c r="O1985" s="602"/>
      <c r="P1985" s="602"/>
      <c r="Q1985" s="603">
        <v>94813</v>
      </c>
      <c r="R1985" s="602"/>
      <c r="S1985" s="602"/>
      <c r="T1985" s="604">
        <v>5</v>
      </c>
      <c r="U1985" s="604">
        <v>125</v>
      </c>
      <c r="V1985" s="604">
        <v>20</v>
      </c>
      <c r="W1985" s="604">
        <v>13</v>
      </c>
      <c r="X1985" s="604">
        <v>9</v>
      </c>
      <c r="Y1985" s="602"/>
      <c r="Z1985" s="602"/>
      <c r="AA1985" s="602"/>
      <c r="AB1985" s="602"/>
      <c r="AC1985" s="602"/>
      <c r="AD1985" s="605">
        <v>163</v>
      </c>
    </row>
    <row r="1986" spans="1:30" ht="15.75" thickBot="1" x14ac:dyDescent="0.3">
      <c r="A1986" s="593" t="s">
        <v>432</v>
      </c>
      <c r="B1986" s="672">
        <v>45363</v>
      </c>
      <c r="C1986" s="671" t="s">
        <v>396</v>
      </c>
      <c r="D1986" s="606" t="s">
        <v>402</v>
      </c>
      <c r="E1986" s="670"/>
      <c r="F1986" s="670"/>
      <c r="G1986" s="670"/>
      <c r="H1986" s="607">
        <v>516</v>
      </c>
      <c r="I1986" s="607">
        <v>2541</v>
      </c>
      <c r="J1986" s="607">
        <v>2639</v>
      </c>
      <c r="K1986" s="607">
        <v>3000</v>
      </c>
      <c r="L1986" s="607">
        <v>2388</v>
      </c>
      <c r="M1986" s="670"/>
      <c r="N1986" s="670"/>
      <c r="O1986" s="670"/>
      <c r="P1986" s="670"/>
      <c r="Q1986" s="603">
        <v>11084</v>
      </c>
      <c r="R1986" s="670"/>
      <c r="S1986" s="670"/>
      <c r="T1986" s="670"/>
      <c r="U1986" s="608">
        <v>1</v>
      </c>
      <c r="V1986" s="608">
        <v>5</v>
      </c>
      <c r="W1986" s="608">
        <v>3</v>
      </c>
      <c r="X1986" s="608">
        <v>3</v>
      </c>
      <c r="Y1986" s="608">
        <v>3</v>
      </c>
      <c r="Z1986" s="670"/>
      <c r="AA1986" s="670"/>
      <c r="AB1986" s="670"/>
      <c r="AC1986" s="670"/>
      <c r="AD1986" s="605">
        <v>15</v>
      </c>
    </row>
    <row r="1987" spans="1:30" ht="15.75" thickBot="1" x14ac:dyDescent="0.3">
      <c r="A1987" s="593" t="s">
        <v>432</v>
      </c>
      <c r="B1987" s="673">
        <v>45365</v>
      </c>
      <c r="C1987" s="671" t="s">
        <v>396</v>
      </c>
      <c r="D1987" s="600" t="s">
        <v>402</v>
      </c>
      <c r="E1987" s="602"/>
      <c r="F1987" s="602"/>
      <c r="G1987" s="602"/>
      <c r="H1987" s="601">
        <v>32381</v>
      </c>
      <c r="I1987" s="601">
        <v>15223</v>
      </c>
      <c r="J1987" s="601">
        <v>9898</v>
      </c>
      <c r="K1987" s="601">
        <v>8640</v>
      </c>
      <c r="L1987" s="601">
        <v>19163</v>
      </c>
      <c r="M1987" s="602"/>
      <c r="N1987" s="602"/>
      <c r="O1987" s="602"/>
      <c r="P1987" s="602"/>
      <c r="Q1987" s="603">
        <v>85305</v>
      </c>
      <c r="R1987" s="602"/>
      <c r="S1987" s="602"/>
      <c r="T1987" s="602"/>
      <c r="U1987" s="604">
        <v>79</v>
      </c>
      <c r="V1987" s="604">
        <v>31</v>
      </c>
      <c r="W1987" s="604">
        <v>21</v>
      </c>
      <c r="X1987" s="604">
        <v>16</v>
      </c>
      <c r="Y1987" s="604">
        <v>33</v>
      </c>
      <c r="Z1987" s="602"/>
      <c r="AA1987" s="602"/>
      <c r="AB1987" s="602"/>
      <c r="AC1987" s="602"/>
      <c r="AD1987" s="605">
        <v>180</v>
      </c>
    </row>
    <row r="1988" spans="1:30" ht="15.75" thickBot="1" x14ac:dyDescent="0.3">
      <c r="A1988" s="593" t="s">
        <v>432</v>
      </c>
      <c r="B1988" s="672">
        <v>45371</v>
      </c>
      <c r="C1988" s="671" t="s">
        <v>396</v>
      </c>
      <c r="D1988" s="606" t="s">
        <v>399</v>
      </c>
      <c r="E1988" s="670"/>
      <c r="F1988" s="670"/>
      <c r="G1988" s="670"/>
      <c r="H1988" s="607">
        <v>759</v>
      </c>
      <c r="I1988" s="670"/>
      <c r="J1988" s="670"/>
      <c r="K1988" s="670"/>
      <c r="L1988" s="670"/>
      <c r="M1988" s="670"/>
      <c r="N1988" s="670"/>
      <c r="O1988" s="670"/>
      <c r="P1988" s="670"/>
      <c r="Q1988" s="603">
        <v>759</v>
      </c>
      <c r="R1988" s="670"/>
      <c r="S1988" s="670"/>
      <c r="T1988" s="670"/>
      <c r="U1988" s="608">
        <v>1</v>
      </c>
      <c r="V1988" s="670"/>
      <c r="W1988" s="670"/>
      <c r="X1988" s="670"/>
      <c r="Y1988" s="670"/>
      <c r="Z1988" s="670"/>
      <c r="AA1988" s="670"/>
      <c r="AB1988" s="670"/>
      <c r="AC1988" s="670"/>
      <c r="AD1988" s="605">
        <v>1</v>
      </c>
    </row>
    <row r="1989" spans="1:30" ht="15.75" thickBot="1" x14ac:dyDescent="0.3">
      <c r="A1989" s="593" t="s">
        <v>432</v>
      </c>
      <c r="B1989" s="673">
        <v>45394</v>
      </c>
      <c r="C1989" s="671" t="s">
        <v>396</v>
      </c>
      <c r="D1989" s="600" t="s">
        <v>399</v>
      </c>
      <c r="E1989" s="602"/>
      <c r="F1989" s="602"/>
      <c r="G1989" s="602"/>
      <c r="H1989" s="601">
        <v>29750</v>
      </c>
      <c r="I1989" s="601">
        <v>48575</v>
      </c>
      <c r="J1989" s="601">
        <v>60665</v>
      </c>
      <c r="K1989" s="601">
        <v>26182</v>
      </c>
      <c r="L1989" s="601">
        <v>34502</v>
      </c>
      <c r="M1989" s="601">
        <v>13647</v>
      </c>
      <c r="N1989" s="602"/>
      <c r="O1989" s="602"/>
      <c r="P1989" s="602"/>
      <c r="Q1989" s="603">
        <v>213321</v>
      </c>
      <c r="R1989" s="602"/>
      <c r="S1989" s="602"/>
      <c r="T1989" s="602"/>
      <c r="U1989" s="604">
        <v>52</v>
      </c>
      <c r="V1989" s="604">
        <v>65</v>
      </c>
      <c r="W1989" s="604">
        <v>86</v>
      </c>
      <c r="X1989" s="604">
        <v>34</v>
      </c>
      <c r="Y1989" s="604">
        <v>47</v>
      </c>
      <c r="Z1989" s="604">
        <v>32</v>
      </c>
      <c r="AA1989" s="602"/>
      <c r="AB1989" s="602"/>
      <c r="AC1989" s="602"/>
      <c r="AD1989" s="605">
        <v>297</v>
      </c>
    </row>
    <row r="1990" spans="1:30" ht="15.75" thickBot="1" x14ac:dyDescent="0.3">
      <c r="A1990" s="593" t="s">
        <v>432</v>
      </c>
      <c r="B1990" s="672">
        <v>45397</v>
      </c>
      <c r="C1990" s="671" t="s">
        <v>396</v>
      </c>
      <c r="D1990" s="606" t="s">
        <v>399</v>
      </c>
      <c r="E1990" s="670"/>
      <c r="F1990" s="670"/>
      <c r="G1990" s="670"/>
      <c r="H1990" s="607">
        <v>18556</v>
      </c>
      <c r="I1990" s="607">
        <v>14980</v>
      </c>
      <c r="J1990" s="607">
        <v>30639</v>
      </c>
      <c r="K1990" s="607">
        <v>13585</v>
      </c>
      <c r="L1990" s="607">
        <v>19702</v>
      </c>
      <c r="M1990" s="607">
        <v>10247</v>
      </c>
      <c r="N1990" s="670"/>
      <c r="O1990" s="670"/>
      <c r="P1990" s="670"/>
      <c r="Q1990" s="603">
        <v>107709</v>
      </c>
      <c r="R1990" s="670"/>
      <c r="S1990" s="670"/>
      <c r="T1990" s="670"/>
      <c r="U1990" s="608">
        <v>31</v>
      </c>
      <c r="V1990" s="608">
        <v>23</v>
      </c>
      <c r="W1990" s="608">
        <v>43</v>
      </c>
      <c r="X1990" s="608">
        <v>21</v>
      </c>
      <c r="Y1990" s="608">
        <v>24</v>
      </c>
      <c r="Z1990" s="608">
        <v>25</v>
      </c>
      <c r="AA1990" s="670"/>
      <c r="AB1990" s="670"/>
      <c r="AC1990" s="670"/>
      <c r="AD1990" s="605">
        <v>149</v>
      </c>
    </row>
    <row r="1991" spans="1:30" ht="15.75" thickBot="1" x14ac:dyDescent="0.3">
      <c r="A1991" s="593" t="s">
        <v>432</v>
      </c>
      <c r="B1991" s="673">
        <v>45399</v>
      </c>
      <c r="C1991" s="671" t="s">
        <v>396</v>
      </c>
      <c r="D1991" s="600" t="s">
        <v>399</v>
      </c>
      <c r="E1991" s="602"/>
      <c r="F1991" s="602"/>
      <c r="G1991" s="601">
        <v>1000</v>
      </c>
      <c r="H1991" s="601">
        <v>19554</v>
      </c>
      <c r="I1991" s="601">
        <v>23624</v>
      </c>
      <c r="J1991" s="601">
        <v>23788</v>
      </c>
      <c r="K1991" s="601">
        <v>17377</v>
      </c>
      <c r="L1991" s="601">
        <v>13153</v>
      </c>
      <c r="M1991" s="601">
        <v>7419</v>
      </c>
      <c r="N1991" s="602"/>
      <c r="O1991" s="602"/>
      <c r="P1991" s="602"/>
      <c r="Q1991" s="603">
        <v>105915</v>
      </c>
      <c r="R1991" s="602"/>
      <c r="S1991" s="602"/>
      <c r="T1991" s="604">
        <v>1</v>
      </c>
      <c r="U1991" s="604">
        <v>31</v>
      </c>
      <c r="V1991" s="604">
        <v>37</v>
      </c>
      <c r="W1991" s="604">
        <v>35</v>
      </c>
      <c r="X1991" s="604">
        <v>20</v>
      </c>
      <c r="Y1991" s="604">
        <v>18</v>
      </c>
      <c r="Z1991" s="604">
        <v>19</v>
      </c>
      <c r="AA1991" s="602"/>
      <c r="AB1991" s="602"/>
      <c r="AC1991" s="602"/>
      <c r="AD1991" s="605">
        <v>148</v>
      </c>
    </row>
    <row r="1992" spans="1:30" ht="15.75" thickBot="1" x14ac:dyDescent="0.3">
      <c r="A1992" s="593" t="s">
        <v>432</v>
      </c>
      <c r="B1992" s="672">
        <v>45400</v>
      </c>
      <c r="C1992" s="671" t="s">
        <v>396</v>
      </c>
      <c r="D1992" s="606" t="s">
        <v>399</v>
      </c>
      <c r="E1992" s="670"/>
      <c r="F1992" s="670"/>
      <c r="G1992" s="670"/>
      <c r="H1992" s="607">
        <v>14592</v>
      </c>
      <c r="I1992" s="607">
        <v>22688</v>
      </c>
      <c r="J1992" s="607">
        <v>35200</v>
      </c>
      <c r="K1992" s="607">
        <v>10772</v>
      </c>
      <c r="L1992" s="607">
        <v>15401</v>
      </c>
      <c r="M1992" s="607">
        <v>4483</v>
      </c>
      <c r="N1992" s="670"/>
      <c r="O1992" s="670"/>
      <c r="P1992" s="670"/>
      <c r="Q1992" s="603">
        <v>103136</v>
      </c>
      <c r="R1992" s="670"/>
      <c r="S1992" s="670"/>
      <c r="T1992" s="670"/>
      <c r="U1992" s="608">
        <v>25</v>
      </c>
      <c r="V1992" s="608">
        <v>31</v>
      </c>
      <c r="W1992" s="608">
        <v>51</v>
      </c>
      <c r="X1992" s="608">
        <v>13</v>
      </c>
      <c r="Y1992" s="608">
        <v>22</v>
      </c>
      <c r="Z1992" s="608">
        <v>11</v>
      </c>
      <c r="AA1992" s="670"/>
      <c r="AB1992" s="670"/>
      <c r="AC1992" s="670"/>
      <c r="AD1992" s="605">
        <v>139</v>
      </c>
    </row>
    <row r="1993" spans="1:30" ht="15.75" thickBot="1" x14ac:dyDescent="0.3">
      <c r="A1993" s="593" t="s">
        <v>432</v>
      </c>
      <c r="B1993" s="673">
        <v>45406</v>
      </c>
      <c r="C1993" s="671" t="s">
        <v>396</v>
      </c>
      <c r="D1993" s="600" t="s">
        <v>402</v>
      </c>
      <c r="E1993" s="602"/>
      <c r="F1993" s="602"/>
      <c r="G1993" s="602"/>
      <c r="H1993" s="601">
        <v>1192</v>
      </c>
      <c r="I1993" s="601">
        <v>8119</v>
      </c>
      <c r="J1993" s="601">
        <v>16436</v>
      </c>
      <c r="K1993" s="601">
        <v>11921</v>
      </c>
      <c r="L1993" s="601">
        <v>14049</v>
      </c>
      <c r="M1993" s="601">
        <v>14473</v>
      </c>
      <c r="N1993" s="602"/>
      <c r="O1993" s="602"/>
      <c r="P1993" s="602"/>
      <c r="Q1993" s="603">
        <v>66190</v>
      </c>
      <c r="R1993" s="602"/>
      <c r="S1993" s="602"/>
      <c r="T1993" s="602"/>
      <c r="U1993" s="604">
        <v>3</v>
      </c>
      <c r="V1993" s="604">
        <v>19</v>
      </c>
      <c r="W1993" s="604">
        <v>39</v>
      </c>
      <c r="X1993" s="604">
        <v>27</v>
      </c>
      <c r="Y1993" s="604">
        <v>24</v>
      </c>
      <c r="Z1993" s="604">
        <v>32</v>
      </c>
      <c r="AA1993" s="602"/>
      <c r="AB1993" s="602"/>
      <c r="AC1993" s="602"/>
      <c r="AD1993" s="605">
        <v>144</v>
      </c>
    </row>
    <row r="1994" spans="1:30" ht="15.75" thickBot="1" x14ac:dyDescent="0.3">
      <c r="A1994" s="593" t="s">
        <v>432</v>
      </c>
      <c r="B1994" s="672">
        <v>45408</v>
      </c>
      <c r="C1994" s="671" t="s">
        <v>396</v>
      </c>
      <c r="D1994" s="606" t="s">
        <v>399</v>
      </c>
      <c r="E1994" s="670"/>
      <c r="F1994" s="670"/>
      <c r="G1994" s="670"/>
      <c r="H1994" s="607">
        <v>12714</v>
      </c>
      <c r="I1994" s="607">
        <v>22094</v>
      </c>
      <c r="J1994" s="607">
        <v>23020</v>
      </c>
      <c r="K1994" s="607">
        <v>11404</v>
      </c>
      <c r="L1994" s="607">
        <v>15481</v>
      </c>
      <c r="M1994" s="607">
        <v>4773</v>
      </c>
      <c r="N1994" s="670"/>
      <c r="O1994" s="670"/>
      <c r="P1994" s="670"/>
      <c r="Q1994" s="603">
        <v>89486</v>
      </c>
      <c r="R1994" s="670"/>
      <c r="S1994" s="670"/>
      <c r="T1994" s="670"/>
      <c r="U1994" s="608">
        <v>19</v>
      </c>
      <c r="V1994" s="608">
        <v>32</v>
      </c>
      <c r="W1994" s="608">
        <v>32</v>
      </c>
      <c r="X1994" s="608">
        <v>18</v>
      </c>
      <c r="Y1994" s="608">
        <v>18</v>
      </c>
      <c r="Z1994" s="608">
        <v>12</v>
      </c>
      <c r="AA1994" s="670"/>
      <c r="AB1994" s="670"/>
      <c r="AC1994" s="670"/>
      <c r="AD1994" s="605">
        <v>124</v>
      </c>
    </row>
    <row r="1995" spans="1:30" ht="15.75" thickBot="1" x14ac:dyDescent="0.3">
      <c r="A1995" s="593" t="s">
        <v>432</v>
      </c>
      <c r="B1995" s="673">
        <v>45411</v>
      </c>
      <c r="C1995" s="671" t="s">
        <v>396</v>
      </c>
      <c r="D1995" s="600" t="s">
        <v>399</v>
      </c>
      <c r="E1995" s="602"/>
      <c r="F1995" s="602"/>
      <c r="G1995" s="602"/>
      <c r="H1995" s="601">
        <v>13442</v>
      </c>
      <c r="I1995" s="601">
        <v>25884</v>
      </c>
      <c r="J1995" s="601">
        <v>32191</v>
      </c>
      <c r="K1995" s="601">
        <v>11074</v>
      </c>
      <c r="L1995" s="601">
        <v>15128</v>
      </c>
      <c r="M1995" s="601">
        <v>6220</v>
      </c>
      <c r="N1995" s="602"/>
      <c r="O1995" s="602"/>
      <c r="P1995" s="602"/>
      <c r="Q1995" s="603">
        <v>103939</v>
      </c>
      <c r="R1995" s="602"/>
      <c r="S1995" s="602"/>
      <c r="T1995" s="602"/>
      <c r="U1995" s="604">
        <v>22</v>
      </c>
      <c r="V1995" s="604">
        <v>41</v>
      </c>
      <c r="W1995" s="604">
        <v>46</v>
      </c>
      <c r="X1995" s="604">
        <v>18</v>
      </c>
      <c r="Y1995" s="604">
        <v>18</v>
      </c>
      <c r="Z1995" s="604">
        <v>14</v>
      </c>
      <c r="AA1995" s="602"/>
      <c r="AB1995" s="602"/>
      <c r="AC1995" s="602"/>
      <c r="AD1995" s="605">
        <v>149</v>
      </c>
    </row>
    <row r="1996" spans="1:30" ht="15.75" thickBot="1" x14ac:dyDescent="0.3">
      <c r="A1996" s="593" t="s">
        <v>432</v>
      </c>
      <c r="B1996" s="672">
        <v>45413</v>
      </c>
      <c r="C1996" s="671" t="s">
        <v>396</v>
      </c>
      <c r="D1996" s="606" t="s">
        <v>402</v>
      </c>
      <c r="E1996" s="670"/>
      <c r="F1996" s="670"/>
      <c r="G1996" s="670"/>
      <c r="H1996" s="670"/>
      <c r="I1996" s="670"/>
      <c r="J1996" s="670"/>
      <c r="K1996" s="670"/>
      <c r="L1996" s="670"/>
      <c r="M1996" s="670"/>
      <c r="N1996" s="607">
        <v>625</v>
      </c>
      <c r="O1996" s="670"/>
      <c r="P1996" s="670"/>
      <c r="Q1996" s="603">
        <v>625</v>
      </c>
      <c r="R1996" s="670"/>
      <c r="S1996" s="670"/>
      <c r="T1996" s="670"/>
      <c r="U1996" s="670"/>
      <c r="V1996" s="670"/>
      <c r="W1996" s="670"/>
      <c r="X1996" s="670"/>
      <c r="Y1996" s="670"/>
      <c r="Z1996" s="670"/>
      <c r="AA1996" s="608">
        <v>1</v>
      </c>
      <c r="AB1996" s="670"/>
      <c r="AC1996" s="670"/>
      <c r="AD1996" s="605">
        <v>1</v>
      </c>
    </row>
    <row r="1997" spans="1:30" ht="15.75" thickBot="1" x14ac:dyDescent="0.3">
      <c r="A1997" s="593" t="s">
        <v>432</v>
      </c>
      <c r="B1997" s="673">
        <v>45428</v>
      </c>
      <c r="C1997" s="671" t="s">
        <v>396</v>
      </c>
      <c r="D1997" s="600" t="s">
        <v>402</v>
      </c>
      <c r="E1997" s="602"/>
      <c r="F1997" s="602"/>
      <c r="G1997" s="602"/>
      <c r="H1997" s="602"/>
      <c r="I1997" s="602"/>
      <c r="J1997" s="601">
        <v>947</v>
      </c>
      <c r="K1997" s="601">
        <v>6508</v>
      </c>
      <c r="L1997" s="601">
        <v>9244</v>
      </c>
      <c r="M1997" s="601">
        <v>5729</v>
      </c>
      <c r="N1997" s="601">
        <v>8446</v>
      </c>
      <c r="O1997" s="602"/>
      <c r="P1997" s="602"/>
      <c r="Q1997" s="603">
        <v>30874</v>
      </c>
      <c r="R1997" s="602"/>
      <c r="S1997" s="602"/>
      <c r="T1997" s="602"/>
      <c r="U1997" s="602"/>
      <c r="V1997" s="602"/>
      <c r="W1997" s="604">
        <v>2</v>
      </c>
      <c r="X1997" s="604">
        <v>11</v>
      </c>
      <c r="Y1997" s="604">
        <v>17</v>
      </c>
      <c r="Z1997" s="604">
        <v>10</v>
      </c>
      <c r="AA1997" s="604">
        <v>16</v>
      </c>
      <c r="AB1997" s="602"/>
      <c r="AC1997" s="602"/>
      <c r="AD1997" s="605">
        <v>56</v>
      </c>
    </row>
    <row r="1998" spans="1:30" ht="15.75" thickBot="1" x14ac:dyDescent="0.3">
      <c r="A1998" s="593" t="s">
        <v>432</v>
      </c>
      <c r="B1998" s="672">
        <v>45450</v>
      </c>
      <c r="C1998" s="671" t="s">
        <v>396</v>
      </c>
      <c r="D1998" s="606" t="s">
        <v>399</v>
      </c>
      <c r="E1998" s="670"/>
      <c r="F1998" s="670"/>
      <c r="G1998" s="670"/>
      <c r="H1998" s="670"/>
      <c r="I1998" s="670"/>
      <c r="J1998" s="607">
        <v>13449</v>
      </c>
      <c r="K1998" s="607">
        <v>39524</v>
      </c>
      <c r="L1998" s="607">
        <v>19645</v>
      </c>
      <c r="M1998" s="607">
        <v>21850</v>
      </c>
      <c r="N1998" s="607">
        <v>2503</v>
      </c>
      <c r="O1998" s="607">
        <v>1557</v>
      </c>
      <c r="P1998" s="670"/>
      <c r="Q1998" s="603">
        <v>98528</v>
      </c>
      <c r="R1998" s="670"/>
      <c r="S1998" s="670"/>
      <c r="T1998" s="670"/>
      <c r="U1998" s="670"/>
      <c r="V1998" s="670"/>
      <c r="W1998" s="608">
        <v>19</v>
      </c>
      <c r="X1998" s="608">
        <v>51</v>
      </c>
      <c r="Y1998" s="608">
        <v>24</v>
      </c>
      <c r="Z1998" s="608">
        <v>30</v>
      </c>
      <c r="AA1998" s="608">
        <v>4</v>
      </c>
      <c r="AB1998" s="608">
        <v>4</v>
      </c>
      <c r="AC1998" s="670"/>
      <c r="AD1998" s="605">
        <v>129</v>
      </c>
    </row>
    <row r="1999" spans="1:30" ht="15.75" thickBot="1" x14ac:dyDescent="0.3">
      <c r="A1999" s="593" t="s">
        <v>432</v>
      </c>
      <c r="B1999" s="673">
        <v>45464</v>
      </c>
      <c r="C1999" s="671" t="s">
        <v>396</v>
      </c>
      <c r="D1999" s="600" t="s">
        <v>399</v>
      </c>
      <c r="E1999" s="602"/>
      <c r="F1999" s="602"/>
      <c r="G1999" s="602"/>
      <c r="H1999" s="602"/>
      <c r="I1999" s="602"/>
      <c r="J1999" s="601">
        <v>2163</v>
      </c>
      <c r="K1999" s="601">
        <v>5163</v>
      </c>
      <c r="L1999" s="601">
        <v>24283</v>
      </c>
      <c r="M1999" s="601">
        <v>58322</v>
      </c>
      <c r="N1999" s="601">
        <v>23712</v>
      </c>
      <c r="O1999" s="601">
        <v>2730</v>
      </c>
      <c r="P1999" s="602"/>
      <c r="Q1999" s="603">
        <v>116373</v>
      </c>
      <c r="R1999" s="602"/>
      <c r="S1999" s="602"/>
      <c r="T1999" s="602"/>
      <c r="U1999" s="602"/>
      <c r="V1999" s="602"/>
      <c r="W1999" s="604">
        <v>4</v>
      </c>
      <c r="X1999" s="604">
        <v>7</v>
      </c>
      <c r="Y1999" s="604">
        <v>28</v>
      </c>
      <c r="Z1999" s="604">
        <v>66</v>
      </c>
      <c r="AA1999" s="604">
        <v>34</v>
      </c>
      <c r="AB1999" s="604">
        <v>5</v>
      </c>
      <c r="AC1999" s="602"/>
      <c r="AD1999" s="605">
        <v>140</v>
      </c>
    </row>
    <row r="2000" spans="1:30" ht="15.75" thickBot="1" x14ac:dyDescent="0.3">
      <c r="A2000" s="593" t="s">
        <v>432</v>
      </c>
      <c r="B2000" s="672">
        <v>45468</v>
      </c>
      <c r="C2000" s="671" t="s">
        <v>396</v>
      </c>
      <c r="D2000" s="606" t="s">
        <v>399</v>
      </c>
      <c r="E2000" s="670"/>
      <c r="F2000" s="670"/>
      <c r="G2000" s="670"/>
      <c r="H2000" s="670"/>
      <c r="I2000" s="670"/>
      <c r="J2000" s="607">
        <v>9294</v>
      </c>
      <c r="K2000" s="607">
        <v>15076</v>
      </c>
      <c r="L2000" s="607">
        <v>28346</v>
      </c>
      <c r="M2000" s="607">
        <v>37573</v>
      </c>
      <c r="N2000" s="607">
        <v>14006</v>
      </c>
      <c r="O2000" s="607">
        <v>4575</v>
      </c>
      <c r="P2000" s="670"/>
      <c r="Q2000" s="603">
        <v>108870</v>
      </c>
      <c r="R2000" s="670"/>
      <c r="S2000" s="670"/>
      <c r="T2000" s="670"/>
      <c r="U2000" s="670"/>
      <c r="V2000" s="670"/>
      <c r="W2000" s="608">
        <v>12</v>
      </c>
      <c r="X2000" s="608">
        <v>23</v>
      </c>
      <c r="Y2000" s="608">
        <v>36</v>
      </c>
      <c r="Z2000" s="608">
        <v>46</v>
      </c>
      <c r="AA2000" s="608">
        <v>19</v>
      </c>
      <c r="AB2000" s="608">
        <v>8</v>
      </c>
      <c r="AC2000" s="670"/>
      <c r="AD2000" s="605">
        <v>141</v>
      </c>
    </row>
    <row r="2001" spans="1:30" ht="15.75" thickBot="1" x14ac:dyDescent="0.3">
      <c r="A2001" s="593" t="s">
        <v>432</v>
      </c>
      <c r="B2001" s="673">
        <v>45469</v>
      </c>
      <c r="C2001" s="671" t="s">
        <v>396</v>
      </c>
      <c r="D2001" s="600" t="s">
        <v>399</v>
      </c>
      <c r="E2001" s="602"/>
      <c r="F2001" s="602"/>
      <c r="G2001" s="602"/>
      <c r="H2001" s="602"/>
      <c r="I2001" s="602"/>
      <c r="J2001" s="601">
        <v>7048</v>
      </c>
      <c r="K2001" s="601">
        <v>20572</v>
      </c>
      <c r="L2001" s="601">
        <v>22978</v>
      </c>
      <c r="M2001" s="601">
        <v>186839</v>
      </c>
      <c r="N2001" s="601">
        <v>64287</v>
      </c>
      <c r="O2001" s="601">
        <v>15262</v>
      </c>
      <c r="P2001" s="602"/>
      <c r="Q2001" s="603">
        <v>316986</v>
      </c>
      <c r="R2001" s="602"/>
      <c r="S2001" s="602"/>
      <c r="T2001" s="602"/>
      <c r="U2001" s="602"/>
      <c r="V2001" s="602"/>
      <c r="W2001" s="604">
        <v>12</v>
      </c>
      <c r="X2001" s="604">
        <v>26</v>
      </c>
      <c r="Y2001" s="604">
        <v>29</v>
      </c>
      <c r="Z2001" s="604">
        <v>234</v>
      </c>
      <c r="AA2001" s="604">
        <v>97</v>
      </c>
      <c r="AB2001" s="604">
        <v>20</v>
      </c>
      <c r="AC2001" s="602"/>
      <c r="AD2001" s="605">
        <v>412</v>
      </c>
    </row>
    <row r="2002" spans="1:30" ht="15.75" thickBot="1" x14ac:dyDescent="0.3">
      <c r="A2002" s="593" t="s">
        <v>432</v>
      </c>
      <c r="B2002" s="672">
        <v>45470</v>
      </c>
      <c r="C2002" s="671" t="s">
        <v>396</v>
      </c>
      <c r="D2002" s="606" t="s">
        <v>399</v>
      </c>
      <c r="E2002" s="670"/>
      <c r="F2002" s="670"/>
      <c r="G2002" s="670"/>
      <c r="H2002" s="670"/>
      <c r="I2002" s="607">
        <v>886</v>
      </c>
      <c r="J2002" s="607">
        <v>1967</v>
      </c>
      <c r="K2002" s="607">
        <v>4221</v>
      </c>
      <c r="L2002" s="607">
        <v>13068</v>
      </c>
      <c r="M2002" s="607">
        <v>38964</v>
      </c>
      <c r="N2002" s="607">
        <v>129254</v>
      </c>
      <c r="O2002" s="607">
        <v>64702</v>
      </c>
      <c r="P2002" s="670"/>
      <c r="Q2002" s="603">
        <v>253062</v>
      </c>
      <c r="R2002" s="670"/>
      <c r="S2002" s="670"/>
      <c r="T2002" s="670"/>
      <c r="U2002" s="670"/>
      <c r="V2002" s="608">
        <v>1</v>
      </c>
      <c r="W2002" s="608">
        <v>3</v>
      </c>
      <c r="X2002" s="608">
        <v>7</v>
      </c>
      <c r="Y2002" s="608">
        <v>15</v>
      </c>
      <c r="Z2002" s="608">
        <v>52</v>
      </c>
      <c r="AA2002" s="608">
        <v>169</v>
      </c>
      <c r="AB2002" s="608">
        <v>77</v>
      </c>
      <c r="AC2002" s="670"/>
      <c r="AD2002" s="605">
        <v>319</v>
      </c>
    </row>
    <row r="2003" spans="1:30" ht="15.75" thickBot="1" x14ac:dyDescent="0.3">
      <c r="A2003" s="593" t="s">
        <v>432</v>
      </c>
      <c r="B2003" s="673">
        <v>45471</v>
      </c>
      <c r="C2003" s="671" t="s">
        <v>396</v>
      </c>
      <c r="D2003" s="600" t="s">
        <v>402</v>
      </c>
      <c r="E2003" s="602"/>
      <c r="F2003" s="602"/>
      <c r="G2003" s="602"/>
      <c r="H2003" s="602"/>
      <c r="I2003" s="602"/>
      <c r="J2003" s="601">
        <v>301</v>
      </c>
      <c r="K2003" s="601">
        <v>3764</v>
      </c>
      <c r="L2003" s="601">
        <v>3046</v>
      </c>
      <c r="M2003" s="601">
        <v>22581</v>
      </c>
      <c r="N2003" s="601">
        <v>16508</v>
      </c>
      <c r="O2003" s="601">
        <v>14989</v>
      </c>
      <c r="P2003" s="602"/>
      <c r="Q2003" s="603">
        <v>61189</v>
      </c>
      <c r="R2003" s="602"/>
      <c r="S2003" s="602"/>
      <c r="T2003" s="602"/>
      <c r="U2003" s="602"/>
      <c r="V2003" s="602"/>
      <c r="W2003" s="604">
        <v>1</v>
      </c>
      <c r="X2003" s="604">
        <v>9</v>
      </c>
      <c r="Y2003" s="604">
        <v>8</v>
      </c>
      <c r="Z2003" s="604">
        <v>40</v>
      </c>
      <c r="AA2003" s="604">
        <v>37</v>
      </c>
      <c r="AB2003" s="604">
        <v>31</v>
      </c>
      <c r="AC2003" s="602"/>
      <c r="AD2003" s="605">
        <v>126</v>
      </c>
    </row>
    <row r="2004" spans="1:30" ht="15.75" thickBot="1" x14ac:dyDescent="0.3">
      <c r="A2004" s="593" t="s">
        <v>432</v>
      </c>
      <c r="B2004" s="672">
        <v>45483</v>
      </c>
      <c r="C2004" s="671" t="s">
        <v>396</v>
      </c>
      <c r="D2004" s="606" t="s">
        <v>399</v>
      </c>
      <c r="E2004" s="670"/>
      <c r="F2004" s="670"/>
      <c r="G2004" s="670"/>
      <c r="H2004" s="670"/>
      <c r="I2004" s="670"/>
      <c r="J2004" s="670"/>
      <c r="K2004" s="607">
        <v>492</v>
      </c>
      <c r="L2004" s="670"/>
      <c r="M2004" s="670"/>
      <c r="N2004" s="670"/>
      <c r="O2004" s="670"/>
      <c r="P2004" s="670"/>
      <c r="Q2004" s="603">
        <v>492</v>
      </c>
      <c r="R2004" s="670"/>
      <c r="S2004" s="670"/>
      <c r="T2004" s="670"/>
      <c r="U2004" s="670"/>
      <c r="V2004" s="670"/>
      <c r="W2004" s="670"/>
      <c r="X2004" s="608">
        <v>1</v>
      </c>
      <c r="Y2004" s="670"/>
      <c r="Z2004" s="670"/>
      <c r="AA2004" s="670"/>
      <c r="AB2004" s="670"/>
      <c r="AC2004" s="670"/>
      <c r="AD2004" s="605">
        <v>1</v>
      </c>
    </row>
    <row r="2005" spans="1:30" ht="15.75" thickBot="1" x14ac:dyDescent="0.3">
      <c r="A2005" s="593" t="s">
        <v>432</v>
      </c>
      <c r="B2005" s="673">
        <v>45484</v>
      </c>
      <c r="C2005" s="671" t="s">
        <v>396</v>
      </c>
      <c r="D2005" s="600" t="s">
        <v>399</v>
      </c>
      <c r="E2005" s="602"/>
      <c r="F2005" s="602"/>
      <c r="G2005" s="602"/>
      <c r="H2005" s="601">
        <v>1000</v>
      </c>
      <c r="I2005" s="602"/>
      <c r="J2005" s="602"/>
      <c r="K2005" s="602"/>
      <c r="L2005" s="602"/>
      <c r="M2005" s="601">
        <v>1248</v>
      </c>
      <c r="N2005" s="601">
        <v>61054</v>
      </c>
      <c r="O2005" s="601">
        <v>46170</v>
      </c>
      <c r="P2005" s="601">
        <v>2829</v>
      </c>
      <c r="Q2005" s="603">
        <v>112301</v>
      </c>
      <c r="R2005" s="602"/>
      <c r="S2005" s="602"/>
      <c r="T2005" s="602"/>
      <c r="U2005" s="604">
        <v>1</v>
      </c>
      <c r="V2005" s="602"/>
      <c r="W2005" s="602"/>
      <c r="X2005" s="602"/>
      <c r="Y2005" s="602"/>
      <c r="Z2005" s="604">
        <v>2</v>
      </c>
      <c r="AA2005" s="604">
        <v>75</v>
      </c>
      <c r="AB2005" s="604">
        <v>61</v>
      </c>
      <c r="AC2005" s="604">
        <v>6</v>
      </c>
      <c r="AD2005" s="605">
        <v>143</v>
      </c>
    </row>
    <row r="2006" spans="1:30" ht="15.75" thickBot="1" x14ac:dyDescent="0.3">
      <c r="A2006" s="593" t="s">
        <v>432</v>
      </c>
      <c r="B2006" s="672">
        <v>45489</v>
      </c>
      <c r="C2006" s="671" t="s">
        <v>396</v>
      </c>
      <c r="D2006" s="606" t="s">
        <v>399</v>
      </c>
      <c r="E2006" s="670"/>
      <c r="F2006" s="670"/>
      <c r="G2006" s="670"/>
      <c r="H2006" s="670"/>
      <c r="I2006" s="607">
        <v>519</v>
      </c>
      <c r="J2006" s="670"/>
      <c r="K2006" s="607">
        <v>822</v>
      </c>
      <c r="L2006" s="670"/>
      <c r="M2006" s="607">
        <v>250</v>
      </c>
      <c r="N2006" s="607">
        <v>51842</v>
      </c>
      <c r="O2006" s="607">
        <v>47617</v>
      </c>
      <c r="P2006" s="607">
        <v>13572</v>
      </c>
      <c r="Q2006" s="603">
        <v>114622</v>
      </c>
      <c r="R2006" s="670"/>
      <c r="S2006" s="670"/>
      <c r="T2006" s="670"/>
      <c r="U2006" s="670"/>
      <c r="V2006" s="608">
        <v>1</v>
      </c>
      <c r="W2006" s="670"/>
      <c r="X2006" s="608">
        <v>1</v>
      </c>
      <c r="Y2006" s="670"/>
      <c r="Z2006" s="608">
        <v>1</v>
      </c>
      <c r="AA2006" s="608">
        <v>70</v>
      </c>
      <c r="AB2006" s="608">
        <v>59</v>
      </c>
      <c r="AC2006" s="608">
        <v>19</v>
      </c>
      <c r="AD2006" s="605">
        <v>149</v>
      </c>
    </row>
    <row r="2007" spans="1:30" ht="15.75" thickBot="1" x14ac:dyDescent="0.3">
      <c r="A2007" s="593" t="s">
        <v>432</v>
      </c>
      <c r="B2007" s="673">
        <v>45491</v>
      </c>
      <c r="C2007" s="671" t="s">
        <v>396</v>
      </c>
      <c r="D2007" s="600" t="s">
        <v>399</v>
      </c>
      <c r="E2007" s="602"/>
      <c r="F2007" s="602"/>
      <c r="G2007" s="602"/>
      <c r="H2007" s="601">
        <v>1810</v>
      </c>
      <c r="I2007" s="601">
        <v>326</v>
      </c>
      <c r="J2007" s="602"/>
      <c r="K2007" s="602"/>
      <c r="L2007" s="602"/>
      <c r="M2007" s="601">
        <v>4531</v>
      </c>
      <c r="N2007" s="601">
        <v>161028</v>
      </c>
      <c r="O2007" s="601">
        <v>137316</v>
      </c>
      <c r="P2007" s="601">
        <v>45466</v>
      </c>
      <c r="Q2007" s="603">
        <v>350477</v>
      </c>
      <c r="R2007" s="602"/>
      <c r="S2007" s="602"/>
      <c r="T2007" s="602"/>
      <c r="U2007" s="604">
        <v>2</v>
      </c>
      <c r="V2007" s="604">
        <v>1</v>
      </c>
      <c r="W2007" s="602"/>
      <c r="X2007" s="602"/>
      <c r="Y2007" s="602"/>
      <c r="Z2007" s="604">
        <v>8</v>
      </c>
      <c r="AA2007" s="604">
        <v>212</v>
      </c>
      <c r="AB2007" s="604">
        <v>177</v>
      </c>
      <c r="AC2007" s="604">
        <v>68</v>
      </c>
      <c r="AD2007" s="605">
        <v>466</v>
      </c>
    </row>
    <row r="2008" spans="1:30" ht="15.75" thickBot="1" x14ac:dyDescent="0.3">
      <c r="A2008" s="593" t="s">
        <v>432</v>
      </c>
      <c r="B2008" s="672">
        <v>45492</v>
      </c>
      <c r="C2008" s="671" t="s">
        <v>396</v>
      </c>
      <c r="D2008" s="606" t="s">
        <v>402</v>
      </c>
      <c r="E2008" s="670"/>
      <c r="F2008" s="670"/>
      <c r="G2008" s="670"/>
      <c r="H2008" s="670"/>
      <c r="I2008" s="670"/>
      <c r="J2008" s="670"/>
      <c r="K2008" s="670"/>
      <c r="L2008" s="670"/>
      <c r="M2008" s="607">
        <v>13584</v>
      </c>
      <c r="N2008" s="607">
        <v>27298</v>
      </c>
      <c r="O2008" s="607">
        <v>25496</v>
      </c>
      <c r="P2008" s="607">
        <v>14083</v>
      </c>
      <c r="Q2008" s="603">
        <v>80461</v>
      </c>
      <c r="R2008" s="670"/>
      <c r="S2008" s="670"/>
      <c r="T2008" s="670"/>
      <c r="U2008" s="670"/>
      <c r="V2008" s="670"/>
      <c r="W2008" s="670"/>
      <c r="X2008" s="670"/>
      <c r="Y2008" s="670"/>
      <c r="Z2008" s="608">
        <v>24</v>
      </c>
      <c r="AA2008" s="608">
        <v>57</v>
      </c>
      <c r="AB2008" s="608">
        <v>46</v>
      </c>
      <c r="AC2008" s="608">
        <v>24</v>
      </c>
      <c r="AD2008" s="605">
        <v>151</v>
      </c>
    </row>
    <row r="2009" spans="1:30" ht="15.75" thickBot="1" x14ac:dyDescent="0.3">
      <c r="A2009" s="593" t="s">
        <v>432</v>
      </c>
      <c r="B2009" s="673">
        <v>45503</v>
      </c>
      <c r="C2009" s="671" t="s">
        <v>396</v>
      </c>
      <c r="D2009" s="600" t="s">
        <v>399</v>
      </c>
      <c r="E2009" s="602"/>
      <c r="F2009" s="602"/>
      <c r="G2009" s="602"/>
      <c r="H2009" s="602"/>
      <c r="I2009" s="602"/>
      <c r="J2009" s="602"/>
      <c r="K2009" s="602"/>
      <c r="L2009" s="602"/>
      <c r="M2009" s="602"/>
      <c r="N2009" s="602"/>
      <c r="O2009" s="602"/>
      <c r="P2009" s="601">
        <v>55</v>
      </c>
      <c r="Q2009" s="603">
        <v>55</v>
      </c>
      <c r="R2009" s="602"/>
      <c r="S2009" s="602"/>
      <c r="T2009" s="602"/>
      <c r="U2009" s="602"/>
      <c r="V2009" s="602"/>
      <c r="W2009" s="602"/>
      <c r="X2009" s="602"/>
      <c r="Y2009" s="602"/>
      <c r="Z2009" s="602"/>
      <c r="AA2009" s="602"/>
      <c r="AB2009" s="602"/>
      <c r="AC2009" s="604">
        <v>2</v>
      </c>
      <c r="AD2009" s="605">
        <v>2</v>
      </c>
    </row>
    <row r="2010" spans="1:30" ht="15.75" thickBot="1" x14ac:dyDescent="0.3">
      <c r="A2010" s="593" t="s">
        <v>432</v>
      </c>
      <c r="B2010" s="672">
        <v>45517</v>
      </c>
      <c r="C2010" s="671" t="s">
        <v>396</v>
      </c>
      <c r="D2010" s="606" t="s">
        <v>402</v>
      </c>
      <c r="E2010" s="670"/>
      <c r="F2010" s="670"/>
      <c r="G2010" s="670"/>
      <c r="H2010" s="670"/>
      <c r="I2010" s="670"/>
      <c r="J2010" s="670"/>
      <c r="K2010" s="670"/>
      <c r="L2010" s="670"/>
      <c r="M2010" s="607">
        <v>548</v>
      </c>
      <c r="N2010" s="607">
        <v>3033</v>
      </c>
      <c r="O2010" s="607">
        <v>16763</v>
      </c>
      <c r="P2010" s="607">
        <v>7504</v>
      </c>
      <c r="Q2010" s="603">
        <v>27848</v>
      </c>
      <c r="R2010" s="670"/>
      <c r="S2010" s="670"/>
      <c r="T2010" s="670"/>
      <c r="U2010" s="670"/>
      <c r="V2010" s="670"/>
      <c r="W2010" s="670"/>
      <c r="X2010" s="670"/>
      <c r="Y2010" s="670"/>
      <c r="Z2010" s="608">
        <v>1</v>
      </c>
      <c r="AA2010" s="608">
        <v>4</v>
      </c>
      <c r="AB2010" s="608">
        <v>25</v>
      </c>
      <c r="AC2010" s="608">
        <v>13</v>
      </c>
      <c r="AD2010" s="605">
        <v>43</v>
      </c>
    </row>
    <row r="2011" spans="1:30" ht="15.75" thickBot="1" x14ac:dyDescent="0.3">
      <c r="A2011" s="593" t="s">
        <v>432</v>
      </c>
      <c r="B2011" s="692" t="s">
        <v>398</v>
      </c>
      <c r="C2011" s="692" t="s">
        <v>396</v>
      </c>
      <c r="D2011" s="600" t="s">
        <v>402</v>
      </c>
      <c r="E2011" s="602"/>
      <c r="F2011" s="602"/>
      <c r="G2011" s="602"/>
      <c r="H2011" s="602"/>
      <c r="I2011" s="602"/>
      <c r="J2011" s="602"/>
      <c r="K2011" s="602"/>
      <c r="L2011" s="602"/>
      <c r="M2011" s="602"/>
      <c r="N2011" s="602"/>
      <c r="O2011" s="602"/>
      <c r="P2011" s="602"/>
      <c r="Q2011" s="591"/>
      <c r="R2011" s="604">
        <v>9</v>
      </c>
      <c r="S2011" s="604">
        <v>1</v>
      </c>
      <c r="T2011" s="604">
        <v>23</v>
      </c>
      <c r="U2011" s="604">
        <v>272</v>
      </c>
      <c r="V2011" s="604">
        <v>141</v>
      </c>
      <c r="W2011" s="604">
        <v>117</v>
      </c>
      <c r="X2011" s="604">
        <v>99</v>
      </c>
      <c r="Y2011" s="604">
        <v>86</v>
      </c>
      <c r="Z2011" s="604">
        <v>131</v>
      </c>
      <c r="AA2011" s="604">
        <v>121</v>
      </c>
      <c r="AB2011" s="604">
        <v>92</v>
      </c>
      <c r="AC2011" s="604">
        <v>27</v>
      </c>
      <c r="AD2011" s="605">
        <v>1047</v>
      </c>
    </row>
    <row r="2012" spans="1:30" ht="15.75" thickBot="1" x14ac:dyDescent="0.3">
      <c r="A2012" s="593" t="s">
        <v>432</v>
      </c>
      <c r="B2012" s="692" t="s">
        <v>398</v>
      </c>
      <c r="C2012" s="692" t="s">
        <v>396</v>
      </c>
      <c r="D2012" s="606" t="s">
        <v>397</v>
      </c>
      <c r="E2012" s="670"/>
      <c r="F2012" s="670"/>
      <c r="G2012" s="670"/>
      <c r="H2012" s="670"/>
      <c r="I2012" s="670"/>
      <c r="J2012" s="670"/>
      <c r="K2012" s="670"/>
      <c r="L2012" s="670"/>
      <c r="M2012" s="670"/>
      <c r="N2012" s="670"/>
      <c r="O2012" s="670"/>
      <c r="P2012" s="670"/>
      <c r="Q2012" s="591"/>
      <c r="R2012" s="670"/>
      <c r="S2012" s="670"/>
      <c r="T2012" s="608">
        <v>1</v>
      </c>
      <c r="U2012" s="670"/>
      <c r="V2012" s="670"/>
      <c r="W2012" s="670"/>
      <c r="X2012" s="670"/>
      <c r="Y2012" s="670"/>
      <c r="Z2012" s="670"/>
      <c r="AA2012" s="670"/>
      <c r="AB2012" s="670"/>
      <c r="AC2012" s="670"/>
      <c r="AD2012" s="605">
        <v>1</v>
      </c>
    </row>
    <row r="2013" spans="1:30" ht="15.75" thickBot="1" x14ac:dyDescent="0.3">
      <c r="A2013" s="593" t="s">
        <v>432</v>
      </c>
      <c r="B2013" s="692" t="s">
        <v>398</v>
      </c>
      <c r="C2013" s="692" t="s">
        <v>396</v>
      </c>
      <c r="D2013" s="600" t="s">
        <v>399</v>
      </c>
      <c r="E2013" s="602"/>
      <c r="F2013" s="602"/>
      <c r="G2013" s="602"/>
      <c r="H2013" s="602"/>
      <c r="I2013" s="602"/>
      <c r="J2013" s="602"/>
      <c r="K2013" s="602"/>
      <c r="L2013" s="602"/>
      <c r="M2013" s="602"/>
      <c r="N2013" s="602"/>
      <c r="O2013" s="602"/>
      <c r="P2013" s="602"/>
      <c r="Q2013" s="591"/>
      <c r="R2013" s="604">
        <v>161</v>
      </c>
      <c r="S2013" s="604">
        <v>50</v>
      </c>
      <c r="T2013" s="604">
        <v>318</v>
      </c>
      <c r="U2013" s="604">
        <v>505</v>
      </c>
      <c r="V2013" s="604">
        <v>271</v>
      </c>
      <c r="W2013" s="604">
        <v>408</v>
      </c>
      <c r="X2013" s="604">
        <v>259</v>
      </c>
      <c r="Y2013" s="604">
        <v>286</v>
      </c>
      <c r="Z2013" s="604">
        <v>495</v>
      </c>
      <c r="AA2013" s="604">
        <v>684</v>
      </c>
      <c r="AB2013" s="604">
        <v>392</v>
      </c>
      <c r="AC2013" s="604">
        <v>192</v>
      </c>
      <c r="AD2013" s="605">
        <v>3745</v>
      </c>
    </row>
    <row r="2014" spans="1:30" ht="15.75" thickBot="1" x14ac:dyDescent="0.3">
      <c r="A2014" s="593" t="s">
        <v>432</v>
      </c>
      <c r="B2014" s="692" t="s">
        <v>398</v>
      </c>
      <c r="C2014" s="692" t="s">
        <v>396</v>
      </c>
      <c r="D2014" s="606" t="s">
        <v>403</v>
      </c>
      <c r="E2014" s="670"/>
      <c r="F2014" s="670"/>
      <c r="G2014" s="670"/>
      <c r="H2014" s="670"/>
      <c r="I2014" s="670"/>
      <c r="J2014" s="670"/>
      <c r="K2014" s="670"/>
      <c r="L2014" s="670"/>
      <c r="M2014" s="670"/>
      <c r="N2014" s="670"/>
      <c r="O2014" s="670"/>
      <c r="P2014" s="670"/>
      <c r="Q2014" s="591"/>
      <c r="R2014" s="670"/>
      <c r="S2014" s="670"/>
      <c r="T2014" s="670"/>
      <c r="U2014" s="670"/>
      <c r="V2014" s="608">
        <v>1</v>
      </c>
      <c r="W2014" s="670"/>
      <c r="X2014" s="670"/>
      <c r="Y2014" s="608">
        <v>3</v>
      </c>
      <c r="Z2014" s="670"/>
      <c r="AA2014" s="670"/>
      <c r="AB2014" s="670"/>
      <c r="AC2014" s="608">
        <v>1</v>
      </c>
      <c r="AD2014" s="605">
        <v>5</v>
      </c>
    </row>
    <row r="2015" spans="1:30" ht="15.75" thickBot="1" x14ac:dyDescent="0.3">
      <c r="A2015" s="593" t="s">
        <v>432</v>
      </c>
      <c r="B2015" s="692" t="s">
        <v>398</v>
      </c>
      <c r="C2015" s="692" t="s">
        <v>396</v>
      </c>
      <c r="D2015" s="600" t="s">
        <v>407</v>
      </c>
      <c r="E2015" s="602"/>
      <c r="F2015" s="602"/>
      <c r="G2015" s="602"/>
      <c r="H2015" s="602"/>
      <c r="I2015" s="602"/>
      <c r="J2015" s="602"/>
      <c r="K2015" s="602"/>
      <c r="L2015" s="602"/>
      <c r="M2015" s="602"/>
      <c r="N2015" s="602"/>
      <c r="O2015" s="602"/>
      <c r="P2015" s="602"/>
      <c r="Q2015" s="591"/>
      <c r="R2015" s="604">
        <v>1</v>
      </c>
      <c r="S2015" s="604">
        <v>7</v>
      </c>
      <c r="T2015" s="602"/>
      <c r="U2015" s="602"/>
      <c r="V2015" s="602"/>
      <c r="W2015" s="602"/>
      <c r="X2015" s="602"/>
      <c r="Y2015" s="602"/>
      <c r="Z2015" s="602"/>
      <c r="AA2015" s="602"/>
      <c r="AB2015" s="602"/>
      <c r="AC2015" s="602"/>
      <c r="AD2015" s="605">
        <v>8</v>
      </c>
    </row>
    <row r="2016" spans="1:30" ht="15.75" thickBot="1" x14ac:dyDescent="0.3">
      <c r="A2016" s="593" t="s">
        <v>432</v>
      </c>
      <c r="B2016" s="671" t="s">
        <v>400</v>
      </c>
      <c r="C2016" s="671" t="s">
        <v>400</v>
      </c>
      <c r="D2016" s="609" t="s">
        <v>400</v>
      </c>
      <c r="E2016" s="603">
        <v>128893</v>
      </c>
      <c r="F2016" s="603">
        <v>34145</v>
      </c>
      <c r="G2016" s="603">
        <v>201701</v>
      </c>
      <c r="H2016" s="603">
        <v>377738</v>
      </c>
      <c r="I2016" s="603">
        <v>232643</v>
      </c>
      <c r="J2016" s="603">
        <v>322986</v>
      </c>
      <c r="K2016" s="603">
        <v>227288</v>
      </c>
      <c r="L2016" s="603">
        <v>269577</v>
      </c>
      <c r="M2016" s="603">
        <v>453281</v>
      </c>
      <c r="N2016" s="603">
        <v>563596</v>
      </c>
      <c r="O2016" s="603">
        <v>377177</v>
      </c>
      <c r="P2016" s="603">
        <v>83509</v>
      </c>
      <c r="Q2016" s="603">
        <v>3272534</v>
      </c>
      <c r="R2016" s="610">
        <v>201</v>
      </c>
      <c r="S2016" s="610">
        <v>59</v>
      </c>
      <c r="T2016" s="610">
        <v>321</v>
      </c>
      <c r="U2016" s="610">
        <v>611</v>
      </c>
      <c r="V2016" s="610">
        <v>336</v>
      </c>
      <c r="W2016" s="610">
        <v>467</v>
      </c>
      <c r="X2016" s="610">
        <v>318</v>
      </c>
      <c r="Y2016" s="610">
        <v>341</v>
      </c>
      <c r="Z2016" s="610">
        <v>610</v>
      </c>
      <c r="AA2016" s="610">
        <v>756</v>
      </c>
      <c r="AB2016" s="610">
        <v>504</v>
      </c>
      <c r="AC2016" s="610">
        <v>240</v>
      </c>
      <c r="AD2016" s="605">
        <v>3821</v>
      </c>
    </row>
    <row r="2017" spans="1:30" ht="15.75" thickBot="1" x14ac:dyDescent="0.3">
      <c r="A2017" s="593" t="s">
        <v>433</v>
      </c>
      <c r="B2017" s="673">
        <v>45146</v>
      </c>
      <c r="C2017" s="671" t="s">
        <v>396</v>
      </c>
      <c r="D2017" s="600" t="s">
        <v>407</v>
      </c>
      <c r="E2017" s="601">
        <v>2057.0700000000002</v>
      </c>
      <c r="F2017" s="602"/>
      <c r="G2017" s="602"/>
      <c r="H2017" s="602"/>
      <c r="I2017" s="602"/>
      <c r="J2017" s="602"/>
      <c r="K2017" s="602"/>
      <c r="L2017" s="602"/>
      <c r="M2017" s="602"/>
      <c r="N2017" s="602"/>
      <c r="O2017" s="602"/>
      <c r="P2017" s="602"/>
      <c r="Q2017" s="603">
        <v>2057.0700000000002</v>
      </c>
      <c r="R2017" s="604">
        <v>5</v>
      </c>
      <c r="S2017" s="602"/>
      <c r="T2017" s="602"/>
      <c r="U2017" s="602"/>
      <c r="V2017" s="602"/>
      <c r="W2017" s="602"/>
      <c r="X2017" s="602"/>
      <c r="Y2017" s="602"/>
      <c r="Z2017" s="602"/>
      <c r="AA2017" s="602"/>
      <c r="AB2017" s="602"/>
      <c r="AC2017" s="602"/>
      <c r="AD2017" s="605">
        <v>5</v>
      </c>
    </row>
    <row r="2018" spans="1:30" ht="15.75" thickBot="1" x14ac:dyDescent="0.3">
      <c r="A2018" s="593" t="s">
        <v>433</v>
      </c>
      <c r="B2018" s="672">
        <v>45155</v>
      </c>
      <c r="C2018" s="671" t="s">
        <v>396</v>
      </c>
      <c r="D2018" s="606" t="s">
        <v>407</v>
      </c>
      <c r="E2018" s="607">
        <v>3400.81</v>
      </c>
      <c r="F2018" s="670"/>
      <c r="G2018" s="670"/>
      <c r="H2018" s="670"/>
      <c r="I2018" s="670"/>
      <c r="J2018" s="670"/>
      <c r="K2018" s="670"/>
      <c r="L2018" s="670"/>
      <c r="M2018" s="670"/>
      <c r="N2018" s="670"/>
      <c r="O2018" s="670"/>
      <c r="P2018" s="670"/>
      <c r="Q2018" s="603">
        <v>3400.81</v>
      </c>
      <c r="R2018" s="608">
        <v>8</v>
      </c>
      <c r="S2018" s="670"/>
      <c r="T2018" s="670"/>
      <c r="U2018" s="670"/>
      <c r="V2018" s="670"/>
      <c r="W2018" s="670"/>
      <c r="X2018" s="670"/>
      <c r="Y2018" s="670"/>
      <c r="Z2018" s="670"/>
      <c r="AA2018" s="670"/>
      <c r="AB2018" s="670"/>
      <c r="AC2018" s="670"/>
      <c r="AD2018" s="605">
        <v>8</v>
      </c>
    </row>
    <row r="2019" spans="1:30" ht="15.75" thickBot="1" x14ac:dyDescent="0.3">
      <c r="A2019" s="593" t="s">
        <v>433</v>
      </c>
      <c r="B2019" s="673">
        <v>45162</v>
      </c>
      <c r="C2019" s="671" t="s">
        <v>396</v>
      </c>
      <c r="D2019" s="600" t="s">
        <v>407</v>
      </c>
      <c r="E2019" s="601">
        <v>3212.93</v>
      </c>
      <c r="F2019" s="602"/>
      <c r="G2019" s="602"/>
      <c r="H2019" s="602"/>
      <c r="I2019" s="602"/>
      <c r="J2019" s="602"/>
      <c r="K2019" s="602"/>
      <c r="L2019" s="602"/>
      <c r="M2019" s="602"/>
      <c r="N2019" s="602"/>
      <c r="O2019" s="602"/>
      <c r="P2019" s="602"/>
      <c r="Q2019" s="603">
        <v>3212.93</v>
      </c>
      <c r="R2019" s="604">
        <v>8</v>
      </c>
      <c r="S2019" s="602"/>
      <c r="T2019" s="602"/>
      <c r="U2019" s="602"/>
      <c r="V2019" s="602"/>
      <c r="W2019" s="602"/>
      <c r="X2019" s="602"/>
      <c r="Y2019" s="602"/>
      <c r="Z2019" s="602"/>
      <c r="AA2019" s="602"/>
      <c r="AB2019" s="602"/>
      <c r="AC2019" s="602"/>
      <c r="AD2019" s="605">
        <v>8</v>
      </c>
    </row>
    <row r="2020" spans="1:30" ht="15.75" thickBot="1" x14ac:dyDescent="0.3">
      <c r="A2020" s="593" t="s">
        <v>433</v>
      </c>
      <c r="B2020" s="672">
        <v>45168</v>
      </c>
      <c r="C2020" s="671" t="s">
        <v>396</v>
      </c>
      <c r="D2020" s="606" t="s">
        <v>407</v>
      </c>
      <c r="E2020" s="607">
        <v>13109.43</v>
      </c>
      <c r="F2020" s="670"/>
      <c r="G2020" s="670"/>
      <c r="H2020" s="670"/>
      <c r="I2020" s="670"/>
      <c r="J2020" s="670"/>
      <c r="K2020" s="670"/>
      <c r="L2020" s="670"/>
      <c r="M2020" s="670"/>
      <c r="N2020" s="670"/>
      <c r="O2020" s="670"/>
      <c r="P2020" s="670"/>
      <c r="Q2020" s="603">
        <v>13109.43</v>
      </c>
      <c r="R2020" s="608">
        <v>25</v>
      </c>
      <c r="S2020" s="670"/>
      <c r="T2020" s="670"/>
      <c r="U2020" s="670"/>
      <c r="V2020" s="670"/>
      <c r="W2020" s="670"/>
      <c r="X2020" s="670"/>
      <c r="Y2020" s="670"/>
      <c r="Z2020" s="670"/>
      <c r="AA2020" s="670"/>
      <c r="AB2020" s="670"/>
      <c r="AC2020" s="670"/>
      <c r="AD2020" s="605">
        <v>25</v>
      </c>
    </row>
    <row r="2021" spans="1:30" ht="15.75" thickBot="1" x14ac:dyDescent="0.3">
      <c r="A2021" s="593" t="s">
        <v>433</v>
      </c>
      <c r="B2021" s="673">
        <v>45169</v>
      </c>
      <c r="C2021" s="671" t="s">
        <v>396</v>
      </c>
      <c r="D2021" s="600" t="s">
        <v>407</v>
      </c>
      <c r="E2021" s="601">
        <v>45910.45</v>
      </c>
      <c r="F2021" s="602"/>
      <c r="G2021" s="602"/>
      <c r="H2021" s="602"/>
      <c r="I2021" s="602"/>
      <c r="J2021" s="602"/>
      <c r="K2021" s="602"/>
      <c r="L2021" s="602"/>
      <c r="M2021" s="602"/>
      <c r="N2021" s="602"/>
      <c r="O2021" s="602"/>
      <c r="P2021" s="602"/>
      <c r="Q2021" s="603">
        <v>45910.45</v>
      </c>
      <c r="R2021" s="604">
        <v>91</v>
      </c>
      <c r="S2021" s="602"/>
      <c r="T2021" s="602"/>
      <c r="U2021" s="602"/>
      <c r="V2021" s="602"/>
      <c r="W2021" s="602"/>
      <c r="X2021" s="602"/>
      <c r="Y2021" s="602"/>
      <c r="Z2021" s="602"/>
      <c r="AA2021" s="602"/>
      <c r="AB2021" s="602"/>
      <c r="AC2021" s="602"/>
      <c r="AD2021" s="605">
        <v>91</v>
      </c>
    </row>
    <row r="2022" spans="1:30" ht="15.75" thickBot="1" x14ac:dyDescent="0.3">
      <c r="A2022" s="593" t="s">
        <v>433</v>
      </c>
      <c r="B2022" s="672">
        <v>45180</v>
      </c>
      <c r="C2022" s="671" t="s">
        <v>396</v>
      </c>
      <c r="D2022" s="606" t="s">
        <v>407</v>
      </c>
      <c r="E2022" s="607">
        <v>7939.35</v>
      </c>
      <c r="F2022" s="670"/>
      <c r="G2022" s="670"/>
      <c r="H2022" s="670"/>
      <c r="I2022" s="670"/>
      <c r="J2022" s="670"/>
      <c r="K2022" s="670"/>
      <c r="L2022" s="670"/>
      <c r="M2022" s="670"/>
      <c r="N2022" s="670"/>
      <c r="O2022" s="670"/>
      <c r="P2022" s="670"/>
      <c r="Q2022" s="603">
        <v>7939.35</v>
      </c>
      <c r="R2022" s="608">
        <v>23</v>
      </c>
      <c r="S2022" s="670"/>
      <c r="T2022" s="670"/>
      <c r="U2022" s="670"/>
      <c r="V2022" s="670"/>
      <c r="W2022" s="670"/>
      <c r="X2022" s="670"/>
      <c r="Y2022" s="670"/>
      <c r="Z2022" s="670"/>
      <c r="AA2022" s="670"/>
      <c r="AB2022" s="670"/>
      <c r="AC2022" s="670"/>
      <c r="AD2022" s="605">
        <v>23</v>
      </c>
    </row>
    <row r="2023" spans="1:30" ht="15.75" thickBot="1" x14ac:dyDescent="0.3">
      <c r="A2023" s="593" t="s">
        <v>433</v>
      </c>
      <c r="B2023" s="673">
        <v>45183</v>
      </c>
      <c r="C2023" s="671" t="s">
        <v>396</v>
      </c>
      <c r="D2023" s="600" t="s">
        <v>407</v>
      </c>
      <c r="E2023" s="601">
        <v>11180.42</v>
      </c>
      <c r="F2023" s="601">
        <v>2958.47</v>
      </c>
      <c r="G2023" s="602"/>
      <c r="H2023" s="602"/>
      <c r="I2023" s="602"/>
      <c r="J2023" s="602"/>
      <c r="K2023" s="602"/>
      <c r="L2023" s="602"/>
      <c r="M2023" s="602"/>
      <c r="N2023" s="602"/>
      <c r="O2023" s="602"/>
      <c r="P2023" s="602"/>
      <c r="Q2023" s="603">
        <v>14138.89</v>
      </c>
      <c r="R2023" s="604">
        <v>21</v>
      </c>
      <c r="S2023" s="604">
        <v>6</v>
      </c>
      <c r="T2023" s="602"/>
      <c r="U2023" s="602"/>
      <c r="V2023" s="602"/>
      <c r="W2023" s="602"/>
      <c r="X2023" s="602"/>
      <c r="Y2023" s="602"/>
      <c r="Z2023" s="602"/>
      <c r="AA2023" s="602"/>
      <c r="AB2023" s="602"/>
      <c r="AC2023" s="602"/>
      <c r="AD2023" s="605">
        <v>27</v>
      </c>
    </row>
    <row r="2024" spans="1:30" ht="15.75" thickBot="1" x14ac:dyDescent="0.3">
      <c r="A2024" s="593" t="s">
        <v>433</v>
      </c>
      <c r="B2024" s="672">
        <v>45195</v>
      </c>
      <c r="C2024" s="671" t="s">
        <v>396</v>
      </c>
      <c r="D2024" s="606" t="s">
        <v>407</v>
      </c>
      <c r="E2024" s="607">
        <v>150</v>
      </c>
      <c r="F2024" s="670"/>
      <c r="G2024" s="670"/>
      <c r="H2024" s="670"/>
      <c r="I2024" s="670"/>
      <c r="J2024" s="670"/>
      <c r="K2024" s="670"/>
      <c r="L2024" s="670"/>
      <c r="M2024" s="670"/>
      <c r="N2024" s="670"/>
      <c r="O2024" s="670"/>
      <c r="P2024" s="670"/>
      <c r="Q2024" s="603">
        <v>150</v>
      </c>
      <c r="R2024" s="608">
        <v>1</v>
      </c>
      <c r="S2024" s="670"/>
      <c r="T2024" s="670"/>
      <c r="U2024" s="670"/>
      <c r="V2024" s="670"/>
      <c r="W2024" s="670"/>
      <c r="X2024" s="670"/>
      <c r="Y2024" s="670"/>
      <c r="Z2024" s="670"/>
      <c r="AA2024" s="670"/>
      <c r="AB2024" s="670"/>
      <c r="AC2024" s="670"/>
      <c r="AD2024" s="605">
        <v>1</v>
      </c>
    </row>
    <row r="2025" spans="1:30" ht="15.75" thickBot="1" x14ac:dyDescent="0.3">
      <c r="A2025" s="593" t="s">
        <v>433</v>
      </c>
      <c r="B2025" s="673">
        <v>45196</v>
      </c>
      <c r="C2025" s="671" t="s">
        <v>396</v>
      </c>
      <c r="D2025" s="600" t="s">
        <v>407</v>
      </c>
      <c r="E2025" s="601">
        <v>37449.24</v>
      </c>
      <c r="F2025" s="601">
        <v>19554.990000000002</v>
      </c>
      <c r="G2025" s="602"/>
      <c r="H2025" s="602"/>
      <c r="I2025" s="602"/>
      <c r="J2025" s="602"/>
      <c r="K2025" s="602"/>
      <c r="L2025" s="602"/>
      <c r="M2025" s="602"/>
      <c r="N2025" s="602"/>
      <c r="O2025" s="602"/>
      <c r="P2025" s="602"/>
      <c r="Q2025" s="603">
        <v>57004.23</v>
      </c>
      <c r="R2025" s="604">
        <v>69</v>
      </c>
      <c r="S2025" s="604">
        <v>40</v>
      </c>
      <c r="T2025" s="602"/>
      <c r="U2025" s="602"/>
      <c r="V2025" s="602"/>
      <c r="W2025" s="602"/>
      <c r="X2025" s="602"/>
      <c r="Y2025" s="602"/>
      <c r="Z2025" s="602"/>
      <c r="AA2025" s="602"/>
      <c r="AB2025" s="602"/>
      <c r="AC2025" s="602"/>
      <c r="AD2025" s="605">
        <v>109</v>
      </c>
    </row>
    <row r="2026" spans="1:30" ht="15.75" thickBot="1" x14ac:dyDescent="0.3">
      <c r="A2026" s="593" t="s">
        <v>433</v>
      </c>
      <c r="B2026" s="672">
        <v>45197</v>
      </c>
      <c r="C2026" s="671" t="s">
        <v>396</v>
      </c>
      <c r="D2026" s="606" t="s">
        <v>407</v>
      </c>
      <c r="E2026" s="607">
        <v>448.22</v>
      </c>
      <c r="F2026" s="607">
        <v>9193.31</v>
      </c>
      <c r="G2026" s="670"/>
      <c r="H2026" s="670"/>
      <c r="I2026" s="670"/>
      <c r="J2026" s="670"/>
      <c r="K2026" s="670"/>
      <c r="L2026" s="670"/>
      <c r="M2026" s="670"/>
      <c r="N2026" s="670"/>
      <c r="O2026" s="670"/>
      <c r="P2026" s="670"/>
      <c r="Q2026" s="603">
        <v>9641.5300000000007</v>
      </c>
      <c r="R2026" s="608">
        <v>1</v>
      </c>
      <c r="S2026" s="608">
        <v>17</v>
      </c>
      <c r="T2026" s="670"/>
      <c r="U2026" s="670"/>
      <c r="V2026" s="670"/>
      <c r="W2026" s="670"/>
      <c r="X2026" s="670"/>
      <c r="Y2026" s="670"/>
      <c r="Z2026" s="670"/>
      <c r="AA2026" s="670"/>
      <c r="AB2026" s="670"/>
      <c r="AC2026" s="670"/>
      <c r="AD2026" s="605">
        <v>18</v>
      </c>
    </row>
    <row r="2027" spans="1:30" ht="15.75" thickBot="1" x14ac:dyDescent="0.3">
      <c r="A2027" s="593" t="s">
        <v>433</v>
      </c>
      <c r="B2027" s="673">
        <v>45201</v>
      </c>
      <c r="C2027" s="671" t="s">
        <v>396</v>
      </c>
      <c r="D2027" s="600" t="s">
        <v>407</v>
      </c>
      <c r="E2027" s="602"/>
      <c r="F2027" s="602"/>
      <c r="G2027" s="601">
        <v>150</v>
      </c>
      <c r="H2027" s="602"/>
      <c r="I2027" s="602"/>
      <c r="J2027" s="602"/>
      <c r="K2027" s="602"/>
      <c r="L2027" s="602"/>
      <c r="M2027" s="602"/>
      <c r="N2027" s="602"/>
      <c r="O2027" s="602"/>
      <c r="P2027" s="602"/>
      <c r="Q2027" s="603">
        <v>150</v>
      </c>
      <c r="R2027" s="602"/>
      <c r="S2027" s="602"/>
      <c r="T2027" s="604">
        <v>1</v>
      </c>
      <c r="U2027" s="602"/>
      <c r="V2027" s="602"/>
      <c r="W2027" s="602"/>
      <c r="X2027" s="602"/>
      <c r="Y2027" s="602"/>
      <c r="Z2027" s="602"/>
      <c r="AA2027" s="602"/>
      <c r="AB2027" s="602"/>
      <c r="AC2027" s="602"/>
      <c r="AD2027" s="605">
        <v>1</v>
      </c>
    </row>
    <row r="2028" spans="1:30" ht="15.75" thickBot="1" x14ac:dyDescent="0.3">
      <c r="A2028" s="593" t="s">
        <v>433</v>
      </c>
      <c r="B2028" s="672">
        <v>45208</v>
      </c>
      <c r="C2028" s="671" t="s">
        <v>396</v>
      </c>
      <c r="D2028" s="606" t="s">
        <v>407</v>
      </c>
      <c r="E2028" s="670"/>
      <c r="F2028" s="607">
        <v>37579.81</v>
      </c>
      <c r="G2028" s="607">
        <v>4444.58</v>
      </c>
      <c r="H2028" s="670"/>
      <c r="I2028" s="670"/>
      <c r="J2028" s="670"/>
      <c r="K2028" s="670"/>
      <c r="L2028" s="670"/>
      <c r="M2028" s="670"/>
      <c r="N2028" s="670"/>
      <c r="O2028" s="670"/>
      <c r="P2028" s="670"/>
      <c r="Q2028" s="603">
        <v>42024.39</v>
      </c>
      <c r="R2028" s="670"/>
      <c r="S2028" s="608">
        <v>72</v>
      </c>
      <c r="T2028" s="608">
        <v>11</v>
      </c>
      <c r="U2028" s="670"/>
      <c r="V2028" s="670"/>
      <c r="W2028" s="670"/>
      <c r="X2028" s="670"/>
      <c r="Y2028" s="670"/>
      <c r="Z2028" s="670"/>
      <c r="AA2028" s="670"/>
      <c r="AB2028" s="670"/>
      <c r="AC2028" s="670"/>
      <c r="AD2028" s="605">
        <v>83</v>
      </c>
    </row>
    <row r="2029" spans="1:30" ht="15.75" thickBot="1" x14ac:dyDescent="0.3">
      <c r="A2029" s="593" t="s">
        <v>433</v>
      </c>
      <c r="B2029" s="673">
        <v>45212</v>
      </c>
      <c r="C2029" s="671" t="s">
        <v>396</v>
      </c>
      <c r="D2029" s="600" t="s">
        <v>407</v>
      </c>
      <c r="E2029" s="601">
        <v>12162.82</v>
      </c>
      <c r="F2029" s="601">
        <v>32884.51</v>
      </c>
      <c r="G2029" s="601">
        <v>7421.95</v>
      </c>
      <c r="H2029" s="602"/>
      <c r="I2029" s="602"/>
      <c r="J2029" s="602"/>
      <c r="K2029" s="602"/>
      <c r="L2029" s="602"/>
      <c r="M2029" s="602"/>
      <c r="N2029" s="602"/>
      <c r="O2029" s="602"/>
      <c r="P2029" s="602"/>
      <c r="Q2029" s="603">
        <v>52469.279999999999</v>
      </c>
      <c r="R2029" s="604">
        <v>23</v>
      </c>
      <c r="S2029" s="604">
        <v>64</v>
      </c>
      <c r="T2029" s="604">
        <v>15</v>
      </c>
      <c r="U2029" s="602"/>
      <c r="V2029" s="602"/>
      <c r="W2029" s="602"/>
      <c r="X2029" s="602"/>
      <c r="Y2029" s="602"/>
      <c r="Z2029" s="602"/>
      <c r="AA2029" s="602"/>
      <c r="AB2029" s="602"/>
      <c r="AC2029" s="602"/>
      <c r="AD2029" s="605">
        <v>102</v>
      </c>
    </row>
    <row r="2030" spans="1:30" ht="15.75" thickBot="1" x14ac:dyDescent="0.3">
      <c r="A2030" s="593" t="s">
        <v>433</v>
      </c>
      <c r="B2030" s="672">
        <v>45216</v>
      </c>
      <c r="C2030" s="671" t="s">
        <v>396</v>
      </c>
      <c r="D2030" s="606" t="s">
        <v>407</v>
      </c>
      <c r="E2030" s="670"/>
      <c r="F2030" s="607">
        <v>1800</v>
      </c>
      <c r="G2030" s="607">
        <v>3134.38</v>
      </c>
      <c r="H2030" s="670"/>
      <c r="I2030" s="670"/>
      <c r="J2030" s="670"/>
      <c r="K2030" s="670"/>
      <c r="L2030" s="670"/>
      <c r="M2030" s="670"/>
      <c r="N2030" s="670"/>
      <c r="O2030" s="670"/>
      <c r="P2030" s="670"/>
      <c r="Q2030" s="603">
        <v>4934.38</v>
      </c>
      <c r="R2030" s="670"/>
      <c r="S2030" s="608">
        <v>3</v>
      </c>
      <c r="T2030" s="608">
        <v>6</v>
      </c>
      <c r="U2030" s="670"/>
      <c r="V2030" s="670"/>
      <c r="W2030" s="670"/>
      <c r="X2030" s="670"/>
      <c r="Y2030" s="670"/>
      <c r="Z2030" s="670"/>
      <c r="AA2030" s="670"/>
      <c r="AB2030" s="670"/>
      <c r="AC2030" s="670"/>
      <c r="AD2030" s="605">
        <v>9</v>
      </c>
    </row>
    <row r="2031" spans="1:30" ht="15.75" thickBot="1" x14ac:dyDescent="0.3">
      <c r="A2031" s="593" t="s">
        <v>433</v>
      </c>
      <c r="B2031" s="673">
        <v>45231</v>
      </c>
      <c r="C2031" s="671" t="s">
        <v>396</v>
      </c>
      <c r="D2031" s="600" t="s">
        <v>407</v>
      </c>
      <c r="E2031" s="601">
        <v>4695.8500000000004</v>
      </c>
      <c r="F2031" s="601">
        <v>2877.06</v>
      </c>
      <c r="G2031" s="601">
        <v>36324.400000000001</v>
      </c>
      <c r="H2031" s="601">
        <v>6665.8</v>
      </c>
      <c r="I2031" s="602"/>
      <c r="J2031" s="602"/>
      <c r="K2031" s="602"/>
      <c r="L2031" s="602"/>
      <c r="M2031" s="602"/>
      <c r="N2031" s="602"/>
      <c r="O2031" s="602"/>
      <c r="P2031" s="602"/>
      <c r="Q2031" s="603">
        <v>50563.11</v>
      </c>
      <c r="R2031" s="604">
        <v>10</v>
      </c>
      <c r="S2031" s="604">
        <v>6</v>
      </c>
      <c r="T2031" s="604">
        <v>72</v>
      </c>
      <c r="U2031" s="604">
        <v>16</v>
      </c>
      <c r="V2031" s="602"/>
      <c r="W2031" s="602"/>
      <c r="X2031" s="602"/>
      <c r="Y2031" s="602"/>
      <c r="Z2031" s="602"/>
      <c r="AA2031" s="602"/>
      <c r="AB2031" s="602"/>
      <c r="AC2031" s="602"/>
      <c r="AD2031" s="605">
        <v>103</v>
      </c>
    </row>
    <row r="2032" spans="1:30" ht="15.75" thickBot="1" x14ac:dyDescent="0.3">
      <c r="A2032" s="593" t="s">
        <v>433</v>
      </c>
      <c r="B2032" s="672">
        <v>45237</v>
      </c>
      <c r="C2032" s="671" t="s">
        <v>396</v>
      </c>
      <c r="D2032" s="606" t="s">
        <v>407</v>
      </c>
      <c r="E2032" s="670"/>
      <c r="F2032" s="607">
        <v>2563.83</v>
      </c>
      <c r="G2032" s="607">
        <v>10991.1</v>
      </c>
      <c r="H2032" s="607">
        <v>2503.3000000000002</v>
      </c>
      <c r="I2032" s="670"/>
      <c r="J2032" s="670"/>
      <c r="K2032" s="670"/>
      <c r="L2032" s="670"/>
      <c r="M2032" s="670"/>
      <c r="N2032" s="670"/>
      <c r="O2032" s="670"/>
      <c r="P2032" s="670"/>
      <c r="Q2032" s="603">
        <v>16058.23</v>
      </c>
      <c r="R2032" s="670"/>
      <c r="S2032" s="608">
        <v>5</v>
      </c>
      <c r="T2032" s="608">
        <v>21</v>
      </c>
      <c r="U2032" s="608">
        <v>5</v>
      </c>
      <c r="V2032" s="670"/>
      <c r="W2032" s="670"/>
      <c r="X2032" s="670"/>
      <c r="Y2032" s="670"/>
      <c r="Z2032" s="670"/>
      <c r="AA2032" s="670"/>
      <c r="AB2032" s="670"/>
      <c r="AC2032" s="670"/>
      <c r="AD2032" s="605">
        <v>31</v>
      </c>
    </row>
    <row r="2033" spans="1:30" ht="15.75" thickBot="1" x14ac:dyDescent="0.3">
      <c r="A2033" s="593" t="s">
        <v>433</v>
      </c>
      <c r="B2033" s="673">
        <v>45246</v>
      </c>
      <c r="C2033" s="671" t="s">
        <v>396</v>
      </c>
      <c r="D2033" s="600" t="s">
        <v>407</v>
      </c>
      <c r="E2033" s="601">
        <v>600</v>
      </c>
      <c r="F2033" s="601">
        <v>13726.77</v>
      </c>
      <c r="G2033" s="601">
        <v>58320.1</v>
      </c>
      <c r="H2033" s="601">
        <v>22222.58</v>
      </c>
      <c r="I2033" s="602"/>
      <c r="J2033" s="602"/>
      <c r="K2033" s="602"/>
      <c r="L2033" s="602"/>
      <c r="M2033" s="602"/>
      <c r="N2033" s="602"/>
      <c r="O2033" s="602"/>
      <c r="P2033" s="602"/>
      <c r="Q2033" s="603">
        <v>94869.45</v>
      </c>
      <c r="R2033" s="604">
        <v>1</v>
      </c>
      <c r="S2033" s="604">
        <v>24</v>
      </c>
      <c r="T2033" s="604">
        <v>114</v>
      </c>
      <c r="U2033" s="604">
        <v>46</v>
      </c>
      <c r="V2033" s="602"/>
      <c r="W2033" s="602"/>
      <c r="X2033" s="602"/>
      <c r="Y2033" s="602"/>
      <c r="Z2033" s="602"/>
      <c r="AA2033" s="602"/>
      <c r="AB2033" s="602"/>
      <c r="AC2033" s="602"/>
      <c r="AD2033" s="605">
        <v>183</v>
      </c>
    </row>
    <row r="2034" spans="1:30" ht="15.75" thickBot="1" x14ac:dyDescent="0.3">
      <c r="A2034" s="593" t="s">
        <v>433</v>
      </c>
      <c r="B2034" s="672">
        <v>45259</v>
      </c>
      <c r="C2034" s="671" t="s">
        <v>396</v>
      </c>
      <c r="D2034" s="606" t="s">
        <v>407</v>
      </c>
      <c r="E2034" s="670"/>
      <c r="F2034" s="670"/>
      <c r="G2034" s="607">
        <v>1129.93</v>
      </c>
      <c r="H2034" s="607">
        <v>35908.870000000003</v>
      </c>
      <c r="I2034" s="670"/>
      <c r="J2034" s="670"/>
      <c r="K2034" s="670"/>
      <c r="L2034" s="670"/>
      <c r="M2034" s="670"/>
      <c r="N2034" s="670"/>
      <c r="O2034" s="670"/>
      <c r="P2034" s="670"/>
      <c r="Q2034" s="603">
        <v>37038.800000000003</v>
      </c>
      <c r="R2034" s="670"/>
      <c r="S2034" s="670"/>
      <c r="T2034" s="608">
        <v>2</v>
      </c>
      <c r="U2034" s="608">
        <v>73</v>
      </c>
      <c r="V2034" s="670"/>
      <c r="W2034" s="670"/>
      <c r="X2034" s="670"/>
      <c r="Y2034" s="670"/>
      <c r="Z2034" s="670"/>
      <c r="AA2034" s="670"/>
      <c r="AB2034" s="670"/>
      <c r="AC2034" s="670"/>
      <c r="AD2034" s="605">
        <v>75</v>
      </c>
    </row>
    <row r="2035" spans="1:30" ht="15.75" thickBot="1" x14ac:dyDescent="0.3">
      <c r="A2035" s="593" t="s">
        <v>433</v>
      </c>
      <c r="B2035" s="673">
        <v>45261</v>
      </c>
      <c r="C2035" s="671" t="s">
        <v>396</v>
      </c>
      <c r="D2035" s="600" t="s">
        <v>407</v>
      </c>
      <c r="E2035" s="602"/>
      <c r="F2035" s="602"/>
      <c r="G2035" s="602"/>
      <c r="H2035" s="601">
        <v>600</v>
      </c>
      <c r="I2035" s="602"/>
      <c r="J2035" s="602"/>
      <c r="K2035" s="602"/>
      <c r="L2035" s="602"/>
      <c r="M2035" s="602"/>
      <c r="N2035" s="602"/>
      <c r="O2035" s="602"/>
      <c r="P2035" s="602"/>
      <c r="Q2035" s="603">
        <v>600</v>
      </c>
      <c r="R2035" s="602"/>
      <c r="S2035" s="602"/>
      <c r="T2035" s="602"/>
      <c r="U2035" s="604">
        <v>1</v>
      </c>
      <c r="V2035" s="602"/>
      <c r="W2035" s="602"/>
      <c r="X2035" s="602"/>
      <c r="Y2035" s="602"/>
      <c r="Z2035" s="602"/>
      <c r="AA2035" s="602"/>
      <c r="AB2035" s="602"/>
      <c r="AC2035" s="602"/>
      <c r="AD2035" s="605">
        <v>1</v>
      </c>
    </row>
    <row r="2036" spans="1:30" ht="15.75" thickBot="1" x14ac:dyDescent="0.3">
      <c r="A2036" s="593" t="s">
        <v>433</v>
      </c>
      <c r="B2036" s="672">
        <v>45265</v>
      </c>
      <c r="C2036" s="671" t="s">
        <v>396</v>
      </c>
      <c r="D2036" s="606" t="s">
        <v>407</v>
      </c>
      <c r="E2036" s="670"/>
      <c r="F2036" s="670"/>
      <c r="G2036" s="607">
        <v>4783.6400000000003</v>
      </c>
      <c r="H2036" s="607">
        <v>11755.36</v>
      </c>
      <c r="I2036" s="607">
        <v>1576.82</v>
      </c>
      <c r="J2036" s="670"/>
      <c r="K2036" s="670"/>
      <c r="L2036" s="670"/>
      <c r="M2036" s="670"/>
      <c r="N2036" s="670"/>
      <c r="O2036" s="670"/>
      <c r="P2036" s="670"/>
      <c r="Q2036" s="603">
        <v>18115.82</v>
      </c>
      <c r="R2036" s="670"/>
      <c r="S2036" s="670"/>
      <c r="T2036" s="608">
        <v>9</v>
      </c>
      <c r="U2036" s="608">
        <v>20</v>
      </c>
      <c r="V2036" s="608">
        <v>3</v>
      </c>
      <c r="W2036" s="670"/>
      <c r="X2036" s="670"/>
      <c r="Y2036" s="670"/>
      <c r="Z2036" s="670"/>
      <c r="AA2036" s="670"/>
      <c r="AB2036" s="670"/>
      <c r="AC2036" s="670"/>
      <c r="AD2036" s="605">
        <v>32</v>
      </c>
    </row>
    <row r="2037" spans="1:30" ht="15.75" thickBot="1" x14ac:dyDescent="0.3">
      <c r="A2037" s="593" t="s">
        <v>433</v>
      </c>
      <c r="B2037" s="673">
        <v>45273</v>
      </c>
      <c r="C2037" s="671" t="s">
        <v>396</v>
      </c>
      <c r="D2037" s="600" t="s">
        <v>407</v>
      </c>
      <c r="E2037" s="602"/>
      <c r="F2037" s="602"/>
      <c r="G2037" s="601">
        <v>458.94</v>
      </c>
      <c r="H2037" s="601">
        <v>53138.559999999998</v>
      </c>
      <c r="I2037" s="601">
        <v>7572.69</v>
      </c>
      <c r="J2037" s="602"/>
      <c r="K2037" s="602"/>
      <c r="L2037" s="602"/>
      <c r="M2037" s="602"/>
      <c r="N2037" s="602"/>
      <c r="O2037" s="602"/>
      <c r="P2037" s="602"/>
      <c r="Q2037" s="603">
        <v>61170.19</v>
      </c>
      <c r="R2037" s="602"/>
      <c r="S2037" s="602"/>
      <c r="T2037" s="604">
        <v>1</v>
      </c>
      <c r="U2037" s="604">
        <v>104</v>
      </c>
      <c r="V2037" s="604">
        <v>16</v>
      </c>
      <c r="W2037" s="602"/>
      <c r="X2037" s="602"/>
      <c r="Y2037" s="602"/>
      <c r="Z2037" s="602"/>
      <c r="AA2037" s="602"/>
      <c r="AB2037" s="602"/>
      <c r="AC2037" s="602"/>
      <c r="AD2037" s="605">
        <v>121</v>
      </c>
    </row>
    <row r="2038" spans="1:30" ht="15.75" thickBot="1" x14ac:dyDescent="0.3">
      <c r="A2038" s="593" t="s">
        <v>433</v>
      </c>
      <c r="B2038" s="672">
        <v>45279</v>
      </c>
      <c r="C2038" s="671" t="s">
        <v>396</v>
      </c>
      <c r="D2038" s="606" t="s">
        <v>407</v>
      </c>
      <c r="E2038" s="670"/>
      <c r="F2038" s="670"/>
      <c r="G2038" s="670"/>
      <c r="H2038" s="607">
        <v>150</v>
      </c>
      <c r="I2038" s="670"/>
      <c r="J2038" s="670"/>
      <c r="K2038" s="670"/>
      <c r="L2038" s="670"/>
      <c r="M2038" s="670"/>
      <c r="N2038" s="670"/>
      <c r="O2038" s="670"/>
      <c r="P2038" s="670"/>
      <c r="Q2038" s="603">
        <v>150</v>
      </c>
      <c r="R2038" s="670"/>
      <c r="S2038" s="670"/>
      <c r="T2038" s="670"/>
      <c r="U2038" s="608">
        <v>1</v>
      </c>
      <c r="V2038" s="670"/>
      <c r="W2038" s="670"/>
      <c r="X2038" s="670"/>
      <c r="Y2038" s="670"/>
      <c r="Z2038" s="670"/>
      <c r="AA2038" s="670"/>
      <c r="AB2038" s="670"/>
      <c r="AC2038" s="670"/>
      <c r="AD2038" s="605">
        <v>1</v>
      </c>
    </row>
    <row r="2039" spans="1:30" ht="15.75" thickBot="1" x14ac:dyDescent="0.3">
      <c r="A2039" s="593" t="s">
        <v>433</v>
      </c>
      <c r="B2039" s="673">
        <v>45280</v>
      </c>
      <c r="C2039" s="671" t="s">
        <v>396</v>
      </c>
      <c r="D2039" s="600" t="s">
        <v>407</v>
      </c>
      <c r="E2039" s="602"/>
      <c r="F2039" s="602"/>
      <c r="G2039" s="602"/>
      <c r="H2039" s="601">
        <v>3089.47</v>
      </c>
      <c r="I2039" s="601">
        <v>4522.28</v>
      </c>
      <c r="J2039" s="602"/>
      <c r="K2039" s="602"/>
      <c r="L2039" s="602"/>
      <c r="M2039" s="602"/>
      <c r="N2039" s="602"/>
      <c r="O2039" s="602"/>
      <c r="P2039" s="602"/>
      <c r="Q2039" s="603">
        <v>7611.75</v>
      </c>
      <c r="R2039" s="602"/>
      <c r="S2039" s="602"/>
      <c r="T2039" s="602"/>
      <c r="U2039" s="604">
        <v>6</v>
      </c>
      <c r="V2039" s="604">
        <v>9</v>
      </c>
      <c r="W2039" s="602"/>
      <c r="X2039" s="602"/>
      <c r="Y2039" s="602"/>
      <c r="Z2039" s="602"/>
      <c r="AA2039" s="602"/>
      <c r="AB2039" s="602"/>
      <c r="AC2039" s="602"/>
      <c r="AD2039" s="605">
        <v>15</v>
      </c>
    </row>
    <row r="2040" spans="1:30" ht="15.75" thickBot="1" x14ac:dyDescent="0.3">
      <c r="A2040" s="593" t="s">
        <v>433</v>
      </c>
      <c r="B2040" s="672">
        <v>45299</v>
      </c>
      <c r="C2040" s="671" t="s">
        <v>396</v>
      </c>
      <c r="D2040" s="606" t="s">
        <v>407</v>
      </c>
      <c r="E2040" s="607">
        <v>916.73</v>
      </c>
      <c r="F2040" s="670"/>
      <c r="G2040" s="670"/>
      <c r="H2040" s="607">
        <v>10261.969999999999</v>
      </c>
      <c r="I2040" s="607">
        <v>18262.3</v>
      </c>
      <c r="J2040" s="607">
        <v>6676.24</v>
      </c>
      <c r="K2040" s="670"/>
      <c r="L2040" s="670"/>
      <c r="M2040" s="670"/>
      <c r="N2040" s="670"/>
      <c r="O2040" s="670"/>
      <c r="P2040" s="670"/>
      <c r="Q2040" s="603">
        <v>36117.24</v>
      </c>
      <c r="R2040" s="608">
        <v>1</v>
      </c>
      <c r="S2040" s="670"/>
      <c r="T2040" s="670"/>
      <c r="U2040" s="608">
        <v>18</v>
      </c>
      <c r="V2040" s="608">
        <v>36</v>
      </c>
      <c r="W2040" s="608">
        <v>15</v>
      </c>
      <c r="X2040" s="670"/>
      <c r="Y2040" s="670"/>
      <c r="Z2040" s="670"/>
      <c r="AA2040" s="670"/>
      <c r="AB2040" s="670"/>
      <c r="AC2040" s="670"/>
      <c r="AD2040" s="605">
        <v>70</v>
      </c>
    </row>
    <row r="2041" spans="1:30" ht="15.75" thickBot="1" x14ac:dyDescent="0.3">
      <c r="A2041" s="593" t="s">
        <v>433</v>
      </c>
      <c r="B2041" s="673">
        <v>45302</v>
      </c>
      <c r="C2041" s="671" t="s">
        <v>396</v>
      </c>
      <c r="D2041" s="600" t="s">
        <v>407</v>
      </c>
      <c r="E2041" s="601">
        <v>5912.59</v>
      </c>
      <c r="F2041" s="602"/>
      <c r="G2041" s="601">
        <v>5093.92</v>
      </c>
      <c r="H2041" s="601">
        <v>600</v>
      </c>
      <c r="I2041" s="601">
        <v>45998.44</v>
      </c>
      <c r="J2041" s="601">
        <v>7848.77</v>
      </c>
      <c r="K2041" s="602"/>
      <c r="L2041" s="602"/>
      <c r="M2041" s="602"/>
      <c r="N2041" s="602"/>
      <c r="O2041" s="602"/>
      <c r="P2041" s="602"/>
      <c r="Q2041" s="603">
        <v>65453.72</v>
      </c>
      <c r="R2041" s="604">
        <v>10</v>
      </c>
      <c r="S2041" s="602"/>
      <c r="T2041" s="604">
        <v>9</v>
      </c>
      <c r="U2041" s="604">
        <v>1</v>
      </c>
      <c r="V2041" s="604">
        <v>90</v>
      </c>
      <c r="W2041" s="604">
        <v>15</v>
      </c>
      <c r="X2041" s="602"/>
      <c r="Y2041" s="602"/>
      <c r="Z2041" s="602"/>
      <c r="AA2041" s="602"/>
      <c r="AB2041" s="602"/>
      <c r="AC2041" s="602"/>
      <c r="AD2041" s="605">
        <v>125</v>
      </c>
    </row>
    <row r="2042" spans="1:30" ht="15.75" thickBot="1" x14ac:dyDescent="0.3">
      <c r="A2042" s="593" t="s">
        <v>433</v>
      </c>
      <c r="B2042" s="672">
        <v>45317</v>
      </c>
      <c r="C2042" s="671" t="s">
        <v>396</v>
      </c>
      <c r="D2042" s="606" t="s">
        <v>407</v>
      </c>
      <c r="E2042" s="670"/>
      <c r="F2042" s="670"/>
      <c r="G2042" s="670"/>
      <c r="H2042" s="670"/>
      <c r="I2042" s="607">
        <v>2537.3200000000002</v>
      </c>
      <c r="J2042" s="607">
        <v>10223.82</v>
      </c>
      <c r="K2042" s="670"/>
      <c r="L2042" s="670"/>
      <c r="M2042" s="670"/>
      <c r="N2042" s="670"/>
      <c r="O2042" s="670"/>
      <c r="P2042" s="670"/>
      <c r="Q2042" s="603">
        <v>12761.14</v>
      </c>
      <c r="R2042" s="670"/>
      <c r="S2042" s="670"/>
      <c r="T2042" s="670"/>
      <c r="U2042" s="670"/>
      <c r="V2042" s="608">
        <v>6</v>
      </c>
      <c r="W2042" s="608">
        <v>22</v>
      </c>
      <c r="X2042" s="670"/>
      <c r="Y2042" s="670"/>
      <c r="Z2042" s="670"/>
      <c r="AA2042" s="670"/>
      <c r="AB2042" s="670"/>
      <c r="AC2042" s="670"/>
      <c r="AD2042" s="605">
        <v>28</v>
      </c>
    </row>
    <row r="2043" spans="1:30" ht="15.75" thickBot="1" x14ac:dyDescent="0.3">
      <c r="A2043" s="593" t="s">
        <v>433</v>
      </c>
      <c r="B2043" s="673">
        <v>45327</v>
      </c>
      <c r="C2043" s="671" t="s">
        <v>396</v>
      </c>
      <c r="D2043" s="600" t="s">
        <v>407</v>
      </c>
      <c r="E2043" s="602"/>
      <c r="F2043" s="602"/>
      <c r="G2043" s="602"/>
      <c r="H2043" s="602"/>
      <c r="I2043" s="602"/>
      <c r="J2043" s="601">
        <v>41774.93</v>
      </c>
      <c r="K2043" s="601">
        <v>1624.22</v>
      </c>
      <c r="L2043" s="602"/>
      <c r="M2043" s="602"/>
      <c r="N2043" s="602"/>
      <c r="O2043" s="602"/>
      <c r="P2043" s="602"/>
      <c r="Q2043" s="603">
        <v>43399.15</v>
      </c>
      <c r="R2043" s="602"/>
      <c r="S2043" s="602"/>
      <c r="T2043" s="602"/>
      <c r="U2043" s="602"/>
      <c r="V2043" s="602"/>
      <c r="W2043" s="604">
        <v>80</v>
      </c>
      <c r="X2043" s="604">
        <v>4</v>
      </c>
      <c r="Y2043" s="602"/>
      <c r="Z2043" s="602"/>
      <c r="AA2043" s="602"/>
      <c r="AB2043" s="602"/>
      <c r="AC2043" s="602"/>
      <c r="AD2043" s="605">
        <v>84</v>
      </c>
    </row>
    <row r="2044" spans="1:30" ht="15.75" thickBot="1" x14ac:dyDescent="0.3">
      <c r="A2044" s="593" t="s">
        <v>433</v>
      </c>
      <c r="B2044" s="672">
        <v>45328</v>
      </c>
      <c r="C2044" s="671" t="s">
        <v>396</v>
      </c>
      <c r="D2044" s="606" t="s">
        <v>407</v>
      </c>
      <c r="E2044" s="670"/>
      <c r="F2044" s="670"/>
      <c r="G2044" s="670"/>
      <c r="H2044" s="670"/>
      <c r="I2044" s="607">
        <v>2242.0100000000002</v>
      </c>
      <c r="J2044" s="607">
        <v>24187.89</v>
      </c>
      <c r="K2044" s="607">
        <v>2671</v>
      </c>
      <c r="L2044" s="670"/>
      <c r="M2044" s="670"/>
      <c r="N2044" s="670"/>
      <c r="O2044" s="670"/>
      <c r="P2044" s="670"/>
      <c r="Q2044" s="603">
        <v>29100.9</v>
      </c>
      <c r="R2044" s="670"/>
      <c r="S2044" s="670"/>
      <c r="T2044" s="670"/>
      <c r="U2044" s="670"/>
      <c r="V2044" s="608">
        <v>5</v>
      </c>
      <c r="W2044" s="608">
        <v>46</v>
      </c>
      <c r="X2044" s="608">
        <v>5</v>
      </c>
      <c r="Y2044" s="670"/>
      <c r="Z2044" s="670"/>
      <c r="AA2044" s="670"/>
      <c r="AB2044" s="670"/>
      <c r="AC2044" s="670"/>
      <c r="AD2044" s="605">
        <v>56</v>
      </c>
    </row>
    <row r="2045" spans="1:30" ht="15.75" thickBot="1" x14ac:dyDescent="0.3">
      <c r="A2045" s="593" t="s">
        <v>433</v>
      </c>
      <c r="B2045" s="673">
        <v>45335</v>
      </c>
      <c r="C2045" s="671" t="s">
        <v>396</v>
      </c>
      <c r="D2045" s="600" t="s">
        <v>407</v>
      </c>
      <c r="E2045" s="602"/>
      <c r="F2045" s="602"/>
      <c r="G2045" s="602"/>
      <c r="H2045" s="602"/>
      <c r="I2045" s="601">
        <v>14465.13</v>
      </c>
      <c r="J2045" s="601">
        <v>24192.83</v>
      </c>
      <c r="K2045" s="602"/>
      <c r="L2045" s="602"/>
      <c r="M2045" s="602"/>
      <c r="N2045" s="602"/>
      <c r="O2045" s="602"/>
      <c r="P2045" s="602"/>
      <c r="Q2045" s="603">
        <v>38657.96</v>
      </c>
      <c r="R2045" s="602"/>
      <c r="S2045" s="602"/>
      <c r="T2045" s="602"/>
      <c r="U2045" s="602"/>
      <c r="V2045" s="604">
        <v>29</v>
      </c>
      <c r="W2045" s="604">
        <v>46</v>
      </c>
      <c r="X2045" s="602"/>
      <c r="Y2045" s="602"/>
      <c r="Z2045" s="602"/>
      <c r="AA2045" s="602"/>
      <c r="AB2045" s="602"/>
      <c r="AC2045" s="602"/>
      <c r="AD2045" s="605">
        <v>75</v>
      </c>
    </row>
    <row r="2046" spans="1:30" ht="15.75" thickBot="1" x14ac:dyDescent="0.3">
      <c r="A2046" s="593" t="s">
        <v>433</v>
      </c>
      <c r="B2046" s="672">
        <v>45336</v>
      </c>
      <c r="C2046" s="671" t="s">
        <v>396</v>
      </c>
      <c r="D2046" s="606" t="s">
        <v>407</v>
      </c>
      <c r="E2046" s="670"/>
      <c r="F2046" s="670"/>
      <c r="G2046" s="670"/>
      <c r="H2046" s="670"/>
      <c r="I2046" s="670"/>
      <c r="J2046" s="607">
        <v>34660.730000000003</v>
      </c>
      <c r="K2046" s="607">
        <v>9130.59</v>
      </c>
      <c r="L2046" s="670"/>
      <c r="M2046" s="670"/>
      <c r="N2046" s="670"/>
      <c r="O2046" s="670"/>
      <c r="P2046" s="670"/>
      <c r="Q2046" s="603">
        <v>43791.32</v>
      </c>
      <c r="R2046" s="670"/>
      <c r="S2046" s="670"/>
      <c r="T2046" s="670"/>
      <c r="U2046" s="670"/>
      <c r="V2046" s="670"/>
      <c r="W2046" s="608">
        <v>64</v>
      </c>
      <c r="X2046" s="608">
        <v>20</v>
      </c>
      <c r="Y2046" s="670"/>
      <c r="Z2046" s="670"/>
      <c r="AA2046" s="670"/>
      <c r="AB2046" s="670"/>
      <c r="AC2046" s="670"/>
      <c r="AD2046" s="605">
        <v>84</v>
      </c>
    </row>
    <row r="2047" spans="1:30" ht="15.75" thickBot="1" x14ac:dyDescent="0.3">
      <c r="A2047" s="593" t="s">
        <v>433</v>
      </c>
      <c r="B2047" s="673">
        <v>45345</v>
      </c>
      <c r="C2047" s="671" t="s">
        <v>396</v>
      </c>
      <c r="D2047" s="600" t="s">
        <v>407</v>
      </c>
      <c r="E2047" s="602"/>
      <c r="F2047" s="602"/>
      <c r="G2047" s="602"/>
      <c r="H2047" s="602"/>
      <c r="I2047" s="602"/>
      <c r="J2047" s="601">
        <v>7582.87</v>
      </c>
      <c r="K2047" s="601">
        <v>24157.39</v>
      </c>
      <c r="L2047" s="602"/>
      <c r="M2047" s="602"/>
      <c r="N2047" s="602"/>
      <c r="O2047" s="602"/>
      <c r="P2047" s="602"/>
      <c r="Q2047" s="603">
        <v>31740.26</v>
      </c>
      <c r="R2047" s="602"/>
      <c r="S2047" s="602"/>
      <c r="T2047" s="602"/>
      <c r="U2047" s="602"/>
      <c r="V2047" s="602"/>
      <c r="W2047" s="604">
        <v>15</v>
      </c>
      <c r="X2047" s="604">
        <v>47</v>
      </c>
      <c r="Y2047" s="602"/>
      <c r="Z2047" s="602"/>
      <c r="AA2047" s="602"/>
      <c r="AB2047" s="602"/>
      <c r="AC2047" s="602"/>
      <c r="AD2047" s="605">
        <v>62</v>
      </c>
    </row>
    <row r="2048" spans="1:30" ht="15.75" thickBot="1" x14ac:dyDescent="0.3">
      <c r="A2048" s="593" t="s">
        <v>433</v>
      </c>
      <c r="B2048" s="672">
        <v>45350</v>
      </c>
      <c r="C2048" s="671" t="s">
        <v>396</v>
      </c>
      <c r="D2048" s="606" t="s">
        <v>407</v>
      </c>
      <c r="E2048" s="670"/>
      <c r="F2048" s="670"/>
      <c r="G2048" s="670"/>
      <c r="H2048" s="670"/>
      <c r="I2048" s="670"/>
      <c r="J2048" s="607">
        <v>1826.4</v>
      </c>
      <c r="K2048" s="607">
        <v>58068.87</v>
      </c>
      <c r="L2048" s="670"/>
      <c r="M2048" s="670"/>
      <c r="N2048" s="670"/>
      <c r="O2048" s="670"/>
      <c r="P2048" s="670"/>
      <c r="Q2048" s="603">
        <v>59895.27</v>
      </c>
      <c r="R2048" s="670"/>
      <c r="S2048" s="670"/>
      <c r="T2048" s="670"/>
      <c r="U2048" s="670"/>
      <c r="V2048" s="670"/>
      <c r="W2048" s="608">
        <v>4</v>
      </c>
      <c r="X2048" s="608">
        <v>105</v>
      </c>
      <c r="Y2048" s="670"/>
      <c r="Z2048" s="670"/>
      <c r="AA2048" s="670"/>
      <c r="AB2048" s="670"/>
      <c r="AC2048" s="670"/>
      <c r="AD2048" s="605">
        <v>109</v>
      </c>
    </row>
    <row r="2049" spans="1:30" ht="15.75" thickBot="1" x14ac:dyDescent="0.3">
      <c r="A2049" s="593" t="s">
        <v>433</v>
      </c>
      <c r="B2049" s="673">
        <v>45363</v>
      </c>
      <c r="C2049" s="671" t="s">
        <v>396</v>
      </c>
      <c r="D2049" s="600" t="s">
        <v>407</v>
      </c>
      <c r="E2049" s="602"/>
      <c r="F2049" s="602"/>
      <c r="G2049" s="602"/>
      <c r="H2049" s="602"/>
      <c r="I2049" s="602"/>
      <c r="J2049" s="602"/>
      <c r="K2049" s="601">
        <v>150</v>
      </c>
      <c r="L2049" s="602"/>
      <c r="M2049" s="602"/>
      <c r="N2049" s="602"/>
      <c r="O2049" s="602"/>
      <c r="P2049" s="602"/>
      <c r="Q2049" s="603">
        <v>150</v>
      </c>
      <c r="R2049" s="602"/>
      <c r="S2049" s="602"/>
      <c r="T2049" s="602"/>
      <c r="U2049" s="602"/>
      <c r="V2049" s="602"/>
      <c r="W2049" s="602"/>
      <c r="X2049" s="604">
        <v>1</v>
      </c>
      <c r="Y2049" s="602"/>
      <c r="Z2049" s="602"/>
      <c r="AA2049" s="602"/>
      <c r="AB2049" s="602"/>
      <c r="AC2049" s="602"/>
      <c r="AD2049" s="605">
        <v>1</v>
      </c>
    </row>
    <row r="2050" spans="1:30" ht="15.75" thickBot="1" x14ac:dyDescent="0.3">
      <c r="A2050" s="593" t="s">
        <v>433</v>
      </c>
      <c r="B2050" s="672">
        <v>45364</v>
      </c>
      <c r="C2050" s="671" t="s">
        <v>396</v>
      </c>
      <c r="D2050" s="606" t="s">
        <v>407</v>
      </c>
      <c r="E2050" s="670"/>
      <c r="F2050" s="607">
        <v>600</v>
      </c>
      <c r="G2050" s="607">
        <v>3422.5</v>
      </c>
      <c r="H2050" s="607">
        <v>4701.1899999999996</v>
      </c>
      <c r="I2050" s="607">
        <v>600</v>
      </c>
      <c r="J2050" s="670"/>
      <c r="K2050" s="607">
        <v>17424.509999999998</v>
      </c>
      <c r="L2050" s="607">
        <v>4918.71</v>
      </c>
      <c r="M2050" s="670"/>
      <c r="N2050" s="670"/>
      <c r="O2050" s="670"/>
      <c r="P2050" s="670"/>
      <c r="Q2050" s="603">
        <v>31666.91</v>
      </c>
      <c r="R2050" s="670"/>
      <c r="S2050" s="608">
        <v>1</v>
      </c>
      <c r="T2050" s="608">
        <v>6</v>
      </c>
      <c r="U2050" s="608">
        <v>10</v>
      </c>
      <c r="V2050" s="608">
        <v>1</v>
      </c>
      <c r="W2050" s="670"/>
      <c r="X2050" s="608">
        <v>33</v>
      </c>
      <c r="Y2050" s="608">
        <v>11</v>
      </c>
      <c r="Z2050" s="670"/>
      <c r="AA2050" s="670"/>
      <c r="AB2050" s="670"/>
      <c r="AC2050" s="670"/>
      <c r="AD2050" s="605">
        <v>62</v>
      </c>
    </row>
    <row r="2051" spans="1:30" ht="15.75" thickBot="1" x14ac:dyDescent="0.3">
      <c r="A2051" s="593" t="s">
        <v>433</v>
      </c>
      <c r="B2051" s="673">
        <v>45366</v>
      </c>
      <c r="C2051" s="671" t="s">
        <v>396</v>
      </c>
      <c r="D2051" s="600" t="s">
        <v>407</v>
      </c>
      <c r="E2051" s="602"/>
      <c r="F2051" s="602"/>
      <c r="G2051" s="602"/>
      <c r="H2051" s="602"/>
      <c r="I2051" s="602"/>
      <c r="J2051" s="602"/>
      <c r="K2051" s="601">
        <v>44200.480000000003</v>
      </c>
      <c r="L2051" s="601">
        <v>5919.4</v>
      </c>
      <c r="M2051" s="602"/>
      <c r="N2051" s="602"/>
      <c r="O2051" s="602"/>
      <c r="P2051" s="602"/>
      <c r="Q2051" s="603">
        <v>50119.88</v>
      </c>
      <c r="R2051" s="602"/>
      <c r="S2051" s="602"/>
      <c r="T2051" s="602"/>
      <c r="U2051" s="602"/>
      <c r="V2051" s="602"/>
      <c r="W2051" s="602"/>
      <c r="X2051" s="604">
        <v>81</v>
      </c>
      <c r="Y2051" s="604">
        <v>13</v>
      </c>
      <c r="Z2051" s="602"/>
      <c r="AA2051" s="602"/>
      <c r="AB2051" s="602"/>
      <c r="AC2051" s="602"/>
      <c r="AD2051" s="605">
        <v>94</v>
      </c>
    </row>
    <row r="2052" spans="1:30" ht="15.75" thickBot="1" x14ac:dyDescent="0.3">
      <c r="A2052" s="593" t="s">
        <v>433</v>
      </c>
      <c r="B2052" s="672">
        <v>45370</v>
      </c>
      <c r="C2052" s="671" t="s">
        <v>396</v>
      </c>
      <c r="D2052" s="606" t="s">
        <v>407</v>
      </c>
      <c r="E2052" s="670"/>
      <c r="F2052" s="670"/>
      <c r="G2052" s="670"/>
      <c r="H2052" s="670"/>
      <c r="I2052" s="670"/>
      <c r="J2052" s="670"/>
      <c r="K2052" s="607">
        <v>24076.97</v>
      </c>
      <c r="L2052" s="607">
        <v>22474.17</v>
      </c>
      <c r="M2052" s="670"/>
      <c r="N2052" s="670"/>
      <c r="O2052" s="670"/>
      <c r="P2052" s="670"/>
      <c r="Q2052" s="603">
        <v>46551.14</v>
      </c>
      <c r="R2052" s="670"/>
      <c r="S2052" s="670"/>
      <c r="T2052" s="670"/>
      <c r="U2052" s="670"/>
      <c r="V2052" s="670"/>
      <c r="W2052" s="670"/>
      <c r="X2052" s="608">
        <v>46</v>
      </c>
      <c r="Y2052" s="608">
        <v>44</v>
      </c>
      <c r="Z2052" s="670"/>
      <c r="AA2052" s="670"/>
      <c r="AB2052" s="670"/>
      <c r="AC2052" s="670"/>
      <c r="AD2052" s="605">
        <v>90</v>
      </c>
    </row>
    <row r="2053" spans="1:30" ht="15.75" thickBot="1" x14ac:dyDescent="0.3">
      <c r="A2053" s="593" t="s">
        <v>433</v>
      </c>
      <c r="B2053" s="673">
        <v>45379</v>
      </c>
      <c r="C2053" s="671" t="s">
        <v>396</v>
      </c>
      <c r="D2053" s="600" t="s">
        <v>407</v>
      </c>
      <c r="E2053" s="602"/>
      <c r="F2053" s="602"/>
      <c r="G2053" s="602"/>
      <c r="H2053" s="602"/>
      <c r="I2053" s="602"/>
      <c r="J2053" s="602"/>
      <c r="K2053" s="602"/>
      <c r="L2053" s="601">
        <v>23468.28</v>
      </c>
      <c r="M2053" s="602"/>
      <c r="N2053" s="602"/>
      <c r="O2053" s="602"/>
      <c r="P2053" s="602"/>
      <c r="Q2053" s="603">
        <v>23468.28</v>
      </c>
      <c r="R2053" s="602"/>
      <c r="S2053" s="602"/>
      <c r="T2053" s="602"/>
      <c r="U2053" s="602"/>
      <c r="V2053" s="602"/>
      <c r="W2053" s="602"/>
      <c r="X2053" s="602"/>
      <c r="Y2053" s="604">
        <v>44</v>
      </c>
      <c r="Z2053" s="602"/>
      <c r="AA2053" s="602"/>
      <c r="AB2053" s="602"/>
      <c r="AC2053" s="602"/>
      <c r="AD2053" s="605">
        <v>44</v>
      </c>
    </row>
    <row r="2054" spans="1:30" ht="15.75" thickBot="1" x14ac:dyDescent="0.3">
      <c r="A2054" s="593" t="s">
        <v>433</v>
      </c>
      <c r="B2054" s="672">
        <v>45380</v>
      </c>
      <c r="C2054" s="671" t="s">
        <v>396</v>
      </c>
      <c r="D2054" s="606" t="s">
        <v>407</v>
      </c>
      <c r="E2054" s="670"/>
      <c r="F2054" s="670"/>
      <c r="G2054" s="670"/>
      <c r="H2054" s="607">
        <v>298.02999999999997</v>
      </c>
      <c r="I2054" s="670"/>
      <c r="J2054" s="670"/>
      <c r="K2054" s="670"/>
      <c r="L2054" s="670"/>
      <c r="M2054" s="670"/>
      <c r="N2054" s="670"/>
      <c r="O2054" s="670"/>
      <c r="P2054" s="670"/>
      <c r="Q2054" s="603">
        <v>298.02999999999997</v>
      </c>
      <c r="R2054" s="670"/>
      <c r="S2054" s="670"/>
      <c r="T2054" s="670"/>
      <c r="U2054" s="608">
        <v>1</v>
      </c>
      <c r="V2054" s="670"/>
      <c r="W2054" s="670"/>
      <c r="X2054" s="670"/>
      <c r="Y2054" s="670"/>
      <c r="Z2054" s="670"/>
      <c r="AA2054" s="670"/>
      <c r="AB2054" s="670"/>
      <c r="AC2054" s="670"/>
      <c r="AD2054" s="605">
        <v>1</v>
      </c>
    </row>
    <row r="2055" spans="1:30" ht="15.75" thickBot="1" x14ac:dyDescent="0.3">
      <c r="A2055" s="593" t="s">
        <v>433</v>
      </c>
      <c r="B2055" s="673">
        <v>45387</v>
      </c>
      <c r="C2055" s="671" t="s">
        <v>396</v>
      </c>
      <c r="D2055" s="600" t="s">
        <v>407</v>
      </c>
      <c r="E2055" s="602"/>
      <c r="F2055" s="602"/>
      <c r="G2055" s="602"/>
      <c r="H2055" s="602"/>
      <c r="I2055" s="602"/>
      <c r="J2055" s="602"/>
      <c r="K2055" s="602"/>
      <c r="L2055" s="602"/>
      <c r="M2055" s="601">
        <v>450</v>
      </c>
      <c r="N2055" s="602"/>
      <c r="O2055" s="602"/>
      <c r="P2055" s="602"/>
      <c r="Q2055" s="603">
        <v>450</v>
      </c>
      <c r="R2055" s="602"/>
      <c r="S2055" s="602"/>
      <c r="T2055" s="602"/>
      <c r="U2055" s="602"/>
      <c r="V2055" s="602"/>
      <c r="W2055" s="602"/>
      <c r="X2055" s="602"/>
      <c r="Y2055" s="602"/>
      <c r="Z2055" s="604">
        <v>3</v>
      </c>
      <c r="AA2055" s="602"/>
      <c r="AB2055" s="602"/>
      <c r="AC2055" s="602"/>
      <c r="AD2055" s="605">
        <v>3</v>
      </c>
    </row>
    <row r="2056" spans="1:30" ht="15.75" thickBot="1" x14ac:dyDescent="0.3">
      <c r="A2056" s="593" t="s">
        <v>433</v>
      </c>
      <c r="B2056" s="672">
        <v>45392</v>
      </c>
      <c r="C2056" s="671" t="s">
        <v>396</v>
      </c>
      <c r="D2056" s="606" t="s">
        <v>407</v>
      </c>
      <c r="E2056" s="670"/>
      <c r="F2056" s="670"/>
      <c r="G2056" s="670"/>
      <c r="H2056" s="670"/>
      <c r="I2056" s="670"/>
      <c r="J2056" s="670"/>
      <c r="K2056" s="670"/>
      <c r="L2056" s="607">
        <v>29012.82</v>
      </c>
      <c r="M2056" s="607">
        <v>677.87</v>
      </c>
      <c r="N2056" s="670"/>
      <c r="O2056" s="670"/>
      <c r="P2056" s="670"/>
      <c r="Q2056" s="603">
        <v>29690.69</v>
      </c>
      <c r="R2056" s="670"/>
      <c r="S2056" s="670"/>
      <c r="T2056" s="670"/>
      <c r="U2056" s="670"/>
      <c r="V2056" s="670"/>
      <c r="W2056" s="670"/>
      <c r="X2056" s="670"/>
      <c r="Y2056" s="608">
        <v>56</v>
      </c>
      <c r="Z2056" s="608">
        <v>2</v>
      </c>
      <c r="AA2056" s="670"/>
      <c r="AB2056" s="670"/>
      <c r="AC2056" s="670"/>
      <c r="AD2056" s="605">
        <v>58</v>
      </c>
    </row>
    <row r="2057" spans="1:30" ht="15.75" thickBot="1" x14ac:dyDescent="0.3">
      <c r="A2057" s="593" t="s">
        <v>433</v>
      </c>
      <c r="B2057" s="673">
        <v>45406</v>
      </c>
      <c r="C2057" s="671" t="s">
        <v>396</v>
      </c>
      <c r="D2057" s="600" t="s">
        <v>407</v>
      </c>
      <c r="E2057" s="601">
        <v>600</v>
      </c>
      <c r="F2057" s="602"/>
      <c r="G2057" s="602"/>
      <c r="H2057" s="602"/>
      <c r="I2057" s="601">
        <v>1800</v>
      </c>
      <c r="J2057" s="602"/>
      <c r="K2057" s="602"/>
      <c r="L2057" s="601">
        <v>60225.41</v>
      </c>
      <c r="M2057" s="601">
        <v>26300.23</v>
      </c>
      <c r="N2057" s="602"/>
      <c r="O2057" s="602"/>
      <c r="P2057" s="602"/>
      <c r="Q2057" s="603">
        <v>88925.64</v>
      </c>
      <c r="R2057" s="604">
        <v>1</v>
      </c>
      <c r="S2057" s="602"/>
      <c r="T2057" s="602"/>
      <c r="U2057" s="602"/>
      <c r="V2057" s="604">
        <v>3</v>
      </c>
      <c r="W2057" s="602"/>
      <c r="X2057" s="602"/>
      <c r="Y2057" s="604">
        <v>109</v>
      </c>
      <c r="Z2057" s="604">
        <v>58</v>
      </c>
      <c r="AA2057" s="602"/>
      <c r="AB2057" s="602"/>
      <c r="AC2057" s="602"/>
      <c r="AD2057" s="605">
        <v>170</v>
      </c>
    </row>
    <row r="2058" spans="1:30" ht="15.75" thickBot="1" x14ac:dyDescent="0.3">
      <c r="A2058" s="593" t="s">
        <v>433</v>
      </c>
      <c r="B2058" s="672">
        <v>45412</v>
      </c>
      <c r="C2058" s="671" t="s">
        <v>396</v>
      </c>
      <c r="D2058" s="606" t="s">
        <v>407</v>
      </c>
      <c r="E2058" s="670"/>
      <c r="F2058" s="670"/>
      <c r="G2058" s="670"/>
      <c r="H2058" s="670"/>
      <c r="I2058" s="670"/>
      <c r="J2058" s="670"/>
      <c r="K2058" s="670"/>
      <c r="L2058" s="670"/>
      <c r="M2058" s="607">
        <v>150</v>
      </c>
      <c r="N2058" s="670"/>
      <c r="O2058" s="670"/>
      <c r="P2058" s="670"/>
      <c r="Q2058" s="603">
        <v>150</v>
      </c>
      <c r="R2058" s="670"/>
      <c r="S2058" s="670"/>
      <c r="T2058" s="670"/>
      <c r="U2058" s="670"/>
      <c r="V2058" s="670"/>
      <c r="W2058" s="670"/>
      <c r="X2058" s="670"/>
      <c r="Y2058" s="670"/>
      <c r="Z2058" s="608">
        <v>1</v>
      </c>
      <c r="AA2058" s="670"/>
      <c r="AB2058" s="670"/>
      <c r="AC2058" s="670"/>
      <c r="AD2058" s="605">
        <v>1</v>
      </c>
    </row>
    <row r="2059" spans="1:30" ht="15.75" thickBot="1" x14ac:dyDescent="0.3">
      <c r="A2059" s="593" t="s">
        <v>433</v>
      </c>
      <c r="B2059" s="673">
        <v>45413</v>
      </c>
      <c r="C2059" s="671" t="s">
        <v>396</v>
      </c>
      <c r="D2059" s="600" t="s">
        <v>407</v>
      </c>
      <c r="E2059" s="602"/>
      <c r="F2059" s="602"/>
      <c r="G2059" s="602"/>
      <c r="H2059" s="602"/>
      <c r="I2059" s="602"/>
      <c r="J2059" s="602"/>
      <c r="K2059" s="602"/>
      <c r="L2059" s="601">
        <v>1316.75</v>
      </c>
      <c r="M2059" s="601">
        <v>64145.41</v>
      </c>
      <c r="N2059" s="601">
        <v>1800</v>
      </c>
      <c r="O2059" s="602"/>
      <c r="P2059" s="602"/>
      <c r="Q2059" s="603">
        <v>67262.16</v>
      </c>
      <c r="R2059" s="602"/>
      <c r="S2059" s="602"/>
      <c r="T2059" s="602"/>
      <c r="U2059" s="602"/>
      <c r="V2059" s="602"/>
      <c r="W2059" s="602"/>
      <c r="X2059" s="602"/>
      <c r="Y2059" s="604">
        <v>3</v>
      </c>
      <c r="Z2059" s="604">
        <v>114</v>
      </c>
      <c r="AA2059" s="604">
        <v>3</v>
      </c>
      <c r="AB2059" s="602"/>
      <c r="AC2059" s="602"/>
      <c r="AD2059" s="605">
        <v>120</v>
      </c>
    </row>
    <row r="2060" spans="1:30" ht="15.75" thickBot="1" x14ac:dyDescent="0.3">
      <c r="A2060" s="593" t="s">
        <v>433</v>
      </c>
      <c r="B2060" s="672">
        <v>45425</v>
      </c>
      <c r="C2060" s="671" t="s">
        <v>396</v>
      </c>
      <c r="D2060" s="606" t="s">
        <v>407</v>
      </c>
      <c r="E2060" s="607">
        <v>1567.09</v>
      </c>
      <c r="F2060" s="607">
        <v>3850.2</v>
      </c>
      <c r="G2060" s="670"/>
      <c r="H2060" s="670"/>
      <c r="I2060" s="670"/>
      <c r="J2060" s="670"/>
      <c r="K2060" s="670"/>
      <c r="L2060" s="670"/>
      <c r="M2060" s="607">
        <v>40479.42</v>
      </c>
      <c r="N2060" s="607">
        <v>1792.91</v>
      </c>
      <c r="O2060" s="670"/>
      <c r="P2060" s="670"/>
      <c r="Q2060" s="603">
        <v>47689.62</v>
      </c>
      <c r="R2060" s="608">
        <v>3</v>
      </c>
      <c r="S2060" s="608">
        <v>9</v>
      </c>
      <c r="T2060" s="670"/>
      <c r="U2060" s="670"/>
      <c r="V2060" s="670"/>
      <c r="W2060" s="670"/>
      <c r="X2060" s="670"/>
      <c r="Y2060" s="670"/>
      <c r="Z2060" s="608">
        <v>73</v>
      </c>
      <c r="AA2060" s="608">
        <v>5</v>
      </c>
      <c r="AB2060" s="670"/>
      <c r="AC2060" s="670"/>
      <c r="AD2060" s="605">
        <v>90</v>
      </c>
    </row>
    <row r="2061" spans="1:30" ht="15.75" thickBot="1" x14ac:dyDescent="0.3">
      <c r="A2061" s="593" t="s">
        <v>433</v>
      </c>
      <c r="B2061" s="673">
        <v>45426</v>
      </c>
      <c r="C2061" s="671" t="s">
        <v>396</v>
      </c>
      <c r="D2061" s="600" t="s">
        <v>407</v>
      </c>
      <c r="E2061" s="602"/>
      <c r="F2061" s="602"/>
      <c r="G2061" s="602"/>
      <c r="H2061" s="602"/>
      <c r="I2061" s="602"/>
      <c r="J2061" s="602"/>
      <c r="K2061" s="602"/>
      <c r="L2061" s="602"/>
      <c r="M2061" s="602"/>
      <c r="N2061" s="601">
        <v>150</v>
      </c>
      <c r="O2061" s="602"/>
      <c r="P2061" s="602"/>
      <c r="Q2061" s="603">
        <v>150</v>
      </c>
      <c r="R2061" s="602"/>
      <c r="S2061" s="602"/>
      <c r="T2061" s="602"/>
      <c r="U2061" s="602"/>
      <c r="V2061" s="602"/>
      <c r="W2061" s="602"/>
      <c r="X2061" s="602"/>
      <c r="Y2061" s="602"/>
      <c r="Z2061" s="602"/>
      <c r="AA2061" s="604">
        <v>1</v>
      </c>
      <c r="AB2061" s="602"/>
      <c r="AC2061" s="602"/>
      <c r="AD2061" s="605">
        <v>1</v>
      </c>
    </row>
    <row r="2062" spans="1:30" ht="15.75" thickBot="1" x14ac:dyDescent="0.3">
      <c r="A2062" s="593" t="s">
        <v>433</v>
      </c>
      <c r="B2062" s="672">
        <v>45433</v>
      </c>
      <c r="C2062" s="671" t="s">
        <v>396</v>
      </c>
      <c r="D2062" s="606" t="s">
        <v>407</v>
      </c>
      <c r="E2062" s="670"/>
      <c r="F2062" s="670"/>
      <c r="G2062" s="670"/>
      <c r="H2062" s="607">
        <v>3462.5</v>
      </c>
      <c r="I2062" s="607">
        <v>1200</v>
      </c>
      <c r="J2062" s="670"/>
      <c r="K2062" s="670"/>
      <c r="L2062" s="670"/>
      <c r="M2062" s="607">
        <v>33629.94</v>
      </c>
      <c r="N2062" s="607">
        <v>35781.620000000003</v>
      </c>
      <c r="O2062" s="670"/>
      <c r="P2062" s="670"/>
      <c r="Q2062" s="603">
        <v>74074.06</v>
      </c>
      <c r="R2062" s="670"/>
      <c r="S2062" s="670"/>
      <c r="T2062" s="670"/>
      <c r="U2062" s="608">
        <v>6</v>
      </c>
      <c r="V2062" s="608">
        <v>2</v>
      </c>
      <c r="W2062" s="670"/>
      <c r="X2062" s="670"/>
      <c r="Y2062" s="670"/>
      <c r="Z2062" s="608">
        <v>66</v>
      </c>
      <c r="AA2062" s="608">
        <v>70</v>
      </c>
      <c r="AB2062" s="670"/>
      <c r="AC2062" s="670"/>
      <c r="AD2062" s="605">
        <v>144</v>
      </c>
    </row>
    <row r="2063" spans="1:30" ht="15.75" thickBot="1" x14ac:dyDescent="0.3">
      <c r="A2063" s="593" t="s">
        <v>433</v>
      </c>
      <c r="B2063" s="673">
        <v>45446</v>
      </c>
      <c r="C2063" s="671" t="s">
        <v>396</v>
      </c>
      <c r="D2063" s="600" t="s">
        <v>407</v>
      </c>
      <c r="E2063" s="602"/>
      <c r="F2063" s="602"/>
      <c r="G2063" s="602"/>
      <c r="H2063" s="602"/>
      <c r="I2063" s="602"/>
      <c r="J2063" s="602"/>
      <c r="K2063" s="602"/>
      <c r="L2063" s="602"/>
      <c r="M2063" s="601">
        <v>0</v>
      </c>
      <c r="N2063" s="602"/>
      <c r="O2063" s="602"/>
      <c r="P2063" s="602"/>
      <c r="Q2063" s="603">
        <v>0</v>
      </c>
      <c r="R2063" s="602"/>
      <c r="S2063" s="602"/>
      <c r="T2063" s="602"/>
      <c r="U2063" s="602"/>
      <c r="V2063" s="602"/>
      <c r="W2063" s="602"/>
      <c r="X2063" s="602"/>
      <c r="Y2063" s="602"/>
      <c r="Z2063" s="604">
        <v>1</v>
      </c>
      <c r="AA2063" s="602"/>
      <c r="AB2063" s="602"/>
      <c r="AC2063" s="602"/>
      <c r="AD2063" s="605">
        <v>1</v>
      </c>
    </row>
    <row r="2064" spans="1:30" ht="15.75" thickBot="1" x14ac:dyDescent="0.3">
      <c r="A2064" s="593" t="s">
        <v>433</v>
      </c>
      <c r="B2064" s="672">
        <v>45447</v>
      </c>
      <c r="C2064" s="671" t="s">
        <v>396</v>
      </c>
      <c r="D2064" s="606" t="s">
        <v>407</v>
      </c>
      <c r="E2064" s="670"/>
      <c r="F2064" s="670"/>
      <c r="G2064" s="670"/>
      <c r="H2064" s="670"/>
      <c r="I2064" s="670"/>
      <c r="J2064" s="670"/>
      <c r="K2064" s="670"/>
      <c r="L2064" s="607">
        <v>12470.01</v>
      </c>
      <c r="M2064" s="670"/>
      <c r="N2064" s="607">
        <v>24396.39</v>
      </c>
      <c r="O2064" s="607">
        <v>3148.38</v>
      </c>
      <c r="P2064" s="670"/>
      <c r="Q2064" s="603">
        <v>40014.78</v>
      </c>
      <c r="R2064" s="670"/>
      <c r="S2064" s="670"/>
      <c r="T2064" s="670"/>
      <c r="U2064" s="670"/>
      <c r="V2064" s="670"/>
      <c r="W2064" s="670"/>
      <c r="X2064" s="670"/>
      <c r="Y2064" s="608">
        <v>21</v>
      </c>
      <c r="Z2064" s="670"/>
      <c r="AA2064" s="608">
        <v>48</v>
      </c>
      <c r="AB2064" s="608">
        <v>7</v>
      </c>
      <c r="AC2064" s="670"/>
      <c r="AD2064" s="605">
        <v>76</v>
      </c>
    </row>
    <row r="2065" spans="1:30" ht="15.75" thickBot="1" x14ac:dyDescent="0.3">
      <c r="A2065" s="593" t="s">
        <v>433</v>
      </c>
      <c r="B2065" s="673">
        <v>45448</v>
      </c>
      <c r="C2065" s="671" t="s">
        <v>396</v>
      </c>
      <c r="D2065" s="600" t="s">
        <v>407</v>
      </c>
      <c r="E2065" s="602"/>
      <c r="F2065" s="602"/>
      <c r="G2065" s="602"/>
      <c r="H2065" s="602"/>
      <c r="I2065" s="602"/>
      <c r="J2065" s="602"/>
      <c r="K2065" s="602"/>
      <c r="L2065" s="602"/>
      <c r="M2065" s="602"/>
      <c r="N2065" s="601">
        <v>10267.99</v>
      </c>
      <c r="O2065" s="601">
        <v>1170.31</v>
      </c>
      <c r="P2065" s="602"/>
      <c r="Q2065" s="603">
        <v>11438.3</v>
      </c>
      <c r="R2065" s="602"/>
      <c r="S2065" s="602"/>
      <c r="T2065" s="602"/>
      <c r="U2065" s="602"/>
      <c r="V2065" s="602"/>
      <c r="W2065" s="602"/>
      <c r="X2065" s="602"/>
      <c r="Y2065" s="602"/>
      <c r="Z2065" s="602"/>
      <c r="AA2065" s="604">
        <v>20</v>
      </c>
      <c r="AB2065" s="604">
        <v>3</v>
      </c>
      <c r="AC2065" s="602"/>
      <c r="AD2065" s="605">
        <v>23</v>
      </c>
    </row>
    <row r="2066" spans="1:30" ht="15.75" thickBot="1" x14ac:dyDescent="0.3">
      <c r="A2066" s="593" t="s">
        <v>433</v>
      </c>
      <c r="B2066" s="672">
        <v>45449</v>
      </c>
      <c r="C2066" s="671" t="s">
        <v>396</v>
      </c>
      <c r="D2066" s="606" t="s">
        <v>407</v>
      </c>
      <c r="E2066" s="670"/>
      <c r="F2066" s="670"/>
      <c r="G2066" s="670"/>
      <c r="H2066" s="670"/>
      <c r="I2066" s="670"/>
      <c r="J2066" s="670"/>
      <c r="K2066" s="670"/>
      <c r="L2066" s="670"/>
      <c r="M2066" s="607">
        <v>600</v>
      </c>
      <c r="N2066" s="670"/>
      <c r="O2066" s="670"/>
      <c r="P2066" s="670"/>
      <c r="Q2066" s="603">
        <v>600</v>
      </c>
      <c r="R2066" s="670"/>
      <c r="S2066" s="670"/>
      <c r="T2066" s="670"/>
      <c r="U2066" s="670"/>
      <c r="V2066" s="670"/>
      <c r="W2066" s="670"/>
      <c r="X2066" s="670"/>
      <c r="Y2066" s="670"/>
      <c r="Z2066" s="608">
        <v>1</v>
      </c>
      <c r="AA2066" s="670"/>
      <c r="AB2066" s="670"/>
      <c r="AC2066" s="670"/>
      <c r="AD2066" s="605">
        <v>1</v>
      </c>
    </row>
    <row r="2067" spans="1:30" ht="15.75" thickBot="1" x14ac:dyDescent="0.3">
      <c r="A2067" s="593" t="s">
        <v>433</v>
      </c>
      <c r="B2067" s="673">
        <v>45453</v>
      </c>
      <c r="C2067" s="671" t="s">
        <v>396</v>
      </c>
      <c r="D2067" s="600" t="s">
        <v>407</v>
      </c>
      <c r="E2067" s="602"/>
      <c r="F2067" s="602"/>
      <c r="G2067" s="602"/>
      <c r="H2067" s="602"/>
      <c r="I2067" s="602"/>
      <c r="J2067" s="602"/>
      <c r="K2067" s="602"/>
      <c r="L2067" s="602"/>
      <c r="M2067" s="601">
        <v>300</v>
      </c>
      <c r="N2067" s="602"/>
      <c r="O2067" s="602"/>
      <c r="P2067" s="602"/>
      <c r="Q2067" s="603">
        <v>300</v>
      </c>
      <c r="R2067" s="602"/>
      <c r="S2067" s="602"/>
      <c r="T2067" s="602"/>
      <c r="U2067" s="602"/>
      <c r="V2067" s="602"/>
      <c r="W2067" s="602"/>
      <c r="X2067" s="602"/>
      <c r="Y2067" s="602"/>
      <c r="Z2067" s="604">
        <v>1</v>
      </c>
      <c r="AA2067" s="602"/>
      <c r="AB2067" s="602"/>
      <c r="AC2067" s="602"/>
      <c r="AD2067" s="605">
        <v>1</v>
      </c>
    </row>
    <row r="2068" spans="1:30" ht="15.75" thickBot="1" x14ac:dyDescent="0.3">
      <c r="A2068" s="593" t="s">
        <v>433</v>
      </c>
      <c r="B2068" s="672">
        <v>45454</v>
      </c>
      <c r="C2068" s="671" t="s">
        <v>396</v>
      </c>
      <c r="D2068" s="606" t="s">
        <v>407</v>
      </c>
      <c r="E2068" s="670"/>
      <c r="F2068" s="670"/>
      <c r="G2068" s="670"/>
      <c r="H2068" s="670"/>
      <c r="I2068" s="670"/>
      <c r="J2068" s="670"/>
      <c r="K2068" s="670"/>
      <c r="L2068" s="670"/>
      <c r="M2068" s="670"/>
      <c r="N2068" s="607">
        <v>300</v>
      </c>
      <c r="O2068" s="670"/>
      <c r="P2068" s="670"/>
      <c r="Q2068" s="603">
        <v>300</v>
      </c>
      <c r="R2068" s="670"/>
      <c r="S2068" s="670"/>
      <c r="T2068" s="670"/>
      <c r="U2068" s="670"/>
      <c r="V2068" s="670"/>
      <c r="W2068" s="670"/>
      <c r="X2068" s="670"/>
      <c r="Y2068" s="670"/>
      <c r="Z2068" s="670"/>
      <c r="AA2068" s="608">
        <v>2</v>
      </c>
      <c r="AB2068" s="670"/>
      <c r="AC2068" s="670"/>
      <c r="AD2068" s="605">
        <v>2</v>
      </c>
    </row>
    <row r="2069" spans="1:30" ht="15.75" thickBot="1" x14ac:dyDescent="0.3">
      <c r="A2069" s="593" t="s">
        <v>433</v>
      </c>
      <c r="B2069" s="673">
        <v>45464</v>
      </c>
      <c r="C2069" s="671" t="s">
        <v>396</v>
      </c>
      <c r="D2069" s="600" t="s">
        <v>407</v>
      </c>
      <c r="E2069" s="602"/>
      <c r="F2069" s="602"/>
      <c r="G2069" s="602"/>
      <c r="H2069" s="602"/>
      <c r="I2069" s="602"/>
      <c r="J2069" s="602"/>
      <c r="K2069" s="602"/>
      <c r="L2069" s="602"/>
      <c r="M2069" s="601">
        <v>3242.45</v>
      </c>
      <c r="N2069" s="601">
        <v>4471.57</v>
      </c>
      <c r="O2069" s="601">
        <v>6715.17</v>
      </c>
      <c r="P2069" s="602"/>
      <c r="Q2069" s="603">
        <v>14429.19</v>
      </c>
      <c r="R2069" s="602"/>
      <c r="S2069" s="602"/>
      <c r="T2069" s="602"/>
      <c r="U2069" s="602"/>
      <c r="V2069" s="602"/>
      <c r="W2069" s="602"/>
      <c r="X2069" s="602"/>
      <c r="Y2069" s="602"/>
      <c r="Z2069" s="604">
        <v>6</v>
      </c>
      <c r="AA2069" s="604">
        <v>10</v>
      </c>
      <c r="AB2069" s="604">
        <v>15</v>
      </c>
      <c r="AC2069" s="602"/>
      <c r="AD2069" s="605">
        <v>31</v>
      </c>
    </row>
    <row r="2070" spans="1:30" ht="15.75" thickBot="1" x14ac:dyDescent="0.3">
      <c r="A2070" s="593" t="s">
        <v>433</v>
      </c>
      <c r="B2070" s="672">
        <v>45469</v>
      </c>
      <c r="C2070" s="671" t="s">
        <v>396</v>
      </c>
      <c r="D2070" s="606" t="s">
        <v>407</v>
      </c>
      <c r="E2070" s="670"/>
      <c r="F2070" s="670"/>
      <c r="G2070" s="670"/>
      <c r="H2070" s="670"/>
      <c r="I2070" s="670"/>
      <c r="J2070" s="670"/>
      <c r="K2070" s="670"/>
      <c r="L2070" s="670"/>
      <c r="M2070" s="670"/>
      <c r="N2070" s="670"/>
      <c r="O2070" s="607">
        <v>450</v>
      </c>
      <c r="P2070" s="670"/>
      <c r="Q2070" s="603">
        <v>450</v>
      </c>
      <c r="R2070" s="670"/>
      <c r="S2070" s="670"/>
      <c r="T2070" s="670"/>
      <c r="U2070" s="670"/>
      <c r="V2070" s="670"/>
      <c r="W2070" s="670"/>
      <c r="X2070" s="670"/>
      <c r="Y2070" s="670"/>
      <c r="Z2070" s="670"/>
      <c r="AA2070" s="670"/>
      <c r="AB2070" s="608">
        <v>3</v>
      </c>
      <c r="AC2070" s="670"/>
      <c r="AD2070" s="605">
        <v>3</v>
      </c>
    </row>
    <row r="2071" spans="1:30" ht="15.75" thickBot="1" x14ac:dyDescent="0.3">
      <c r="A2071" s="593" t="s">
        <v>433</v>
      </c>
      <c r="B2071" s="673">
        <v>45489</v>
      </c>
      <c r="C2071" s="671" t="s">
        <v>396</v>
      </c>
      <c r="D2071" s="600" t="s">
        <v>407</v>
      </c>
      <c r="E2071" s="602"/>
      <c r="F2071" s="602"/>
      <c r="G2071" s="602"/>
      <c r="H2071" s="602"/>
      <c r="I2071" s="602"/>
      <c r="J2071" s="602"/>
      <c r="K2071" s="602"/>
      <c r="L2071" s="602"/>
      <c r="M2071" s="602"/>
      <c r="N2071" s="602"/>
      <c r="O2071" s="601">
        <v>28862.98</v>
      </c>
      <c r="P2071" s="601">
        <v>2528.19</v>
      </c>
      <c r="Q2071" s="603">
        <v>31391.17</v>
      </c>
      <c r="R2071" s="602"/>
      <c r="S2071" s="602"/>
      <c r="T2071" s="602"/>
      <c r="U2071" s="602"/>
      <c r="V2071" s="602"/>
      <c r="W2071" s="602"/>
      <c r="X2071" s="602"/>
      <c r="Y2071" s="602"/>
      <c r="Z2071" s="602"/>
      <c r="AA2071" s="602"/>
      <c r="AB2071" s="604">
        <v>58</v>
      </c>
      <c r="AC2071" s="604">
        <v>6</v>
      </c>
      <c r="AD2071" s="605">
        <v>64</v>
      </c>
    </row>
    <row r="2072" spans="1:30" ht="15.75" thickBot="1" x14ac:dyDescent="0.3">
      <c r="A2072" s="593" t="s">
        <v>433</v>
      </c>
      <c r="B2072" s="672">
        <v>45495</v>
      </c>
      <c r="C2072" s="671" t="s">
        <v>396</v>
      </c>
      <c r="D2072" s="606" t="s">
        <v>407</v>
      </c>
      <c r="E2072" s="670"/>
      <c r="F2072" s="670"/>
      <c r="G2072" s="670"/>
      <c r="H2072" s="670"/>
      <c r="I2072" s="670"/>
      <c r="J2072" s="670"/>
      <c r="K2072" s="670"/>
      <c r="L2072" s="670"/>
      <c r="M2072" s="607">
        <v>1200</v>
      </c>
      <c r="N2072" s="607">
        <v>26261.75</v>
      </c>
      <c r="O2072" s="607">
        <v>25540.04</v>
      </c>
      <c r="P2072" s="607">
        <v>2762</v>
      </c>
      <c r="Q2072" s="603">
        <v>55763.79</v>
      </c>
      <c r="R2072" s="670"/>
      <c r="S2072" s="670"/>
      <c r="T2072" s="670"/>
      <c r="U2072" s="670"/>
      <c r="V2072" s="670"/>
      <c r="W2072" s="670"/>
      <c r="X2072" s="670"/>
      <c r="Y2072" s="670"/>
      <c r="Z2072" s="608">
        <v>2</v>
      </c>
      <c r="AA2072" s="608">
        <v>49</v>
      </c>
      <c r="AB2072" s="608">
        <v>50</v>
      </c>
      <c r="AC2072" s="608">
        <v>5</v>
      </c>
      <c r="AD2072" s="605">
        <v>106</v>
      </c>
    </row>
    <row r="2073" spans="1:30" ht="15.75" thickBot="1" x14ac:dyDescent="0.3">
      <c r="A2073" s="593" t="s">
        <v>433</v>
      </c>
      <c r="B2073" s="673">
        <v>45503</v>
      </c>
      <c r="C2073" s="671" t="s">
        <v>396</v>
      </c>
      <c r="D2073" s="600" t="s">
        <v>407</v>
      </c>
      <c r="E2073" s="602"/>
      <c r="F2073" s="602"/>
      <c r="G2073" s="602"/>
      <c r="H2073" s="602"/>
      <c r="I2073" s="602"/>
      <c r="J2073" s="602"/>
      <c r="K2073" s="602"/>
      <c r="L2073" s="602"/>
      <c r="M2073" s="602"/>
      <c r="N2073" s="601">
        <v>8528.11</v>
      </c>
      <c r="O2073" s="601">
        <v>50852.23</v>
      </c>
      <c r="P2073" s="601">
        <v>14520.24</v>
      </c>
      <c r="Q2073" s="603">
        <v>73900.58</v>
      </c>
      <c r="R2073" s="602"/>
      <c r="S2073" s="602"/>
      <c r="T2073" s="602"/>
      <c r="U2073" s="602"/>
      <c r="V2073" s="602"/>
      <c r="W2073" s="602"/>
      <c r="X2073" s="602"/>
      <c r="Y2073" s="602"/>
      <c r="Z2073" s="602"/>
      <c r="AA2073" s="604">
        <v>15</v>
      </c>
      <c r="AB2073" s="604">
        <v>102</v>
      </c>
      <c r="AC2073" s="604">
        <v>30</v>
      </c>
      <c r="AD2073" s="605">
        <v>147</v>
      </c>
    </row>
    <row r="2074" spans="1:30" ht="15.75" thickBot="1" x14ac:dyDescent="0.3">
      <c r="A2074" s="593" t="s">
        <v>433</v>
      </c>
      <c r="B2074" s="672">
        <v>45505</v>
      </c>
      <c r="C2074" s="671" t="s">
        <v>396</v>
      </c>
      <c r="D2074" s="606" t="s">
        <v>407</v>
      </c>
      <c r="E2074" s="670"/>
      <c r="F2074" s="670"/>
      <c r="G2074" s="670"/>
      <c r="H2074" s="670"/>
      <c r="I2074" s="670"/>
      <c r="J2074" s="670"/>
      <c r="K2074" s="670"/>
      <c r="L2074" s="670"/>
      <c r="M2074" s="670"/>
      <c r="N2074" s="670"/>
      <c r="O2074" s="607">
        <v>19135.36</v>
      </c>
      <c r="P2074" s="607">
        <v>6669.69</v>
      </c>
      <c r="Q2074" s="603">
        <v>25805.05</v>
      </c>
      <c r="R2074" s="670"/>
      <c r="S2074" s="670"/>
      <c r="T2074" s="670"/>
      <c r="U2074" s="670"/>
      <c r="V2074" s="670"/>
      <c r="W2074" s="670"/>
      <c r="X2074" s="670"/>
      <c r="Y2074" s="670"/>
      <c r="Z2074" s="670"/>
      <c r="AA2074" s="670"/>
      <c r="AB2074" s="608">
        <v>36</v>
      </c>
      <c r="AC2074" s="608">
        <v>14</v>
      </c>
      <c r="AD2074" s="605">
        <v>50</v>
      </c>
    </row>
    <row r="2075" spans="1:30" ht="15.75" thickBot="1" x14ac:dyDescent="0.3">
      <c r="A2075" s="593" t="s">
        <v>433</v>
      </c>
      <c r="B2075" s="673">
        <v>45506</v>
      </c>
      <c r="C2075" s="671" t="s">
        <v>396</v>
      </c>
      <c r="D2075" s="600" t="s">
        <v>407</v>
      </c>
      <c r="E2075" s="602"/>
      <c r="F2075" s="602"/>
      <c r="G2075" s="602"/>
      <c r="H2075" s="602"/>
      <c r="I2075" s="602"/>
      <c r="J2075" s="602"/>
      <c r="K2075" s="602"/>
      <c r="L2075" s="602"/>
      <c r="M2075" s="602"/>
      <c r="N2075" s="602"/>
      <c r="O2075" s="601">
        <v>1135.29</v>
      </c>
      <c r="P2075" s="601">
        <v>18803.14</v>
      </c>
      <c r="Q2075" s="603">
        <v>19938.43</v>
      </c>
      <c r="R2075" s="602"/>
      <c r="S2075" s="602"/>
      <c r="T2075" s="602"/>
      <c r="U2075" s="602"/>
      <c r="V2075" s="602"/>
      <c r="W2075" s="602"/>
      <c r="X2075" s="602"/>
      <c r="Y2075" s="602"/>
      <c r="Z2075" s="602"/>
      <c r="AA2075" s="602"/>
      <c r="AB2075" s="604">
        <v>2</v>
      </c>
      <c r="AC2075" s="604">
        <v>36</v>
      </c>
      <c r="AD2075" s="605">
        <v>38</v>
      </c>
    </row>
    <row r="2076" spans="1:30" ht="15.75" thickBot="1" x14ac:dyDescent="0.3">
      <c r="A2076" s="593" t="s">
        <v>433</v>
      </c>
      <c r="B2076" s="672">
        <v>45518</v>
      </c>
      <c r="C2076" s="671" t="s">
        <v>396</v>
      </c>
      <c r="D2076" s="606" t="s">
        <v>407</v>
      </c>
      <c r="E2076" s="670"/>
      <c r="F2076" s="670"/>
      <c r="G2076" s="670"/>
      <c r="H2076" s="670"/>
      <c r="I2076" s="670"/>
      <c r="J2076" s="670"/>
      <c r="K2076" s="670"/>
      <c r="L2076" s="670"/>
      <c r="M2076" s="670"/>
      <c r="N2076" s="670"/>
      <c r="O2076" s="670"/>
      <c r="P2076" s="607">
        <v>28017.7</v>
      </c>
      <c r="Q2076" s="603">
        <v>28017.7</v>
      </c>
      <c r="R2076" s="670"/>
      <c r="S2076" s="670"/>
      <c r="T2076" s="670"/>
      <c r="U2076" s="670"/>
      <c r="V2076" s="670"/>
      <c r="W2076" s="670"/>
      <c r="X2076" s="670"/>
      <c r="Y2076" s="670"/>
      <c r="Z2076" s="670"/>
      <c r="AA2076" s="670"/>
      <c r="AB2076" s="670"/>
      <c r="AC2076" s="608">
        <v>53</v>
      </c>
      <c r="AD2076" s="605">
        <v>53</v>
      </c>
    </row>
    <row r="2077" spans="1:30" ht="15.75" thickBot="1" x14ac:dyDescent="0.3">
      <c r="A2077" s="593" t="s">
        <v>433</v>
      </c>
      <c r="B2077" s="673">
        <v>45524</v>
      </c>
      <c r="C2077" s="671" t="s">
        <v>396</v>
      </c>
      <c r="D2077" s="600" t="s">
        <v>407</v>
      </c>
      <c r="E2077" s="602"/>
      <c r="F2077" s="602"/>
      <c r="G2077" s="602"/>
      <c r="H2077" s="602"/>
      <c r="I2077" s="602"/>
      <c r="J2077" s="602"/>
      <c r="K2077" s="602"/>
      <c r="L2077" s="602"/>
      <c r="M2077" s="602"/>
      <c r="N2077" s="602"/>
      <c r="O2077" s="601">
        <v>13603.78</v>
      </c>
      <c r="P2077" s="601">
        <v>38325.379999999997</v>
      </c>
      <c r="Q2077" s="603">
        <v>51929.16</v>
      </c>
      <c r="R2077" s="602"/>
      <c r="S2077" s="602"/>
      <c r="T2077" s="602"/>
      <c r="U2077" s="602"/>
      <c r="V2077" s="602"/>
      <c r="W2077" s="602"/>
      <c r="X2077" s="602"/>
      <c r="Y2077" s="602"/>
      <c r="Z2077" s="602"/>
      <c r="AA2077" s="602"/>
      <c r="AB2077" s="604">
        <v>24</v>
      </c>
      <c r="AC2077" s="604">
        <v>71</v>
      </c>
      <c r="AD2077" s="605">
        <v>95</v>
      </c>
    </row>
    <row r="2078" spans="1:30" ht="15.75" thickBot="1" x14ac:dyDescent="0.3">
      <c r="A2078" s="593" t="s">
        <v>433</v>
      </c>
      <c r="B2078" s="692" t="s">
        <v>398</v>
      </c>
      <c r="C2078" s="692" t="s">
        <v>396</v>
      </c>
      <c r="D2078" s="606" t="s">
        <v>397</v>
      </c>
      <c r="E2078" s="670"/>
      <c r="F2078" s="670"/>
      <c r="G2078" s="670"/>
      <c r="H2078" s="670"/>
      <c r="I2078" s="670"/>
      <c r="J2078" s="670"/>
      <c r="K2078" s="670"/>
      <c r="L2078" s="670"/>
      <c r="M2078" s="670"/>
      <c r="N2078" s="670"/>
      <c r="O2078" s="670"/>
      <c r="P2078" s="670"/>
      <c r="Q2078" s="591"/>
      <c r="R2078" s="608">
        <v>3</v>
      </c>
      <c r="S2078" s="608">
        <v>8</v>
      </c>
      <c r="T2078" s="608">
        <v>2</v>
      </c>
      <c r="U2078" s="608">
        <v>1</v>
      </c>
      <c r="V2078" s="608">
        <v>4</v>
      </c>
      <c r="W2078" s="608">
        <v>5</v>
      </c>
      <c r="X2078" s="608">
        <v>6</v>
      </c>
      <c r="Y2078" s="608">
        <v>3</v>
      </c>
      <c r="Z2078" s="608">
        <v>5</v>
      </c>
      <c r="AA2078" s="608">
        <v>5</v>
      </c>
      <c r="AB2078" s="608">
        <v>2</v>
      </c>
      <c r="AC2078" s="608">
        <v>10</v>
      </c>
      <c r="AD2078" s="605">
        <v>54</v>
      </c>
    </row>
    <row r="2079" spans="1:30" ht="15.75" thickBot="1" x14ac:dyDescent="0.3">
      <c r="A2079" s="593" t="s">
        <v>433</v>
      </c>
      <c r="B2079" s="692" t="s">
        <v>398</v>
      </c>
      <c r="C2079" s="692" t="s">
        <v>396</v>
      </c>
      <c r="D2079" s="600" t="s">
        <v>399</v>
      </c>
      <c r="E2079" s="602"/>
      <c r="F2079" s="602"/>
      <c r="G2079" s="602"/>
      <c r="H2079" s="602"/>
      <c r="I2079" s="602"/>
      <c r="J2079" s="602"/>
      <c r="K2079" s="602"/>
      <c r="L2079" s="602"/>
      <c r="M2079" s="602"/>
      <c r="N2079" s="602"/>
      <c r="O2079" s="602"/>
      <c r="P2079" s="602"/>
      <c r="Q2079" s="591"/>
      <c r="R2079" s="604">
        <v>1</v>
      </c>
      <c r="S2079" s="604">
        <v>1</v>
      </c>
      <c r="T2079" s="604">
        <v>2</v>
      </c>
      <c r="U2079" s="604">
        <v>9</v>
      </c>
      <c r="V2079" s="604">
        <v>1</v>
      </c>
      <c r="W2079" s="602"/>
      <c r="X2079" s="604">
        <v>1</v>
      </c>
      <c r="Y2079" s="602"/>
      <c r="Z2079" s="604">
        <v>1</v>
      </c>
      <c r="AA2079" s="604">
        <v>1</v>
      </c>
      <c r="AB2079" s="604">
        <v>3</v>
      </c>
      <c r="AC2079" s="602"/>
      <c r="AD2079" s="605">
        <v>20</v>
      </c>
    </row>
    <row r="2080" spans="1:30" ht="15.75" thickBot="1" x14ac:dyDescent="0.3">
      <c r="A2080" s="593" t="s">
        <v>433</v>
      </c>
      <c r="B2080" s="692" t="s">
        <v>398</v>
      </c>
      <c r="C2080" s="692" t="s">
        <v>396</v>
      </c>
      <c r="D2080" s="606" t="s">
        <v>403</v>
      </c>
      <c r="E2080" s="670"/>
      <c r="F2080" s="670"/>
      <c r="G2080" s="670"/>
      <c r="H2080" s="670"/>
      <c r="I2080" s="670"/>
      <c r="J2080" s="670"/>
      <c r="K2080" s="670"/>
      <c r="L2080" s="670"/>
      <c r="M2080" s="670"/>
      <c r="N2080" s="670"/>
      <c r="O2080" s="670"/>
      <c r="P2080" s="670"/>
      <c r="Q2080" s="591"/>
      <c r="R2080" s="670"/>
      <c r="S2080" s="670"/>
      <c r="T2080" s="670"/>
      <c r="U2080" s="608">
        <v>1</v>
      </c>
      <c r="V2080" s="670"/>
      <c r="W2080" s="670"/>
      <c r="X2080" s="670"/>
      <c r="Y2080" s="608">
        <v>1</v>
      </c>
      <c r="Z2080" s="608">
        <v>1</v>
      </c>
      <c r="AA2080" s="670"/>
      <c r="AB2080" s="670"/>
      <c r="AC2080" s="670"/>
      <c r="AD2080" s="605">
        <v>3</v>
      </c>
    </row>
    <row r="2081" spans="1:30" ht="15.75" thickBot="1" x14ac:dyDescent="0.3">
      <c r="A2081" s="593" t="s">
        <v>433</v>
      </c>
      <c r="B2081" s="692" t="s">
        <v>398</v>
      </c>
      <c r="C2081" s="692" t="s">
        <v>396</v>
      </c>
      <c r="D2081" s="600" t="s">
        <v>407</v>
      </c>
      <c r="E2081" s="602"/>
      <c r="F2081" s="602"/>
      <c r="G2081" s="602"/>
      <c r="H2081" s="602"/>
      <c r="I2081" s="602"/>
      <c r="J2081" s="602"/>
      <c r="K2081" s="602"/>
      <c r="L2081" s="602"/>
      <c r="M2081" s="602"/>
      <c r="N2081" s="602"/>
      <c r="O2081" s="602"/>
      <c r="P2081" s="602"/>
      <c r="Q2081" s="591"/>
      <c r="R2081" s="604">
        <v>286</v>
      </c>
      <c r="S2081" s="604">
        <v>242</v>
      </c>
      <c r="T2081" s="604">
        <v>251</v>
      </c>
      <c r="U2081" s="604">
        <v>269</v>
      </c>
      <c r="V2081" s="604">
        <v>194</v>
      </c>
      <c r="W2081" s="604">
        <v>296</v>
      </c>
      <c r="X2081" s="604">
        <v>297</v>
      </c>
      <c r="Y2081" s="604">
        <v>279</v>
      </c>
      <c r="Z2081" s="604">
        <v>298</v>
      </c>
      <c r="AA2081" s="604">
        <v>208</v>
      </c>
      <c r="AB2081" s="604">
        <v>307</v>
      </c>
      <c r="AC2081" s="604">
        <v>276</v>
      </c>
      <c r="AD2081" s="605">
        <v>2926</v>
      </c>
    </row>
    <row r="2082" spans="1:30" ht="15.75" thickBot="1" x14ac:dyDescent="0.3">
      <c r="A2082" s="593" t="s">
        <v>433</v>
      </c>
      <c r="B2082" s="671" t="s">
        <v>400</v>
      </c>
      <c r="C2082" s="671" t="s">
        <v>400</v>
      </c>
      <c r="D2082" s="609" t="s">
        <v>400</v>
      </c>
      <c r="E2082" s="603">
        <v>151313</v>
      </c>
      <c r="F2082" s="603">
        <v>127588.95</v>
      </c>
      <c r="G2082" s="603">
        <v>135675.44</v>
      </c>
      <c r="H2082" s="603">
        <v>155357.63</v>
      </c>
      <c r="I2082" s="603">
        <v>100776.99</v>
      </c>
      <c r="J2082" s="603">
        <v>158974.48000000001</v>
      </c>
      <c r="K2082" s="603">
        <v>181504.03</v>
      </c>
      <c r="L2082" s="603">
        <v>159805.54999999999</v>
      </c>
      <c r="M2082" s="603">
        <v>171175.32</v>
      </c>
      <c r="N2082" s="603">
        <v>113750.34</v>
      </c>
      <c r="O2082" s="603">
        <v>150613.54</v>
      </c>
      <c r="P2082" s="603">
        <v>111626.34</v>
      </c>
      <c r="Q2082" s="603">
        <v>1718161.61</v>
      </c>
      <c r="R2082" s="610">
        <v>312</v>
      </c>
      <c r="S2082" s="610">
        <v>260</v>
      </c>
      <c r="T2082" s="610">
        <v>283</v>
      </c>
      <c r="U2082" s="610">
        <v>316</v>
      </c>
      <c r="V2082" s="610">
        <v>208</v>
      </c>
      <c r="W2082" s="610">
        <v>315</v>
      </c>
      <c r="X2082" s="610">
        <v>349</v>
      </c>
      <c r="Y2082" s="610">
        <v>309</v>
      </c>
      <c r="Z2082" s="610">
        <v>332</v>
      </c>
      <c r="AA2082" s="610">
        <v>240</v>
      </c>
      <c r="AB2082" s="610">
        <v>324</v>
      </c>
      <c r="AC2082" s="610">
        <v>296</v>
      </c>
      <c r="AD2082" s="605">
        <v>3136</v>
      </c>
    </row>
    <row r="2083" spans="1:30" ht="15.75" thickBot="1" x14ac:dyDescent="0.3">
      <c r="A2083" s="593" t="s">
        <v>434</v>
      </c>
      <c r="B2083" s="673">
        <v>45154</v>
      </c>
      <c r="C2083" s="671" t="s">
        <v>396</v>
      </c>
      <c r="D2083" s="600" t="s">
        <v>397</v>
      </c>
      <c r="E2083" s="601">
        <v>250</v>
      </c>
      <c r="F2083" s="602"/>
      <c r="G2083" s="602"/>
      <c r="H2083" s="602"/>
      <c r="I2083" s="602"/>
      <c r="J2083" s="602"/>
      <c r="K2083" s="602"/>
      <c r="L2083" s="602"/>
      <c r="M2083" s="602"/>
      <c r="N2083" s="602"/>
      <c r="O2083" s="602"/>
      <c r="P2083" s="602"/>
      <c r="Q2083" s="603">
        <v>250</v>
      </c>
      <c r="R2083" s="604">
        <v>1</v>
      </c>
      <c r="S2083" s="602"/>
      <c r="T2083" s="602"/>
      <c r="U2083" s="602"/>
      <c r="V2083" s="602"/>
      <c r="W2083" s="602"/>
      <c r="X2083" s="602"/>
      <c r="Y2083" s="602"/>
      <c r="Z2083" s="602"/>
      <c r="AA2083" s="602"/>
      <c r="AB2083" s="602"/>
      <c r="AC2083" s="602"/>
      <c r="AD2083" s="605">
        <v>1</v>
      </c>
    </row>
    <row r="2084" spans="1:30" ht="15.75" thickBot="1" x14ac:dyDescent="0.3">
      <c r="A2084" s="593" t="s">
        <v>434</v>
      </c>
      <c r="B2084" s="672">
        <v>45174</v>
      </c>
      <c r="C2084" s="671" t="s">
        <v>396</v>
      </c>
      <c r="D2084" s="606" t="s">
        <v>397</v>
      </c>
      <c r="E2084" s="607">
        <v>248.79</v>
      </c>
      <c r="F2084" s="670"/>
      <c r="G2084" s="670"/>
      <c r="H2084" s="670"/>
      <c r="I2084" s="670"/>
      <c r="J2084" s="670"/>
      <c r="K2084" s="670"/>
      <c r="L2084" s="670"/>
      <c r="M2084" s="670"/>
      <c r="N2084" s="670"/>
      <c r="O2084" s="670"/>
      <c r="P2084" s="670"/>
      <c r="Q2084" s="603">
        <v>248.79</v>
      </c>
      <c r="R2084" s="608">
        <v>1</v>
      </c>
      <c r="S2084" s="670"/>
      <c r="T2084" s="670"/>
      <c r="U2084" s="670"/>
      <c r="V2084" s="670"/>
      <c r="W2084" s="670"/>
      <c r="X2084" s="670"/>
      <c r="Y2084" s="670"/>
      <c r="Z2084" s="670"/>
      <c r="AA2084" s="670"/>
      <c r="AB2084" s="670"/>
      <c r="AC2084" s="670"/>
      <c r="AD2084" s="605">
        <v>1</v>
      </c>
    </row>
    <row r="2085" spans="1:30" ht="15.75" thickBot="1" x14ac:dyDescent="0.3">
      <c r="A2085" s="593" t="s">
        <v>434</v>
      </c>
      <c r="B2085" s="673">
        <v>45181</v>
      </c>
      <c r="C2085" s="671" t="s">
        <v>396</v>
      </c>
      <c r="D2085" s="600" t="s">
        <v>397</v>
      </c>
      <c r="E2085" s="601">
        <v>1500</v>
      </c>
      <c r="F2085" s="602"/>
      <c r="G2085" s="602"/>
      <c r="H2085" s="602"/>
      <c r="I2085" s="602"/>
      <c r="J2085" s="602"/>
      <c r="K2085" s="602"/>
      <c r="L2085" s="602"/>
      <c r="M2085" s="602"/>
      <c r="N2085" s="602"/>
      <c r="O2085" s="602"/>
      <c r="P2085" s="602"/>
      <c r="Q2085" s="603">
        <v>1500</v>
      </c>
      <c r="R2085" s="604">
        <v>1</v>
      </c>
      <c r="S2085" s="602"/>
      <c r="T2085" s="602"/>
      <c r="U2085" s="602"/>
      <c r="V2085" s="602"/>
      <c r="W2085" s="602"/>
      <c r="X2085" s="602"/>
      <c r="Y2085" s="602"/>
      <c r="Z2085" s="602"/>
      <c r="AA2085" s="602"/>
      <c r="AB2085" s="602"/>
      <c r="AC2085" s="602"/>
      <c r="AD2085" s="605">
        <v>1</v>
      </c>
    </row>
    <row r="2086" spans="1:30" ht="15.75" thickBot="1" x14ac:dyDescent="0.3">
      <c r="A2086" s="593" t="s">
        <v>434</v>
      </c>
      <c r="B2086" s="672">
        <v>45194</v>
      </c>
      <c r="C2086" s="671" t="s">
        <v>396</v>
      </c>
      <c r="D2086" s="606" t="s">
        <v>397</v>
      </c>
      <c r="E2086" s="670"/>
      <c r="F2086" s="607">
        <v>346.22</v>
      </c>
      <c r="G2086" s="670"/>
      <c r="H2086" s="670"/>
      <c r="I2086" s="670"/>
      <c r="J2086" s="670"/>
      <c r="K2086" s="670"/>
      <c r="L2086" s="670"/>
      <c r="M2086" s="670"/>
      <c r="N2086" s="670"/>
      <c r="O2086" s="670"/>
      <c r="P2086" s="670"/>
      <c r="Q2086" s="603">
        <v>346.22</v>
      </c>
      <c r="R2086" s="670"/>
      <c r="S2086" s="608">
        <v>1</v>
      </c>
      <c r="T2086" s="670"/>
      <c r="U2086" s="670"/>
      <c r="V2086" s="670"/>
      <c r="W2086" s="670"/>
      <c r="X2086" s="670"/>
      <c r="Y2086" s="670"/>
      <c r="Z2086" s="670"/>
      <c r="AA2086" s="670"/>
      <c r="AB2086" s="670"/>
      <c r="AC2086" s="670"/>
      <c r="AD2086" s="605">
        <v>1</v>
      </c>
    </row>
    <row r="2087" spans="1:30" ht="15.75" thickBot="1" x14ac:dyDescent="0.3">
      <c r="A2087" s="593" t="s">
        <v>434</v>
      </c>
      <c r="B2087" s="673">
        <v>45212</v>
      </c>
      <c r="C2087" s="671" t="s">
        <v>396</v>
      </c>
      <c r="D2087" s="600" t="s">
        <v>397</v>
      </c>
      <c r="E2087" s="602"/>
      <c r="F2087" s="602"/>
      <c r="G2087" s="601">
        <v>96.64</v>
      </c>
      <c r="H2087" s="602"/>
      <c r="I2087" s="602"/>
      <c r="J2087" s="602"/>
      <c r="K2087" s="602"/>
      <c r="L2087" s="602"/>
      <c r="M2087" s="602"/>
      <c r="N2087" s="602"/>
      <c r="O2087" s="602"/>
      <c r="P2087" s="602"/>
      <c r="Q2087" s="603">
        <v>96.64</v>
      </c>
      <c r="R2087" s="602"/>
      <c r="S2087" s="602"/>
      <c r="T2087" s="604">
        <v>1</v>
      </c>
      <c r="U2087" s="602"/>
      <c r="V2087" s="602"/>
      <c r="W2087" s="602"/>
      <c r="X2087" s="602"/>
      <c r="Y2087" s="602"/>
      <c r="Z2087" s="602"/>
      <c r="AA2087" s="602"/>
      <c r="AB2087" s="602"/>
      <c r="AC2087" s="602"/>
      <c r="AD2087" s="605">
        <v>1</v>
      </c>
    </row>
    <row r="2088" spans="1:30" ht="15.75" thickBot="1" x14ac:dyDescent="0.3">
      <c r="A2088" s="593" t="s">
        <v>434</v>
      </c>
      <c r="B2088" s="672">
        <v>45216</v>
      </c>
      <c r="C2088" s="671" t="s">
        <v>396</v>
      </c>
      <c r="D2088" s="606" t="s">
        <v>397</v>
      </c>
      <c r="E2088" s="670"/>
      <c r="F2088" s="670"/>
      <c r="G2088" s="607">
        <v>327.68</v>
      </c>
      <c r="H2088" s="670"/>
      <c r="I2088" s="670"/>
      <c r="J2088" s="670"/>
      <c r="K2088" s="670"/>
      <c r="L2088" s="670"/>
      <c r="M2088" s="670"/>
      <c r="N2088" s="670"/>
      <c r="O2088" s="670"/>
      <c r="P2088" s="670"/>
      <c r="Q2088" s="603">
        <v>327.68</v>
      </c>
      <c r="R2088" s="670"/>
      <c r="S2088" s="670"/>
      <c r="T2088" s="608">
        <v>1</v>
      </c>
      <c r="U2088" s="670"/>
      <c r="V2088" s="670"/>
      <c r="W2088" s="670"/>
      <c r="X2088" s="670"/>
      <c r="Y2088" s="670"/>
      <c r="Z2088" s="670"/>
      <c r="AA2088" s="670"/>
      <c r="AB2088" s="670"/>
      <c r="AC2088" s="670"/>
      <c r="AD2088" s="605">
        <v>1</v>
      </c>
    </row>
    <row r="2089" spans="1:30" ht="15.75" thickBot="1" x14ac:dyDescent="0.3">
      <c r="A2089" s="593" t="s">
        <v>434</v>
      </c>
      <c r="B2089" s="673">
        <v>45250</v>
      </c>
      <c r="C2089" s="671" t="s">
        <v>396</v>
      </c>
      <c r="D2089" s="600" t="s">
        <v>397</v>
      </c>
      <c r="E2089" s="602"/>
      <c r="F2089" s="602"/>
      <c r="G2089" s="602"/>
      <c r="H2089" s="601">
        <v>134.28</v>
      </c>
      <c r="I2089" s="602"/>
      <c r="J2089" s="602"/>
      <c r="K2089" s="602"/>
      <c r="L2089" s="602"/>
      <c r="M2089" s="602"/>
      <c r="N2089" s="602"/>
      <c r="O2089" s="602"/>
      <c r="P2089" s="602"/>
      <c r="Q2089" s="603">
        <v>134.28</v>
      </c>
      <c r="R2089" s="602"/>
      <c r="S2089" s="602"/>
      <c r="T2089" s="602"/>
      <c r="U2089" s="604">
        <v>1</v>
      </c>
      <c r="V2089" s="602"/>
      <c r="W2089" s="602"/>
      <c r="X2089" s="602"/>
      <c r="Y2089" s="602"/>
      <c r="Z2089" s="602"/>
      <c r="AA2089" s="602"/>
      <c r="AB2089" s="602"/>
      <c r="AC2089" s="602"/>
      <c r="AD2089" s="605">
        <v>1</v>
      </c>
    </row>
    <row r="2090" spans="1:30" ht="15.75" thickBot="1" x14ac:dyDescent="0.3">
      <c r="A2090" s="593" t="s">
        <v>434</v>
      </c>
      <c r="B2090" s="672">
        <v>45265</v>
      </c>
      <c r="C2090" s="671" t="s">
        <v>396</v>
      </c>
      <c r="D2090" s="606" t="s">
        <v>397</v>
      </c>
      <c r="E2090" s="670"/>
      <c r="F2090" s="670"/>
      <c r="G2090" s="670"/>
      <c r="H2090" s="607">
        <v>882.95</v>
      </c>
      <c r="I2090" s="670"/>
      <c r="J2090" s="670"/>
      <c r="K2090" s="670"/>
      <c r="L2090" s="670"/>
      <c r="M2090" s="670"/>
      <c r="N2090" s="670"/>
      <c r="O2090" s="670"/>
      <c r="P2090" s="670"/>
      <c r="Q2090" s="603">
        <v>882.95</v>
      </c>
      <c r="R2090" s="670"/>
      <c r="S2090" s="670"/>
      <c r="T2090" s="670"/>
      <c r="U2090" s="608">
        <v>2</v>
      </c>
      <c r="V2090" s="670"/>
      <c r="W2090" s="670"/>
      <c r="X2090" s="670"/>
      <c r="Y2090" s="670"/>
      <c r="Z2090" s="670"/>
      <c r="AA2090" s="670"/>
      <c r="AB2090" s="670"/>
      <c r="AC2090" s="670"/>
      <c r="AD2090" s="605">
        <v>2</v>
      </c>
    </row>
    <row r="2091" spans="1:30" ht="15.75" thickBot="1" x14ac:dyDescent="0.3">
      <c r="A2091" s="593" t="s">
        <v>434</v>
      </c>
      <c r="B2091" s="673">
        <v>45288</v>
      </c>
      <c r="C2091" s="671" t="s">
        <v>396</v>
      </c>
      <c r="D2091" s="600" t="s">
        <v>397</v>
      </c>
      <c r="E2091" s="602"/>
      <c r="F2091" s="602"/>
      <c r="G2091" s="602"/>
      <c r="H2091" s="602"/>
      <c r="I2091" s="601">
        <v>286.94</v>
      </c>
      <c r="J2091" s="602"/>
      <c r="K2091" s="602"/>
      <c r="L2091" s="602"/>
      <c r="M2091" s="602"/>
      <c r="N2091" s="602"/>
      <c r="O2091" s="602"/>
      <c r="P2091" s="602"/>
      <c r="Q2091" s="603">
        <v>286.94</v>
      </c>
      <c r="R2091" s="602"/>
      <c r="S2091" s="602"/>
      <c r="T2091" s="602"/>
      <c r="U2091" s="602"/>
      <c r="V2091" s="604">
        <v>2</v>
      </c>
      <c r="W2091" s="602"/>
      <c r="X2091" s="602"/>
      <c r="Y2091" s="602"/>
      <c r="Z2091" s="602"/>
      <c r="AA2091" s="602"/>
      <c r="AB2091" s="602"/>
      <c r="AC2091" s="602"/>
      <c r="AD2091" s="605">
        <v>2</v>
      </c>
    </row>
    <row r="2092" spans="1:30" ht="15.75" thickBot="1" x14ac:dyDescent="0.3">
      <c r="A2092" s="593" t="s">
        <v>434</v>
      </c>
      <c r="B2092" s="672">
        <v>45313</v>
      </c>
      <c r="C2092" s="671" t="s">
        <v>396</v>
      </c>
      <c r="D2092" s="606" t="s">
        <v>397</v>
      </c>
      <c r="E2092" s="670"/>
      <c r="F2092" s="670"/>
      <c r="G2092" s="670"/>
      <c r="H2092" s="670"/>
      <c r="I2092" s="670"/>
      <c r="J2092" s="607">
        <v>179.79</v>
      </c>
      <c r="K2092" s="670"/>
      <c r="L2092" s="670"/>
      <c r="M2092" s="670"/>
      <c r="N2092" s="670"/>
      <c r="O2092" s="670"/>
      <c r="P2092" s="670"/>
      <c r="Q2092" s="603">
        <v>179.79</v>
      </c>
      <c r="R2092" s="670"/>
      <c r="S2092" s="670"/>
      <c r="T2092" s="670"/>
      <c r="U2092" s="670"/>
      <c r="V2092" s="670"/>
      <c r="W2092" s="608">
        <v>1</v>
      </c>
      <c r="X2092" s="670"/>
      <c r="Y2092" s="670"/>
      <c r="Z2092" s="670"/>
      <c r="AA2092" s="670"/>
      <c r="AB2092" s="670"/>
      <c r="AC2092" s="670"/>
      <c r="AD2092" s="605">
        <v>1</v>
      </c>
    </row>
    <row r="2093" spans="1:30" ht="15.75" thickBot="1" x14ac:dyDescent="0.3">
      <c r="A2093" s="593" t="s">
        <v>434</v>
      </c>
      <c r="B2093" s="673">
        <v>45315</v>
      </c>
      <c r="C2093" s="671" t="s">
        <v>396</v>
      </c>
      <c r="D2093" s="600" t="s">
        <v>397</v>
      </c>
      <c r="E2093" s="602"/>
      <c r="F2093" s="602"/>
      <c r="G2093" s="602"/>
      <c r="H2093" s="602"/>
      <c r="I2093" s="602"/>
      <c r="J2093" s="601">
        <v>1394.81</v>
      </c>
      <c r="K2093" s="602"/>
      <c r="L2093" s="602"/>
      <c r="M2093" s="602"/>
      <c r="N2093" s="602"/>
      <c r="O2093" s="602"/>
      <c r="P2093" s="602"/>
      <c r="Q2093" s="603">
        <v>1394.81</v>
      </c>
      <c r="R2093" s="602"/>
      <c r="S2093" s="602"/>
      <c r="T2093" s="602"/>
      <c r="U2093" s="602"/>
      <c r="V2093" s="602"/>
      <c r="W2093" s="604">
        <v>2</v>
      </c>
      <c r="X2093" s="602"/>
      <c r="Y2093" s="602"/>
      <c r="Z2093" s="602"/>
      <c r="AA2093" s="602"/>
      <c r="AB2093" s="602"/>
      <c r="AC2093" s="602"/>
      <c r="AD2093" s="605">
        <v>2</v>
      </c>
    </row>
    <row r="2094" spans="1:30" ht="15.75" thickBot="1" x14ac:dyDescent="0.3">
      <c r="A2094" s="593" t="s">
        <v>434</v>
      </c>
      <c r="B2094" s="672">
        <v>45356</v>
      </c>
      <c r="C2094" s="671" t="s">
        <v>396</v>
      </c>
      <c r="D2094" s="606" t="s">
        <v>397</v>
      </c>
      <c r="E2094" s="670"/>
      <c r="F2094" s="670"/>
      <c r="G2094" s="670"/>
      <c r="H2094" s="670"/>
      <c r="I2094" s="670"/>
      <c r="J2094" s="670"/>
      <c r="K2094" s="607">
        <v>612.37</v>
      </c>
      <c r="L2094" s="670"/>
      <c r="M2094" s="670"/>
      <c r="N2094" s="670"/>
      <c r="O2094" s="670"/>
      <c r="P2094" s="670"/>
      <c r="Q2094" s="603">
        <v>612.37</v>
      </c>
      <c r="R2094" s="670"/>
      <c r="S2094" s="670"/>
      <c r="T2094" s="670"/>
      <c r="U2094" s="670"/>
      <c r="V2094" s="670"/>
      <c r="W2094" s="670"/>
      <c r="X2094" s="608">
        <v>1</v>
      </c>
      <c r="Y2094" s="670"/>
      <c r="Z2094" s="670"/>
      <c r="AA2094" s="670"/>
      <c r="AB2094" s="670"/>
      <c r="AC2094" s="670"/>
      <c r="AD2094" s="605">
        <v>1</v>
      </c>
    </row>
    <row r="2095" spans="1:30" ht="15.75" thickBot="1" x14ac:dyDescent="0.3">
      <c r="A2095" s="593" t="s">
        <v>434</v>
      </c>
      <c r="B2095" s="673">
        <v>45378</v>
      </c>
      <c r="C2095" s="671" t="s">
        <v>396</v>
      </c>
      <c r="D2095" s="600" t="s">
        <v>397</v>
      </c>
      <c r="E2095" s="602"/>
      <c r="F2095" s="602"/>
      <c r="G2095" s="602"/>
      <c r="H2095" s="602"/>
      <c r="I2095" s="602"/>
      <c r="J2095" s="602"/>
      <c r="K2095" s="602"/>
      <c r="L2095" s="601">
        <v>83.12</v>
      </c>
      <c r="M2095" s="602"/>
      <c r="N2095" s="602"/>
      <c r="O2095" s="602"/>
      <c r="P2095" s="602"/>
      <c r="Q2095" s="603">
        <v>83.12</v>
      </c>
      <c r="R2095" s="602"/>
      <c r="S2095" s="602"/>
      <c r="T2095" s="602"/>
      <c r="U2095" s="602"/>
      <c r="V2095" s="602"/>
      <c r="W2095" s="602"/>
      <c r="X2095" s="602"/>
      <c r="Y2095" s="604">
        <v>1</v>
      </c>
      <c r="Z2095" s="602"/>
      <c r="AA2095" s="602"/>
      <c r="AB2095" s="602"/>
      <c r="AC2095" s="602"/>
      <c r="AD2095" s="605">
        <v>1</v>
      </c>
    </row>
    <row r="2096" spans="1:30" ht="15.75" thickBot="1" x14ac:dyDescent="0.3">
      <c r="A2096" s="593" t="s">
        <v>434</v>
      </c>
      <c r="B2096" s="672">
        <v>45398</v>
      </c>
      <c r="C2096" s="671" t="s">
        <v>396</v>
      </c>
      <c r="D2096" s="606" t="s">
        <v>397</v>
      </c>
      <c r="E2096" s="670"/>
      <c r="F2096" s="670"/>
      <c r="G2096" s="670"/>
      <c r="H2096" s="670"/>
      <c r="I2096" s="670"/>
      <c r="J2096" s="670"/>
      <c r="K2096" s="670"/>
      <c r="L2096" s="670"/>
      <c r="M2096" s="607">
        <v>722.4</v>
      </c>
      <c r="N2096" s="670"/>
      <c r="O2096" s="670"/>
      <c r="P2096" s="670"/>
      <c r="Q2096" s="603">
        <v>722.4</v>
      </c>
      <c r="R2096" s="670"/>
      <c r="S2096" s="670"/>
      <c r="T2096" s="670"/>
      <c r="U2096" s="670"/>
      <c r="V2096" s="670"/>
      <c r="W2096" s="670"/>
      <c r="X2096" s="670"/>
      <c r="Y2096" s="670"/>
      <c r="Z2096" s="608">
        <v>1</v>
      </c>
      <c r="AA2096" s="670"/>
      <c r="AB2096" s="670"/>
      <c r="AC2096" s="670"/>
      <c r="AD2096" s="605">
        <v>1</v>
      </c>
    </row>
    <row r="2097" spans="1:30" ht="15.75" thickBot="1" x14ac:dyDescent="0.3">
      <c r="A2097" s="593" t="s">
        <v>434</v>
      </c>
      <c r="B2097" s="673">
        <v>45419</v>
      </c>
      <c r="C2097" s="671" t="s">
        <v>396</v>
      </c>
      <c r="D2097" s="600" t="s">
        <v>397</v>
      </c>
      <c r="E2097" s="602"/>
      <c r="F2097" s="602"/>
      <c r="G2097" s="602"/>
      <c r="H2097" s="602"/>
      <c r="I2097" s="602"/>
      <c r="J2097" s="602"/>
      <c r="K2097" s="602"/>
      <c r="L2097" s="602"/>
      <c r="M2097" s="602"/>
      <c r="N2097" s="601">
        <v>68.94</v>
      </c>
      <c r="O2097" s="602"/>
      <c r="P2097" s="602"/>
      <c r="Q2097" s="603">
        <v>68.94</v>
      </c>
      <c r="R2097" s="602"/>
      <c r="S2097" s="602"/>
      <c r="T2097" s="602"/>
      <c r="U2097" s="602"/>
      <c r="V2097" s="602"/>
      <c r="W2097" s="602"/>
      <c r="X2097" s="602"/>
      <c r="Y2097" s="602"/>
      <c r="Z2097" s="602"/>
      <c r="AA2097" s="604">
        <v>1</v>
      </c>
      <c r="AB2097" s="602"/>
      <c r="AC2097" s="602"/>
      <c r="AD2097" s="605">
        <v>1</v>
      </c>
    </row>
    <row r="2098" spans="1:30" ht="15.75" thickBot="1" x14ac:dyDescent="0.3">
      <c r="A2098" s="593" t="s">
        <v>434</v>
      </c>
      <c r="B2098" s="672">
        <v>45454</v>
      </c>
      <c r="C2098" s="671" t="s">
        <v>396</v>
      </c>
      <c r="D2098" s="606" t="s">
        <v>397</v>
      </c>
      <c r="E2098" s="670"/>
      <c r="F2098" s="670"/>
      <c r="G2098" s="670"/>
      <c r="H2098" s="670"/>
      <c r="I2098" s="670"/>
      <c r="J2098" s="670"/>
      <c r="K2098" s="670"/>
      <c r="L2098" s="670"/>
      <c r="M2098" s="670"/>
      <c r="N2098" s="607">
        <v>332.57</v>
      </c>
      <c r="O2098" s="670"/>
      <c r="P2098" s="670"/>
      <c r="Q2098" s="603">
        <v>332.57</v>
      </c>
      <c r="R2098" s="670"/>
      <c r="S2098" s="670"/>
      <c r="T2098" s="670"/>
      <c r="U2098" s="670"/>
      <c r="V2098" s="670"/>
      <c r="W2098" s="670"/>
      <c r="X2098" s="670"/>
      <c r="Y2098" s="670"/>
      <c r="Z2098" s="670"/>
      <c r="AA2098" s="608">
        <v>1</v>
      </c>
      <c r="AB2098" s="670"/>
      <c r="AC2098" s="670"/>
      <c r="AD2098" s="605">
        <v>1</v>
      </c>
    </row>
    <row r="2099" spans="1:30" ht="15.75" thickBot="1" x14ac:dyDescent="0.3">
      <c r="A2099" s="593" t="s">
        <v>434</v>
      </c>
      <c r="B2099" s="673">
        <v>45456</v>
      </c>
      <c r="C2099" s="671" t="s">
        <v>396</v>
      </c>
      <c r="D2099" s="600" t="s">
        <v>397</v>
      </c>
      <c r="E2099" s="602"/>
      <c r="F2099" s="602"/>
      <c r="G2099" s="602"/>
      <c r="H2099" s="602"/>
      <c r="I2099" s="602"/>
      <c r="J2099" s="602"/>
      <c r="K2099" s="602"/>
      <c r="L2099" s="602"/>
      <c r="M2099" s="602"/>
      <c r="N2099" s="602"/>
      <c r="O2099" s="601">
        <v>184.37</v>
      </c>
      <c r="P2099" s="602"/>
      <c r="Q2099" s="603">
        <v>184.37</v>
      </c>
      <c r="R2099" s="602"/>
      <c r="S2099" s="602"/>
      <c r="T2099" s="602"/>
      <c r="U2099" s="602"/>
      <c r="V2099" s="602"/>
      <c r="W2099" s="602"/>
      <c r="X2099" s="602"/>
      <c r="Y2099" s="602"/>
      <c r="Z2099" s="602"/>
      <c r="AA2099" s="602"/>
      <c r="AB2099" s="604">
        <v>1</v>
      </c>
      <c r="AC2099" s="602"/>
      <c r="AD2099" s="605">
        <v>1</v>
      </c>
    </row>
    <row r="2100" spans="1:30" ht="15.75" thickBot="1" x14ac:dyDescent="0.3">
      <c r="A2100" s="593" t="s">
        <v>434</v>
      </c>
      <c r="B2100" s="672">
        <v>45490</v>
      </c>
      <c r="C2100" s="671" t="s">
        <v>396</v>
      </c>
      <c r="D2100" s="606" t="s">
        <v>397</v>
      </c>
      <c r="E2100" s="670"/>
      <c r="F2100" s="670"/>
      <c r="G2100" s="670"/>
      <c r="H2100" s="670"/>
      <c r="I2100" s="670"/>
      <c r="J2100" s="670"/>
      <c r="K2100" s="670"/>
      <c r="L2100" s="670"/>
      <c r="M2100" s="670"/>
      <c r="N2100" s="670"/>
      <c r="O2100" s="607">
        <v>1090</v>
      </c>
      <c r="P2100" s="607">
        <v>197.01</v>
      </c>
      <c r="Q2100" s="603">
        <v>1287.01</v>
      </c>
      <c r="R2100" s="670"/>
      <c r="S2100" s="670"/>
      <c r="T2100" s="670"/>
      <c r="U2100" s="670"/>
      <c r="V2100" s="670"/>
      <c r="W2100" s="670"/>
      <c r="X2100" s="670"/>
      <c r="Y2100" s="670"/>
      <c r="Z2100" s="670"/>
      <c r="AA2100" s="670"/>
      <c r="AB2100" s="608">
        <v>1</v>
      </c>
      <c r="AC2100" s="608">
        <v>1</v>
      </c>
      <c r="AD2100" s="605">
        <v>2</v>
      </c>
    </row>
    <row r="2101" spans="1:30" ht="15.75" thickBot="1" x14ac:dyDescent="0.3">
      <c r="A2101" s="593" t="s">
        <v>434</v>
      </c>
      <c r="B2101" s="671" t="s">
        <v>398</v>
      </c>
      <c r="C2101" s="671" t="s">
        <v>396</v>
      </c>
      <c r="D2101" s="600" t="s">
        <v>397</v>
      </c>
      <c r="E2101" s="602"/>
      <c r="F2101" s="602"/>
      <c r="G2101" s="602"/>
      <c r="H2101" s="602"/>
      <c r="I2101" s="602"/>
      <c r="J2101" s="602"/>
      <c r="K2101" s="602"/>
      <c r="L2101" s="602"/>
      <c r="M2101" s="602"/>
      <c r="N2101" s="602"/>
      <c r="O2101" s="602"/>
      <c r="P2101" s="602"/>
      <c r="Q2101" s="591"/>
      <c r="R2101" s="604">
        <v>2</v>
      </c>
      <c r="S2101" s="604">
        <v>1</v>
      </c>
      <c r="T2101" s="604">
        <v>2</v>
      </c>
      <c r="U2101" s="604">
        <v>3</v>
      </c>
      <c r="V2101" s="604">
        <v>2</v>
      </c>
      <c r="W2101" s="604">
        <v>2</v>
      </c>
      <c r="X2101" s="604">
        <v>1</v>
      </c>
      <c r="Y2101" s="604">
        <v>1</v>
      </c>
      <c r="Z2101" s="604">
        <v>1</v>
      </c>
      <c r="AA2101" s="604">
        <v>1</v>
      </c>
      <c r="AB2101" s="604">
        <v>2</v>
      </c>
      <c r="AC2101" s="604">
        <v>1</v>
      </c>
      <c r="AD2101" s="605">
        <v>15</v>
      </c>
    </row>
    <row r="2102" spans="1:30" ht="15.75" thickBot="1" x14ac:dyDescent="0.3">
      <c r="A2102" s="593" t="s">
        <v>434</v>
      </c>
      <c r="B2102" s="671" t="s">
        <v>400</v>
      </c>
      <c r="C2102" s="671" t="s">
        <v>400</v>
      </c>
      <c r="D2102" s="609" t="s">
        <v>400</v>
      </c>
      <c r="E2102" s="603">
        <v>1998.79</v>
      </c>
      <c r="F2102" s="603">
        <v>346.22</v>
      </c>
      <c r="G2102" s="603">
        <v>424.32</v>
      </c>
      <c r="H2102" s="603">
        <v>1017.23</v>
      </c>
      <c r="I2102" s="603">
        <v>286.94</v>
      </c>
      <c r="J2102" s="603">
        <v>1574.6</v>
      </c>
      <c r="K2102" s="603">
        <v>612.37</v>
      </c>
      <c r="L2102" s="603">
        <v>83.12</v>
      </c>
      <c r="M2102" s="603">
        <v>722.4</v>
      </c>
      <c r="N2102" s="603">
        <v>401.51</v>
      </c>
      <c r="O2102" s="603">
        <v>1274.3699999999999</v>
      </c>
      <c r="P2102" s="603">
        <v>197.01</v>
      </c>
      <c r="Q2102" s="603">
        <v>8938.8799999999992</v>
      </c>
      <c r="R2102" s="610">
        <v>3</v>
      </c>
      <c r="S2102" s="610">
        <v>1</v>
      </c>
      <c r="T2102" s="610">
        <v>2</v>
      </c>
      <c r="U2102" s="610">
        <v>3</v>
      </c>
      <c r="V2102" s="610">
        <v>2</v>
      </c>
      <c r="W2102" s="610">
        <v>3</v>
      </c>
      <c r="X2102" s="610">
        <v>1</v>
      </c>
      <c r="Y2102" s="610">
        <v>1</v>
      </c>
      <c r="Z2102" s="610">
        <v>1</v>
      </c>
      <c r="AA2102" s="610">
        <v>2</v>
      </c>
      <c r="AB2102" s="610">
        <v>2</v>
      </c>
      <c r="AC2102" s="610">
        <v>1</v>
      </c>
      <c r="AD2102" s="605">
        <v>18</v>
      </c>
    </row>
    <row r="2103" spans="1:30" ht="15.75" thickBot="1" x14ac:dyDescent="0.3">
      <c r="A2103" s="593" t="s">
        <v>435</v>
      </c>
      <c r="B2103" s="673">
        <v>45145</v>
      </c>
      <c r="C2103" s="671" t="s">
        <v>396</v>
      </c>
      <c r="D2103" s="600" t="s">
        <v>397</v>
      </c>
      <c r="E2103" s="601">
        <v>600</v>
      </c>
      <c r="F2103" s="602"/>
      <c r="G2103" s="602"/>
      <c r="H2103" s="602"/>
      <c r="I2103" s="602"/>
      <c r="J2103" s="602"/>
      <c r="K2103" s="602"/>
      <c r="L2103" s="602"/>
      <c r="M2103" s="602"/>
      <c r="N2103" s="602"/>
      <c r="O2103" s="602"/>
      <c r="P2103" s="602"/>
      <c r="Q2103" s="603">
        <v>600</v>
      </c>
      <c r="R2103" s="604">
        <v>1</v>
      </c>
      <c r="S2103" s="602"/>
      <c r="T2103" s="602"/>
      <c r="U2103" s="602"/>
      <c r="V2103" s="602"/>
      <c r="W2103" s="602"/>
      <c r="X2103" s="602"/>
      <c r="Y2103" s="602"/>
      <c r="Z2103" s="602"/>
      <c r="AA2103" s="602"/>
      <c r="AB2103" s="602"/>
      <c r="AC2103" s="602"/>
      <c r="AD2103" s="605">
        <v>1</v>
      </c>
    </row>
    <row r="2104" spans="1:30" ht="15.75" thickBot="1" x14ac:dyDescent="0.3">
      <c r="A2104" s="593" t="s">
        <v>435</v>
      </c>
      <c r="B2104" s="672">
        <v>45182</v>
      </c>
      <c r="C2104" s="671" t="s">
        <v>396</v>
      </c>
      <c r="D2104" s="606" t="s">
        <v>397</v>
      </c>
      <c r="E2104" s="607">
        <v>1400</v>
      </c>
      <c r="F2104" s="670"/>
      <c r="G2104" s="670"/>
      <c r="H2104" s="670"/>
      <c r="I2104" s="670"/>
      <c r="J2104" s="670"/>
      <c r="K2104" s="670"/>
      <c r="L2104" s="670"/>
      <c r="M2104" s="670"/>
      <c r="N2104" s="670"/>
      <c r="O2104" s="670"/>
      <c r="P2104" s="670"/>
      <c r="Q2104" s="603">
        <v>1400</v>
      </c>
      <c r="R2104" s="608">
        <v>2</v>
      </c>
      <c r="S2104" s="670"/>
      <c r="T2104" s="670"/>
      <c r="U2104" s="670"/>
      <c r="V2104" s="670"/>
      <c r="W2104" s="670"/>
      <c r="X2104" s="670"/>
      <c r="Y2104" s="670"/>
      <c r="Z2104" s="670"/>
      <c r="AA2104" s="670"/>
      <c r="AB2104" s="670"/>
      <c r="AC2104" s="670"/>
      <c r="AD2104" s="605">
        <v>2</v>
      </c>
    </row>
    <row r="2105" spans="1:30" ht="15.75" thickBot="1" x14ac:dyDescent="0.3">
      <c r="A2105" s="593" t="s">
        <v>435</v>
      </c>
      <c r="B2105" s="673">
        <v>45184</v>
      </c>
      <c r="C2105" s="671" t="s">
        <v>396</v>
      </c>
      <c r="D2105" s="600" t="s">
        <v>397</v>
      </c>
      <c r="E2105" s="601">
        <v>2040</v>
      </c>
      <c r="F2105" s="601">
        <v>520</v>
      </c>
      <c r="G2105" s="602"/>
      <c r="H2105" s="602"/>
      <c r="I2105" s="602"/>
      <c r="J2105" s="602"/>
      <c r="K2105" s="602"/>
      <c r="L2105" s="602"/>
      <c r="M2105" s="602"/>
      <c r="N2105" s="602"/>
      <c r="O2105" s="602"/>
      <c r="P2105" s="602"/>
      <c r="Q2105" s="603">
        <v>2560</v>
      </c>
      <c r="R2105" s="604">
        <v>2</v>
      </c>
      <c r="S2105" s="604">
        <v>1</v>
      </c>
      <c r="T2105" s="602"/>
      <c r="U2105" s="602"/>
      <c r="V2105" s="602"/>
      <c r="W2105" s="602"/>
      <c r="X2105" s="602"/>
      <c r="Y2105" s="602"/>
      <c r="Z2105" s="602"/>
      <c r="AA2105" s="602"/>
      <c r="AB2105" s="602"/>
      <c r="AC2105" s="602"/>
      <c r="AD2105" s="605">
        <v>3</v>
      </c>
    </row>
    <row r="2106" spans="1:30" ht="15.75" thickBot="1" x14ac:dyDescent="0.3">
      <c r="A2106" s="593" t="s">
        <v>435</v>
      </c>
      <c r="B2106" s="672">
        <v>45215</v>
      </c>
      <c r="C2106" s="671" t="s">
        <v>396</v>
      </c>
      <c r="D2106" s="606" t="s">
        <v>397</v>
      </c>
      <c r="E2106" s="670"/>
      <c r="F2106" s="607">
        <v>13686.33</v>
      </c>
      <c r="G2106" s="607">
        <v>314.02999999999997</v>
      </c>
      <c r="H2106" s="670"/>
      <c r="I2106" s="670"/>
      <c r="J2106" s="670"/>
      <c r="K2106" s="670"/>
      <c r="L2106" s="670"/>
      <c r="M2106" s="670"/>
      <c r="N2106" s="670"/>
      <c r="O2106" s="670"/>
      <c r="P2106" s="670"/>
      <c r="Q2106" s="603">
        <v>14000.36</v>
      </c>
      <c r="R2106" s="670"/>
      <c r="S2106" s="608">
        <v>58</v>
      </c>
      <c r="T2106" s="608">
        <v>1</v>
      </c>
      <c r="U2106" s="670"/>
      <c r="V2106" s="670"/>
      <c r="W2106" s="670"/>
      <c r="X2106" s="670"/>
      <c r="Y2106" s="670"/>
      <c r="Z2106" s="670"/>
      <c r="AA2106" s="670"/>
      <c r="AB2106" s="670"/>
      <c r="AC2106" s="670"/>
      <c r="AD2106" s="605">
        <v>59</v>
      </c>
    </row>
    <row r="2107" spans="1:30" ht="15.75" thickBot="1" x14ac:dyDescent="0.3">
      <c r="A2107" s="593" t="s">
        <v>435</v>
      </c>
      <c r="B2107" s="673">
        <v>45363</v>
      </c>
      <c r="C2107" s="671" t="s">
        <v>396</v>
      </c>
      <c r="D2107" s="600" t="s">
        <v>397</v>
      </c>
      <c r="E2107" s="602"/>
      <c r="F2107" s="602"/>
      <c r="G2107" s="602"/>
      <c r="H2107" s="602"/>
      <c r="I2107" s="602"/>
      <c r="J2107" s="602"/>
      <c r="K2107" s="602"/>
      <c r="L2107" s="601">
        <v>1000</v>
      </c>
      <c r="M2107" s="602"/>
      <c r="N2107" s="602"/>
      <c r="O2107" s="602"/>
      <c r="P2107" s="602"/>
      <c r="Q2107" s="603">
        <v>1000</v>
      </c>
      <c r="R2107" s="602"/>
      <c r="S2107" s="602"/>
      <c r="T2107" s="602"/>
      <c r="U2107" s="602"/>
      <c r="V2107" s="602"/>
      <c r="W2107" s="602"/>
      <c r="X2107" s="602"/>
      <c r="Y2107" s="604">
        <v>1</v>
      </c>
      <c r="Z2107" s="602"/>
      <c r="AA2107" s="602"/>
      <c r="AB2107" s="602"/>
      <c r="AC2107" s="602"/>
      <c r="AD2107" s="605">
        <v>1</v>
      </c>
    </row>
    <row r="2108" spans="1:30" ht="15.75" thickBot="1" x14ac:dyDescent="0.3">
      <c r="A2108" s="593" t="s">
        <v>435</v>
      </c>
      <c r="B2108" s="672">
        <v>45365</v>
      </c>
      <c r="C2108" s="671" t="s">
        <v>396</v>
      </c>
      <c r="D2108" s="606" t="s">
        <v>397</v>
      </c>
      <c r="E2108" s="670"/>
      <c r="F2108" s="670"/>
      <c r="G2108" s="670"/>
      <c r="H2108" s="670"/>
      <c r="I2108" s="670"/>
      <c r="J2108" s="670"/>
      <c r="K2108" s="670"/>
      <c r="L2108" s="607">
        <v>1000</v>
      </c>
      <c r="M2108" s="670"/>
      <c r="N2108" s="670"/>
      <c r="O2108" s="670"/>
      <c r="P2108" s="670"/>
      <c r="Q2108" s="603">
        <v>1000</v>
      </c>
      <c r="R2108" s="670"/>
      <c r="S2108" s="670"/>
      <c r="T2108" s="670"/>
      <c r="U2108" s="670"/>
      <c r="V2108" s="670"/>
      <c r="W2108" s="670"/>
      <c r="X2108" s="670"/>
      <c r="Y2108" s="608">
        <v>1</v>
      </c>
      <c r="Z2108" s="670"/>
      <c r="AA2108" s="670"/>
      <c r="AB2108" s="670"/>
      <c r="AC2108" s="670"/>
      <c r="AD2108" s="605">
        <v>1</v>
      </c>
    </row>
    <row r="2109" spans="1:30" ht="15.75" thickBot="1" x14ac:dyDescent="0.3">
      <c r="A2109" s="593" t="s">
        <v>435</v>
      </c>
      <c r="B2109" s="673">
        <v>45371</v>
      </c>
      <c r="C2109" s="671" t="s">
        <v>396</v>
      </c>
      <c r="D2109" s="600" t="s">
        <v>397</v>
      </c>
      <c r="E2109" s="602"/>
      <c r="F2109" s="602"/>
      <c r="G2109" s="602"/>
      <c r="H2109" s="602"/>
      <c r="I2109" s="602"/>
      <c r="J2109" s="601">
        <v>20160</v>
      </c>
      <c r="K2109" s="602"/>
      <c r="L2109" s="602"/>
      <c r="M2109" s="602"/>
      <c r="N2109" s="602"/>
      <c r="O2109" s="602"/>
      <c r="P2109" s="602"/>
      <c r="Q2109" s="603">
        <v>20160</v>
      </c>
      <c r="R2109" s="602"/>
      <c r="S2109" s="602"/>
      <c r="T2109" s="602"/>
      <c r="U2109" s="602"/>
      <c r="V2109" s="602"/>
      <c r="W2109" s="604">
        <v>29</v>
      </c>
      <c r="X2109" s="602"/>
      <c r="Y2109" s="602"/>
      <c r="Z2109" s="602"/>
      <c r="AA2109" s="602"/>
      <c r="AB2109" s="602"/>
      <c r="AC2109" s="602"/>
      <c r="AD2109" s="605">
        <v>29</v>
      </c>
    </row>
    <row r="2110" spans="1:30" ht="15.75" thickBot="1" x14ac:dyDescent="0.3">
      <c r="A2110" s="593" t="s">
        <v>435</v>
      </c>
      <c r="B2110" s="672">
        <v>45376</v>
      </c>
      <c r="C2110" s="671" t="s">
        <v>396</v>
      </c>
      <c r="D2110" s="606" t="s">
        <v>397</v>
      </c>
      <c r="E2110" s="670"/>
      <c r="F2110" s="670"/>
      <c r="G2110" s="670"/>
      <c r="H2110" s="670"/>
      <c r="I2110" s="670"/>
      <c r="J2110" s="670"/>
      <c r="K2110" s="607">
        <v>880</v>
      </c>
      <c r="L2110" s="670"/>
      <c r="M2110" s="670"/>
      <c r="N2110" s="670"/>
      <c r="O2110" s="670"/>
      <c r="P2110" s="670"/>
      <c r="Q2110" s="603">
        <v>880</v>
      </c>
      <c r="R2110" s="670"/>
      <c r="S2110" s="670"/>
      <c r="T2110" s="670"/>
      <c r="U2110" s="670"/>
      <c r="V2110" s="670"/>
      <c r="W2110" s="670"/>
      <c r="X2110" s="608">
        <v>1</v>
      </c>
      <c r="Y2110" s="670"/>
      <c r="Z2110" s="670"/>
      <c r="AA2110" s="670"/>
      <c r="AB2110" s="670"/>
      <c r="AC2110" s="670"/>
      <c r="AD2110" s="605">
        <v>1</v>
      </c>
    </row>
    <row r="2111" spans="1:30" ht="15.75" thickBot="1" x14ac:dyDescent="0.3">
      <c r="A2111" s="593" t="s">
        <v>435</v>
      </c>
      <c r="B2111" s="673">
        <v>45379</v>
      </c>
      <c r="C2111" s="671" t="s">
        <v>396</v>
      </c>
      <c r="D2111" s="600" t="s">
        <v>397</v>
      </c>
      <c r="E2111" s="602"/>
      <c r="F2111" s="602"/>
      <c r="G2111" s="602"/>
      <c r="H2111" s="602"/>
      <c r="I2111" s="602"/>
      <c r="J2111" s="602"/>
      <c r="K2111" s="602"/>
      <c r="L2111" s="601">
        <v>880</v>
      </c>
      <c r="M2111" s="602"/>
      <c r="N2111" s="602"/>
      <c r="O2111" s="602"/>
      <c r="P2111" s="602"/>
      <c r="Q2111" s="603">
        <v>880</v>
      </c>
      <c r="R2111" s="602"/>
      <c r="S2111" s="602"/>
      <c r="T2111" s="602"/>
      <c r="U2111" s="602"/>
      <c r="V2111" s="602"/>
      <c r="W2111" s="602"/>
      <c r="X2111" s="602"/>
      <c r="Y2111" s="604">
        <v>1</v>
      </c>
      <c r="Z2111" s="602"/>
      <c r="AA2111" s="602"/>
      <c r="AB2111" s="602"/>
      <c r="AC2111" s="602"/>
      <c r="AD2111" s="605">
        <v>1</v>
      </c>
    </row>
    <row r="2112" spans="1:30" ht="15.75" thickBot="1" x14ac:dyDescent="0.3">
      <c r="A2112" s="593" t="s">
        <v>435</v>
      </c>
      <c r="B2112" s="672">
        <v>45392</v>
      </c>
      <c r="C2112" s="671" t="s">
        <v>396</v>
      </c>
      <c r="D2112" s="606" t="s">
        <v>397</v>
      </c>
      <c r="E2112" s="670"/>
      <c r="F2112" s="670"/>
      <c r="G2112" s="670"/>
      <c r="H2112" s="670"/>
      <c r="I2112" s="670"/>
      <c r="J2112" s="670"/>
      <c r="K2112" s="670"/>
      <c r="L2112" s="607">
        <v>3260</v>
      </c>
      <c r="M2112" s="607">
        <v>2040</v>
      </c>
      <c r="N2112" s="670"/>
      <c r="O2112" s="670"/>
      <c r="P2112" s="670"/>
      <c r="Q2112" s="603">
        <v>5300</v>
      </c>
      <c r="R2112" s="670"/>
      <c r="S2112" s="670"/>
      <c r="T2112" s="670"/>
      <c r="U2112" s="670"/>
      <c r="V2112" s="670"/>
      <c r="W2112" s="670"/>
      <c r="X2112" s="670"/>
      <c r="Y2112" s="608">
        <v>4</v>
      </c>
      <c r="Z2112" s="608">
        <v>3</v>
      </c>
      <c r="AA2112" s="670"/>
      <c r="AB2112" s="670"/>
      <c r="AC2112" s="670"/>
      <c r="AD2112" s="605">
        <v>7</v>
      </c>
    </row>
    <row r="2113" spans="1:30" ht="15.75" thickBot="1" x14ac:dyDescent="0.3">
      <c r="A2113" s="593" t="s">
        <v>435</v>
      </c>
      <c r="B2113" s="673">
        <v>45400</v>
      </c>
      <c r="C2113" s="671" t="s">
        <v>396</v>
      </c>
      <c r="D2113" s="600" t="s">
        <v>397</v>
      </c>
      <c r="E2113" s="602"/>
      <c r="F2113" s="602"/>
      <c r="G2113" s="602"/>
      <c r="H2113" s="602"/>
      <c r="I2113" s="602"/>
      <c r="J2113" s="602"/>
      <c r="K2113" s="602"/>
      <c r="L2113" s="602"/>
      <c r="M2113" s="601">
        <v>3320</v>
      </c>
      <c r="N2113" s="602"/>
      <c r="O2113" s="602"/>
      <c r="P2113" s="602"/>
      <c r="Q2113" s="603">
        <v>3320</v>
      </c>
      <c r="R2113" s="602"/>
      <c r="S2113" s="602"/>
      <c r="T2113" s="602"/>
      <c r="U2113" s="602"/>
      <c r="V2113" s="602"/>
      <c r="W2113" s="602"/>
      <c r="X2113" s="602"/>
      <c r="Y2113" s="602"/>
      <c r="Z2113" s="604">
        <v>4</v>
      </c>
      <c r="AA2113" s="602"/>
      <c r="AB2113" s="602"/>
      <c r="AC2113" s="602"/>
      <c r="AD2113" s="605">
        <v>4</v>
      </c>
    </row>
    <row r="2114" spans="1:30" ht="15.75" thickBot="1" x14ac:dyDescent="0.3">
      <c r="A2114" s="593" t="s">
        <v>435</v>
      </c>
      <c r="B2114" s="672">
        <v>45414</v>
      </c>
      <c r="C2114" s="671" t="s">
        <v>396</v>
      </c>
      <c r="D2114" s="606" t="s">
        <v>397</v>
      </c>
      <c r="E2114" s="670"/>
      <c r="F2114" s="670"/>
      <c r="G2114" s="670"/>
      <c r="H2114" s="670"/>
      <c r="I2114" s="670"/>
      <c r="J2114" s="670"/>
      <c r="K2114" s="607">
        <v>2600</v>
      </c>
      <c r="L2114" s="670"/>
      <c r="M2114" s="670"/>
      <c r="N2114" s="607">
        <v>1840</v>
      </c>
      <c r="O2114" s="670"/>
      <c r="P2114" s="670"/>
      <c r="Q2114" s="603">
        <v>4440</v>
      </c>
      <c r="R2114" s="670"/>
      <c r="S2114" s="670"/>
      <c r="T2114" s="670"/>
      <c r="U2114" s="670"/>
      <c r="V2114" s="670"/>
      <c r="W2114" s="670"/>
      <c r="X2114" s="608">
        <v>5</v>
      </c>
      <c r="Y2114" s="670"/>
      <c r="Z2114" s="670"/>
      <c r="AA2114" s="608">
        <v>2</v>
      </c>
      <c r="AB2114" s="670"/>
      <c r="AC2114" s="670"/>
      <c r="AD2114" s="605">
        <v>7</v>
      </c>
    </row>
    <row r="2115" spans="1:30" ht="15.75" thickBot="1" x14ac:dyDescent="0.3">
      <c r="A2115" s="593" t="s">
        <v>435</v>
      </c>
      <c r="B2115" s="673">
        <v>45415</v>
      </c>
      <c r="C2115" s="671" t="s">
        <v>396</v>
      </c>
      <c r="D2115" s="600" t="s">
        <v>397</v>
      </c>
      <c r="E2115" s="602"/>
      <c r="F2115" s="602"/>
      <c r="G2115" s="602"/>
      <c r="H2115" s="602"/>
      <c r="I2115" s="602"/>
      <c r="J2115" s="602"/>
      <c r="K2115" s="602"/>
      <c r="L2115" s="602"/>
      <c r="M2115" s="602"/>
      <c r="N2115" s="601">
        <v>560</v>
      </c>
      <c r="O2115" s="602"/>
      <c r="P2115" s="602"/>
      <c r="Q2115" s="603">
        <v>560</v>
      </c>
      <c r="R2115" s="602"/>
      <c r="S2115" s="602"/>
      <c r="T2115" s="602"/>
      <c r="U2115" s="602"/>
      <c r="V2115" s="602"/>
      <c r="W2115" s="602"/>
      <c r="X2115" s="602"/>
      <c r="Y2115" s="602"/>
      <c r="Z2115" s="602"/>
      <c r="AA2115" s="604">
        <v>1</v>
      </c>
      <c r="AB2115" s="602"/>
      <c r="AC2115" s="602"/>
      <c r="AD2115" s="605">
        <v>1</v>
      </c>
    </row>
    <row r="2116" spans="1:30" ht="15.75" thickBot="1" x14ac:dyDescent="0.3">
      <c r="A2116" s="593" t="s">
        <v>435</v>
      </c>
      <c r="B2116" s="672">
        <v>45429</v>
      </c>
      <c r="C2116" s="671" t="s">
        <v>396</v>
      </c>
      <c r="D2116" s="606" t="s">
        <v>397</v>
      </c>
      <c r="E2116" s="670"/>
      <c r="F2116" s="670"/>
      <c r="G2116" s="670"/>
      <c r="H2116" s="670"/>
      <c r="I2116" s="670"/>
      <c r="J2116" s="670"/>
      <c r="K2116" s="670"/>
      <c r="L2116" s="670"/>
      <c r="M2116" s="670"/>
      <c r="N2116" s="607">
        <v>880</v>
      </c>
      <c r="O2116" s="670"/>
      <c r="P2116" s="670"/>
      <c r="Q2116" s="603">
        <v>880</v>
      </c>
      <c r="R2116" s="670"/>
      <c r="S2116" s="670"/>
      <c r="T2116" s="670"/>
      <c r="U2116" s="670"/>
      <c r="V2116" s="670"/>
      <c r="W2116" s="670"/>
      <c r="X2116" s="670"/>
      <c r="Y2116" s="670"/>
      <c r="Z2116" s="670"/>
      <c r="AA2116" s="608">
        <v>1</v>
      </c>
      <c r="AB2116" s="670"/>
      <c r="AC2116" s="670"/>
      <c r="AD2116" s="605">
        <v>1</v>
      </c>
    </row>
    <row r="2117" spans="1:30" ht="15.75" thickBot="1" x14ac:dyDescent="0.3">
      <c r="A2117" s="593" t="s">
        <v>435</v>
      </c>
      <c r="B2117" s="673">
        <v>45498</v>
      </c>
      <c r="C2117" s="671" t="s">
        <v>396</v>
      </c>
      <c r="D2117" s="600" t="s">
        <v>397</v>
      </c>
      <c r="E2117" s="602"/>
      <c r="F2117" s="602"/>
      <c r="G2117" s="602"/>
      <c r="H2117" s="602"/>
      <c r="I2117" s="602"/>
      <c r="J2117" s="602"/>
      <c r="K2117" s="602"/>
      <c r="L2117" s="602"/>
      <c r="M2117" s="602"/>
      <c r="N2117" s="602"/>
      <c r="O2117" s="602"/>
      <c r="P2117" s="601">
        <v>960</v>
      </c>
      <c r="Q2117" s="603">
        <v>960</v>
      </c>
      <c r="R2117" s="602"/>
      <c r="S2117" s="602"/>
      <c r="T2117" s="602"/>
      <c r="U2117" s="602"/>
      <c r="V2117" s="602"/>
      <c r="W2117" s="602"/>
      <c r="X2117" s="602"/>
      <c r="Y2117" s="602"/>
      <c r="Z2117" s="602"/>
      <c r="AA2117" s="602"/>
      <c r="AB2117" s="602"/>
      <c r="AC2117" s="604">
        <v>1</v>
      </c>
      <c r="AD2117" s="605">
        <v>1</v>
      </c>
    </row>
    <row r="2118" spans="1:30" ht="15.75" thickBot="1" x14ac:dyDescent="0.3">
      <c r="A2118" s="593" t="s">
        <v>435</v>
      </c>
      <c r="B2118" s="672">
        <v>45516</v>
      </c>
      <c r="C2118" s="671" t="s">
        <v>396</v>
      </c>
      <c r="D2118" s="606" t="s">
        <v>397</v>
      </c>
      <c r="E2118" s="670"/>
      <c r="F2118" s="670"/>
      <c r="G2118" s="670"/>
      <c r="H2118" s="670"/>
      <c r="I2118" s="670"/>
      <c r="J2118" s="670"/>
      <c r="K2118" s="670"/>
      <c r="L2118" s="670"/>
      <c r="M2118" s="670"/>
      <c r="N2118" s="607">
        <v>2480</v>
      </c>
      <c r="O2118" s="670"/>
      <c r="P2118" s="607">
        <v>2760</v>
      </c>
      <c r="Q2118" s="603">
        <v>5240</v>
      </c>
      <c r="R2118" s="670"/>
      <c r="S2118" s="670"/>
      <c r="T2118" s="670"/>
      <c r="U2118" s="670"/>
      <c r="V2118" s="670"/>
      <c r="W2118" s="670"/>
      <c r="X2118" s="670"/>
      <c r="Y2118" s="670"/>
      <c r="Z2118" s="670"/>
      <c r="AA2118" s="608">
        <v>3</v>
      </c>
      <c r="AB2118" s="670"/>
      <c r="AC2118" s="608">
        <v>3</v>
      </c>
      <c r="AD2118" s="605">
        <v>6</v>
      </c>
    </row>
    <row r="2119" spans="1:30" ht="15.75" thickBot="1" x14ac:dyDescent="0.3">
      <c r="A2119" s="593" t="s">
        <v>435</v>
      </c>
      <c r="B2119" s="692" t="s">
        <v>398</v>
      </c>
      <c r="C2119" s="692" t="s">
        <v>396</v>
      </c>
      <c r="D2119" s="600" t="s">
        <v>402</v>
      </c>
      <c r="E2119" s="602"/>
      <c r="F2119" s="602"/>
      <c r="G2119" s="602"/>
      <c r="H2119" s="602"/>
      <c r="I2119" s="602"/>
      <c r="J2119" s="602"/>
      <c r="K2119" s="602"/>
      <c r="L2119" s="602"/>
      <c r="M2119" s="602"/>
      <c r="N2119" s="602"/>
      <c r="O2119" s="602"/>
      <c r="P2119" s="602"/>
      <c r="Q2119" s="591"/>
      <c r="R2119" s="602"/>
      <c r="S2119" s="604">
        <v>1</v>
      </c>
      <c r="T2119" s="602"/>
      <c r="U2119" s="602"/>
      <c r="V2119" s="602"/>
      <c r="W2119" s="602"/>
      <c r="X2119" s="602"/>
      <c r="Y2119" s="602"/>
      <c r="Z2119" s="602"/>
      <c r="AA2119" s="602"/>
      <c r="AB2119" s="602"/>
      <c r="AC2119" s="602"/>
      <c r="AD2119" s="605">
        <v>1</v>
      </c>
    </row>
    <row r="2120" spans="1:30" ht="15.75" thickBot="1" x14ac:dyDescent="0.3">
      <c r="A2120" s="593" t="s">
        <v>435</v>
      </c>
      <c r="B2120" s="692" t="s">
        <v>398</v>
      </c>
      <c r="C2120" s="692" t="s">
        <v>396</v>
      </c>
      <c r="D2120" s="606" t="s">
        <v>397</v>
      </c>
      <c r="E2120" s="670"/>
      <c r="F2120" s="670"/>
      <c r="G2120" s="670"/>
      <c r="H2120" s="670"/>
      <c r="I2120" s="670"/>
      <c r="J2120" s="670"/>
      <c r="K2120" s="670"/>
      <c r="L2120" s="670"/>
      <c r="M2120" s="670"/>
      <c r="N2120" s="670"/>
      <c r="O2120" s="670"/>
      <c r="P2120" s="670"/>
      <c r="Q2120" s="591"/>
      <c r="R2120" s="608">
        <v>4</v>
      </c>
      <c r="S2120" s="608">
        <v>58</v>
      </c>
      <c r="T2120" s="670"/>
      <c r="U2120" s="670"/>
      <c r="V2120" s="670"/>
      <c r="W2120" s="608">
        <v>29</v>
      </c>
      <c r="X2120" s="608">
        <v>6</v>
      </c>
      <c r="Y2120" s="608">
        <v>7</v>
      </c>
      <c r="Z2120" s="608">
        <v>11</v>
      </c>
      <c r="AA2120" s="608">
        <v>4</v>
      </c>
      <c r="AB2120" s="670"/>
      <c r="AC2120" s="608">
        <v>5</v>
      </c>
      <c r="AD2120" s="605">
        <v>93</v>
      </c>
    </row>
    <row r="2121" spans="1:30" ht="15.75" thickBot="1" x14ac:dyDescent="0.3">
      <c r="A2121" s="593" t="s">
        <v>435</v>
      </c>
      <c r="B2121" s="692" t="s">
        <v>398</v>
      </c>
      <c r="C2121" s="692" t="s">
        <v>396</v>
      </c>
      <c r="D2121" s="600" t="s">
        <v>399</v>
      </c>
      <c r="E2121" s="602"/>
      <c r="F2121" s="602"/>
      <c r="G2121" s="602"/>
      <c r="H2121" s="602"/>
      <c r="I2121" s="602"/>
      <c r="J2121" s="602"/>
      <c r="K2121" s="602"/>
      <c r="L2121" s="602"/>
      <c r="M2121" s="602"/>
      <c r="N2121" s="602"/>
      <c r="O2121" s="602"/>
      <c r="P2121" s="602"/>
      <c r="Q2121" s="591"/>
      <c r="R2121" s="602"/>
      <c r="S2121" s="602"/>
      <c r="T2121" s="602"/>
      <c r="U2121" s="602"/>
      <c r="V2121" s="602"/>
      <c r="W2121" s="602"/>
      <c r="X2121" s="604">
        <v>1</v>
      </c>
      <c r="Y2121" s="602"/>
      <c r="Z2121" s="602"/>
      <c r="AA2121" s="602"/>
      <c r="AB2121" s="602"/>
      <c r="AC2121" s="602"/>
      <c r="AD2121" s="605">
        <v>1</v>
      </c>
    </row>
    <row r="2122" spans="1:30" ht="15.75" thickBot="1" x14ac:dyDescent="0.3">
      <c r="A2122" s="593" t="s">
        <v>435</v>
      </c>
      <c r="B2122" s="671" t="s">
        <v>400</v>
      </c>
      <c r="C2122" s="671" t="s">
        <v>400</v>
      </c>
      <c r="D2122" s="609" t="s">
        <v>400</v>
      </c>
      <c r="E2122" s="603">
        <v>4040</v>
      </c>
      <c r="F2122" s="603">
        <v>14206.33</v>
      </c>
      <c r="G2122" s="603">
        <v>314.02999999999997</v>
      </c>
      <c r="H2122" s="591"/>
      <c r="I2122" s="591"/>
      <c r="J2122" s="603">
        <v>20160</v>
      </c>
      <c r="K2122" s="603">
        <v>3480</v>
      </c>
      <c r="L2122" s="603">
        <v>6140</v>
      </c>
      <c r="M2122" s="603">
        <v>5360</v>
      </c>
      <c r="N2122" s="603">
        <v>5760</v>
      </c>
      <c r="O2122" s="591"/>
      <c r="P2122" s="603">
        <v>3720</v>
      </c>
      <c r="Q2122" s="603">
        <v>63180.36</v>
      </c>
      <c r="R2122" s="610">
        <v>5</v>
      </c>
      <c r="S2122" s="610">
        <v>60</v>
      </c>
      <c r="T2122" s="610">
        <v>1</v>
      </c>
      <c r="U2122" s="591"/>
      <c r="V2122" s="591"/>
      <c r="W2122" s="610">
        <v>29</v>
      </c>
      <c r="X2122" s="610">
        <v>7</v>
      </c>
      <c r="Y2122" s="610">
        <v>10</v>
      </c>
      <c r="Z2122" s="610">
        <v>13</v>
      </c>
      <c r="AA2122" s="610">
        <v>8</v>
      </c>
      <c r="AB2122" s="591"/>
      <c r="AC2122" s="610">
        <v>5</v>
      </c>
      <c r="AD2122" s="605">
        <v>99</v>
      </c>
    </row>
    <row r="2123" spans="1:30" ht="15.75" thickBot="1" x14ac:dyDescent="0.3">
      <c r="A2123" s="593" t="s">
        <v>436</v>
      </c>
      <c r="B2123" s="692" t="s">
        <v>398</v>
      </c>
      <c r="C2123" s="692" t="s">
        <v>396</v>
      </c>
      <c r="D2123" s="600" t="s">
        <v>397</v>
      </c>
      <c r="E2123" s="602"/>
      <c r="F2123" s="602"/>
      <c r="G2123" s="602"/>
      <c r="H2123" s="602"/>
      <c r="I2123" s="602"/>
      <c r="J2123" s="602"/>
      <c r="K2123" s="602"/>
      <c r="L2123" s="602"/>
      <c r="M2123" s="602"/>
      <c r="N2123" s="602"/>
      <c r="O2123" s="602"/>
      <c r="P2123" s="602"/>
      <c r="Q2123" s="591"/>
      <c r="R2123" s="602"/>
      <c r="S2123" s="602"/>
      <c r="T2123" s="602"/>
      <c r="U2123" s="602"/>
      <c r="V2123" s="602"/>
      <c r="W2123" s="602"/>
      <c r="X2123" s="604">
        <v>2</v>
      </c>
      <c r="Y2123" s="602"/>
      <c r="Z2123" s="602"/>
      <c r="AA2123" s="602"/>
      <c r="AB2123" s="602"/>
      <c r="AC2123" s="602"/>
      <c r="AD2123" s="605">
        <v>2</v>
      </c>
    </row>
    <row r="2124" spans="1:30" ht="15.75" thickBot="1" x14ac:dyDescent="0.3">
      <c r="A2124" s="593" t="s">
        <v>436</v>
      </c>
      <c r="B2124" s="692" t="s">
        <v>398</v>
      </c>
      <c r="C2124" s="692" t="s">
        <v>396</v>
      </c>
      <c r="D2124" s="606" t="s">
        <v>407</v>
      </c>
      <c r="E2124" s="670"/>
      <c r="F2124" s="670"/>
      <c r="G2124" s="670"/>
      <c r="H2124" s="670"/>
      <c r="I2124" s="670"/>
      <c r="J2124" s="670"/>
      <c r="K2124" s="670"/>
      <c r="L2124" s="670"/>
      <c r="M2124" s="670"/>
      <c r="N2124" s="670"/>
      <c r="O2124" s="670"/>
      <c r="P2124" s="670"/>
      <c r="Q2124" s="591"/>
      <c r="R2124" s="670"/>
      <c r="S2124" s="670"/>
      <c r="T2124" s="670"/>
      <c r="U2124" s="670"/>
      <c r="V2124" s="670"/>
      <c r="W2124" s="608">
        <v>2</v>
      </c>
      <c r="X2124" s="670"/>
      <c r="Y2124" s="670"/>
      <c r="Z2124" s="670"/>
      <c r="AA2124" s="670"/>
      <c r="AB2124" s="670"/>
      <c r="AC2124" s="670"/>
      <c r="AD2124" s="605">
        <v>2</v>
      </c>
    </row>
    <row r="2125" spans="1:30" ht="15.75" thickBot="1" x14ac:dyDescent="0.3">
      <c r="A2125" s="593" t="s">
        <v>436</v>
      </c>
      <c r="B2125" s="671" t="s">
        <v>400</v>
      </c>
      <c r="C2125" s="671" t="s">
        <v>400</v>
      </c>
      <c r="D2125" s="609" t="s">
        <v>400</v>
      </c>
      <c r="E2125" s="591"/>
      <c r="F2125" s="591"/>
      <c r="G2125" s="591"/>
      <c r="H2125" s="591"/>
      <c r="I2125" s="591"/>
      <c r="J2125" s="591"/>
      <c r="K2125" s="591"/>
      <c r="L2125" s="591"/>
      <c r="M2125" s="591"/>
      <c r="N2125" s="591"/>
      <c r="O2125" s="591"/>
      <c r="P2125" s="591"/>
      <c r="Q2125" s="591"/>
      <c r="R2125" s="591"/>
      <c r="S2125" s="591"/>
      <c r="T2125" s="591"/>
      <c r="U2125" s="591"/>
      <c r="V2125" s="591"/>
      <c r="W2125" s="610">
        <v>2</v>
      </c>
      <c r="X2125" s="610">
        <v>2</v>
      </c>
      <c r="Y2125" s="591"/>
      <c r="Z2125" s="591"/>
      <c r="AA2125" s="591"/>
      <c r="AB2125" s="591"/>
      <c r="AC2125" s="591"/>
      <c r="AD2125" s="605">
        <v>4</v>
      </c>
    </row>
    <row r="2126" spans="1:30" ht="15.75" thickBot="1" x14ac:dyDescent="0.3">
      <c r="A2126" s="593" t="s">
        <v>437</v>
      </c>
      <c r="B2126" s="672">
        <v>45163</v>
      </c>
      <c r="C2126" s="671" t="s">
        <v>396</v>
      </c>
      <c r="D2126" s="606" t="s">
        <v>397</v>
      </c>
      <c r="E2126" s="607">
        <v>642.42999999999995</v>
      </c>
      <c r="F2126" s="670"/>
      <c r="G2126" s="670"/>
      <c r="H2126" s="670"/>
      <c r="I2126" s="670"/>
      <c r="J2126" s="670"/>
      <c r="K2126" s="670"/>
      <c r="L2126" s="670"/>
      <c r="M2126" s="670"/>
      <c r="N2126" s="670"/>
      <c r="O2126" s="670"/>
      <c r="P2126" s="670"/>
      <c r="Q2126" s="603">
        <v>642.42999999999995</v>
      </c>
      <c r="R2126" s="608">
        <v>2</v>
      </c>
      <c r="S2126" s="670"/>
      <c r="T2126" s="670"/>
      <c r="U2126" s="670"/>
      <c r="V2126" s="670"/>
      <c r="W2126" s="670"/>
      <c r="X2126" s="670"/>
      <c r="Y2126" s="670"/>
      <c r="Z2126" s="670"/>
      <c r="AA2126" s="670"/>
      <c r="AB2126" s="670"/>
      <c r="AC2126" s="670"/>
      <c r="AD2126" s="605">
        <v>2</v>
      </c>
    </row>
    <row r="2127" spans="1:30" ht="15.75" thickBot="1" x14ac:dyDescent="0.3">
      <c r="A2127" s="593" t="s">
        <v>437</v>
      </c>
      <c r="B2127" s="673">
        <v>45189</v>
      </c>
      <c r="C2127" s="671" t="s">
        <v>396</v>
      </c>
      <c r="D2127" s="600" t="s">
        <v>397</v>
      </c>
      <c r="E2127" s="602"/>
      <c r="F2127" s="601">
        <v>1119.3499999999999</v>
      </c>
      <c r="G2127" s="602"/>
      <c r="H2127" s="602"/>
      <c r="I2127" s="602"/>
      <c r="J2127" s="602"/>
      <c r="K2127" s="602"/>
      <c r="L2127" s="602"/>
      <c r="M2127" s="602"/>
      <c r="N2127" s="602"/>
      <c r="O2127" s="602"/>
      <c r="P2127" s="602"/>
      <c r="Q2127" s="603">
        <v>1119.3499999999999</v>
      </c>
      <c r="R2127" s="602"/>
      <c r="S2127" s="604">
        <v>2</v>
      </c>
      <c r="T2127" s="602"/>
      <c r="U2127" s="602"/>
      <c r="V2127" s="602"/>
      <c r="W2127" s="602"/>
      <c r="X2127" s="602"/>
      <c r="Y2127" s="602"/>
      <c r="Z2127" s="602"/>
      <c r="AA2127" s="602"/>
      <c r="AB2127" s="602"/>
      <c r="AC2127" s="602"/>
      <c r="AD2127" s="605">
        <v>2</v>
      </c>
    </row>
    <row r="2128" spans="1:30" ht="15.75" thickBot="1" x14ac:dyDescent="0.3">
      <c r="A2128" s="593" t="s">
        <v>437</v>
      </c>
      <c r="B2128" s="672">
        <v>45195</v>
      </c>
      <c r="C2128" s="671" t="s">
        <v>396</v>
      </c>
      <c r="D2128" s="606" t="s">
        <v>397</v>
      </c>
      <c r="E2128" s="670"/>
      <c r="F2128" s="607">
        <v>928.86</v>
      </c>
      <c r="G2128" s="670"/>
      <c r="H2128" s="670"/>
      <c r="I2128" s="670"/>
      <c r="J2128" s="670"/>
      <c r="K2128" s="670"/>
      <c r="L2128" s="670"/>
      <c r="M2128" s="670"/>
      <c r="N2128" s="670"/>
      <c r="O2128" s="670"/>
      <c r="P2128" s="670"/>
      <c r="Q2128" s="603">
        <v>928.86</v>
      </c>
      <c r="R2128" s="670"/>
      <c r="S2128" s="608">
        <v>1</v>
      </c>
      <c r="T2128" s="670"/>
      <c r="U2128" s="670"/>
      <c r="V2128" s="670"/>
      <c r="W2128" s="670"/>
      <c r="X2128" s="670"/>
      <c r="Y2128" s="670"/>
      <c r="Z2128" s="670"/>
      <c r="AA2128" s="670"/>
      <c r="AB2128" s="670"/>
      <c r="AC2128" s="670"/>
      <c r="AD2128" s="605">
        <v>1</v>
      </c>
    </row>
    <row r="2129" spans="1:30" ht="15.75" thickBot="1" x14ac:dyDescent="0.3">
      <c r="A2129" s="593" t="s">
        <v>437</v>
      </c>
      <c r="B2129" s="673">
        <v>45229</v>
      </c>
      <c r="C2129" s="671" t="s">
        <v>396</v>
      </c>
      <c r="D2129" s="600" t="s">
        <v>397</v>
      </c>
      <c r="E2129" s="602"/>
      <c r="F2129" s="602"/>
      <c r="G2129" s="601">
        <v>1000</v>
      </c>
      <c r="H2129" s="602"/>
      <c r="I2129" s="602"/>
      <c r="J2129" s="602"/>
      <c r="K2129" s="602"/>
      <c r="L2129" s="602"/>
      <c r="M2129" s="602"/>
      <c r="N2129" s="602"/>
      <c r="O2129" s="602"/>
      <c r="P2129" s="602"/>
      <c r="Q2129" s="603">
        <v>1000</v>
      </c>
      <c r="R2129" s="602"/>
      <c r="S2129" s="602"/>
      <c r="T2129" s="604">
        <v>1</v>
      </c>
      <c r="U2129" s="602"/>
      <c r="V2129" s="602"/>
      <c r="W2129" s="602"/>
      <c r="X2129" s="602"/>
      <c r="Y2129" s="602"/>
      <c r="Z2129" s="602"/>
      <c r="AA2129" s="602"/>
      <c r="AB2129" s="602"/>
      <c r="AC2129" s="602"/>
      <c r="AD2129" s="605">
        <v>1</v>
      </c>
    </row>
    <row r="2130" spans="1:30" ht="15.75" thickBot="1" x14ac:dyDescent="0.3">
      <c r="A2130" s="593" t="s">
        <v>437</v>
      </c>
      <c r="B2130" s="672">
        <v>45232</v>
      </c>
      <c r="C2130" s="671" t="s">
        <v>396</v>
      </c>
      <c r="D2130" s="606" t="s">
        <v>397</v>
      </c>
      <c r="E2130" s="670"/>
      <c r="F2130" s="670"/>
      <c r="G2130" s="607">
        <v>741.73</v>
      </c>
      <c r="H2130" s="670"/>
      <c r="I2130" s="670"/>
      <c r="J2130" s="670"/>
      <c r="K2130" s="670"/>
      <c r="L2130" s="670"/>
      <c r="M2130" s="670"/>
      <c r="N2130" s="670"/>
      <c r="O2130" s="670"/>
      <c r="P2130" s="670"/>
      <c r="Q2130" s="603">
        <v>741.73</v>
      </c>
      <c r="R2130" s="670"/>
      <c r="S2130" s="670"/>
      <c r="T2130" s="608">
        <v>1</v>
      </c>
      <c r="U2130" s="670"/>
      <c r="V2130" s="670"/>
      <c r="W2130" s="670"/>
      <c r="X2130" s="670"/>
      <c r="Y2130" s="670"/>
      <c r="Z2130" s="670"/>
      <c r="AA2130" s="670"/>
      <c r="AB2130" s="670"/>
      <c r="AC2130" s="670"/>
      <c r="AD2130" s="605">
        <v>1</v>
      </c>
    </row>
    <row r="2131" spans="1:30" ht="15.75" thickBot="1" x14ac:dyDescent="0.3">
      <c r="A2131" s="593" t="s">
        <v>437</v>
      </c>
      <c r="B2131" s="673">
        <v>45243</v>
      </c>
      <c r="C2131" s="671" t="s">
        <v>396</v>
      </c>
      <c r="D2131" s="600" t="s">
        <v>397</v>
      </c>
      <c r="E2131" s="602"/>
      <c r="F2131" s="601">
        <v>750</v>
      </c>
      <c r="G2131" s="602"/>
      <c r="H2131" s="602"/>
      <c r="I2131" s="602"/>
      <c r="J2131" s="602"/>
      <c r="K2131" s="602"/>
      <c r="L2131" s="602"/>
      <c r="M2131" s="602"/>
      <c r="N2131" s="602"/>
      <c r="O2131" s="602"/>
      <c r="P2131" s="602"/>
      <c r="Q2131" s="603">
        <v>750</v>
      </c>
      <c r="R2131" s="602"/>
      <c r="S2131" s="604">
        <v>1</v>
      </c>
      <c r="T2131" s="602"/>
      <c r="U2131" s="602"/>
      <c r="V2131" s="602"/>
      <c r="W2131" s="602"/>
      <c r="X2131" s="602"/>
      <c r="Y2131" s="602"/>
      <c r="Z2131" s="602"/>
      <c r="AA2131" s="602"/>
      <c r="AB2131" s="602"/>
      <c r="AC2131" s="602"/>
      <c r="AD2131" s="605">
        <v>1</v>
      </c>
    </row>
    <row r="2132" spans="1:30" ht="15.75" thickBot="1" x14ac:dyDescent="0.3">
      <c r="A2132" s="593" t="s">
        <v>437</v>
      </c>
      <c r="B2132" s="672">
        <v>45265</v>
      </c>
      <c r="C2132" s="671" t="s">
        <v>396</v>
      </c>
      <c r="D2132" s="606" t="s">
        <v>397</v>
      </c>
      <c r="E2132" s="670"/>
      <c r="F2132" s="670"/>
      <c r="G2132" s="670"/>
      <c r="H2132" s="670"/>
      <c r="I2132" s="607">
        <v>1032.7</v>
      </c>
      <c r="J2132" s="670"/>
      <c r="K2132" s="670"/>
      <c r="L2132" s="670"/>
      <c r="M2132" s="670"/>
      <c r="N2132" s="670"/>
      <c r="O2132" s="670"/>
      <c r="P2132" s="670"/>
      <c r="Q2132" s="603">
        <v>1032.7</v>
      </c>
      <c r="R2132" s="670"/>
      <c r="S2132" s="670"/>
      <c r="T2132" s="670"/>
      <c r="U2132" s="670"/>
      <c r="V2132" s="608">
        <v>1</v>
      </c>
      <c r="W2132" s="670"/>
      <c r="X2132" s="670"/>
      <c r="Y2132" s="670"/>
      <c r="Z2132" s="670"/>
      <c r="AA2132" s="670"/>
      <c r="AB2132" s="670"/>
      <c r="AC2132" s="670"/>
      <c r="AD2132" s="605">
        <v>1</v>
      </c>
    </row>
    <row r="2133" spans="1:30" ht="15.75" thickBot="1" x14ac:dyDescent="0.3">
      <c r="A2133" s="593" t="s">
        <v>437</v>
      </c>
      <c r="B2133" s="673">
        <v>45271</v>
      </c>
      <c r="C2133" s="671" t="s">
        <v>396</v>
      </c>
      <c r="D2133" s="600" t="s">
        <v>397</v>
      </c>
      <c r="E2133" s="602"/>
      <c r="F2133" s="602"/>
      <c r="G2133" s="601">
        <v>486.5</v>
      </c>
      <c r="H2133" s="602"/>
      <c r="I2133" s="602"/>
      <c r="J2133" s="602"/>
      <c r="K2133" s="602"/>
      <c r="L2133" s="602"/>
      <c r="M2133" s="602"/>
      <c r="N2133" s="602"/>
      <c r="O2133" s="602"/>
      <c r="P2133" s="602"/>
      <c r="Q2133" s="603">
        <v>486.5</v>
      </c>
      <c r="R2133" s="602"/>
      <c r="S2133" s="602"/>
      <c r="T2133" s="604">
        <v>1</v>
      </c>
      <c r="U2133" s="602"/>
      <c r="V2133" s="602"/>
      <c r="W2133" s="602"/>
      <c r="X2133" s="602"/>
      <c r="Y2133" s="602"/>
      <c r="Z2133" s="602"/>
      <c r="AA2133" s="602"/>
      <c r="AB2133" s="602"/>
      <c r="AC2133" s="602"/>
      <c r="AD2133" s="605">
        <v>1</v>
      </c>
    </row>
    <row r="2134" spans="1:30" ht="15.75" thickBot="1" x14ac:dyDescent="0.3">
      <c r="A2134" s="593" t="s">
        <v>437</v>
      </c>
      <c r="B2134" s="672">
        <v>45280</v>
      </c>
      <c r="C2134" s="671" t="s">
        <v>396</v>
      </c>
      <c r="D2134" s="606" t="s">
        <v>397</v>
      </c>
      <c r="E2134" s="670"/>
      <c r="F2134" s="670"/>
      <c r="G2134" s="670"/>
      <c r="H2134" s="670"/>
      <c r="I2134" s="607">
        <v>228.09</v>
      </c>
      <c r="J2134" s="670"/>
      <c r="K2134" s="670"/>
      <c r="L2134" s="670"/>
      <c r="M2134" s="670"/>
      <c r="N2134" s="670"/>
      <c r="O2134" s="670"/>
      <c r="P2134" s="670"/>
      <c r="Q2134" s="603">
        <v>228.09</v>
      </c>
      <c r="R2134" s="670"/>
      <c r="S2134" s="670"/>
      <c r="T2134" s="670"/>
      <c r="U2134" s="670"/>
      <c r="V2134" s="608">
        <v>1</v>
      </c>
      <c r="W2134" s="670"/>
      <c r="X2134" s="670"/>
      <c r="Y2134" s="670"/>
      <c r="Z2134" s="670"/>
      <c r="AA2134" s="670"/>
      <c r="AB2134" s="670"/>
      <c r="AC2134" s="670"/>
      <c r="AD2134" s="605">
        <v>1</v>
      </c>
    </row>
    <row r="2135" spans="1:30" ht="15.75" thickBot="1" x14ac:dyDescent="0.3">
      <c r="A2135" s="593" t="s">
        <v>437</v>
      </c>
      <c r="B2135" s="673">
        <v>45313</v>
      </c>
      <c r="C2135" s="671" t="s">
        <v>396</v>
      </c>
      <c r="D2135" s="600" t="s">
        <v>397</v>
      </c>
      <c r="E2135" s="602"/>
      <c r="F2135" s="602"/>
      <c r="G2135" s="602"/>
      <c r="H2135" s="602"/>
      <c r="I2135" s="601">
        <v>241</v>
      </c>
      <c r="J2135" s="602"/>
      <c r="K2135" s="602"/>
      <c r="L2135" s="602"/>
      <c r="M2135" s="602"/>
      <c r="N2135" s="602"/>
      <c r="O2135" s="602"/>
      <c r="P2135" s="602"/>
      <c r="Q2135" s="603">
        <v>241</v>
      </c>
      <c r="R2135" s="602"/>
      <c r="S2135" s="602"/>
      <c r="T2135" s="602"/>
      <c r="U2135" s="602"/>
      <c r="V2135" s="604">
        <v>1</v>
      </c>
      <c r="W2135" s="602"/>
      <c r="X2135" s="602"/>
      <c r="Y2135" s="602"/>
      <c r="Z2135" s="602"/>
      <c r="AA2135" s="602"/>
      <c r="AB2135" s="602"/>
      <c r="AC2135" s="602"/>
      <c r="AD2135" s="605">
        <v>1</v>
      </c>
    </row>
    <row r="2136" spans="1:30" ht="15.75" thickBot="1" x14ac:dyDescent="0.3">
      <c r="A2136" s="593" t="s">
        <v>437</v>
      </c>
      <c r="B2136" s="672">
        <v>45362</v>
      </c>
      <c r="C2136" s="671" t="s">
        <v>396</v>
      </c>
      <c r="D2136" s="606" t="s">
        <v>397</v>
      </c>
      <c r="E2136" s="670"/>
      <c r="F2136" s="670"/>
      <c r="G2136" s="670"/>
      <c r="H2136" s="670"/>
      <c r="I2136" s="670"/>
      <c r="J2136" s="670"/>
      <c r="K2136" s="670"/>
      <c r="L2136" s="607">
        <v>750</v>
      </c>
      <c r="M2136" s="670"/>
      <c r="N2136" s="670"/>
      <c r="O2136" s="670"/>
      <c r="P2136" s="670"/>
      <c r="Q2136" s="603">
        <v>750</v>
      </c>
      <c r="R2136" s="670"/>
      <c r="S2136" s="670"/>
      <c r="T2136" s="670"/>
      <c r="U2136" s="670"/>
      <c r="V2136" s="670"/>
      <c r="W2136" s="670"/>
      <c r="X2136" s="670"/>
      <c r="Y2136" s="608">
        <v>1</v>
      </c>
      <c r="Z2136" s="670"/>
      <c r="AA2136" s="670"/>
      <c r="AB2136" s="670"/>
      <c r="AC2136" s="670"/>
      <c r="AD2136" s="605">
        <v>1</v>
      </c>
    </row>
    <row r="2137" spans="1:30" ht="15.75" thickBot="1" x14ac:dyDescent="0.3">
      <c r="A2137" s="593" t="s">
        <v>437</v>
      </c>
      <c r="B2137" s="673">
        <v>45364</v>
      </c>
      <c r="C2137" s="671" t="s">
        <v>396</v>
      </c>
      <c r="D2137" s="600" t="s">
        <v>397</v>
      </c>
      <c r="E2137" s="602"/>
      <c r="F2137" s="602"/>
      <c r="G2137" s="602"/>
      <c r="H2137" s="602"/>
      <c r="I2137" s="602"/>
      <c r="J2137" s="602"/>
      <c r="K2137" s="602"/>
      <c r="L2137" s="601">
        <v>750</v>
      </c>
      <c r="M2137" s="602"/>
      <c r="N2137" s="602"/>
      <c r="O2137" s="602"/>
      <c r="P2137" s="602"/>
      <c r="Q2137" s="603">
        <v>750</v>
      </c>
      <c r="R2137" s="602"/>
      <c r="S2137" s="602"/>
      <c r="T2137" s="602"/>
      <c r="U2137" s="602"/>
      <c r="V2137" s="602"/>
      <c r="W2137" s="602"/>
      <c r="X2137" s="602"/>
      <c r="Y2137" s="604">
        <v>1</v>
      </c>
      <c r="Z2137" s="602"/>
      <c r="AA2137" s="602"/>
      <c r="AB2137" s="602"/>
      <c r="AC2137" s="602"/>
      <c r="AD2137" s="605">
        <v>1</v>
      </c>
    </row>
    <row r="2138" spans="1:30" ht="15.75" thickBot="1" x14ac:dyDescent="0.3">
      <c r="A2138" s="593" t="s">
        <v>437</v>
      </c>
      <c r="B2138" s="672">
        <v>45369</v>
      </c>
      <c r="C2138" s="671" t="s">
        <v>396</v>
      </c>
      <c r="D2138" s="606" t="s">
        <v>397</v>
      </c>
      <c r="E2138" s="670"/>
      <c r="F2138" s="670"/>
      <c r="G2138" s="670"/>
      <c r="H2138" s="670"/>
      <c r="I2138" s="670"/>
      <c r="J2138" s="670"/>
      <c r="K2138" s="670"/>
      <c r="L2138" s="607">
        <v>548.84</v>
      </c>
      <c r="M2138" s="670"/>
      <c r="N2138" s="670"/>
      <c r="O2138" s="670"/>
      <c r="P2138" s="670"/>
      <c r="Q2138" s="603">
        <v>548.84</v>
      </c>
      <c r="R2138" s="670"/>
      <c r="S2138" s="670"/>
      <c r="T2138" s="670"/>
      <c r="U2138" s="670"/>
      <c r="V2138" s="670"/>
      <c r="W2138" s="670"/>
      <c r="X2138" s="670"/>
      <c r="Y2138" s="608">
        <v>1</v>
      </c>
      <c r="Z2138" s="670"/>
      <c r="AA2138" s="670"/>
      <c r="AB2138" s="670"/>
      <c r="AC2138" s="670"/>
      <c r="AD2138" s="605">
        <v>1</v>
      </c>
    </row>
    <row r="2139" spans="1:30" ht="15.75" thickBot="1" x14ac:dyDescent="0.3">
      <c r="A2139" s="593" t="s">
        <v>437</v>
      </c>
      <c r="B2139" s="673">
        <v>45405</v>
      </c>
      <c r="C2139" s="671" t="s">
        <v>396</v>
      </c>
      <c r="D2139" s="600" t="s">
        <v>397</v>
      </c>
      <c r="E2139" s="602"/>
      <c r="F2139" s="602"/>
      <c r="G2139" s="602"/>
      <c r="H2139" s="602"/>
      <c r="I2139" s="602"/>
      <c r="J2139" s="602"/>
      <c r="K2139" s="602"/>
      <c r="L2139" s="601">
        <v>750</v>
      </c>
      <c r="M2139" s="602"/>
      <c r="N2139" s="602"/>
      <c r="O2139" s="602"/>
      <c r="P2139" s="602"/>
      <c r="Q2139" s="603">
        <v>750</v>
      </c>
      <c r="R2139" s="602"/>
      <c r="S2139" s="602"/>
      <c r="T2139" s="602"/>
      <c r="U2139" s="602"/>
      <c r="V2139" s="602"/>
      <c r="W2139" s="602"/>
      <c r="X2139" s="602"/>
      <c r="Y2139" s="604">
        <v>1</v>
      </c>
      <c r="Z2139" s="602"/>
      <c r="AA2139" s="602"/>
      <c r="AB2139" s="602"/>
      <c r="AC2139" s="602"/>
      <c r="AD2139" s="605">
        <v>1</v>
      </c>
    </row>
    <row r="2140" spans="1:30" ht="15.75" thickBot="1" x14ac:dyDescent="0.3">
      <c r="A2140" s="593" t="s">
        <v>437</v>
      </c>
      <c r="B2140" s="672">
        <v>45432</v>
      </c>
      <c r="C2140" s="671" t="s">
        <v>396</v>
      </c>
      <c r="D2140" s="606" t="s">
        <v>397</v>
      </c>
      <c r="E2140" s="670"/>
      <c r="F2140" s="670"/>
      <c r="G2140" s="670"/>
      <c r="H2140" s="670"/>
      <c r="I2140" s="670"/>
      <c r="J2140" s="670"/>
      <c r="K2140" s="670"/>
      <c r="L2140" s="670"/>
      <c r="M2140" s="607">
        <v>750</v>
      </c>
      <c r="N2140" s="670"/>
      <c r="O2140" s="670"/>
      <c r="P2140" s="670"/>
      <c r="Q2140" s="603">
        <v>750</v>
      </c>
      <c r="R2140" s="670"/>
      <c r="S2140" s="670"/>
      <c r="T2140" s="670"/>
      <c r="U2140" s="670"/>
      <c r="V2140" s="670"/>
      <c r="W2140" s="670"/>
      <c r="X2140" s="670"/>
      <c r="Y2140" s="670"/>
      <c r="Z2140" s="608">
        <v>1</v>
      </c>
      <c r="AA2140" s="670"/>
      <c r="AB2140" s="670"/>
      <c r="AC2140" s="670"/>
      <c r="AD2140" s="605">
        <v>1</v>
      </c>
    </row>
    <row r="2141" spans="1:30" ht="15.75" thickBot="1" x14ac:dyDescent="0.3">
      <c r="A2141" s="593" t="s">
        <v>437</v>
      </c>
      <c r="B2141" s="673">
        <v>45450</v>
      </c>
      <c r="C2141" s="671" t="s">
        <v>396</v>
      </c>
      <c r="D2141" s="600" t="s">
        <v>397</v>
      </c>
      <c r="E2141" s="602"/>
      <c r="F2141" s="602"/>
      <c r="G2141" s="602"/>
      <c r="H2141" s="602"/>
      <c r="I2141" s="602"/>
      <c r="J2141" s="602"/>
      <c r="K2141" s="602"/>
      <c r="L2141" s="602"/>
      <c r="M2141" s="602"/>
      <c r="N2141" s="602"/>
      <c r="O2141" s="601">
        <v>484.95</v>
      </c>
      <c r="P2141" s="602"/>
      <c r="Q2141" s="603">
        <v>484.95</v>
      </c>
      <c r="R2141" s="602"/>
      <c r="S2141" s="602"/>
      <c r="T2141" s="602"/>
      <c r="U2141" s="602"/>
      <c r="V2141" s="602"/>
      <c r="W2141" s="602"/>
      <c r="X2141" s="602"/>
      <c r="Y2141" s="602"/>
      <c r="Z2141" s="602"/>
      <c r="AA2141" s="602"/>
      <c r="AB2141" s="604">
        <v>1</v>
      </c>
      <c r="AC2141" s="602"/>
      <c r="AD2141" s="605">
        <v>1</v>
      </c>
    </row>
    <row r="2142" spans="1:30" ht="15.75" thickBot="1" x14ac:dyDescent="0.3">
      <c r="A2142" s="593" t="s">
        <v>437</v>
      </c>
      <c r="B2142" s="672">
        <v>45490</v>
      </c>
      <c r="C2142" s="671" t="s">
        <v>396</v>
      </c>
      <c r="D2142" s="606" t="s">
        <v>397</v>
      </c>
      <c r="E2142" s="670"/>
      <c r="F2142" s="670"/>
      <c r="G2142" s="670"/>
      <c r="H2142" s="670"/>
      <c r="I2142" s="670"/>
      <c r="J2142" s="670"/>
      <c r="K2142" s="670"/>
      <c r="L2142" s="670"/>
      <c r="M2142" s="670"/>
      <c r="N2142" s="670"/>
      <c r="O2142" s="670"/>
      <c r="P2142" s="607">
        <v>880.7</v>
      </c>
      <c r="Q2142" s="603">
        <v>880.7</v>
      </c>
      <c r="R2142" s="670"/>
      <c r="S2142" s="670"/>
      <c r="T2142" s="670"/>
      <c r="U2142" s="670"/>
      <c r="V2142" s="670"/>
      <c r="W2142" s="670"/>
      <c r="X2142" s="670"/>
      <c r="Y2142" s="670"/>
      <c r="Z2142" s="670"/>
      <c r="AA2142" s="670"/>
      <c r="AB2142" s="670"/>
      <c r="AC2142" s="608">
        <v>1</v>
      </c>
      <c r="AD2142" s="605">
        <v>1</v>
      </c>
    </row>
    <row r="2143" spans="1:30" ht="15.75" thickBot="1" x14ac:dyDescent="0.3">
      <c r="A2143" s="593" t="s">
        <v>437</v>
      </c>
      <c r="B2143" s="671" t="s">
        <v>398</v>
      </c>
      <c r="C2143" s="671" t="s">
        <v>396</v>
      </c>
      <c r="D2143" s="600" t="s">
        <v>397</v>
      </c>
      <c r="E2143" s="602"/>
      <c r="F2143" s="602"/>
      <c r="G2143" s="602"/>
      <c r="H2143" s="602"/>
      <c r="I2143" s="602"/>
      <c r="J2143" s="602"/>
      <c r="K2143" s="602"/>
      <c r="L2143" s="602"/>
      <c r="M2143" s="602"/>
      <c r="N2143" s="602"/>
      <c r="O2143" s="602"/>
      <c r="P2143" s="602"/>
      <c r="Q2143" s="591"/>
      <c r="R2143" s="604">
        <v>3</v>
      </c>
      <c r="S2143" s="604">
        <v>1</v>
      </c>
      <c r="T2143" s="604">
        <v>2</v>
      </c>
      <c r="U2143" s="602"/>
      <c r="V2143" s="604">
        <v>2</v>
      </c>
      <c r="W2143" s="602"/>
      <c r="X2143" s="602"/>
      <c r="Y2143" s="604">
        <v>4</v>
      </c>
      <c r="Z2143" s="604">
        <v>2</v>
      </c>
      <c r="AA2143" s="602"/>
      <c r="AB2143" s="602"/>
      <c r="AC2143" s="604">
        <v>5</v>
      </c>
      <c r="AD2143" s="605">
        <v>19</v>
      </c>
    </row>
    <row r="2144" spans="1:30" ht="15.75" thickBot="1" x14ac:dyDescent="0.3">
      <c r="A2144" s="593" t="s">
        <v>437</v>
      </c>
      <c r="B2144" s="671" t="s">
        <v>400</v>
      </c>
      <c r="C2144" s="671" t="s">
        <v>400</v>
      </c>
      <c r="D2144" s="609" t="s">
        <v>400</v>
      </c>
      <c r="E2144" s="603">
        <v>642.42999999999995</v>
      </c>
      <c r="F2144" s="603">
        <v>2798.21</v>
      </c>
      <c r="G2144" s="603">
        <v>2228.23</v>
      </c>
      <c r="H2144" s="591"/>
      <c r="I2144" s="603">
        <v>1501.79</v>
      </c>
      <c r="J2144" s="591"/>
      <c r="K2144" s="591"/>
      <c r="L2144" s="603">
        <v>2798.84</v>
      </c>
      <c r="M2144" s="603">
        <v>750</v>
      </c>
      <c r="N2144" s="591"/>
      <c r="O2144" s="603">
        <v>484.95</v>
      </c>
      <c r="P2144" s="603">
        <v>880.7</v>
      </c>
      <c r="Q2144" s="603">
        <v>12085.15</v>
      </c>
      <c r="R2144" s="610">
        <v>5</v>
      </c>
      <c r="S2144" s="610">
        <v>4</v>
      </c>
      <c r="T2144" s="610">
        <v>3</v>
      </c>
      <c r="U2144" s="591"/>
      <c r="V2144" s="610">
        <v>4</v>
      </c>
      <c r="W2144" s="591"/>
      <c r="X2144" s="591"/>
      <c r="Y2144" s="610">
        <v>5</v>
      </c>
      <c r="Z2144" s="610">
        <v>2</v>
      </c>
      <c r="AA2144" s="591"/>
      <c r="AB2144" s="610">
        <v>1</v>
      </c>
      <c r="AC2144" s="610">
        <v>5</v>
      </c>
      <c r="AD2144" s="605">
        <v>28</v>
      </c>
    </row>
    <row r="2145" spans="1:30" ht="15.75" thickBot="1" x14ac:dyDescent="0.3">
      <c r="A2145" s="593" t="s">
        <v>438</v>
      </c>
      <c r="B2145" s="673">
        <v>45139</v>
      </c>
      <c r="C2145" s="671" t="s">
        <v>396</v>
      </c>
      <c r="D2145" s="600" t="s">
        <v>397</v>
      </c>
      <c r="E2145" s="601">
        <v>400</v>
      </c>
      <c r="F2145" s="602"/>
      <c r="G2145" s="602"/>
      <c r="H2145" s="602"/>
      <c r="I2145" s="602"/>
      <c r="J2145" s="602"/>
      <c r="K2145" s="602"/>
      <c r="L2145" s="602"/>
      <c r="M2145" s="602"/>
      <c r="N2145" s="602"/>
      <c r="O2145" s="602"/>
      <c r="P2145" s="602"/>
      <c r="Q2145" s="603">
        <v>400</v>
      </c>
      <c r="R2145" s="604">
        <v>2</v>
      </c>
      <c r="S2145" s="602"/>
      <c r="T2145" s="602"/>
      <c r="U2145" s="602"/>
      <c r="V2145" s="602"/>
      <c r="W2145" s="602"/>
      <c r="X2145" s="602"/>
      <c r="Y2145" s="602"/>
      <c r="Z2145" s="602"/>
      <c r="AA2145" s="602"/>
      <c r="AB2145" s="602"/>
      <c r="AC2145" s="602"/>
      <c r="AD2145" s="605">
        <v>2</v>
      </c>
    </row>
    <row r="2146" spans="1:30" ht="15.75" thickBot="1" x14ac:dyDescent="0.3">
      <c r="A2146" s="593" t="s">
        <v>438</v>
      </c>
      <c r="B2146" s="672">
        <v>45140</v>
      </c>
      <c r="C2146" s="671" t="s">
        <v>396</v>
      </c>
      <c r="D2146" s="606" t="s">
        <v>397</v>
      </c>
      <c r="E2146" s="607">
        <v>2252.94</v>
      </c>
      <c r="F2146" s="670"/>
      <c r="G2146" s="670"/>
      <c r="H2146" s="670"/>
      <c r="I2146" s="670"/>
      <c r="J2146" s="670"/>
      <c r="K2146" s="670"/>
      <c r="L2146" s="670"/>
      <c r="M2146" s="670"/>
      <c r="N2146" s="670"/>
      <c r="O2146" s="670"/>
      <c r="P2146" s="670"/>
      <c r="Q2146" s="603">
        <v>2252.94</v>
      </c>
      <c r="R2146" s="608">
        <v>9</v>
      </c>
      <c r="S2146" s="670"/>
      <c r="T2146" s="670"/>
      <c r="U2146" s="670"/>
      <c r="V2146" s="670"/>
      <c r="W2146" s="670"/>
      <c r="X2146" s="670"/>
      <c r="Y2146" s="670"/>
      <c r="Z2146" s="670"/>
      <c r="AA2146" s="670"/>
      <c r="AB2146" s="670"/>
      <c r="AC2146" s="670"/>
      <c r="AD2146" s="605">
        <v>9</v>
      </c>
    </row>
    <row r="2147" spans="1:30" ht="15.75" thickBot="1" x14ac:dyDescent="0.3">
      <c r="A2147" s="593" t="s">
        <v>438</v>
      </c>
      <c r="B2147" s="673">
        <v>45154</v>
      </c>
      <c r="C2147" s="671" t="s">
        <v>396</v>
      </c>
      <c r="D2147" s="600" t="s">
        <v>397</v>
      </c>
      <c r="E2147" s="601">
        <v>1049.3699999999999</v>
      </c>
      <c r="F2147" s="602"/>
      <c r="G2147" s="602"/>
      <c r="H2147" s="602"/>
      <c r="I2147" s="602"/>
      <c r="J2147" s="602"/>
      <c r="K2147" s="602"/>
      <c r="L2147" s="602"/>
      <c r="M2147" s="602"/>
      <c r="N2147" s="602"/>
      <c r="O2147" s="602"/>
      <c r="P2147" s="602"/>
      <c r="Q2147" s="603">
        <v>1049.3699999999999</v>
      </c>
      <c r="R2147" s="604">
        <v>2</v>
      </c>
      <c r="S2147" s="602"/>
      <c r="T2147" s="602"/>
      <c r="U2147" s="602"/>
      <c r="V2147" s="602"/>
      <c r="W2147" s="602"/>
      <c r="X2147" s="602"/>
      <c r="Y2147" s="602"/>
      <c r="Z2147" s="602"/>
      <c r="AA2147" s="602"/>
      <c r="AB2147" s="602"/>
      <c r="AC2147" s="602"/>
      <c r="AD2147" s="605">
        <v>2</v>
      </c>
    </row>
    <row r="2148" spans="1:30" ht="15.75" thickBot="1" x14ac:dyDescent="0.3">
      <c r="A2148" s="593" t="s">
        <v>438</v>
      </c>
      <c r="B2148" s="672">
        <v>45162</v>
      </c>
      <c r="C2148" s="671" t="s">
        <v>396</v>
      </c>
      <c r="D2148" s="606" t="s">
        <v>397</v>
      </c>
      <c r="E2148" s="607">
        <v>7802.49</v>
      </c>
      <c r="F2148" s="670"/>
      <c r="G2148" s="670"/>
      <c r="H2148" s="670"/>
      <c r="I2148" s="670"/>
      <c r="J2148" s="670"/>
      <c r="K2148" s="670"/>
      <c r="L2148" s="670"/>
      <c r="M2148" s="670"/>
      <c r="N2148" s="670"/>
      <c r="O2148" s="670"/>
      <c r="P2148" s="670"/>
      <c r="Q2148" s="603">
        <v>7802.49</v>
      </c>
      <c r="R2148" s="608">
        <v>18</v>
      </c>
      <c r="S2148" s="670"/>
      <c r="T2148" s="670"/>
      <c r="U2148" s="670"/>
      <c r="V2148" s="670"/>
      <c r="W2148" s="670"/>
      <c r="X2148" s="670"/>
      <c r="Y2148" s="670"/>
      <c r="Z2148" s="670"/>
      <c r="AA2148" s="670"/>
      <c r="AB2148" s="670"/>
      <c r="AC2148" s="670"/>
      <c r="AD2148" s="605">
        <v>18</v>
      </c>
    </row>
    <row r="2149" spans="1:30" ht="15.75" thickBot="1" x14ac:dyDescent="0.3">
      <c r="A2149" s="593" t="s">
        <v>438</v>
      </c>
      <c r="B2149" s="673">
        <v>45166</v>
      </c>
      <c r="C2149" s="671" t="s">
        <v>396</v>
      </c>
      <c r="D2149" s="600" t="s">
        <v>397</v>
      </c>
      <c r="E2149" s="601">
        <v>7307.08</v>
      </c>
      <c r="F2149" s="602"/>
      <c r="G2149" s="602"/>
      <c r="H2149" s="602"/>
      <c r="I2149" s="602"/>
      <c r="J2149" s="602"/>
      <c r="K2149" s="602"/>
      <c r="L2149" s="602"/>
      <c r="M2149" s="602"/>
      <c r="N2149" s="602"/>
      <c r="O2149" s="602"/>
      <c r="P2149" s="602"/>
      <c r="Q2149" s="603">
        <v>7307.08</v>
      </c>
      <c r="R2149" s="604">
        <v>22</v>
      </c>
      <c r="S2149" s="602"/>
      <c r="T2149" s="602"/>
      <c r="U2149" s="602"/>
      <c r="V2149" s="602"/>
      <c r="W2149" s="602"/>
      <c r="X2149" s="602"/>
      <c r="Y2149" s="602"/>
      <c r="Z2149" s="602"/>
      <c r="AA2149" s="602"/>
      <c r="AB2149" s="602"/>
      <c r="AC2149" s="602"/>
      <c r="AD2149" s="605">
        <v>22</v>
      </c>
    </row>
    <row r="2150" spans="1:30" ht="15.75" thickBot="1" x14ac:dyDescent="0.3">
      <c r="A2150" s="593" t="s">
        <v>438</v>
      </c>
      <c r="B2150" s="672">
        <v>45174</v>
      </c>
      <c r="C2150" s="671" t="s">
        <v>396</v>
      </c>
      <c r="D2150" s="606" t="s">
        <v>397</v>
      </c>
      <c r="E2150" s="607">
        <v>8276.93</v>
      </c>
      <c r="F2150" s="607">
        <v>514.09</v>
      </c>
      <c r="G2150" s="670"/>
      <c r="H2150" s="670"/>
      <c r="I2150" s="670"/>
      <c r="J2150" s="670"/>
      <c r="K2150" s="670"/>
      <c r="L2150" s="670"/>
      <c r="M2150" s="670"/>
      <c r="N2150" s="670"/>
      <c r="O2150" s="670"/>
      <c r="P2150" s="670"/>
      <c r="Q2150" s="603">
        <v>8791.02</v>
      </c>
      <c r="R2150" s="608">
        <v>29</v>
      </c>
      <c r="S2150" s="608">
        <v>2</v>
      </c>
      <c r="T2150" s="670"/>
      <c r="U2150" s="670"/>
      <c r="V2150" s="670"/>
      <c r="W2150" s="670"/>
      <c r="X2150" s="670"/>
      <c r="Y2150" s="670"/>
      <c r="Z2150" s="670"/>
      <c r="AA2150" s="670"/>
      <c r="AB2150" s="670"/>
      <c r="AC2150" s="670"/>
      <c r="AD2150" s="605">
        <v>31</v>
      </c>
    </row>
    <row r="2151" spans="1:30" ht="15.75" thickBot="1" x14ac:dyDescent="0.3">
      <c r="A2151" s="593" t="s">
        <v>438</v>
      </c>
      <c r="B2151" s="673">
        <v>45182</v>
      </c>
      <c r="C2151" s="671" t="s">
        <v>396</v>
      </c>
      <c r="D2151" s="600" t="s">
        <v>397</v>
      </c>
      <c r="E2151" s="601">
        <v>8803.49</v>
      </c>
      <c r="F2151" s="601">
        <v>811.83</v>
      </c>
      <c r="G2151" s="602"/>
      <c r="H2151" s="602"/>
      <c r="I2151" s="602"/>
      <c r="J2151" s="602"/>
      <c r="K2151" s="602"/>
      <c r="L2151" s="602"/>
      <c r="M2151" s="602"/>
      <c r="N2151" s="602"/>
      <c r="O2151" s="602"/>
      <c r="P2151" s="602"/>
      <c r="Q2151" s="603">
        <v>9615.32</v>
      </c>
      <c r="R2151" s="604">
        <v>37</v>
      </c>
      <c r="S2151" s="604">
        <v>3</v>
      </c>
      <c r="T2151" s="602"/>
      <c r="U2151" s="602"/>
      <c r="V2151" s="602"/>
      <c r="W2151" s="602"/>
      <c r="X2151" s="602"/>
      <c r="Y2151" s="602"/>
      <c r="Z2151" s="602"/>
      <c r="AA2151" s="602"/>
      <c r="AB2151" s="602"/>
      <c r="AC2151" s="602"/>
      <c r="AD2151" s="605">
        <v>39</v>
      </c>
    </row>
    <row r="2152" spans="1:30" ht="15.75" thickBot="1" x14ac:dyDescent="0.3">
      <c r="A2152" s="593" t="s">
        <v>438</v>
      </c>
      <c r="B2152" s="672">
        <v>45184</v>
      </c>
      <c r="C2152" s="671" t="s">
        <v>396</v>
      </c>
      <c r="D2152" s="606" t="s">
        <v>397</v>
      </c>
      <c r="E2152" s="607">
        <v>2728.17</v>
      </c>
      <c r="F2152" s="607">
        <v>3164.49</v>
      </c>
      <c r="G2152" s="670"/>
      <c r="H2152" s="670"/>
      <c r="I2152" s="670"/>
      <c r="J2152" s="670"/>
      <c r="K2152" s="670"/>
      <c r="L2152" s="670"/>
      <c r="M2152" s="670"/>
      <c r="N2152" s="670"/>
      <c r="O2152" s="670"/>
      <c r="P2152" s="670"/>
      <c r="Q2152" s="603">
        <v>5892.66</v>
      </c>
      <c r="R2152" s="608">
        <v>11</v>
      </c>
      <c r="S2152" s="608">
        <v>6</v>
      </c>
      <c r="T2152" s="670"/>
      <c r="U2152" s="670"/>
      <c r="V2152" s="670"/>
      <c r="W2152" s="670"/>
      <c r="X2152" s="670"/>
      <c r="Y2152" s="670"/>
      <c r="Z2152" s="670"/>
      <c r="AA2152" s="670"/>
      <c r="AB2152" s="670"/>
      <c r="AC2152" s="670"/>
      <c r="AD2152" s="605">
        <v>17</v>
      </c>
    </row>
    <row r="2153" spans="1:30" ht="15.75" thickBot="1" x14ac:dyDescent="0.3">
      <c r="A2153" s="593" t="s">
        <v>438</v>
      </c>
      <c r="B2153" s="673">
        <v>45189</v>
      </c>
      <c r="C2153" s="671" t="s">
        <v>396</v>
      </c>
      <c r="D2153" s="600" t="s">
        <v>397</v>
      </c>
      <c r="E2153" s="602"/>
      <c r="F2153" s="601">
        <v>4233.9399999999996</v>
      </c>
      <c r="G2153" s="602"/>
      <c r="H2153" s="602"/>
      <c r="I2153" s="602"/>
      <c r="J2153" s="602"/>
      <c r="K2153" s="602"/>
      <c r="L2153" s="602"/>
      <c r="M2153" s="602"/>
      <c r="N2153" s="602"/>
      <c r="O2153" s="602"/>
      <c r="P2153" s="602"/>
      <c r="Q2153" s="603">
        <v>4233.9399999999996</v>
      </c>
      <c r="R2153" s="602"/>
      <c r="S2153" s="604">
        <v>16</v>
      </c>
      <c r="T2153" s="602"/>
      <c r="U2153" s="602"/>
      <c r="V2153" s="602"/>
      <c r="W2153" s="602"/>
      <c r="X2153" s="602"/>
      <c r="Y2153" s="602"/>
      <c r="Z2153" s="602"/>
      <c r="AA2153" s="602"/>
      <c r="AB2153" s="602"/>
      <c r="AC2153" s="602"/>
      <c r="AD2153" s="605">
        <v>16</v>
      </c>
    </row>
    <row r="2154" spans="1:30" ht="15.75" thickBot="1" x14ac:dyDescent="0.3">
      <c r="A2154" s="593" t="s">
        <v>438</v>
      </c>
      <c r="B2154" s="672">
        <v>45195</v>
      </c>
      <c r="C2154" s="671" t="s">
        <v>396</v>
      </c>
      <c r="D2154" s="606" t="s">
        <v>397</v>
      </c>
      <c r="E2154" s="670"/>
      <c r="F2154" s="607">
        <v>4811.8999999999996</v>
      </c>
      <c r="G2154" s="670"/>
      <c r="H2154" s="670"/>
      <c r="I2154" s="670"/>
      <c r="J2154" s="670"/>
      <c r="K2154" s="670"/>
      <c r="L2154" s="670"/>
      <c r="M2154" s="670"/>
      <c r="N2154" s="670"/>
      <c r="O2154" s="670"/>
      <c r="P2154" s="670"/>
      <c r="Q2154" s="603">
        <v>4811.8999999999996</v>
      </c>
      <c r="R2154" s="670"/>
      <c r="S2154" s="608">
        <v>25</v>
      </c>
      <c r="T2154" s="670"/>
      <c r="U2154" s="670"/>
      <c r="V2154" s="670"/>
      <c r="W2154" s="670"/>
      <c r="X2154" s="670"/>
      <c r="Y2154" s="670"/>
      <c r="Z2154" s="670"/>
      <c r="AA2154" s="670"/>
      <c r="AB2154" s="670"/>
      <c r="AC2154" s="670"/>
      <c r="AD2154" s="605">
        <v>25</v>
      </c>
    </row>
    <row r="2155" spans="1:30" ht="15.75" thickBot="1" x14ac:dyDescent="0.3">
      <c r="A2155" s="593" t="s">
        <v>438</v>
      </c>
      <c r="B2155" s="673">
        <v>45202</v>
      </c>
      <c r="C2155" s="671" t="s">
        <v>396</v>
      </c>
      <c r="D2155" s="600" t="s">
        <v>397</v>
      </c>
      <c r="E2155" s="602"/>
      <c r="F2155" s="601">
        <v>9742.14</v>
      </c>
      <c r="G2155" s="601">
        <v>914.99</v>
      </c>
      <c r="H2155" s="602"/>
      <c r="I2155" s="602"/>
      <c r="J2155" s="602"/>
      <c r="K2155" s="602"/>
      <c r="L2155" s="602"/>
      <c r="M2155" s="602"/>
      <c r="N2155" s="602"/>
      <c r="O2155" s="602"/>
      <c r="P2155" s="602"/>
      <c r="Q2155" s="603">
        <v>10657.13</v>
      </c>
      <c r="R2155" s="602"/>
      <c r="S2155" s="604">
        <v>45</v>
      </c>
      <c r="T2155" s="604">
        <v>4</v>
      </c>
      <c r="U2155" s="602"/>
      <c r="V2155" s="602"/>
      <c r="W2155" s="602"/>
      <c r="X2155" s="602"/>
      <c r="Y2155" s="602"/>
      <c r="Z2155" s="602"/>
      <c r="AA2155" s="602"/>
      <c r="AB2155" s="602"/>
      <c r="AC2155" s="602"/>
      <c r="AD2155" s="605">
        <v>48</v>
      </c>
    </row>
    <row r="2156" spans="1:30" ht="15.75" thickBot="1" x14ac:dyDescent="0.3">
      <c r="A2156" s="593" t="s">
        <v>438</v>
      </c>
      <c r="B2156" s="672">
        <v>45210</v>
      </c>
      <c r="C2156" s="671" t="s">
        <v>396</v>
      </c>
      <c r="D2156" s="606" t="s">
        <v>397</v>
      </c>
      <c r="E2156" s="670"/>
      <c r="F2156" s="607">
        <v>3287.51</v>
      </c>
      <c r="G2156" s="670"/>
      <c r="H2156" s="670"/>
      <c r="I2156" s="670"/>
      <c r="J2156" s="670"/>
      <c r="K2156" s="670"/>
      <c r="L2156" s="670"/>
      <c r="M2156" s="670"/>
      <c r="N2156" s="670"/>
      <c r="O2156" s="670"/>
      <c r="P2156" s="670"/>
      <c r="Q2156" s="603">
        <v>3287.51</v>
      </c>
      <c r="R2156" s="670"/>
      <c r="S2156" s="608">
        <v>15</v>
      </c>
      <c r="T2156" s="670"/>
      <c r="U2156" s="670"/>
      <c r="V2156" s="670"/>
      <c r="W2156" s="670"/>
      <c r="X2156" s="670"/>
      <c r="Y2156" s="670"/>
      <c r="Z2156" s="670"/>
      <c r="AA2156" s="670"/>
      <c r="AB2156" s="670"/>
      <c r="AC2156" s="670"/>
      <c r="AD2156" s="605">
        <v>15</v>
      </c>
    </row>
    <row r="2157" spans="1:30" ht="15.75" thickBot="1" x14ac:dyDescent="0.3">
      <c r="A2157" s="593" t="s">
        <v>438</v>
      </c>
      <c r="B2157" s="673">
        <v>45222</v>
      </c>
      <c r="C2157" s="671" t="s">
        <v>396</v>
      </c>
      <c r="D2157" s="600" t="s">
        <v>397</v>
      </c>
      <c r="E2157" s="602"/>
      <c r="F2157" s="601">
        <v>3697.25</v>
      </c>
      <c r="G2157" s="601">
        <v>10644.21</v>
      </c>
      <c r="H2157" s="602"/>
      <c r="I2157" s="602"/>
      <c r="J2157" s="602"/>
      <c r="K2157" s="602"/>
      <c r="L2157" s="602"/>
      <c r="M2157" s="602"/>
      <c r="N2157" s="602"/>
      <c r="O2157" s="602"/>
      <c r="P2157" s="602"/>
      <c r="Q2157" s="603">
        <v>14341.46</v>
      </c>
      <c r="R2157" s="602"/>
      <c r="S2157" s="604">
        <v>7</v>
      </c>
      <c r="T2157" s="604">
        <v>31</v>
      </c>
      <c r="U2157" s="602"/>
      <c r="V2157" s="602"/>
      <c r="W2157" s="602"/>
      <c r="X2157" s="602"/>
      <c r="Y2157" s="602"/>
      <c r="Z2157" s="602"/>
      <c r="AA2157" s="602"/>
      <c r="AB2157" s="602"/>
      <c r="AC2157" s="602"/>
      <c r="AD2157" s="605">
        <v>37</v>
      </c>
    </row>
    <row r="2158" spans="1:30" ht="15.75" thickBot="1" x14ac:dyDescent="0.3">
      <c r="A2158" s="593" t="s">
        <v>438</v>
      </c>
      <c r="B2158" s="672">
        <v>45223</v>
      </c>
      <c r="C2158" s="671" t="s">
        <v>396</v>
      </c>
      <c r="D2158" s="606" t="s">
        <v>397</v>
      </c>
      <c r="E2158" s="670"/>
      <c r="F2158" s="670"/>
      <c r="G2158" s="607">
        <v>11020.46</v>
      </c>
      <c r="H2158" s="670"/>
      <c r="I2158" s="670"/>
      <c r="J2158" s="670"/>
      <c r="K2158" s="670"/>
      <c r="L2158" s="670"/>
      <c r="M2158" s="670"/>
      <c r="N2158" s="670"/>
      <c r="O2158" s="670"/>
      <c r="P2158" s="670"/>
      <c r="Q2158" s="603">
        <v>11020.46</v>
      </c>
      <c r="R2158" s="670"/>
      <c r="S2158" s="670"/>
      <c r="T2158" s="608">
        <v>41</v>
      </c>
      <c r="U2158" s="670"/>
      <c r="V2158" s="670"/>
      <c r="W2158" s="670"/>
      <c r="X2158" s="670"/>
      <c r="Y2158" s="670"/>
      <c r="Z2158" s="670"/>
      <c r="AA2158" s="670"/>
      <c r="AB2158" s="670"/>
      <c r="AC2158" s="670"/>
      <c r="AD2158" s="605">
        <v>41</v>
      </c>
    </row>
    <row r="2159" spans="1:30" ht="15.75" thickBot="1" x14ac:dyDescent="0.3">
      <c r="A2159" s="593" t="s">
        <v>438</v>
      </c>
      <c r="B2159" s="673">
        <v>45230</v>
      </c>
      <c r="C2159" s="671" t="s">
        <v>396</v>
      </c>
      <c r="D2159" s="600" t="s">
        <v>397</v>
      </c>
      <c r="E2159" s="602"/>
      <c r="F2159" s="602"/>
      <c r="G2159" s="601">
        <v>10848.35</v>
      </c>
      <c r="H2159" s="602"/>
      <c r="I2159" s="602"/>
      <c r="J2159" s="602"/>
      <c r="K2159" s="602"/>
      <c r="L2159" s="602"/>
      <c r="M2159" s="602"/>
      <c r="N2159" s="602"/>
      <c r="O2159" s="602"/>
      <c r="P2159" s="602"/>
      <c r="Q2159" s="603">
        <v>10848.35</v>
      </c>
      <c r="R2159" s="602"/>
      <c r="S2159" s="602"/>
      <c r="T2159" s="604">
        <v>41</v>
      </c>
      <c r="U2159" s="602"/>
      <c r="V2159" s="602"/>
      <c r="W2159" s="602"/>
      <c r="X2159" s="602"/>
      <c r="Y2159" s="602"/>
      <c r="Z2159" s="602"/>
      <c r="AA2159" s="602"/>
      <c r="AB2159" s="602"/>
      <c r="AC2159" s="602"/>
      <c r="AD2159" s="605">
        <v>41</v>
      </c>
    </row>
    <row r="2160" spans="1:30" ht="15.75" thickBot="1" x14ac:dyDescent="0.3">
      <c r="A2160" s="593" t="s">
        <v>438</v>
      </c>
      <c r="B2160" s="672">
        <v>45237</v>
      </c>
      <c r="C2160" s="671" t="s">
        <v>396</v>
      </c>
      <c r="D2160" s="606" t="s">
        <v>397</v>
      </c>
      <c r="E2160" s="670"/>
      <c r="F2160" s="670"/>
      <c r="G2160" s="607">
        <v>8555.35</v>
      </c>
      <c r="H2160" s="607">
        <v>1093.97</v>
      </c>
      <c r="I2160" s="670"/>
      <c r="J2160" s="670"/>
      <c r="K2160" s="670"/>
      <c r="L2160" s="670"/>
      <c r="M2160" s="670"/>
      <c r="N2160" s="670"/>
      <c r="O2160" s="670"/>
      <c r="P2160" s="670"/>
      <c r="Q2160" s="603">
        <v>9649.32</v>
      </c>
      <c r="R2160" s="670"/>
      <c r="S2160" s="670"/>
      <c r="T2160" s="608">
        <v>23</v>
      </c>
      <c r="U2160" s="608">
        <v>3</v>
      </c>
      <c r="V2160" s="670"/>
      <c r="W2160" s="670"/>
      <c r="X2160" s="670"/>
      <c r="Y2160" s="670"/>
      <c r="Z2160" s="670"/>
      <c r="AA2160" s="670"/>
      <c r="AB2160" s="670"/>
      <c r="AC2160" s="670"/>
      <c r="AD2160" s="605">
        <v>26</v>
      </c>
    </row>
    <row r="2161" spans="1:30" ht="15.75" thickBot="1" x14ac:dyDescent="0.3">
      <c r="A2161" s="593" t="s">
        <v>438</v>
      </c>
      <c r="B2161" s="673">
        <v>45243</v>
      </c>
      <c r="C2161" s="671" t="s">
        <v>396</v>
      </c>
      <c r="D2161" s="600" t="s">
        <v>397</v>
      </c>
      <c r="E2161" s="602"/>
      <c r="F2161" s="601">
        <v>596.32000000000005</v>
      </c>
      <c r="G2161" s="602"/>
      <c r="H2161" s="601">
        <v>5020.88</v>
      </c>
      <c r="I2161" s="602"/>
      <c r="J2161" s="602"/>
      <c r="K2161" s="602"/>
      <c r="L2161" s="602"/>
      <c r="M2161" s="602"/>
      <c r="N2161" s="602"/>
      <c r="O2161" s="602"/>
      <c r="P2161" s="602"/>
      <c r="Q2161" s="603">
        <v>5617.2</v>
      </c>
      <c r="R2161" s="602"/>
      <c r="S2161" s="604">
        <v>1</v>
      </c>
      <c r="T2161" s="602"/>
      <c r="U2161" s="604">
        <v>19</v>
      </c>
      <c r="V2161" s="602"/>
      <c r="W2161" s="602"/>
      <c r="X2161" s="602"/>
      <c r="Y2161" s="602"/>
      <c r="Z2161" s="602"/>
      <c r="AA2161" s="602"/>
      <c r="AB2161" s="602"/>
      <c r="AC2161" s="602"/>
      <c r="AD2161" s="605">
        <v>20</v>
      </c>
    </row>
    <row r="2162" spans="1:30" ht="15.75" thickBot="1" x14ac:dyDescent="0.3">
      <c r="A2162" s="593" t="s">
        <v>438</v>
      </c>
      <c r="B2162" s="672">
        <v>45251</v>
      </c>
      <c r="C2162" s="671" t="s">
        <v>396</v>
      </c>
      <c r="D2162" s="606" t="s">
        <v>397</v>
      </c>
      <c r="E2162" s="670"/>
      <c r="F2162" s="670"/>
      <c r="G2162" s="670"/>
      <c r="H2162" s="607">
        <v>6082.66</v>
      </c>
      <c r="I2162" s="670"/>
      <c r="J2162" s="670"/>
      <c r="K2162" s="670"/>
      <c r="L2162" s="670"/>
      <c r="M2162" s="670"/>
      <c r="N2162" s="670"/>
      <c r="O2162" s="670"/>
      <c r="P2162" s="670"/>
      <c r="Q2162" s="603">
        <v>6082.66</v>
      </c>
      <c r="R2162" s="670"/>
      <c r="S2162" s="670"/>
      <c r="T2162" s="670"/>
      <c r="U2162" s="608">
        <v>21</v>
      </c>
      <c r="V2162" s="670"/>
      <c r="W2162" s="670"/>
      <c r="X2162" s="670"/>
      <c r="Y2162" s="670"/>
      <c r="Z2162" s="670"/>
      <c r="AA2162" s="670"/>
      <c r="AB2162" s="670"/>
      <c r="AC2162" s="670"/>
      <c r="AD2162" s="605">
        <v>21</v>
      </c>
    </row>
    <row r="2163" spans="1:30" ht="15.75" thickBot="1" x14ac:dyDescent="0.3">
      <c r="A2163" s="593" t="s">
        <v>438</v>
      </c>
      <c r="B2163" s="673">
        <v>45258</v>
      </c>
      <c r="C2163" s="671" t="s">
        <v>396</v>
      </c>
      <c r="D2163" s="600" t="s">
        <v>397</v>
      </c>
      <c r="E2163" s="602"/>
      <c r="F2163" s="602"/>
      <c r="G2163" s="602"/>
      <c r="H2163" s="601">
        <v>782.46</v>
      </c>
      <c r="I2163" s="602"/>
      <c r="J2163" s="602"/>
      <c r="K2163" s="602"/>
      <c r="L2163" s="602"/>
      <c r="M2163" s="602"/>
      <c r="N2163" s="602"/>
      <c r="O2163" s="602"/>
      <c r="P2163" s="602"/>
      <c r="Q2163" s="603">
        <v>782.46</v>
      </c>
      <c r="R2163" s="602"/>
      <c r="S2163" s="602"/>
      <c r="T2163" s="602"/>
      <c r="U2163" s="604">
        <v>6</v>
      </c>
      <c r="V2163" s="602"/>
      <c r="W2163" s="602"/>
      <c r="X2163" s="602"/>
      <c r="Y2163" s="602"/>
      <c r="Z2163" s="602"/>
      <c r="AA2163" s="602"/>
      <c r="AB2163" s="602"/>
      <c r="AC2163" s="602"/>
      <c r="AD2163" s="605">
        <v>6</v>
      </c>
    </row>
    <row r="2164" spans="1:30" ht="15.75" thickBot="1" x14ac:dyDescent="0.3">
      <c r="A2164" s="593" t="s">
        <v>438</v>
      </c>
      <c r="B2164" s="672">
        <v>45264</v>
      </c>
      <c r="C2164" s="671" t="s">
        <v>396</v>
      </c>
      <c r="D2164" s="606" t="s">
        <v>397</v>
      </c>
      <c r="E2164" s="670"/>
      <c r="F2164" s="670"/>
      <c r="G2164" s="670"/>
      <c r="H2164" s="607">
        <v>5674.96</v>
      </c>
      <c r="I2164" s="670"/>
      <c r="J2164" s="670"/>
      <c r="K2164" s="670"/>
      <c r="L2164" s="670"/>
      <c r="M2164" s="670"/>
      <c r="N2164" s="670"/>
      <c r="O2164" s="670"/>
      <c r="P2164" s="670"/>
      <c r="Q2164" s="603">
        <v>5674.96</v>
      </c>
      <c r="R2164" s="670"/>
      <c r="S2164" s="670"/>
      <c r="T2164" s="670"/>
      <c r="U2164" s="608">
        <v>25</v>
      </c>
      <c r="V2164" s="670"/>
      <c r="W2164" s="670"/>
      <c r="X2164" s="670"/>
      <c r="Y2164" s="670"/>
      <c r="Z2164" s="670"/>
      <c r="AA2164" s="670"/>
      <c r="AB2164" s="670"/>
      <c r="AC2164" s="670"/>
      <c r="AD2164" s="605">
        <v>25</v>
      </c>
    </row>
    <row r="2165" spans="1:30" ht="15.75" thickBot="1" x14ac:dyDescent="0.3">
      <c r="A2165" s="593" t="s">
        <v>438</v>
      </c>
      <c r="B2165" s="673">
        <v>45272</v>
      </c>
      <c r="C2165" s="671" t="s">
        <v>396</v>
      </c>
      <c r="D2165" s="600" t="s">
        <v>397</v>
      </c>
      <c r="E2165" s="602"/>
      <c r="F2165" s="602"/>
      <c r="G2165" s="602"/>
      <c r="H2165" s="601">
        <v>1076.45</v>
      </c>
      <c r="I2165" s="601">
        <v>6524.65</v>
      </c>
      <c r="J2165" s="602"/>
      <c r="K2165" s="602"/>
      <c r="L2165" s="602"/>
      <c r="M2165" s="602"/>
      <c r="N2165" s="602"/>
      <c r="O2165" s="602"/>
      <c r="P2165" s="602"/>
      <c r="Q2165" s="603">
        <v>7601.1</v>
      </c>
      <c r="R2165" s="602"/>
      <c r="S2165" s="602"/>
      <c r="T2165" s="602"/>
      <c r="U2165" s="604">
        <v>4</v>
      </c>
      <c r="V2165" s="604">
        <v>20</v>
      </c>
      <c r="W2165" s="602"/>
      <c r="X2165" s="602"/>
      <c r="Y2165" s="602"/>
      <c r="Z2165" s="602"/>
      <c r="AA2165" s="602"/>
      <c r="AB2165" s="602"/>
      <c r="AC2165" s="602"/>
      <c r="AD2165" s="605">
        <v>24</v>
      </c>
    </row>
    <row r="2166" spans="1:30" ht="15.75" thickBot="1" x14ac:dyDescent="0.3">
      <c r="A2166" s="593" t="s">
        <v>438</v>
      </c>
      <c r="B2166" s="672">
        <v>45280</v>
      </c>
      <c r="C2166" s="671" t="s">
        <v>396</v>
      </c>
      <c r="D2166" s="606" t="s">
        <v>397</v>
      </c>
      <c r="E2166" s="670"/>
      <c r="F2166" s="670"/>
      <c r="G2166" s="670"/>
      <c r="H2166" s="670"/>
      <c r="I2166" s="607">
        <v>5469.81</v>
      </c>
      <c r="J2166" s="670"/>
      <c r="K2166" s="670"/>
      <c r="L2166" s="670"/>
      <c r="M2166" s="670"/>
      <c r="N2166" s="670"/>
      <c r="O2166" s="670"/>
      <c r="P2166" s="670"/>
      <c r="Q2166" s="603">
        <v>5469.81</v>
      </c>
      <c r="R2166" s="670"/>
      <c r="S2166" s="670"/>
      <c r="T2166" s="670"/>
      <c r="U2166" s="670"/>
      <c r="V2166" s="608">
        <v>12</v>
      </c>
      <c r="W2166" s="670"/>
      <c r="X2166" s="670"/>
      <c r="Y2166" s="670"/>
      <c r="Z2166" s="670"/>
      <c r="AA2166" s="670"/>
      <c r="AB2166" s="670"/>
      <c r="AC2166" s="670"/>
      <c r="AD2166" s="605">
        <v>12</v>
      </c>
    </row>
    <row r="2167" spans="1:30" ht="15.75" thickBot="1" x14ac:dyDescent="0.3">
      <c r="A2167" s="593" t="s">
        <v>438</v>
      </c>
      <c r="B2167" s="673">
        <v>45288</v>
      </c>
      <c r="C2167" s="671" t="s">
        <v>396</v>
      </c>
      <c r="D2167" s="600" t="s">
        <v>397</v>
      </c>
      <c r="E2167" s="602"/>
      <c r="F2167" s="602"/>
      <c r="G2167" s="602"/>
      <c r="H2167" s="602"/>
      <c r="I2167" s="601">
        <v>3855.4</v>
      </c>
      <c r="J2167" s="602"/>
      <c r="K2167" s="602"/>
      <c r="L2167" s="602"/>
      <c r="M2167" s="602"/>
      <c r="N2167" s="602"/>
      <c r="O2167" s="602"/>
      <c r="P2167" s="602"/>
      <c r="Q2167" s="603">
        <v>3855.4</v>
      </c>
      <c r="R2167" s="602"/>
      <c r="S2167" s="602"/>
      <c r="T2167" s="602"/>
      <c r="U2167" s="602"/>
      <c r="V2167" s="604">
        <v>8</v>
      </c>
      <c r="W2167" s="602"/>
      <c r="X2167" s="602"/>
      <c r="Y2167" s="602"/>
      <c r="Z2167" s="602"/>
      <c r="AA2167" s="602"/>
      <c r="AB2167" s="602"/>
      <c r="AC2167" s="602"/>
      <c r="AD2167" s="605">
        <v>8</v>
      </c>
    </row>
    <row r="2168" spans="1:30" ht="15.75" thickBot="1" x14ac:dyDescent="0.3">
      <c r="A2168" s="593" t="s">
        <v>438</v>
      </c>
      <c r="B2168" s="672">
        <v>45299</v>
      </c>
      <c r="C2168" s="671" t="s">
        <v>396</v>
      </c>
      <c r="D2168" s="606" t="s">
        <v>397</v>
      </c>
      <c r="E2168" s="670"/>
      <c r="F2168" s="670"/>
      <c r="G2168" s="670"/>
      <c r="H2168" s="670"/>
      <c r="I2168" s="607">
        <v>3691.49</v>
      </c>
      <c r="J2168" s="607">
        <v>4883.22</v>
      </c>
      <c r="K2168" s="670"/>
      <c r="L2168" s="670"/>
      <c r="M2168" s="670"/>
      <c r="N2168" s="670"/>
      <c r="O2168" s="670"/>
      <c r="P2168" s="670"/>
      <c r="Q2168" s="603">
        <v>8574.7099999999991</v>
      </c>
      <c r="R2168" s="670"/>
      <c r="S2168" s="670"/>
      <c r="T2168" s="670"/>
      <c r="U2168" s="670"/>
      <c r="V2168" s="608">
        <v>21</v>
      </c>
      <c r="W2168" s="608">
        <v>12</v>
      </c>
      <c r="X2168" s="670"/>
      <c r="Y2168" s="670"/>
      <c r="Z2168" s="670"/>
      <c r="AA2168" s="670"/>
      <c r="AB2168" s="670"/>
      <c r="AC2168" s="670"/>
      <c r="AD2168" s="605">
        <v>33</v>
      </c>
    </row>
    <row r="2169" spans="1:30" ht="15.75" thickBot="1" x14ac:dyDescent="0.3">
      <c r="A2169" s="593" t="s">
        <v>438</v>
      </c>
      <c r="B2169" s="673">
        <v>45300</v>
      </c>
      <c r="C2169" s="671" t="s">
        <v>396</v>
      </c>
      <c r="D2169" s="600" t="s">
        <v>397</v>
      </c>
      <c r="E2169" s="602"/>
      <c r="F2169" s="602"/>
      <c r="G2169" s="602"/>
      <c r="H2169" s="602"/>
      <c r="I2169" s="601">
        <v>129</v>
      </c>
      <c r="J2169" s="601">
        <v>4309.2</v>
      </c>
      <c r="K2169" s="602"/>
      <c r="L2169" s="602"/>
      <c r="M2169" s="602"/>
      <c r="N2169" s="602"/>
      <c r="O2169" s="602"/>
      <c r="P2169" s="602"/>
      <c r="Q2169" s="603">
        <v>4438.2</v>
      </c>
      <c r="R2169" s="602"/>
      <c r="S2169" s="602"/>
      <c r="T2169" s="602"/>
      <c r="U2169" s="602"/>
      <c r="V2169" s="604">
        <v>1</v>
      </c>
      <c r="W2169" s="604">
        <v>14</v>
      </c>
      <c r="X2169" s="602"/>
      <c r="Y2169" s="602"/>
      <c r="Z2169" s="602"/>
      <c r="AA2169" s="602"/>
      <c r="AB2169" s="602"/>
      <c r="AC2169" s="602"/>
      <c r="AD2169" s="605">
        <v>15</v>
      </c>
    </row>
    <row r="2170" spans="1:30" ht="15.75" thickBot="1" x14ac:dyDescent="0.3">
      <c r="A2170" s="593" t="s">
        <v>438</v>
      </c>
      <c r="B2170" s="672">
        <v>45315</v>
      </c>
      <c r="C2170" s="671" t="s">
        <v>396</v>
      </c>
      <c r="D2170" s="606" t="s">
        <v>397</v>
      </c>
      <c r="E2170" s="670"/>
      <c r="F2170" s="670"/>
      <c r="G2170" s="670"/>
      <c r="H2170" s="670"/>
      <c r="I2170" s="670"/>
      <c r="J2170" s="607">
        <v>10769.96</v>
      </c>
      <c r="K2170" s="670"/>
      <c r="L2170" s="670"/>
      <c r="M2170" s="670"/>
      <c r="N2170" s="670"/>
      <c r="O2170" s="670"/>
      <c r="P2170" s="670"/>
      <c r="Q2170" s="603">
        <v>10769.96</v>
      </c>
      <c r="R2170" s="670"/>
      <c r="S2170" s="670"/>
      <c r="T2170" s="670"/>
      <c r="U2170" s="670"/>
      <c r="V2170" s="670"/>
      <c r="W2170" s="608">
        <v>18</v>
      </c>
      <c r="X2170" s="670"/>
      <c r="Y2170" s="670"/>
      <c r="Z2170" s="670"/>
      <c r="AA2170" s="670"/>
      <c r="AB2170" s="670"/>
      <c r="AC2170" s="670"/>
      <c r="AD2170" s="605">
        <v>18</v>
      </c>
    </row>
    <row r="2171" spans="1:30" ht="15.75" thickBot="1" x14ac:dyDescent="0.3">
      <c r="A2171" s="593" t="s">
        <v>438</v>
      </c>
      <c r="B2171" s="673">
        <v>45324</v>
      </c>
      <c r="C2171" s="671" t="s">
        <v>396</v>
      </c>
      <c r="D2171" s="600" t="s">
        <v>397</v>
      </c>
      <c r="E2171" s="602"/>
      <c r="F2171" s="602"/>
      <c r="G2171" s="602"/>
      <c r="H2171" s="602"/>
      <c r="I2171" s="602"/>
      <c r="J2171" s="601">
        <v>27750.57</v>
      </c>
      <c r="K2171" s="601">
        <v>22701.42</v>
      </c>
      <c r="L2171" s="602"/>
      <c r="M2171" s="602"/>
      <c r="N2171" s="602"/>
      <c r="O2171" s="602"/>
      <c r="P2171" s="602"/>
      <c r="Q2171" s="603">
        <v>50451.99</v>
      </c>
      <c r="R2171" s="602"/>
      <c r="S2171" s="602"/>
      <c r="T2171" s="602"/>
      <c r="U2171" s="602"/>
      <c r="V2171" s="602"/>
      <c r="W2171" s="604">
        <v>63</v>
      </c>
      <c r="X2171" s="604">
        <v>52</v>
      </c>
      <c r="Y2171" s="602"/>
      <c r="Z2171" s="602"/>
      <c r="AA2171" s="602"/>
      <c r="AB2171" s="602"/>
      <c r="AC2171" s="602"/>
      <c r="AD2171" s="605">
        <v>106</v>
      </c>
    </row>
    <row r="2172" spans="1:30" ht="15.75" thickBot="1" x14ac:dyDescent="0.3">
      <c r="A2172" s="593" t="s">
        <v>438</v>
      </c>
      <c r="B2172" s="672">
        <v>45331</v>
      </c>
      <c r="C2172" s="671" t="s">
        <v>396</v>
      </c>
      <c r="D2172" s="606" t="s">
        <v>397</v>
      </c>
      <c r="E2172" s="670"/>
      <c r="F2172" s="670"/>
      <c r="G2172" s="670"/>
      <c r="H2172" s="670"/>
      <c r="I2172" s="670"/>
      <c r="J2172" s="607">
        <v>5907.76</v>
      </c>
      <c r="K2172" s="607">
        <v>990</v>
      </c>
      <c r="L2172" s="670"/>
      <c r="M2172" s="670"/>
      <c r="N2172" s="670"/>
      <c r="O2172" s="670"/>
      <c r="P2172" s="670"/>
      <c r="Q2172" s="603">
        <v>6897.76</v>
      </c>
      <c r="R2172" s="670"/>
      <c r="S2172" s="670"/>
      <c r="T2172" s="670"/>
      <c r="U2172" s="670"/>
      <c r="V2172" s="670"/>
      <c r="W2172" s="608">
        <v>21</v>
      </c>
      <c r="X2172" s="608">
        <v>3</v>
      </c>
      <c r="Y2172" s="670"/>
      <c r="Z2172" s="670"/>
      <c r="AA2172" s="670"/>
      <c r="AB2172" s="670"/>
      <c r="AC2172" s="670"/>
      <c r="AD2172" s="605">
        <v>24</v>
      </c>
    </row>
    <row r="2173" spans="1:30" ht="15.75" thickBot="1" x14ac:dyDescent="0.3">
      <c r="A2173" s="593" t="s">
        <v>438</v>
      </c>
      <c r="B2173" s="673">
        <v>45335</v>
      </c>
      <c r="C2173" s="671" t="s">
        <v>396</v>
      </c>
      <c r="D2173" s="600" t="s">
        <v>397</v>
      </c>
      <c r="E2173" s="602"/>
      <c r="F2173" s="602"/>
      <c r="G2173" s="602"/>
      <c r="H2173" s="602"/>
      <c r="I2173" s="602"/>
      <c r="J2173" s="601">
        <v>9541.76</v>
      </c>
      <c r="K2173" s="601">
        <v>9339.48</v>
      </c>
      <c r="L2173" s="602"/>
      <c r="M2173" s="602"/>
      <c r="N2173" s="602"/>
      <c r="O2173" s="602"/>
      <c r="P2173" s="602"/>
      <c r="Q2173" s="603">
        <v>18881.240000000002</v>
      </c>
      <c r="R2173" s="602"/>
      <c r="S2173" s="602"/>
      <c r="T2173" s="602"/>
      <c r="U2173" s="602"/>
      <c r="V2173" s="602"/>
      <c r="W2173" s="604">
        <v>13</v>
      </c>
      <c r="X2173" s="604">
        <v>20</v>
      </c>
      <c r="Y2173" s="602"/>
      <c r="Z2173" s="602"/>
      <c r="AA2173" s="602"/>
      <c r="AB2173" s="602"/>
      <c r="AC2173" s="602"/>
      <c r="AD2173" s="605">
        <v>32</v>
      </c>
    </row>
    <row r="2174" spans="1:30" ht="15.75" thickBot="1" x14ac:dyDescent="0.3">
      <c r="A2174" s="593" t="s">
        <v>438</v>
      </c>
      <c r="B2174" s="672">
        <v>45349</v>
      </c>
      <c r="C2174" s="671" t="s">
        <v>396</v>
      </c>
      <c r="D2174" s="606" t="s">
        <v>397</v>
      </c>
      <c r="E2174" s="670"/>
      <c r="F2174" s="670"/>
      <c r="G2174" s="670"/>
      <c r="H2174" s="670"/>
      <c r="I2174" s="670"/>
      <c r="J2174" s="607">
        <v>2334.64</v>
      </c>
      <c r="K2174" s="607">
        <v>38871.67</v>
      </c>
      <c r="L2174" s="670"/>
      <c r="M2174" s="670"/>
      <c r="N2174" s="670"/>
      <c r="O2174" s="670"/>
      <c r="P2174" s="670"/>
      <c r="Q2174" s="603">
        <v>41206.31</v>
      </c>
      <c r="R2174" s="670"/>
      <c r="S2174" s="670"/>
      <c r="T2174" s="670"/>
      <c r="U2174" s="670"/>
      <c r="V2174" s="670"/>
      <c r="W2174" s="608">
        <v>4</v>
      </c>
      <c r="X2174" s="608">
        <v>78</v>
      </c>
      <c r="Y2174" s="670"/>
      <c r="Z2174" s="670"/>
      <c r="AA2174" s="670"/>
      <c r="AB2174" s="670"/>
      <c r="AC2174" s="670"/>
      <c r="AD2174" s="605">
        <v>82</v>
      </c>
    </row>
    <row r="2175" spans="1:30" ht="15.75" thickBot="1" x14ac:dyDescent="0.3">
      <c r="A2175" s="593" t="s">
        <v>438</v>
      </c>
      <c r="B2175" s="673">
        <v>45359</v>
      </c>
      <c r="C2175" s="671" t="s">
        <v>396</v>
      </c>
      <c r="D2175" s="600" t="s">
        <v>397</v>
      </c>
      <c r="E2175" s="602"/>
      <c r="F2175" s="602"/>
      <c r="G2175" s="602"/>
      <c r="H2175" s="602"/>
      <c r="I2175" s="602"/>
      <c r="J2175" s="601">
        <v>6530.68</v>
      </c>
      <c r="K2175" s="601">
        <v>22054.05</v>
      </c>
      <c r="L2175" s="601">
        <v>8948.92</v>
      </c>
      <c r="M2175" s="602"/>
      <c r="N2175" s="602"/>
      <c r="O2175" s="602"/>
      <c r="P2175" s="602"/>
      <c r="Q2175" s="603">
        <v>37533.65</v>
      </c>
      <c r="R2175" s="602"/>
      <c r="S2175" s="602"/>
      <c r="T2175" s="602"/>
      <c r="U2175" s="602"/>
      <c r="V2175" s="602"/>
      <c r="W2175" s="604">
        <v>14</v>
      </c>
      <c r="X2175" s="604">
        <v>51</v>
      </c>
      <c r="Y2175" s="604">
        <v>20</v>
      </c>
      <c r="Z2175" s="602"/>
      <c r="AA2175" s="602"/>
      <c r="AB2175" s="602"/>
      <c r="AC2175" s="602"/>
      <c r="AD2175" s="605">
        <v>83</v>
      </c>
    </row>
    <row r="2176" spans="1:30" ht="15.75" thickBot="1" x14ac:dyDescent="0.3">
      <c r="A2176" s="593" t="s">
        <v>438</v>
      </c>
      <c r="B2176" s="672">
        <v>45363</v>
      </c>
      <c r="C2176" s="671" t="s">
        <v>396</v>
      </c>
      <c r="D2176" s="606" t="s">
        <v>397</v>
      </c>
      <c r="E2176" s="670"/>
      <c r="F2176" s="670"/>
      <c r="G2176" s="670"/>
      <c r="H2176" s="670"/>
      <c r="I2176" s="670"/>
      <c r="J2176" s="670"/>
      <c r="K2176" s="607">
        <v>5067.55</v>
      </c>
      <c r="L2176" s="607">
        <v>18872.89</v>
      </c>
      <c r="M2176" s="670"/>
      <c r="N2176" s="670"/>
      <c r="O2176" s="670"/>
      <c r="P2176" s="670"/>
      <c r="Q2176" s="603">
        <v>23940.44</v>
      </c>
      <c r="R2176" s="670"/>
      <c r="S2176" s="670"/>
      <c r="T2176" s="670"/>
      <c r="U2176" s="670"/>
      <c r="V2176" s="670"/>
      <c r="W2176" s="670"/>
      <c r="X2176" s="608">
        <v>8</v>
      </c>
      <c r="Y2176" s="608">
        <v>36</v>
      </c>
      <c r="Z2176" s="670"/>
      <c r="AA2176" s="670"/>
      <c r="AB2176" s="670"/>
      <c r="AC2176" s="670"/>
      <c r="AD2176" s="605">
        <v>44</v>
      </c>
    </row>
    <row r="2177" spans="1:30" ht="15.75" thickBot="1" x14ac:dyDescent="0.3">
      <c r="A2177" s="593" t="s">
        <v>438</v>
      </c>
      <c r="B2177" s="673">
        <v>45370</v>
      </c>
      <c r="C2177" s="671" t="s">
        <v>396</v>
      </c>
      <c r="D2177" s="600" t="s">
        <v>397</v>
      </c>
      <c r="E2177" s="602"/>
      <c r="F2177" s="602"/>
      <c r="G2177" s="602"/>
      <c r="H2177" s="602"/>
      <c r="I2177" s="602"/>
      <c r="J2177" s="602"/>
      <c r="K2177" s="602"/>
      <c r="L2177" s="601">
        <v>9792.84</v>
      </c>
      <c r="M2177" s="602"/>
      <c r="N2177" s="602"/>
      <c r="O2177" s="602"/>
      <c r="P2177" s="602"/>
      <c r="Q2177" s="603">
        <v>9792.84</v>
      </c>
      <c r="R2177" s="602"/>
      <c r="S2177" s="602"/>
      <c r="T2177" s="602"/>
      <c r="U2177" s="602"/>
      <c r="V2177" s="602"/>
      <c r="W2177" s="602"/>
      <c r="X2177" s="602"/>
      <c r="Y2177" s="604">
        <v>12</v>
      </c>
      <c r="Z2177" s="602"/>
      <c r="AA2177" s="602"/>
      <c r="AB2177" s="602"/>
      <c r="AC2177" s="602"/>
      <c r="AD2177" s="605">
        <v>12</v>
      </c>
    </row>
    <row r="2178" spans="1:30" ht="15.75" thickBot="1" x14ac:dyDescent="0.3">
      <c r="A2178" s="593" t="s">
        <v>438</v>
      </c>
      <c r="B2178" s="672">
        <v>45383</v>
      </c>
      <c r="C2178" s="671" t="s">
        <v>396</v>
      </c>
      <c r="D2178" s="606" t="s">
        <v>397</v>
      </c>
      <c r="E2178" s="670"/>
      <c r="F2178" s="670"/>
      <c r="G2178" s="670"/>
      <c r="H2178" s="670"/>
      <c r="I2178" s="670"/>
      <c r="J2178" s="607">
        <v>889.16</v>
      </c>
      <c r="K2178" s="607">
        <v>8417.33</v>
      </c>
      <c r="L2178" s="607">
        <v>23751.48</v>
      </c>
      <c r="M2178" s="670"/>
      <c r="N2178" s="670"/>
      <c r="O2178" s="670"/>
      <c r="P2178" s="670"/>
      <c r="Q2178" s="603">
        <v>33057.97</v>
      </c>
      <c r="R2178" s="670"/>
      <c r="S2178" s="670"/>
      <c r="T2178" s="670"/>
      <c r="U2178" s="670"/>
      <c r="V2178" s="670"/>
      <c r="W2178" s="608">
        <v>2</v>
      </c>
      <c r="X2178" s="608">
        <v>29</v>
      </c>
      <c r="Y2178" s="608">
        <v>44</v>
      </c>
      <c r="Z2178" s="670"/>
      <c r="AA2178" s="670"/>
      <c r="AB2178" s="670"/>
      <c r="AC2178" s="670"/>
      <c r="AD2178" s="605">
        <v>73</v>
      </c>
    </row>
    <row r="2179" spans="1:30" ht="15.75" thickBot="1" x14ac:dyDescent="0.3">
      <c r="A2179" s="593" t="s">
        <v>438</v>
      </c>
      <c r="B2179" s="673">
        <v>45387</v>
      </c>
      <c r="C2179" s="671" t="s">
        <v>396</v>
      </c>
      <c r="D2179" s="600" t="s">
        <v>397</v>
      </c>
      <c r="E2179" s="602"/>
      <c r="F2179" s="602"/>
      <c r="G2179" s="602"/>
      <c r="H2179" s="602"/>
      <c r="I2179" s="602"/>
      <c r="J2179" s="602"/>
      <c r="K2179" s="602"/>
      <c r="L2179" s="601">
        <v>6468.73</v>
      </c>
      <c r="M2179" s="601">
        <v>3200.52</v>
      </c>
      <c r="N2179" s="602"/>
      <c r="O2179" s="602"/>
      <c r="P2179" s="602"/>
      <c r="Q2179" s="603">
        <v>9669.25</v>
      </c>
      <c r="R2179" s="602"/>
      <c r="S2179" s="602"/>
      <c r="T2179" s="602"/>
      <c r="U2179" s="602"/>
      <c r="V2179" s="602"/>
      <c r="W2179" s="602"/>
      <c r="X2179" s="602"/>
      <c r="Y2179" s="604">
        <v>18</v>
      </c>
      <c r="Z2179" s="604">
        <v>14</v>
      </c>
      <c r="AA2179" s="602"/>
      <c r="AB2179" s="602"/>
      <c r="AC2179" s="602"/>
      <c r="AD2179" s="605">
        <v>31</v>
      </c>
    </row>
    <row r="2180" spans="1:30" ht="15.75" thickBot="1" x14ac:dyDescent="0.3">
      <c r="A2180" s="593" t="s">
        <v>438</v>
      </c>
      <c r="B2180" s="672">
        <v>45391</v>
      </c>
      <c r="C2180" s="671" t="s">
        <v>396</v>
      </c>
      <c r="D2180" s="606" t="s">
        <v>397</v>
      </c>
      <c r="E2180" s="670"/>
      <c r="F2180" s="670"/>
      <c r="G2180" s="670"/>
      <c r="H2180" s="670"/>
      <c r="I2180" s="670"/>
      <c r="J2180" s="670"/>
      <c r="K2180" s="670"/>
      <c r="L2180" s="670"/>
      <c r="M2180" s="607">
        <v>1498.65</v>
      </c>
      <c r="N2180" s="670"/>
      <c r="O2180" s="670"/>
      <c r="P2180" s="670"/>
      <c r="Q2180" s="603">
        <v>1498.65</v>
      </c>
      <c r="R2180" s="670"/>
      <c r="S2180" s="670"/>
      <c r="T2180" s="670"/>
      <c r="U2180" s="670"/>
      <c r="V2180" s="670"/>
      <c r="W2180" s="670"/>
      <c r="X2180" s="670"/>
      <c r="Y2180" s="670"/>
      <c r="Z2180" s="608">
        <v>4</v>
      </c>
      <c r="AA2180" s="670"/>
      <c r="AB2180" s="670"/>
      <c r="AC2180" s="670"/>
      <c r="AD2180" s="605">
        <v>4</v>
      </c>
    </row>
    <row r="2181" spans="1:30" ht="15.75" thickBot="1" x14ac:dyDescent="0.3">
      <c r="A2181" s="593" t="s">
        <v>438</v>
      </c>
      <c r="B2181" s="673">
        <v>45398</v>
      </c>
      <c r="C2181" s="671" t="s">
        <v>396</v>
      </c>
      <c r="D2181" s="600" t="s">
        <v>397</v>
      </c>
      <c r="E2181" s="602"/>
      <c r="F2181" s="602"/>
      <c r="G2181" s="602"/>
      <c r="H2181" s="602"/>
      <c r="I2181" s="602"/>
      <c r="J2181" s="602"/>
      <c r="K2181" s="601">
        <v>330</v>
      </c>
      <c r="L2181" s="601">
        <v>12618.46</v>
      </c>
      <c r="M2181" s="601">
        <v>21915.26</v>
      </c>
      <c r="N2181" s="602"/>
      <c r="O2181" s="602"/>
      <c r="P2181" s="602"/>
      <c r="Q2181" s="603">
        <v>34863.72</v>
      </c>
      <c r="R2181" s="602"/>
      <c r="S2181" s="602"/>
      <c r="T2181" s="602"/>
      <c r="U2181" s="602"/>
      <c r="V2181" s="602"/>
      <c r="W2181" s="602"/>
      <c r="X2181" s="604">
        <v>1</v>
      </c>
      <c r="Y2181" s="604">
        <v>23</v>
      </c>
      <c r="Z2181" s="604">
        <v>61</v>
      </c>
      <c r="AA2181" s="602"/>
      <c r="AB2181" s="602"/>
      <c r="AC2181" s="602"/>
      <c r="AD2181" s="605">
        <v>84</v>
      </c>
    </row>
    <row r="2182" spans="1:30" ht="15.75" thickBot="1" x14ac:dyDescent="0.3">
      <c r="A2182" s="593" t="s">
        <v>438</v>
      </c>
      <c r="B2182" s="672">
        <v>45412</v>
      </c>
      <c r="C2182" s="671" t="s">
        <v>396</v>
      </c>
      <c r="D2182" s="606" t="s">
        <v>397</v>
      </c>
      <c r="E2182" s="670"/>
      <c r="F2182" s="670"/>
      <c r="G2182" s="670"/>
      <c r="H2182" s="670"/>
      <c r="I2182" s="670"/>
      <c r="J2182" s="670"/>
      <c r="K2182" s="670"/>
      <c r="L2182" s="670"/>
      <c r="M2182" s="607">
        <v>19733.43</v>
      </c>
      <c r="N2182" s="670"/>
      <c r="O2182" s="670"/>
      <c r="P2182" s="670"/>
      <c r="Q2182" s="603">
        <v>19733.43</v>
      </c>
      <c r="R2182" s="670"/>
      <c r="S2182" s="670"/>
      <c r="T2182" s="670"/>
      <c r="U2182" s="670"/>
      <c r="V2182" s="670"/>
      <c r="W2182" s="670"/>
      <c r="X2182" s="670"/>
      <c r="Y2182" s="670"/>
      <c r="Z2182" s="608">
        <v>49</v>
      </c>
      <c r="AA2182" s="670"/>
      <c r="AB2182" s="670"/>
      <c r="AC2182" s="670"/>
      <c r="AD2182" s="605">
        <v>49</v>
      </c>
    </row>
    <row r="2183" spans="1:30" ht="15.75" thickBot="1" x14ac:dyDescent="0.3">
      <c r="A2183" s="593" t="s">
        <v>438</v>
      </c>
      <c r="B2183" s="673">
        <v>45419</v>
      </c>
      <c r="C2183" s="671" t="s">
        <v>396</v>
      </c>
      <c r="D2183" s="600" t="s">
        <v>397</v>
      </c>
      <c r="E2183" s="602"/>
      <c r="F2183" s="602"/>
      <c r="G2183" s="602"/>
      <c r="H2183" s="602"/>
      <c r="I2183" s="602"/>
      <c r="J2183" s="602"/>
      <c r="K2183" s="602"/>
      <c r="L2183" s="602"/>
      <c r="M2183" s="601">
        <v>12693.74</v>
      </c>
      <c r="N2183" s="601">
        <v>2079.0700000000002</v>
      </c>
      <c r="O2183" s="602"/>
      <c r="P2183" s="602"/>
      <c r="Q2183" s="603">
        <v>14772.81</v>
      </c>
      <c r="R2183" s="602"/>
      <c r="S2183" s="602"/>
      <c r="T2183" s="602"/>
      <c r="U2183" s="602"/>
      <c r="V2183" s="602"/>
      <c r="W2183" s="602"/>
      <c r="X2183" s="602"/>
      <c r="Y2183" s="602"/>
      <c r="Z2183" s="604">
        <v>33</v>
      </c>
      <c r="AA2183" s="604">
        <v>4</v>
      </c>
      <c r="AB2183" s="602"/>
      <c r="AC2183" s="602"/>
      <c r="AD2183" s="605">
        <v>37</v>
      </c>
    </row>
    <row r="2184" spans="1:30" ht="15.75" thickBot="1" x14ac:dyDescent="0.3">
      <c r="A2184" s="593" t="s">
        <v>438</v>
      </c>
      <c r="B2184" s="672">
        <v>45427</v>
      </c>
      <c r="C2184" s="671" t="s">
        <v>396</v>
      </c>
      <c r="D2184" s="606" t="s">
        <v>397</v>
      </c>
      <c r="E2184" s="670"/>
      <c r="F2184" s="670"/>
      <c r="G2184" s="670"/>
      <c r="H2184" s="670"/>
      <c r="I2184" s="670"/>
      <c r="J2184" s="670"/>
      <c r="K2184" s="670"/>
      <c r="L2184" s="670"/>
      <c r="M2184" s="607">
        <v>882.41</v>
      </c>
      <c r="N2184" s="607">
        <v>8767.58</v>
      </c>
      <c r="O2184" s="670"/>
      <c r="P2184" s="670"/>
      <c r="Q2184" s="603">
        <v>9649.99</v>
      </c>
      <c r="R2184" s="670"/>
      <c r="S2184" s="670"/>
      <c r="T2184" s="670"/>
      <c r="U2184" s="670"/>
      <c r="V2184" s="670"/>
      <c r="W2184" s="670"/>
      <c r="X2184" s="670"/>
      <c r="Y2184" s="670"/>
      <c r="Z2184" s="608">
        <v>1</v>
      </c>
      <c r="AA2184" s="608">
        <v>23</v>
      </c>
      <c r="AB2184" s="670"/>
      <c r="AC2184" s="670"/>
      <c r="AD2184" s="605">
        <v>24</v>
      </c>
    </row>
    <row r="2185" spans="1:30" ht="15.75" thickBot="1" x14ac:dyDescent="0.3">
      <c r="A2185" s="593" t="s">
        <v>438</v>
      </c>
      <c r="B2185" s="673">
        <v>45434</v>
      </c>
      <c r="C2185" s="671" t="s">
        <v>396</v>
      </c>
      <c r="D2185" s="600" t="s">
        <v>397</v>
      </c>
      <c r="E2185" s="602"/>
      <c r="F2185" s="602"/>
      <c r="G2185" s="602"/>
      <c r="H2185" s="602"/>
      <c r="I2185" s="602"/>
      <c r="J2185" s="602"/>
      <c r="K2185" s="602"/>
      <c r="L2185" s="602"/>
      <c r="M2185" s="602"/>
      <c r="N2185" s="601">
        <v>6511.79</v>
      </c>
      <c r="O2185" s="602"/>
      <c r="P2185" s="602"/>
      <c r="Q2185" s="603">
        <v>6511.79</v>
      </c>
      <c r="R2185" s="602"/>
      <c r="S2185" s="602"/>
      <c r="T2185" s="602"/>
      <c r="U2185" s="602"/>
      <c r="V2185" s="602"/>
      <c r="W2185" s="602"/>
      <c r="X2185" s="602"/>
      <c r="Y2185" s="602"/>
      <c r="Z2185" s="602"/>
      <c r="AA2185" s="604">
        <v>17</v>
      </c>
      <c r="AB2185" s="602"/>
      <c r="AC2185" s="602"/>
      <c r="AD2185" s="605">
        <v>17</v>
      </c>
    </row>
    <row r="2186" spans="1:30" ht="15.75" thickBot="1" x14ac:dyDescent="0.3">
      <c r="A2186" s="593" t="s">
        <v>438</v>
      </c>
      <c r="B2186" s="672">
        <v>45447</v>
      </c>
      <c r="C2186" s="671" t="s">
        <v>396</v>
      </c>
      <c r="D2186" s="606" t="s">
        <v>397</v>
      </c>
      <c r="E2186" s="670"/>
      <c r="F2186" s="670"/>
      <c r="G2186" s="670"/>
      <c r="H2186" s="670"/>
      <c r="I2186" s="670"/>
      <c r="J2186" s="670"/>
      <c r="K2186" s="670"/>
      <c r="L2186" s="670"/>
      <c r="M2186" s="607">
        <v>6599.58</v>
      </c>
      <c r="N2186" s="607">
        <v>13943.27</v>
      </c>
      <c r="O2186" s="607">
        <v>623.36</v>
      </c>
      <c r="P2186" s="670"/>
      <c r="Q2186" s="603">
        <v>21166.21</v>
      </c>
      <c r="R2186" s="670"/>
      <c r="S2186" s="670"/>
      <c r="T2186" s="670"/>
      <c r="U2186" s="670"/>
      <c r="V2186" s="670"/>
      <c r="W2186" s="670"/>
      <c r="X2186" s="670"/>
      <c r="Y2186" s="670"/>
      <c r="Z2186" s="608">
        <v>25</v>
      </c>
      <c r="AA2186" s="608">
        <v>41</v>
      </c>
      <c r="AB2186" s="608">
        <v>2</v>
      </c>
      <c r="AC2186" s="670"/>
      <c r="AD2186" s="605">
        <v>64</v>
      </c>
    </row>
    <row r="2187" spans="1:30" ht="15.75" thickBot="1" x14ac:dyDescent="0.3">
      <c r="A2187" s="593" t="s">
        <v>438</v>
      </c>
      <c r="B2187" s="673">
        <v>45448</v>
      </c>
      <c r="C2187" s="671" t="s">
        <v>396</v>
      </c>
      <c r="D2187" s="600" t="s">
        <v>397</v>
      </c>
      <c r="E2187" s="602"/>
      <c r="F2187" s="602"/>
      <c r="G2187" s="602"/>
      <c r="H2187" s="602"/>
      <c r="I2187" s="602"/>
      <c r="J2187" s="602"/>
      <c r="K2187" s="602"/>
      <c r="L2187" s="602"/>
      <c r="M2187" s="602"/>
      <c r="N2187" s="601">
        <v>11465.19</v>
      </c>
      <c r="O2187" s="601">
        <v>1887.55</v>
      </c>
      <c r="P2187" s="602"/>
      <c r="Q2187" s="603">
        <v>13352.74</v>
      </c>
      <c r="R2187" s="602"/>
      <c r="S2187" s="602"/>
      <c r="T2187" s="602"/>
      <c r="U2187" s="602"/>
      <c r="V2187" s="602"/>
      <c r="W2187" s="602"/>
      <c r="X2187" s="602"/>
      <c r="Y2187" s="602"/>
      <c r="Z2187" s="602"/>
      <c r="AA2187" s="604">
        <v>34</v>
      </c>
      <c r="AB2187" s="604">
        <v>9</v>
      </c>
      <c r="AC2187" s="602"/>
      <c r="AD2187" s="605">
        <v>42</v>
      </c>
    </row>
    <row r="2188" spans="1:30" ht="15.75" thickBot="1" x14ac:dyDescent="0.3">
      <c r="A2188" s="593" t="s">
        <v>438</v>
      </c>
      <c r="B2188" s="672">
        <v>45454</v>
      </c>
      <c r="C2188" s="671" t="s">
        <v>396</v>
      </c>
      <c r="D2188" s="606" t="s">
        <v>397</v>
      </c>
      <c r="E2188" s="670"/>
      <c r="F2188" s="670"/>
      <c r="G2188" s="670"/>
      <c r="H2188" s="670"/>
      <c r="I2188" s="670"/>
      <c r="J2188" s="670"/>
      <c r="K2188" s="670"/>
      <c r="L2188" s="670"/>
      <c r="M2188" s="670"/>
      <c r="N2188" s="607">
        <v>3631.04</v>
      </c>
      <c r="O2188" s="607">
        <v>4445.5200000000004</v>
      </c>
      <c r="P2188" s="670"/>
      <c r="Q2188" s="603">
        <v>8076.56</v>
      </c>
      <c r="R2188" s="670"/>
      <c r="S2188" s="670"/>
      <c r="T2188" s="670"/>
      <c r="U2188" s="670"/>
      <c r="V2188" s="670"/>
      <c r="W2188" s="670"/>
      <c r="X2188" s="670"/>
      <c r="Y2188" s="670"/>
      <c r="Z2188" s="670"/>
      <c r="AA2188" s="608">
        <v>10</v>
      </c>
      <c r="AB2188" s="608">
        <v>14</v>
      </c>
      <c r="AC2188" s="670"/>
      <c r="AD2188" s="605">
        <v>24</v>
      </c>
    </row>
    <row r="2189" spans="1:30" ht="15.75" thickBot="1" x14ac:dyDescent="0.3">
      <c r="A2189" s="593" t="s">
        <v>438</v>
      </c>
      <c r="B2189" s="673">
        <v>45463</v>
      </c>
      <c r="C2189" s="671" t="s">
        <v>396</v>
      </c>
      <c r="D2189" s="600" t="s">
        <v>397</v>
      </c>
      <c r="E2189" s="602"/>
      <c r="F2189" s="602"/>
      <c r="G2189" s="602"/>
      <c r="H2189" s="602"/>
      <c r="I2189" s="602"/>
      <c r="J2189" s="602"/>
      <c r="K2189" s="602"/>
      <c r="L2189" s="602"/>
      <c r="M2189" s="602"/>
      <c r="N2189" s="602"/>
      <c r="O2189" s="601">
        <v>3176.37</v>
      </c>
      <c r="P2189" s="602"/>
      <c r="Q2189" s="603">
        <v>3176.37</v>
      </c>
      <c r="R2189" s="602"/>
      <c r="S2189" s="602"/>
      <c r="T2189" s="602"/>
      <c r="U2189" s="602"/>
      <c r="V2189" s="602"/>
      <c r="W2189" s="602"/>
      <c r="X2189" s="602"/>
      <c r="Y2189" s="602"/>
      <c r="Z2189" s="602"/>
      <c r="AA2189" s="602"/>
      <c r="AB2189" s="604">
        <v>15</v>
      </c>
      <c r="AC2189" s="602"/>
      <c r="AD2189" s="605">
        <v>15</v>
      </c>
    </row>
    <row r="2190" spans="1:30" ht="15.75" thickBot="1" x14ac:dyDescent="0.3">
      <c r="A2190" s="593" t="s">
        <v>438</v>
      </c>
      <c r="B2190" s="672">
        <v>45469</v>
      </c>
      <c r="C2190" s="671" t="s">
        <v>396</v>
      </c>
      <c r="D2190" s="606" t="s">
        <v>397</v>
      </c>
      <c r="E2190" s="670"/>
      <c r="F2190" s="670"/>
      <c r="G2190" s="670"/>
      <c r="H2190" s="670"/>
      <c r="I2190" s="670"/>
      <c r="J2190" s="607">
        <v>800</v>
      </c>
      <c r="K2190" s="670"/>
      <c r="L2190" s="670"/>
      <c r="M2190" s="607">
        <v>460</v>
      </c>
      <c r="N2190" s="670"/>
      <c r="O2190" s="607">
        <v>11625.53</v>
      </c>
      <c r="P2190" s="670"/>
      <c r="Q2190" s="603">
        <v>12885.53</v>
      </c>
      <c r="R2190" s="670"/>
      <c r="S2190" s="670"/>
      <c r="T2190" s="670"/>
      <c r="U2190" s="670"/>
      <c r="V2190" s="670"/>
      <c r="W2190" s="608">
        <v>1</v>
      </c>
      <c r="X2190" s="670"/>
      <c r="Y2190" s="670"/>
      <c r="Z2190" s="608">
        <v>2</v>
      </c>
      <c r="AA2190" s="670"/>
      <c r="AB2190" s="608">
        <v>19</v>
      </c>
      <c r="AC2190" s="670"/>
      <c r="AD2190" s="605">
        <v>21</v>
      </c>
    </row>
    <row r="2191" spans="1:30" ht="15.75" thickBot="1" x14ac:dyDescent="0.3">
      <c r="A2191" s="593" t="s">
        <v>438</v>
      </c>
      <c r="B2191" s="673">
        <v>45483</v>
      </c>
      <c r="C2191" s="671" t="s">
        <v>396</v>
      </c>
      <c r="D2191" s="600" t="s">
        <v>397</v>
      </c>
      <c r="E2191" s="602"/>
      <c r="F2191" s="602"/>
      <c r="G2191" s="602"/>
      <c r="H2191" s="602"/>
      <c r="I2191" s="602"/>
      <c r="J2191" s="602"/>
      <c r="K2191" s="602"/>
      <c r="L2191" s="602"/>
      <c r="M2191" s="602"/>
      <c r="N2191" s="602"/>
      <c r="O2191" s="601">
        <v>3354.54</v>
      </c>
      <c r="P2191" s="602"/>
      <c r="Q2191" s="603">
        <v>3354.54</v>
      </c>
      <c r="R2191" s="602"/>
      <c r="S2191" s="602"/>
      <c r="T2191" s="602"/>
      <c r="U2191" s="602"/>
      <c r="V2191" s="602"/>
      <c r="W2191" s="602"/>
      <c r="X2191" s="602"/>
      <c r="Y2191" s="602"/>
      <c r="Z2191" s="602"/>
      <c r="AA2191" s="602"/>
      <c r="AB2191" s="604">
        <v>10</v>
      </c>
      <c r="AC2191" s="602"/>
      <c r="AD2191" s="605">
        <v>10</v>
      </c>
    </row>
    <row r="2192" spans="1:30" ht="15.75" thickBot="1" x14ac:dyDescent="0.3">
      <c r="A2192" s="593" t="s">
        <v>438</v>
      </c>
      <c r="B2192" s="672">
        <v>45490</v>
      </c>
      <c r="C2192" s="671" t="s">
        <v>396</v>
      </c>
      <c r="D2192" s="606" t="s">
        <v>397</v>
      </c>
      <c r="E2192" s="670"/>
      <c r="F2192" s="670"/>
      <c r="G2192" s="670"/>
      <c r="H2192" s="670"/>
      <c r="I2192" s="670"/>
      <c r="J2192" s="670"/>
      <c r="K2192" s="670"/>
      <c r="L2192" s="670"/>
      <c r="M2192" s="670"/>
      <c r="N2192" s="670"/>
      <c r="O2192" s="607">
        <v>4572.82</v>
      </c>
      <c r="P2192" s="670"/>
      <c r="Q2192" s="603">
        <v>4572.82</v>
      </c>
      <c r="R2192" s="670"/>
      <c r="S2192" s="670"/>
      <c r="T2192" s="670"/>
      <c r="U2192" s="670"/>
      <c r="V2192" s="670"/>
      <c r="W2192" s="670"/>
      <c r="X2192" s="670"/>
      <c r="Y2192" s="670"/>
      <c r="Z2192" s="670"/>
      <c r="AA2192" s="670"/>
      <c r="AB2192" s="608">
        <v>18</v>
      </c>
      <c r="AC2192" s="670"/>
      <c r="AD2192" s="605">
        <v>18</v>
      </c>
    </row>
    <row r="2193" spans="1:30" ht="15.75" thickBot="1" x14ac:dyDescent="0.3">
      <c r="A2193" s="593" t="s">
        <v>438</v>
      </c>
      <c r="B2193" s="673">
        <v>45492</v>
      </c>
      <c r="C2193" s="671" t="s">
        <v>396</v>
      </c>
      <c r="D2193" s="600" t="s">
        <v>397</v>
      </c>
      <c r="E2193" s="602"/>
      <c r="F2193" s="602"/>
      <c r="G2193" s="602"/>
      <c r="H2193" s="602"/>
      <c r="I2193" s="602"/>
      <c r="J2193" s="602"/>
      <c r="K2193" s="602"/>
      <c r="L2193" s="602"/>
      <c r="M2193" s="602"/>
      <c r="N2193" s="601">
        <v>210</v>
      </c>
      <c r="O2193" s="601">
        <v>610</v>
      </c>
      <c r="P2193" s="601">
        <v>14325.44</v>
      </c>
      <c r="Q2193" s="603">
        <v>15145.44</v>
      </c>
      <c r="R2193" s="602"/>
      <c r="S2193" s="602"/>
      <c r="T2193" s="602"/>
      <c r="U2193" s="602"/>
      <c r="V2193" s="602"/>
      <c r="W2193" s="602"/>
      <c r="X2193" s="602"/>
      <c r="Y2193" s="602"/>
      <c r="Z2193" s="602"/>
      <c r="AA2193" s="604">
        <v>1</v>
      </c>
      <c r="AB2193" s="604">
        <v>3</v>
      </c>
      <c r="AC2193" s="604">
        <v>44</v>
      </c>
      <c r="AD2193" s="605">
        <v>48</v>
      </c>
    </row>
    <row r="2194" spans="1:30" ht="15.75" thickBot="1" x14ac:dyDescent="0.3">
      <c r="A2194" s="593" t="s">
        <v>438</v>
      </c>
      <c r="B2194" s="672">
        <v>45498</v>
      </c>
      <c r="C2194" s="671" t="s">
        <v>396</v>
      </c>
      <c r="D2194" s="606" t="s">
        <v>397</v>
      </c>
      <c r="E2194" s="670"/>
      <c r="F2194" s="670"/>
      <c r="G2194" s="670"/>
      <c r="H2194" s="670"/>
      <c r="I2194" s="670"/>
      <c r="J2194" s="670"/>
      <c r="K2194" s="670"/>
      <c r="L2194" s="670"/>
      <c r="M2194" s="670"/>
      <c r="N2194" s="607">
        <v>200</v>
      </c>
      <c r="O2194" s="670"/>
      <c r="P2194" s="607">
        <v>2936.15</v>
      </c>
      <c r="Q2194" s="603">
        <v>3136.15</v>
      </c>
      <c r="R2194" s="670"/>
      <c r="S2194" s="670"/>
      <c r="T2194" s="670"/>
      <c r="U2194" s="670"/>
      <c r="V2194" s="670"/>
      <c r="W2194" s="670"/>
      <c r="X2194" s="670"/>
      <c r="Y2194" s="670"/>
      <c r="Z2194" s="670"/>
      <c r="AA2194" s="608">
        <v>1</v>
      </c>
      <c r="AB2194" s="670"/>
      <c r="AC2194" s="608">
        <v>5</v>
      </c>
      <c r="AD2194" s="605">
        <v>6</v>
      </c>
    </row>
    <row r="2195" spans="1:30" ht="15.75" thickBot="1" x14ac:dyDescent="0.3">
      <c r="A2195" s="593" t="s">
        <v>438</v>
      </c>
      <c r="B2195" s="673">
        <v>45502</v>
      </c>
      <c r="C2195" s="671" t="s">
        <v>396</v>
      </c>
      <c r="D2195" s="600" t="s">
        <v>397</v>
      </c>
      <c r="E2195" s="602"/>
      <c r="F2195" s="602"/>
      <c r="G2195" s="602"/>
      <c r="H2195" s="602"/>
      <c r="I2195" s="602"/>
      <c r="J2195" s="602"/>
      <c r="K2195" s="602"/>
      <c r="L2195" s="602"/>
      <c r="M2195" s="602"/>
      <c r="N2195" s="602"/>
      <c r="O2195" s="602"/>
      <c r="P2195" s="601">
        <v>3309.24</v>
      </c>
      <c r="Q2195" s="603">
        <v>3309.24</v>
      </c>
      <c r="R2195" s="602"/>
      <c r="S2195" s="602"/>
      <c r="T2195" s="602"/>
      <c r="U2195" s="602"/>
      <c r="V2195" s="602"/>
      <c r="W2195" s="602"/>
      <c r="X2195" s="602"/>
      <c r="Y2195" s="602"/>
      <c r="Z2195" s="602"/>
      <c r="AA2195" s="602"/>
      <c r="AB2195" s="602"/>
      <c r="AC2195" s="604">
        <v>9</v>
      </c>
      <c r="AD2195" s="605">
        <v>9</v>
      </c>
    </row>
    <row r="2196" spans="1:30" ht="15.75" thickBot="1" x14ac:dyDescent="0.3">
      <c r="A2196" s="593" t="s">
        <v>438</v>
      </c>
      <c r="B2196" s="672">
        <v>45519</v>
      </c>
      <c r="C2196" s="671" t="s">
        <v>396</v>
      </c>
      <c r="D2196" s="606" t="s">
        <v>397</v>
      </c>
      <c r="E2196" s="670"/>
      <c r="F2196" s="670"/>
      <c r="G2196" s="670"/>
      <c r="H2196" s="670"/>
      <c r="I2196" s="670"/>
      <c r="J2196" s="670"/>
      <c r="K2196" s="670"/>
      <c r="L2196" s="670"/>
      <c r="M2196" s="670"/>
      <c r="N2196" s="670"/>
      <c r="O2196" s="670"/>
      <c r="P2196" s="607">
        <v>1253.08</v>
      </c>
      <c r="Q2196" s="603">
        <v>1253.08</v>
      </c>
      <c r="R2196" s="670"/>
      <c r="S2196" s="670"/>
      <c r="T2196" s="670"/>
      <c r="U2196" s="670"/>
      <c r="V2196" s="670"/>
      <c r="W2196" s="670"/>
      <c r="X2196" s="670"/>
      <c r="Y2196" s="670"/>
      <c r="Z2196" s="670"/>
      <c r="AA2196" s="670"/>
      <c r="AB2196" s="670"/>
      <c r="AC2196" s="608">
        <v>1</v>
      </c>
      <c r="AD2196" s="605">
        <v>1</v>
      </c>
    </row>
    <row r="2197" spans="1:30" ht="15.75" thickBot="1" x14ac:dyDescent="0.3">
      <c r="A2197" s="593" t="s">
        <v>438</v>
      </c>
      <c r="B2197" s="692" t="s">
        <v>398</v>
      </c>
      <c r="C2197" s="692" t="s">
        <v>396</v>
      </c>
      <c r="D2197" s="600" t="s">
        <v>402</v>
      </c>
      <c r="E2197" s="602"/>
      <c r="F2197" s="602"/>
      <c r="G2197" s="602"/>
      <c r="H2197" s="602"/>
      <c r="I2197" s="602"/>
      <c r="J2197" s="602"/>
      <c r="K2197" s="602"/>
      <c r="L2197" s="602"/>
      <c r="M2197" s="602"/>
      <c r="N2197" s="602"/>
      <c r="O2197" s="602"/>
      <c r="P2197" s="602"/>
      <c r="Q2197" s="591"/>
      <c r="R2197" s="604">
        <v>1</v>
      </c>
      <c r="S2197" s="602"/>
      <c r="T2197" s="604">
        <v>2</v>
      </c>
      <c r="U2197" s="602"/>
      <c r="V2197" s="602"/>
      <c r="W2197" s="602"/>
      <c r="X2197" s="604">
        <v>1</v>
      </c>
      <c r="Y2197" s="602"/>
      <c r="Z2197" s="602"/>
      <c r="AA2197" s="602"/>
      <c r="AB2197" s="602"/>
      <c r="AC2197" s="602"/>
      <c r="AD2197" s="605">
        <v>4</v>
      </c>
    </row>
    <row r="2198" spans="1:30" ht="15.75" thickBot="1" x14ac:dyDescent="0.3">
      <c r="A2198" s="593" t="s">
        <v>438</v>
      </c>
      <c r="B2198" s="692" t="s">
        <v>398</v>
      </c>
      <c r="C2198" s="692" t="s">
        <v>396</v>
      </c>
      <c r="D2198" s="606" t="s">
        <v>397</v>
      </c>
      <c r="E2198" s="670"/>
      <c r="F2198" s="670"/>
      <c r="G2198" s="670"/>
      <c r="H2198" s="670"/>
      <c r="I2198" s="670"/>
      <c r="J2198" s="670"/>
      <c r="K2198" s="670"/>
      <c r="L2198" s="670"/>
      <c r="M2198" s="670"/>
      <c r="N2198" s="670"/>
      <c r="O2198" s="670"/>
      <c r="P2198" s="670"/>
      <c r="Q2198" s="591"/>
      <c r="R2198" s="608">
        <v>116</v>
      </c>
      <c r="S2198" s="608">
        <v>101</v>
      </c>
      <c r="T2198" s="608">
        <v>111</v>
      </c>
      <c r="U2198" s="608">
        <v>74</v>
      </c>
      <c r="V2198" s="608">
        <v>46</v>
      </c>
      <c r="W2198" s="608">
        <v>129</v>
      </c>
      <c r="X2198" s="608">
        <v>166</v>
      </c>
      <c r="Y2198" s="608">
        <v>125</v>
      </c>
      <c r="Z2198" s="608">
        <v>130</v>
      </c>
      <c r="AA2198" s="608">
        <v>111</v>
      </c>
      <c r="AB2198" s="608">
        <v>58</v>
      </c>
      <c r="AC2198" s="608">
        <v>80</v>
      </c>
      <c r="AD2198" s="605">
        <v>463</v>
      </c>
    </row>
    <row r="2199" spans="1:30" ht="15.75" thickBot="1" x14ac:dyDescent="0.3">
      <c r="A2199" s="593" t="s">
        <v>438</v>
      </c>
      <c r="B2199" s="692" t="s">
        <v>398</v>
      </c>
      <c r="C2199" s="692" t="s">
        <v>396</v>
      </c>
      <c r="D2199" s="600" t="s">
        <v>399</v>
      </c>
      <c r="E2199" s="602"/>
      <c r="F2199" s="602"/>
      <c r="G2199" s="602"/>
      <c r="H2199" s="602"/>
      <c r="I2199" s="602"/>
      <c r="J2199" s="602"/>
      <c r="K2199" s="602"/>
      <c r="L2199" s="602"/>
      <c r="M2199" s="602"/>
      <c r="N2199" s="602"/>
      <c r="O2199" s="602"/>
      <c r="P2199" s="602"/>
      <c r="Q2199" s="591"/>
      <c r="R2199" s="602"/>
      <c r="S2199" s="602"/>
      <c r="T2199" s="602"/>
      <c r="U2199" s="602"/>
      <c r="V2199" s="602"/>
      <c r="W2199" s="604">
        <v>1</v>
      </c>
      <c r="X2199" s="604">
        <v>1</v>
      </c>
      <c r="Y2199" s="604">
        <v>1</v>
      </c>
      <c r="Z2199" s="604">
        <v>1</v>
      </c>
      <c r="AA2199" s="604">
        <v>1</v>
      </c>
      <c r="AB2199" s="602"/>
      <c r="AC2199" s="602"/>
      <c r="AD2199" s="605">
        <v>5</v>
      </c>
    </row>
    <row r="2200" spans="1:30" ht="15.75" thickBot="1" x14ac:dyDescent="0.3">
      <c r="A2200" s="593" t="s">
        <v>438</v>
      </c>
      <c r="B2200" s="692" t="s">
        <v>398</v>
      </c>
      <c r="C2200" s="692" t="s">
        <v>396</v>
      </c>
      <c r="D2200" s="606" t="s">
        <v>403</v>
      </c>
      <c r="E2200" s="670"/>
      <c r="F2200" s="670"/>
      <c r="G2200" s="670"/>
      <c r="H2200" s="670"/>
      <c r="I2200" s="670"/>
      <c r="J2200" s="670"/>
      <c r="K2200" s="670"/>
      <c r="L2200" s="670"/>
      <c r="M2200" s="670"/>
      <c r="N2200" s="670"/>
      <c r="O2200" s="670"/>
      <c r="P2200" s="670"/>
      <c r="Q2200" s="591"/>
      <c r="R2200" s="670"/>
      <c r="S2200" s="670"/>
      <c r="T2200" s="670"/>
      <c r="U2200" s="670"/>
      <c r="V2200" s="670"/>
      <c r="W2200" s="670"/>
      <c r="X2200" s="670"/>
      <c r="Y2200" s="670"/>
      <c r="Z2200" s="670"/>
      <c r="AA2200" s="608">
        <v>1</v>
      </c>
      <c r="AB2200" s="670"/>
      <c r="AC2200" s="670"/>
      <c r="AD2200" s="605">
        <v>1</v>
      </c>
    </row>
    <row r="2201" spans="1:30" ht="15.75" thickBot="1" x14ac:dyDescent="0.3">
      <c r="A2201" s="593" t="s">
        <v>438</v>
      </c>
      <c r="B2201" s="671" t="s">
        <v>400</v>
      </c>
      <c r="C2201" s="671" t="s">
        <v>400</v>
      </c>
      <c r="D2201" s="609" t="s">
        <v>400</v>
      </c>
      <c r="E2201" s="603">
        <v>38620.47</v>
      </c>
      <c r="F2201" s="603">
        <v>30859.47</v>
      </c>
      <c r="G2201" s="603">
        <v>41983.360000000001</v>
      </c>
      <c r="H2201" s="603">
        <v>19731.38</v>
      </c>
      <c r="I2201" s="603">
        <v>19670.349999999999</v>
      </c>
      <c r="J2201" s="603">
        <v>73716.95</v>
      </c>
      <c r="K2201" s="603">
        <v>107771.5</v>
      </c>
      <c r="L2201" s="603">
        <v>80453.320000000007</v>
      </c>
      <c r="M2201" s="603">
        <v>66983.59</v>
      </c>
      <c r="N2201" s="603">
        <v>46807.94</v>
      </c>
      <c r="O2201" s="603">
        <v>30295.69</v>
      </c>
      <c r="P2201" s="603">
        <v>21823.91</v>
      </c>
      <c r="Q2201" s="603">
        <v>578717.93000000005</v>
      </c>
      <c r="R2201" s="610">
        <v>120</v>
      </c>
      <c r="S2201" s="610">
        <v>113</v>
      </c>
      <c r="T2201" s="610">
        <v>129</v>
      </c>
      <c r="U2201" s="610">
        <v>77</v>
      </c>
      <c r="V2201" s="610">
        <v>60</v>
      </c>
      <c r="W2201" s="610">
        <v>158</v>
      </c>
      <c r="X2201" s="610">
        <v>211</v>
      </c>
      <c r="Y2201" s="610">
        <v>145</v>
      </c>
      <c r="Z2201" s="610">
        <v>160</v>
      </c>
      <c r="AA2201" s="610">
        <v>118</v>
      </c>
      <c r="AB2201" s="610">
        <v>75</v>
      </c>
      <c r="AC2201" s="610">
        <v>91</v>
      </c>
      <c r="AD2201" s="605">
        <v>506</v>
      </c>
    </row>
    <row r="2202" spans="1:30" ht="15.75" thickBot="1" x14ac:dyDescent="0.3">
      <c r="A2202" s="593" t="s">
        <v>439</v>
      </c>
      <c r="B2202" s="690">
        <v>45140</v>
      </c>
      <c r="C2202" s="692" t="s">
        <v>396</v>
      </c>
      <c r="D2202" s="606" t="s">
        <v>402</v>
      </c>
      <c r="E2202" s="607">
        <v>554</v>
      </c>
      <c r="F2202" s="670"/>
      <c r="G2202" s="670"/>
      <c r="H2202" s="670"/>
      <c r="I2202" s="670"/>
      <c r="J2202" s="670"/>
      <c r="K2202" s="670"/>
      <c r="L2202" s="670"/>
      <c r="M2202" s="670"/>
      <c r="N2202" s="670"/>
      <c r="O2202" s="670"/>
      <c r="P2202" s="670"/>
      <c r="Q2202" s="603">
        <v>554</v>
      </c>
      <c r="R2202" s="608">
        <v>1</v>
      </c>
      <c r="S2202" s="670"/>
      <c r="T2202" s="670"/>
      <c r="U2202" s="670"/>
      <c r="V2202" s="670"/>
      <c r="W2202" s="670"/>
      <c r="X2202" s="670"/>
      <c r="Y2202" s="670"/>
      <c r="Z2202" s="670"/>
      <c r="AA2202" s="670"/>
      <c r="AB2202" s="670"/>
      <c r="AC2202" s="670"/>
      <c r="AD2202" s="605">
        <v>1</v>
      </c>
    </row>
    <row r="2203" spans="1:30" ht="15.75" thickBot="1" x14ac:dyDescent="0.3">
      <c r="A2203" s="593" t="s">
        <v>439</v>
      </c>
      <c r="B2203" s="691">
        <v>45140</v>
      </c>
      <c r="C2203" s="692" t="s">
        <v>396</v>
      </c>
      <c r="D2203" s="600" t="s">
        <v>399</v>
      </c>
      <c r="E2203" s="601">
        <v>250</v>
      </c>
      <c r="F2203" s="602"/>
      <c r="G2203" s="602"/>
      <c r="H2203" s="602"/>
      <c r="I2203" s="602"/>
      <c r="J2203" s="602"/>
      <c r="K2203" s="602"/>
      <c r="L2203" s="602"/>
      <c r="M2203" s="602"/>
      <c r="N2203" s="602"/>
      <c r="O2203" s="602"/>
      <c r="P2203" s="602"/>
      <c r="Q2203" s="603">
        <v>250</v>
      </c>
      <c r="R2203" s="604">
        <v>1</v>
      </c>
      <c r="S2203" s="602"/>
      <c r="T2203" s="602"/>
      <c r="U2203" s="602"/>
      <c r="V2203" s="602"/>
      <c r="W2203" s="602"/>
      <c r="X2203" s="602"/>
      <c r="Y2203" s="602"/>
      <c r="Z2203" s="602"/>
      <c r="AA2203" s="602"/>
      <c r="AB2203" s="602"/>
      <c r="AC2203" s="602"/>
      <c r="AD2203" s="605">
        <v>1</v>
      </c>
    </row>
    <row r="2204" spans="1:30" ht="15.75" thickBot="1" x14ac:dyDescent="0.3">
      <c r="A2204" s="593" t="s">
        <v>439</v>
      </c>
      <c r="B2204" s="690">
        <v>45152</v>
      </c>
      <c r="C2204" s="692" t="s">
        <v>396</v>
      </c>
      <c r="D2204" s="606" t="s">
        <v>399</v>
      </c>
      <c r="E2204" s="607">
        <v>51165</v>
      </c>
      <c r="F2204" s="670"/>
      <c r="G2204" s="670"/>
      <c r="H2204" s="670"/>
      <c r="I2204" s="670"/>
      <c r="J2204" s="670"/>
      <c r="K2204" s="670"/>
      <c r="L2204" s="670"/>
      <c r="M2204" s="670"/>
      <c r="N2204" s="670"/>
      <c r="O2204" s="670"/>
      <c r="P2204" s="670"/>
      <c r="Q2204" s="603">
        <v>51165</v>
      </c>
      <c r="R2204" s="608">
        <v>78</v>
      </c>
      <c r="S2204" s="670"/>
      <c r="T2204" s="670"/>
      <c r="U2204" s="670"/>
      <c r="V2204" s="670"/>
      <c r="W2204" s="670"/>
      <c r="X2204" s="670"/>
      <c r="Y2204" s="670"/>
      <c r="Z2204" s="670"/>
      <c r="AA2204" s="670"/>
      <c r="AB2204" s="670"/>
      <c r="AC2204" s="670"/>
      <c r="AD2204" s="605">
        <v>78</v>
      </c>
    </row>
    <row r="2205" spans="1:30" ht="15.75" thickBot="1" x14ac:dyDescent="0.3">
      <c r="A2205" s="593" t="s">
        <v>439</v>
      </c>
      <c r="B2205" s="691">
        <v>45152</v>
      </c>
      <c r="C2205" s="692" t="s">
        <v>396</v>
      </c>
      <c r="D2205" s="600" t="s">
        <v>403</v>
      </c>
      <c r="E2205" s="601">
        <v>12620</v>
      </c>
      <c r="F2205" s="602"/>
      <c r="G2205" s="602"/>
      <c r="H2205" s="602"/>
      <c r="I2205" s="602"/>
      <c r="J2205" s="602"/>
      <c r="K2205" s="602"/>
      <c r="L2205" s="602"/>
      <c r="M2205" s="602"/>
      <c r="N2205" s="602"/>
      <c r="O2205" s="602"/>
      <c r="P2205" s="602"/>
      <c r="Q2205" s="603">
        <v>12620</v>
      </c>
      <c r="R2205" s="604">
        <v>26</v>
      </c>
      <c r="S2205" s="602"/>
      <c r="T2205" s="602"/>
      <c r="U2205" s="602"/>
      <c r="V2205" s="602"/>
      <c r="W2205" s="602"/>
      <c r="X2205" s="602"/>
      <c r="Y2205" s="602"/>
      <c r="Z2205" s="602"/>
      <c r="AA2205" s="602"/>
      <c r="AB2205" s="602"/>
      <c r="AC2205" s="602"/>
      <c r="AD2205" s="605">
        <v>26</v>
      </c>
    </row>
    <row r="2206" spans="1:30" ht="15.75" thickBot="1" x14ac:dyDescent="0.3">
      <c r="A2206" s="593" t="s">
        <v>439</v>
      </c>
      <c r="B2206" s="690">
        <v>45155</v>
      </c>
      <c r="C2206" s="692" t="s">
        <v>396</v>
      </c>
      <c r="D2206" s="606" t="s">
        <v>402</v>
      </c>
      <c r="E2206" s="607">
        <v>1962</v>
      </c>
      <c r="F2206" s="670"/>
      <c r="G2206" s="670"/>
      <c r="H2206" s="670"/>
      <c r="I2206" s="670"/>
      <c r="J2206" s="670"/>
      <c r="K2206" s="670"/>
      <c r="L2206" s="670"/>
      <c r="M2206" s="670"/>
      <c r="N2206" s="670"/>
      <c r="O2206" s="670"/>
      <c r="P2206" s="670"/>
      <c r="Q2206" s="603">
        <v>1962</v>
      </c>
      <c r="R2206" s="608">
        <v>3</v>
      </c>
      <c r="S2206" s="670"/>
      <c r="T2206" s="670"/>
      <c r="U2206" s="670"/>
      <c r="V2206" s="670"/>
      <c r="W2206" s="670"/>
      <c r="X2206" s="670"/>
      <c r="Y2206" s="670"/>
      <c r="Z2206" s="670"/>
      <c r="AA2206" s="670"/>
      <c r="AB2206" s="670"/>
      <c r="AC2206" s="670"/>
      <c r="AD2206" s="605">
        <v>3</v>
      </c>
    </row>
    <row r="2207" spans="1:30" ht="15.75" thickBot="1" x14ac:dyDescent="0.3">
      <c r="A2207" s="593" t="s">
        <v>439</v>
      </c>
      <c r="B2207" s="691">
        <v>45155</v>
      </c>
      <c r="C2207" s="692" t="s">
        <v>396</v>
      </c>
      <c r="D2207" s="600" t="s">
        <v>399</v>
      </c>
      <c r="E2207" s="601">
        <v>562</v>
      </c>
      <c r="F2207" s="602"/>
      <c r="G2207" s="602"/>
      <c r="H2207" s="602"/>
      <c r="I2207" s="602"/>
      <c r="J2207" s="602"/>
      <c r="K2207" s="602"/>
      <c r="L2207" s="602"/>
      <c r="M2207" s="602"/>
      <c r="N2207" s="602"/>
      <c r="O2207" s="602"/>
      <c r="P2207" s="602"/>
      <c r="Q2207" s="603">
        <v>562</v>
      </c>
      <c r="R2207" s="604">
        <v>1</v>
      </c>
      <c r="S2207" s="602"/>
      <c r="T2207" s="602"/>
      <c r="U2207" s="602"/>
      <c r="V2207" s="602"/>
      <c r="W2207" s="602"/>
      <c r="X2207" s="602"/>
      <c r="Y2207" s="602"/>
      <c r="Z2207" s="602"/>
      <c r="AA2207" s="602"/>
      <c r="AB2207" s="602"/>
      <c r="AC2207" s="602"/>
      <c r="AD2207" s="605">
        <v>1</v>
      </c>
    </row>
    <row r="2208" spans="1:30" ht="15.75" thickBot="1" x14ac:dyDescent="0.3">
      <c r="A2208" s="593" t="s">
        <v>439</v>
      </c>
      <c r="B2208" s="672">
        <v>45161</v>
      </c>
      <c r="C2208" s="671" t="s">
        <v>396</v>
      </c>
      <c r="D2208" s="606" t="s">
        <v>402</v>
      </c>
      <c r="E2208" s="607">
        <v>3126</v>
      </c>
      <c r="F2208" s="670"/>
      <c r="G2208" s="670"/>
      <c r="H2208" s="670"/>
      <c r="I2208" s="670"/>
      <c r="J2208" s="670"/>
      <c r="K2208" s="670"/>
      <c r="L2208" s="670"/>
      <c r="M2208" s="670"/>
      <c r="N2208" s="670"/>
      <c r="O2208" s="670"/>
      <c r="P2208" s="670"/>
      <c r="Q2208" s="603">
        <v>3126</v>
      </c>
      <c r="R2208" s="608">
        <v>3</v>
      </c>
      <c r="S2208" s="670"/>
      <c r="T2208" s="670"/>
      <c r="U2208" s="670"/>
      <c r="V2208" s="670"/>
      <c r="W2208" s="670"/>
      <c r="X2208" s="670"/>
      <c r="Y2208" s="670"/>
      <c r="Z2208" s="670"/>
      <c r="AA2208" s="670"/>
      <c r="AB2208" s="670"/>
      <c r="AC2208" s="670"/>
      <c r="AD2208" s="605">
        <v>3</v>
      </c>
    </row>
    <row r="2209" spans="1:30" ht="15.75" thickBot="1" x14ac:dyDescent="0.3">
      <c r="A2209" s="593" t="s">
        <v>439</v>
      </c>
      <c r="B2209" s="691">
        <v>45162</v>
      </c>
      <c r="C2209" s="692" t="s">
        <v>396</v>
      </c>
      <c r="D2209" s="600" t="s">
        <v>399</v>
      </c>
      <c r="E2209" s="601">
        <v>135104</v>
      </c>
      <c r="F2209" s="602"/>
      <c r="G2209" s="602"/>
      <c r="H2209" s="602"/>
      <c r="I2209" s="602"/>
      <c r="J2209" s="602"/>
      <c r="K2209" s="602"/>
      <c r="L2209" s="602"/>
      <c r="M2209" s="602"/>
      <c r="N2209" s="602"/>
      <c r="O2209" s="602"/>
      <c r="P2209" s="602"/>
      <c r="Q2209" s="603">
        <v>135104</v>
      </c>
      <c r="R2209" s="604">
        <v>206</v>
      </c>
      <c r="S2209" s="602"/>
      <c r="T2209" s="602"/>
      <c r="U2209" s="602"/>
      <c r="V2209" s="602"/>
      <c r="W2209" s="602"/>
      <c r="X2209" s="602"/>
      <c r="Y2209" s="602"/>
      <c r="Z2209" s="602"/>
      <c r="AA2209" s="602"/>
      <c r="AB2209" s="602"/>
      <c r="AC2209" s="602"/>
      <c r="AD2209" s="605">
        <v>206</v>
      </c>
    </row>
    <row r="2210" spans="1:30" ht="15.75" thickBot="1" x14ac:dyDescent="0.3">
      <c r="A2210" s="593" t="s">
        <v>439</v>
      </c>
      <c r="B2210" s="690">
        <v>45162</v>
      </c>
      <c r="C2210" s="692" t="s">
        <v>396</v>
      </c>
      <c r="D2210" s="606" t="s">
        <v>403</v>
      </c>
      <c r="E2210" s="607">
        <v>23366</v>
      </c>
      <c r="F2210" s="670"/>
      <c r="G2210" s="670"/>
      <c r="H2210" s="670"/>
      <c r="I2210" s="670"/>
      <c r="J2210" s="670"/>
      <c r="K2210" s="670"/>
      <c r="L2210" s="670"/>
      <c r="M2210" s="670"/>
      <c r="N2210" s="670"/>
      <c r="O2210" s="670"/>
      <c r="P2210" s="670"/>
      <c r="Q2210" s="603">
        <v>23366</v>
      </c>
      <c r="R2210" s="608">
        <v>57</v>
      </c>
      <c r="S2210" s="670"/>
      <c r="T2210" s="670"/>
      <c r="U2210" s="670"/>
      <c r="V2210" s="670"/>
      <c r="W2210" s="670"/>
      <c r="X2210" s="670"/>
      <c r="Y2210" s="670"/>
      <c r="Z2210" s="670"/>
      <c r="AA2210" s="670"/>
      <c r="AB2210" s="670"/>
      <c r="AC2210" s="670"/>
      <c r="AD2210" s="605">
        <v>57</v>
      </c>
    </row>
    <row r="2211" spans="1:30" ht="15.75" thickBot="1" x14ac:dyDescent="0.3">
      <c r="A2211" s="593" t="s">
        <v>439</v>
      </c>
      <c r="B2211" s="673">
        <v>45166</v>
      </c>
      <c r="C2211" s="671" t="s">
        <v>396</v>
      </c>
      <c r="D2211" s="600" t="s">
        <v>397</v>
      </c>
      <c r="E2211" s="601">
        <v>1678.71</v>
      </c>
      <c r="F2211" s="602"/>
      <c r="G2211" s="602"/>
      <c r="H2211" s="602"/>
      <c r="I2211" s="602"/>
      <c r="J2211" s="602"/>
      <c r="K2211" s="602"/>
      <c r="L2211" s="602"/>
      <c r="M2211" s="602"/>
      <c r="N2211" s="602"/>
      <c r="O2211" s="602"/>
      <c r="P2211" s="602"/>
      <c r="Q2211" s="603">
        <v>1678.71</v>
      </c>
      <c r="R2211" s="604">
        <v>1</v>
      </c>
      <c r="S2211" s="602"/>
      <c r="T2211" s="602"/>
      <c r="U2211" s="602"/>
      <c r="V2211" s="602"/>
      <c r="W2211" s="602"/>
      <c r="X2211" s="602"/>
      <c r="Y2211" s="602"/>
      <c r="Z2211" s="602"/>
      <c r="AA2211" s="602"/>
      <c r="AB2211" s="602"/>
      <c r="AC2211" s="602"/>
      <c r="AD2211" s="605">
        <v>1</v>
      </c>
    </row>
    <row r="2212" spans="1:30" ht="15.75" thickBot="1" x14ac:dyDescent="0.3">
      <c r="A2212" s="593" t="s">
        <v>439</v>
      </c>
      <c r="B2212" s="672">
        <v>45169</v>
      </c>
      <c r="C2212" s="671" t="s">
        <v>396</v>
      </c>
      <c r="D2212" s="606" t="s">
        <v>399</v>
      </c>
      <c r="E2212" s="607">
        <v>470</v>
      </c>
      <c r="F2212" s="670"/>
      <c r="G2212" s="670"/>
      <c r="H2212" s="670"/>
      <c r="I2212" s="670"/>
      <c r="J2212" s="670"/>
      <c r="K2212" s="670"/>
      <c r="L2212" s="670"/>
      <c r="M2212" s="670"/>
      <c r="N2212" s="670"/>
      <c r="O2212" s="670"/>
      <c r="P2212" s="670"/>
      <c r="Q2212" s="603">
        <v>470</v>
      </c>
      <c r="R2212" s="608">
        <v>1</v>
      </c>
      <c r="S2212" s="670"/>
      <c r="T2212" s="670"/>
      <c r="U2212" s="670"/>
      <c r="V2212" s="670"/>
      <c r="W2212" s="670"/>
      <c r="X2212" s="670"/>
      <c r="Y2212" s="670"/>
      <c r="Z2212" s="670"/>
      <c r="AA2212" s="670"/>
      <c r="AB2212" s="670"/>
      <c r="AC2212" s="670"/>
      <c r="AD2212" s="605">
        <v>1</v>
      </c>
    </row>
    <row r="2213" spans="1:30" ht="15.75" thickBot="1" x14ac:dyDescent="0.3">
      <c r="A2213" s="593" t="s">
        <v>439</v>
      </c>
      <c r="B2213" s="691">
        <v>45177</v>
      </c>
      <c r="C2213" s="692" t="s">
        <v>396</v>
      </c>
      <c r="D2213" s="600" t="s">
        <v>399</v>
      </c>
      <c r="E2213" s="601">
        <v>104946</v>
      </c>
      <c r="F2213" s="601">
        <v>43408</v>
      </c>
      <c r="G2213" s="602"/>
      <c r="H2213" s="602"/>
      <c r="I2213" s="602"/>
      <c r="J2213" s="602"/>
      <c r="K2213" s="602"/>
      <c r="L2213" s="602"/>
      <c r="M2213" s="602"/>
      <c r="N2213" s="602"/>
      <c r="O2213" s="602"/>
      <c r="P2213" s="602"/>
      <c r="Q2213" s="603">
        <v>148354</v>
      </c>
      <c r="R2213" s="604">
        <v>162</v>
      </c>
      <c r="S2213" s="604">
        <v>64</v>
      </c>
      <c r="T2213" s="602"/>
      <c r="U2213" s="602"/>
      <c r="V2213" s="602"/>
      <c r="W2213" s="602"/>
      <c r="X2213" s="602"/>
      <c r="Y2213" s="602"/>
      <c r="Z2213" s="602"/>
      <c r="AA2213" s="602"/>
      <c r="AB2213" s="602"/>
      <c r="AC2213" s="602"/>
      <c r="AD2213" s="605">
        <v>226</v>
      </c>
    </row>
    <row r="2214" spans="1:30" ht="15.75" thickBot="1" x14ac:dyDescent="0.3">
      <c r="A2214" s="593" t="s">
        <v>439</v>
      </c>
      <c r="B2214" s="690">
        <v>45177</v>
      </c>
      <c r="C2214" s="692" t="s">
        <v>396</v>
      </c>
      <c r="D2214" s="606" t="s">
        <v>403</v>
      </c>
      <c r="E2214" s="607">
        <v>16372</v>
      </c>
      <c r="F2214" s="607">
        <v>5076</v>
      </c>
      <c r="G2214" s="670"/>
      <c r="H2214" s="670"/>
      <c r="I2214" s="670"/>
      <c r="J2214" s="670"/>
      <c r="K2214" s="670"/>
      <c r="L2214" s="670"/>
      <c r="M2214" s="670"/>
      <c r="N2214" s="670"/>
      <c r="O2214" s="670"/>
      <c r="P2214" s="670"/>
      <c r="Q2214" s="603">
        <v>21448</v>
      </c>
      <c r="R2214" s="608">
        <v>38</v>
      </c>
      <c r="S2214" s="608">
        <v>13</v>
      </c>
      <c r="T2214" s="670"/>
      <c r="U2214" s="670"/>
      <c r="V2214" s="670"/>
      <c r="W2214" s="670"/>
      <c r="X2214" s="670"/>
      <c r="Y2214" s="670"/>
      <c r="Z2214" s="670"/>
      <c r="AA2214" s="670"/>
      <c r="AB2214" s="670"/>
      <c r="AC2214" s="670"/>
      <c r="AD2214" s="605">
        <v>51</v>
      </c>
    </row>
    <row r="2215" spans="1:30" ht="15.75" thickBot="1" x14ac:dyDescent="0.3">
      <c r="A2215" s="593" t="s">
        <v>439</v>
      </c>
      <c r="B2215" s="673">
        <v>45182</v>
      </c>
      <c r="C2215" s="671" t="s">
        <v>396</v>
      </c>
      <c r="D2215" s="600" t="s">
        <v>402</v>
      </c>
      <c r="E2215" s="602"/>
      <c r="F2215" s="601">
        <v>995</v>
      </c>
      <c r="G2215" s="602"/>
      <c r="H2215" s="602"/>
      <c r="I2215" s="602"/>
      <c r="J2215" s="602"/>
      <c r="K2215" s="602"/>
      <c r="L2215" s="602"/>
      <c r="M2215" s="602"/>
      <c r="N2215" s="602"/>
      <c r="O2215" s="602"/>
      <c r="P2215" s="602"/>
      <c r="Q2215" s="603">
        <v>995</v>
      </c>
      <c r="R2215" s="602"/>
      <c r="S2215" s="604">
        <v>2</v>
      </c>
      <c r="T2215" s="602"/>
      <c r="U2215" s="602"/>
      <c r="V2215" s="602"/>
      <c r="W2215" s="602"/>
      <c r="X2215" s="602"/>
      <c r="Y2215" s="602"/>
      <c r="Z2215" s="602"/>
      <c r="AA2215" s="602"/>
      <c r="AB2215" s="602"/>
      <c r="AC2215" s="602"/>
      <c r="AD2215" s="605">
        <v>2</v>
      </c>
    </row>
    <row r="2216" spans="1:30" ht="15.75" thickBot="1" x14ac:dyDescent="0.3">
      <c r="A2216" s="593" t="s">
        <v>439</v>
      </c>
      <c r="B2216" s="690">
        <v>45184</v>
      </c>
      <c r="C2216" s="692" t="s">
        <v>396</v>
      </c>
      <c r="D2216" s="606" t="s">
        <v>399</v>
      </c>
      <c r="E2216" s="670"/>
      <c r="F2216" s="607">
        <v>68093</v>
      </c>
      <c r="G2216" s="670"/>
      <c r="H2216" s="670"/>
      <c r="I2216" s="670"/>
      <c r="J2216" s="670"/>
      <c r="K2216" s="670"/>
      <c r="L2216" s="670"/>
      <c r="M2216" s="670"/>
      <c r="N2216" s="670"/>
      <c r="O2216" s="670"/>
      <c r="P2216" s="670"/>
      <c r="Q2216" s="603">
        <v>68093</v>
      </c>
      <c r="R2216" s="670"/>
      <c r="S2216" s="608">
        <v>109</v>
      </c>
      <c r="T2216" s="670"/>
      <c r="U2216" s="670"/>
      <c r="V2216" s="670"/>
      <c r="W2216" s="670"/>
      <c r="X2216" s="670"/>
      <c r="Y2216" s="670"/>
      <c r="Z2216" s="670"/>
      <c r="AA2216" s="670"/>
      <c r="AB2216" s="670"/>
      <c r="AC2216" s="670"/>
      <c r="AD2216" s="605">
        <v>109</v>
      </c>
    </row>
    <row r="2217" spans="1:30" ht="15.75" thickBot="1" x14ac:dyDescent="0.3">
      <c r="A2217" s="593" t="s">
        <v>439</v>
      </c>
      <c r="B2217" s="691">
        <v>45184</v>
      </c>
      <c r="C2217" s="692" t="s">
        <v>396</v>
      </c>
      <c r="D2217" s="600" t="s">
        <v>403</v>
      </c>
      <c r="E2217" s="602"/>
      <c r="F2217" s="601">
        <v>12251</v>
      </c>
      <c r="G2217" s="602"/>
      <c r="H2217" s="602"/>
      <c r="I2217" s="602"/>
      <c r="J2217" s="602"/>
      <c r="K2217" s="602"/>
      <c r="L2217" s="602"/>
      <c r="M2217" s="602"/>
      <c r="N2217" s="602"/>
      <c r="O2217" s="602"/>
      <c r="P2217" s="602"/>
      <c r="Q2217" s="603">
        <v>12251</v>
      </c>
      <c r="R2217" s="602"/>
      <c r="S2217" s="604">
        <v>28</v>
      </c>
      <c r="T2217" s="602"/>
      <c r="U2217" s="602"/>
      <c r="V2217" s="602"/>
      <c r="W2217" s="602"/>
      <c r="X2217" s="602"/>
      <c r="Y2217" s="602"/>
      <c r="Z2217" s="602"/>
      <c r="AA2217" s="602"/>
      <c r="AB2217" s="602"/>
      <c r="AC2217" s="602"/>
      <c r="AD2217" s="605">
        <v>28</v>
      </c>
    </row>
    <row r="2218" spans="1:30" ht="15.75" thickBot="1" x14ac:dyDescent="0.3">
      <c r="A2218" s="593" t="s">
        <v>439</v>
      </c>
      <c r="B2218" s="690">
        <v>45189</v>
      </c>
      <c r="C2218" s="692" t="s">
        <v>396</v>
      </c>
      <c r="D2218" s="606" t="s">
        <v>402</v>
      </c>
      <c r="E2218" s="670"/>
      <c r="F2218" s="607">
        <v>597</v>
      </c>
      <c r="G2218" s="670"/>
      <c r="H2218" s="670"/>
      <c r="I2218" s="670"/>
      <c r="J2218" s="670"/>
      <c r="K2218" s="670"/>
      <c r="L2218" s="670"/>
      <c r="M2218" s="670"/>
      <c r="N2218" s="670"/>
      <c r="O2218" s="670"/>
      <c r="P2218" s="670"/>
      <c r="Q2218" s="603">
        <v>597</v>
      </c>
      <c r="R2218" s="670"/>
      <c r="S2218" s="608">
        <v>1</v>
      </c>
      <c r="T2218" s="670"/>
      <c r="U2218" s="670"/>
      <c r="V2218" s="670"/>
      <c r="W2218" s="670"/>
      <c r="X2218" s="670"/>
      <c r="Y2218" s="670"/>
      <c r="Z2218" s="670"/>
      <c r="AA2218" s="670"/>
      <c r="AB2218" s="670"/>
      <c r="AC2218" s="670"/>
      <c r="AD2218" s="605">
        <v>1</v>
      </c>
    </row>
    <row r="2219" spans="1:30" ht="15.75" thickBot="1" x14ac:dyDescent="0.3">
      <c r="A2219" s="593" t="s">
        <v>439</v>
      </c>
      <c r="B2219" s="691">
        <v>45189</v>
      </c>
      <c r="C2219" s="692" t="s">
        <v>396</v>
      </c>
      <c r="D2219" s="600" t="s">
        <v>399</v>
      </c>
      <c r="E2219" s="602"/>
      <c r="F2219" s="601">
        <v>793</v>
      </c>
      <c r="G2219" s="602"/>
      <c r="H2219" s="602"/>
      <c r="I2219" s="602"/>
      <c r="J2219" s="602"/>
      <c r="K2219" s="602"/>
      <c r="L2219" s="602"/>
      <c r="M2219" s="602"/>
      <c r="N2219" s="602"/>
      <c r="O2219" s="602"/>
      <c r="P2219" s="602"/>
      <c r="Q2219" s="603">
        <v>793</v>
      </c>
      <c r="R2219" s="602"/>
      <c r="S2219" s="604">
        <v>1</v>
      </c>
      <c r="T2219" s="602"/>
      <c r="U2219" s="602"/>
      <c r="V2219" s="602"/>
      <c r="W2219" s="602"/>
      <c r="X2219" s="602"/>
      <c r="Y2219" s="602"/>
      <c r="Z2219" s="602"/>
      <c r="AA2219" s="602"/>
      <c r="AB2219" s="602"/>
      <c r="AC2219" s="602"/>
      <c r="AD2219" s="605">
        <v>1</v>
      </c>
    </row>
    <row r="2220" spans="1:30" ht="15.75" thickBot="1" x14ac:dyDescent="0.3">
      <c r="A2220" s="593" t="s">
        <v>439</v>
      </c>
      <c r="B2220" s="690">
        <v>45189</v>
      </c>
      <c r="C2220" s="692" t="s">
        <v>396</v>
      </c>
      <c r="D2220" s="606" t="s">
        <v>403</v>
      </c>
      <c r="E2220" s="670"/>
      <c r="F2220" s="607">
        <v>207</v>
      </c>
      <c r="G2220" s="670"/>
      <c r="H2220" s="670"/>
      <c r="I2220" s="670"/>
      <c r="J2220" s="670"/>
      <c r="K2220" s="670"/>
      <c r="L2220" s="670"/>
      <c r="M2220" s="670"/>
      <c r="N2220" s="670"/>
      <c r="O2220" s="670"/>
      <c r="P2220" s="670"/>
      <c r="Q2220" s="603">
        <v>207</v>
      </c>
      <c r="R2220" s="670"/>
      <c r="S2220" s="608">
        <v>1</v>
      </c>
      <c r="T2220" s="670"/>
      <c r="U2220" s="670"/>
      <c r="V2220" s="670"/>
      <c r="W2220" s="670"/>
      <c r="X2220" s="670"/>
      <c r="Y2220" s="670"/>
      <c r="Z2220" s="670"/>
      <c r="AA2220" s="670"/>
      <c r="AB2220" s="670"/>
      <c r="AC2220" s="670"/>
      <c r="AD2220" s="605">
        <v>1</v>
      </c>
    </row>
    <row r="2221" spans="1:30" ht="15.75" thickBot="1" x14ac:dyDescent="0.3">
      <c r="A2221" s="593" t="s">
        <v>439</v>
      </c>
      <c r="B2221" s="691">
        <v>45190</v>
      </c>
      <c r="C2221" s="692" t="s">
        <v>396</v>
      </c>
      <c r="D2221" s="600" t="s">
        <v>399</v>
      </c>
      <c r="E2221" s="602"/>
      <c r="F2221" s="601">
        <v>391</v>
      </c>
      <c r="G2221" s="602"/>
      <c r="H2221" s="602"/>
      <c r="I2221" s="602"/>
      <c r="J2221" s="602"/>
      <c r="K2221" s="602"/>
      <c r="L2221" s="602"/>
      <c r="M2221" s="602"/>
      <c r="N2221" s="602"/>
      <c r="O2221" s="602"/>
      <c r="P2221" s="602"/>
      <c r="Q2221" s="603">
        <v>391</v>
      </c>
      <c r="R2221" s="602"/>
      <c r="S2221" s="604">
        <v>1</v>
      </c>
      <c r="T2221" s="602"/>
      <c r="U2221" s="602"/>
      <c r="V2221" s="602"/>
      <c r="W2221" s="602"/>
      <c r="X2221" s="602"/>
      <c r="Y2221" s="602"/>
      <c r="Z2221" s="602"/>
      <c r="AA2221" s="602"/>
      <c r="AB2221" s="602"/>
      <c r="AC2221" s="602"/>
      <c r="AD2221" s="605">
        <v>1</v>
      </c>
    </row>
    <row r="2222" spans="1:30" ht="15.75" thickBot="1" x14ac:dyDescent="0.3">
      <c r="A2222" s="593" t="s">
        <v>439</v>
      </c>
      <c r="B2222" s="690">
        <v>45190</v>
      </c>
      <c r="C2222" s="692" t="s">
        <v>396</v>
      </c>
      <c r="D2222" s="606" t="s">
        <v>403</v>
      </c>
      <c r="E2222" s="670"/>
      <c r="F2222" s="607">
        <v>609</v>
      </c>
      <c r="G2222" s="670"/>
      <c r="H2222" s="670"/>
      <c r="I2222" s="670"/>
      <c r="J2222" s="670"/>
      <c r="K2222" s="670"/>
      <c r="L2222" s="670"/>
      <c r="M2222" s="670"/>
      <c r="N2222" s="670"/>
      <c r="O2222" s="670"/>
      <c r="P2222" s="670"/>
      <c r="Q2222" s="603">
        <v>609</v>
      </c>
      <c r="R2222" s="670"/>
      <c r="S2222" s="608">
        <v>1</v>
      </c>
      <c r="T2222" s="670"/>
      <c r="U2222" s="670"/>
      <c r="V2222" s="670"/>
      <c r="W2222" s="670"/>
      <c r="X2222" s="670"/>
      <c r="Y2222" s="670"/>
      <c r="Z2222" s="670"/>
      <c r="AA2222" s="670"/>
      <c r="AB2222" s="670"/>
      <c r="AC2222" s="670"/>
      <c r="AD2222" s="605">
        <v>1</v>
      </c>
    </row>
    <row r="2223" spans="1:30" ht="15.75" thickBot="1" x14ac:dyDescent="0.3">
      <c r="A2223" s="593" t="s">
        <v>439</v>
      </c>
      <c r="B2223" s="691">
        <v>45195</v>
      </c>
      <c r="C2223" s="692" t="s">
        <v>396</v>
      </c>
      <c r="D2223" s="600" t="s">
        <v>399</v>
      </c>
      <c r="E2223" s="602"/>
      <c r="F2223" s="601">
        <v>1000</v>
      </c>
      <c r="G2223" s="602"/>
      <c r="H2223" s="602"/>
      <c r="I2223" s="602"/>
      <c r="J2223" s="602"/>
      <c r="K2223" s="602"/>
      <c r="L2223" s="602"/>
      <c r="M2223" s="602"/>
      <c r="N2223" s="602"/>
      <c r="O2223" s="602"/>
      <c r="P2223" s="602"/>
      <c r="Q2223" s="603">
        <v>1000</v>
      </c>
      <c r="R2223" s="602"/>
      <c r="S2223" s="604">
        <v>1</v>
      </c>
      <c r="T2223" s="602"/>
      <c r="U2223" s="602"/>
      <c r="V2223" s="602"/>
      <c r="W2223" s="602"/>
      <c r="X2223" s="602"/>
      <c r="Y2223" s="602"/>
      <c r="Z2223" s="602"/>
      <c r="AA2223" s="602"/>
      <c r="AB2223" s="602"/>
      <c r="AC2223" s="602"/>
      <c r="AD2223" s="605">
        <v>1</v>
      </c>
    </row>
    <row r="2224" spans="1:30" ht="15.75" thickBot="1" x14ac:dyDescent="0.3">
      <c r="A2224" s="593" t="s">
        <v>439</v>
      </c>
      <c r="B2224" s="690">
        <v>45195</v>
      </c>
      <c r="C2224" s="692" t="s">
        <v>396</v>
      </c>
      <c r="D2224" s="606" t="s">
        <v>403</v>
      </c>
      <c r="E2224" s="670"/>
      <c r="F2224" s="607">
        <v>377</v>
      </c>
      <c r="G2224" s="670"/>
      <c r="H2224" s="670"/>
      <c r="I2224" s="670"/>
      <c r="J2224" s="670"/>
      <c r="K2224" s="670"/>
      <c r="L2224" s="670"/>
      <c r="M2224" s="670"/>
      <c r="N2224" s="670"/>
      <c r="O2224" s="670"/>
      <c r="P2224" s="670"/>
      <c r="Q2224" s="603">
        <v>377</v>
      </c>
      <c r="R2224" s="670"/>
      <c r="S2224" s="608">
        <v>1</v>
      </c>
      <c r="T2224" s="670"/>
      <c r="U2224" s="670"/>
      <c r="V2224" s="670"/>
      <c r="W2224" s="670"/>
      <c r="X2224" s="670"/>
      <c r="Y2224" s="670"/>
      <c r="Z2224" s="670"/>
      <c r="AA2224" s="670"/>
      <c r="AB2224" s="670"/>
      <c r="AC2224" s="670"/>
      <c r="AD2224" s="605">
        <v>1</v>
      </c>
    </row>
    <row r="2225" spans="1:30" ht="15.75" thickBot="1" x14ac:dyDescent="0.3">
      <c r="A2225" s="593" t="s">
        <v>439</v>
      </c>
      <c r="B2225" s="673">
        <v>45202</v>
      </c>
      <c r="C2225" s="671" t="s">
        <v>396</v>
      </c>
      <c r="D2225" s="600" t="s">
        <v>402</v>
      </c>
      <c r="E2225" s="602"/>
      <c r="F2225" s="601">
        <v>500</v>
      </c>
      <c r="G2225" s="602"/>
      <c r="H2225" s="602"/>
      <c r="I2225" s="602"/>
      <c r="J2225" s="602"/>
      <c r="K2225" s="602"/>
      <c r="L2225" s="602"/>
      <c r="M2225" s="602"/>
      <c r="N2225" s="602"/>
      <c r="O2225" s="602"/>
      <c r="P2225" s="602"/>
      <c r="Q2225" s="603">
        <v>500</v>
      </c>
      <c r="R2225" s="602"/>
      <c r="S2225" s="604">
        <v>1</v>
      </c>
      <c r="T2225" s="602"/>
      <c r="U2225" s="602"/>
      <c r="V2225" s="602"/>
      <c r="W2225" s="602"/>
      <c r="X2225" s="602"/>
      <c r="Y2225" s="602"/>
      <c r="Z2225" s="602"/>
      <c r="AA2225" s="602"/>
      <c r="AB2225" s="602"/>
      <c r="AC2225" s="602"/>
      <c r="AD2225" s="605">
        <v>1</v>
      </c>
    </row>
    <row r="2226" spans="1:30" ht="15.75" thickBot="1" x14ac:dyDescent="0.3">
      <c r="A2226" s="593" t="s">
        <v>439</v>
      </c>
      <c r="B2226" s="672">
        <v>45205</v>
      </c>
      <c r="C2226" s="671" t="s">
        <v>396</v>
      </c>
      <c r="D2226" s="606" t="s">
        <v>397</v>
      </c>
      <c r="E2226" s="670"/>
      <c r="F2226" s="670"/>
      <c r="G2226" s="607">
        <v>2112.6</v>
      </c>
      <c r="H2226" s="670"/>
      <c r="I2226" s="670"/>
      <c r="J2226" s="670"/>
      <c r="K2226" s="670"/>
      <c r="L2226" s="670"/>
      <c r="M2226" s="670"/>
      <c r="N2226" s="670"/>
      <c r="O2226" s="670"/>
      <c r="P2226" s="670"/>
      <c r="Q2226" s="603">
        <v>2112.6</v>
      </c>
      <c r="R2226" s="670"/>
      <c r="S2226" s="670"/>
      <c r="T2226" s="608">
        <v>1</v>
      </c>
      <c r="U2226" s="670"/>
      <c r="V2226" s="670"/>
      <c r="W2226" s="670"/>
      <c r="X2226" s="670"/>
      <c r="Y2226" s="670"/>
      <c r="Z2226" s="670"/>
      <c r="AA2226" s="670"/>
      <c r="AB2226" s="670"/>
      <c r="AC2226" s="670"/>
      <c r="AD2226" s="605">
        <v>1</v>
      </c>
    </row>
    <row r="2227" spans="1:30" ht="15.75" thickBot="1" x14ac:dyDescent="0.3">
      <c r="A2227" s="593" t="s">
        <v>439</v>
      </c>
      <c r="B2227" s="673">
        <v>45211</v>
      </c>
      <c r="C2227" s="671" t="s">
        <v>396</v>
      </c>
      <c r="D2227" s="600" t="s">
        <v>402</v>
      </c>
      <c r="E2227" s="602"/>
      <c r="F2227" s="602"/>
      <c r="G2227" s="601">
        <v>1393</v>
      </c>
      <c r="H2227" s="602"/>
      <c r="I2227" s="602"/>
      <c r="J2227" s="602"/>
      <c r="K2227" s="602"/>
      <c r="L2227" s="602"/>
      <c r="M2227" s="602"/>
      <c r="N2227" s="602"/>
      <c r="O2227" s="602"/>
      <c r="P2227" s="602"/>
      <c r="Q2227" s="603">
        <v>1393</v>
      </c>
      <c r="R2227" s="602"/>
      <c r="S2227" s="602"/>
      <c r="T2227" s="604">
        <v>3</v>
      </c>
      <c r="U2227" s="602"/>
      <c r="V2227" s="602"/>
      <c r="W2227" s="602"/>
      <c r="X2227" s="602"/>
      <c r="Y2227" s="602"/>
      <c r="Z2227" s="602"/>
      <c r="AA2227" s="602"/>
      <c r="AB2227" s="602"/>
      <c r="AC2227" s="602"/>
      <c r="AD2227" s="605">
        <v>3</v>
      </c>
    </row>
    <row r="2228" spans="1:30" ht="15.75" thickBot="1" x14ac:dyDescent="0.3">
      <c r="A2228" s="593" t="s">
        <v>439</v>
      </c>
      <c r="B2228" s="672">
        <v>45217</v>
      </c>
      <c r="C2228" s="671" t="s">
        <v>396</v>
      </c>
      <c r="D2228" s="606" t="s">
        <v>397</v>
      </c>
      <c r="E2228" s="670"/>
      <c r="F2228" s="670"/>
      <c r="G2228" s="607">
        <v>1235.22</v>
      </c>
      <c r="H2228" s="670"/>
      <c r="I2228" s="670"/>
      <c r="J2228" s="670"/>
      <c r="K2228" s="670"/>
      <c r="L2228" s="670"/>
      <c r="M2228" s="670"/>
      <c r="N2228" s="670"/>
      <c r="O2228" s="670"/>
      <c r="P2228" s="670"/>
      <c r="Q2228" s="603">
        <v>1235.22</v>
      </c>
      <c r="R2228" s="670"/>
      <c r="S2228" s="670"/>
      <c r="T2228" s="608">
        <v>1</v>
      </c>
      <c r="U2228" s="670"/>
      <c r="V2228" s="670"/>
      <c r="W2228" s="670"/>
      <c r="X2228" s="670"/>
      <c r="Y2228" s="670"/>
      <c r="Z2228" s="670"/>
      <c r="AA2228" s="670"/>
      <c r="AB2228" s="670"/>
      <c r="AC2228" s="670"/>
      <c r="AD2228" s="605">
        <v>1</v>
      </c>
    </row>
    <row r="2229" spans="1:30" ht="15.75" thickBot="1" x14ac:dyDescent="0.3">
      <c r="A2229" s="593" t="s">
        <v>439</v>
      </c>
      <c r="B2229" s="673">
        <v>45223</v>
      </c>
      <c r="C2229" s="671" t="s">
        <v>396</v>
      </c>
      <c r="D2229" s="600" t="s">
        <v>402</v>
      </c>
      <c r="E2229" s="602"/>
      <c r="F2229" s="602"/>
      <c r="G2229" s="601">
        <v>279</v>
      </c>
      <c r="H2229" s="602"/>
      <c r="I2229" s="602"/>
      <c r="J2229" s="602"/>
      <c r="K2229" s="602"/>
      <c r="L2229" s="602"/>
      <c r="M2229" s="602"/>
      <c r="N2229" s="602"/>
      <c r="O2229" s="602"/>
      <c r="P2229" s="602"/>
      <c r="Q2229" s="603">
        <v>279</v>
      </c>
      <c r="R2229" s="602"/>
      <c r="S2229" s="602"/>
      <c r="T2229" s="604">
        <v>1</v>
      </c>
      <c r="U2229" s="602"/>
      <c r="V2229" s="602"/>
      <c r="W2229" s="602"/>
      <c r="X2229" s="602"/>
      <c r="Y2229" s="602"/>
      <c r="Z2229" s="602"/>
      <c r="AA2229" s="602"/>
      <c r="AB2229" s="602"/>
      <c r="AC2229" s="602"/>
      <c r="AD2229" s="605">
        <v>1</v>
      </c>
    </row>
    <row r="2230" spans="1:30" ht="15.75" thickBot="1" x14ac:dyDescent="0.3">
      <c r="A2230" s="593" t="s">
        <v>439</v>
      </c>
      <c r="B2230" s="672">
        <v>45250</v>
      </c>
      <c r="C2230" s="671" t="s">
        <v>396</v>
      </c>
      <c r="D2230" s="606" t="s">
        <v>402</v>
      </c>
      <c r="E2230" s="670"/>
      <c r="F2230" s="670"/>
      <c r="G2230" s="670"/>
      <c r="H2230" s="607">
        <v>990</v>
      </c>
      <c r="I2230" s="670"/>
      <c r="J2230" s="670"/>
      <c r="K2230" s="670"/>
      <c r="L2230" s="670"/>
      <c r="M2230" s="670"/>
      <c r="N2230" s="670"/>
      <c r="O2230" s="670"/>
      <c r="P2230" s="670"/>
      <c r="Q2230" s="603">
        <v>990</v>
      </c>
      <c r="R2230" s="670"/>
      <c r="S2230" s="670"/>
      <c r="T2230" s="670"/>
      <c r="U2230" s="608">
        <v>2</v>
      </c>
      <c r="V2230" s="670"/>
      <c r="W2230" s="670"/>
      <c r="X2230" s="670"/>
      <c r="Y2230" s="670"/>
      <c r="Z2230" s="670"/>
      <c r="AA2230" s="670"/>
      <c r="AB2230" s="670"/>
      <c r="AC2230" s="670"/>
      <c r="AD2230" s="605">
        <v>2</v>
      </c>
    </row>
    <row r="2231" spans="1:30" ht="15.75" thickBot="1" x14ac:dyDescent="0.3">
      <c r="A2231" s="593" t="s">
        <v>439</v>
      </c>
      <c r="B2231" s="673">
        <v>45268</v>
      </c>
      <c r="C2231" s="671" t="s">
        <v>396</v>
      </c>
      <c r="D2231" s="600" t="s">
        <v>397</v>
      </c>
      <c r="E2231" s="602"/>
      <c r="F2231" s="602"/>
      <c r="G2231" s="602"/>
      <c r="H2231" s="602"/>
      <c r="I2231" s="601">
        <v>78.150000000000006</v>
      </c>
      <c r="J2231" s="602"/>
      <c r="K2231" s="602"/>
      <c r="L2231" s="602"/>
      <c r="M2231" s="602"/>
      <c r="N2231" s="602"/>
      <c r="O2231" s="602"/>
      <c r="P2231" s="602"/>
      <c r="Q2231" s="603">
        <v>78.150000000000006</v>
      </c>
      <c r="R2231" s="602"/>
      <c r="S2231" s="602"/>
      <c r="T2231" s="602"/>
      <c r="U2231" s="602"/>
      <c r="V2231" s="604">
        <v>1</v>
      </c>
      <c r="W2231" s="602"/>
      <c r="X2231" s="602"/>
      <c r="Y2231" s="602"/>
      <c r="Z2231" s="602"/>
      <c r="AA2231" s="602"/>
      <c r="AB2231" s="602"/>
      <c r="AC2231" s="602"/>
      <c r="AD2231" s="605">
        <v>1</v>
      </c>
    </row>
    <row r="2232" spans="1:30" ht="15.75" thickBot="1" x14ac:dyDescent="0.3">
      <c r="A2232" s="593" t="s">
        <v>439</v>
      </c>
      <c r="B2232" s="690">
        <v>45275</v>
      </c>
      <c r="C2232" s="692" t="s">
        <v>396</v>
      </c>
      <c r="D2232" s="606" t="s">
        <v>399</v>
      </c>
      <c r="E2232" s="670"/>
      <c r="F2232" s="670"/>
      <c r="G2232" s="607">
        <v>121129</v>
      </c>
      <c r="H2232" s="607">
        <v>122476</v>
      </c>
      <c r="I2232" s="607">
        <v>1975</v>
      </c>
      <c r="J2232" s="670"/>
      <c r="K2232" s="670"/>
      <c r="L2232" s="670"/>
      <c r="M2232" s="670"/>
      <c r="N2232" s="670"/>
      <c r="O2232" s="670"/>
      <c r="P2232" s="670"/>
      <c r="Q2232" s="603">
        <v>245580</v>
      </c>
      <c r="R2232" s="670"/>
      <c r="S2232" s="670"/>
      <c r="T2232" s="608">
        <v>175</v>
      </c>
      <c r="U2232" s="608">
        <v>184</v>
      </c>
      <c r="V2232" s="608">
        <v>3</v>
      </c>
      <c r="W2232" s="670"/>
      <c r="X2232" s="670"/>
      <c r="Y2232" s="670"/>
      <c r="Z2232" s="670"/>
      <c r="AA2232" s="670"/>
      <c r="AB2232" s="670"/>
      <c r="AC2232" s="670"/>
      <c r="AD2232" s="605">
        <v>319</v>
      </c>
    </row>
    <row r="2233" spans="1:30" ht="15.75" thickBot="1" x14ac:dyDescent="0.3">
      <c r="A2233" s="593" t="s">
        <v>439</v>
      </c>
      <c r="B2233" s="691">
        <v>45275</v>
      </c>
      <c r="C2233" s="692" t="s">
        <v>396</v>
      </c>
      <c r="D2233" s="600" t="s">
        <v>403</v>
      </c>
      <c r="E2233" s="602"/>
      <c r="F2233" s="602"/>
      <c r="G2233" s="601">
        <v>18946</v>
      </c>
      <c r="H2233" s="601">
        <v>17511</v>
      </c>
      <c r="I2233" s="601">
        <v>458</v>
      </c>
      <c r="J2233" s="602"/>
      <c r="K2233" s="602"/>
      <c r="L2233" s="602"/>
      <c r="M2233" s="602"/>
      <c r="N2233" s="602"/>
      <c r="O2233" s="602"/>
      <c r="P2233" s="602"/>
      <c r="Q2233" s="603">
        <v>36915</v>
      </c>
      <c r="R2233" s="602"/>
      <c r="S2233" s="602"/>
      <c r="T2233" s="604">
        <v>53</v>
      </c>
      <c r="U2233" s="604">
        <v>46</v>
      </c>
      <c r="V2233" s="604">
        <v>1</v>
      </c>
      <c r="W2233" s="602"/>
      <c r="X2233" s="602"/>
      <c r="Y2233" s="602"/>
      <c r="Z2233" s="602"/>
      <c r="AA2233" s="602"/>
      <c r="AB2233" s="602"/>
      <c r="AC2233" s="602"/>
      <c r="AD2233" s="605">
        <v>85</v>
      </c>
    </row>
    <row r="2234" spans="1:30" ht="15.75" thickBot="1" x14ac:dyDescent="0.3">
      <c r="A2234" s="593" t="s">
        <v>439</v>
      </c>
      <c r="B2234" s="690">
        <v>45278</v>
      </c>
      <c r="C2234" s="692" t="s">
        <v>396</v>
      </c>
      <c r="D2234" s="606" t="s">
        <v>399</v>
      </c>
      <c r="E2234" s="670"/>
      <c r="F2234" s="670"/>
      <c r="G2234" s="607">
        <v>51277</v>
      </c>
      <c r="H2234" s="607">
        <v>48548</v>
      </c>
      <c r="I2234" s="607">
        <v>1244</v>
      </c>
      <c r="J2234" s="670"/>
      <c r="K2234" s="670"/>
      <c r="L2234" s="670"/>
      <c r="M2234" s="670"/>
      <c r="N2234" s="670"/>
      <c r="O2234" s="670"/>
      <c r="P2234" s="670"/>
      <c r="Q2234" s="603">
        <v>101069</v>
      </c>
      <c r="R2234" s="670"/>
      <c r="S2234" s="670"/>
      <c r="T2234" s="608">
        <v>79</v>
      </c>
      <c r="U2234" s="608">
        <v>68</v>
      </c>
      <c r="V2234" s="608">
        <v>2</v>
      </c>
      <c r="W2234" s="670"/>
      <c r="X2234" s="670"/>
      <c r="Y2234" s="670"/>
      <c r="Z2234" s="670"/>
      <c r="AA2234" s="670"/>
      <c r="AB2234" s="670"/>
      <c r="AC2234" s="670"/>
      <c r="AD2234" s="605">
        <v>147</v>
      </c>
    </row>
    <row r="2235" spans="1:30" ht="15.75" thickBot="1" x14ac:dyDescent="0.3">
      <c r="A2235" s="593" t="s">
        <v>439</v>
      </c>
      <c r="B2235" s="691">
        <v>45278</v>
      </c>
      <c r="C2235" s="692" t="s">
        <v>396</v>
      </c>
      <c r="D2235" s="600" t="s">
        <v>403</v>
      </c>
      <c r="E2235" s="602"/>
      <c r="F2235" s="602"/>
      <c r="G2235" s="601">
        <v>6618</v>
      </c>
      <c r="H2235" s="601">
        <v>9196</v>
      </c>
      <c r="I2235" s="601">
        <v>2164</v>
      </c>
      <c r="J2235" s="602"/>
      <c r="K2235" s="602"/>
      <c r="L2235" s="602"/>
      <c r="M2235" s="602"/>
      <c r="N2235" s="602"/>
      <c r="O2235" s="602"/>
      <c r="P2235" s="602"/>
      <c r="Q2235" s="603">
        <v>17978</v>
      </c>
      <c r="R2235" s="602"/>
      <c r="S2235" s="602"/>
      <c r="T2235" s="604">
        <v>18</v>
      </c>
      <c r="U2235" s="604">
        <v>25</v>
      </c>
      <c r="V2235" s="604">
        <v>4</v>
      </c>
      <c r="W2235" s="602"/>
      <c r="X2235" s="602"/>
      <c r="Y2235" s="602"/>
      <c r="Z2235" s="602"/>
      <c r="AA2235" s="602"/>
      <c r="AB2235" s="602"/>
      <c r="AC2235" s="602"/>
      <c r="AD2235" s="605">
        <v>45</v>
      </c>
    </row>
    <row r="2236" spans="1:30" ht="15.75" thickBot="1" x14ac:dyDescent="0.3">
      <c r="A2236" s="593" t="s">
        <v>439</v>
      </c>
      <c r="B2236" s="672">
        <v>45280</v>
      </c>
      <c r="C2236" s="671" t="s">
        <v>396</v>
      </c>
      <c r="D2236" s="606" t="s">
        <v>403</v>
      </c>
      <c r="E2236" s="670"/>
      <c r="F2236" s="670"/>
      <c r="G2236" s="607">
        <v>3433</v>
      </c>
      <c r="H2236" s="607">
        <v>13082</v>
      </c>
      <c r="I2236" s="607">
        <v>250</v>
      </c>
      <c r="J2236" s="670"/>
      <c r="K2236" s="670"/>
      <c r="L2236" s="670"/>
      <c r="M2236" s="670"/>
      <c r="N2236" s="670"/>
      <c r="O2236" s="670"/>
      <c r="P2236" s="670"/>
      <c r="Q2236" s="603">
        <v>16765</v>
      </c>
      <c r="R2236" s="670"/>
      <c r="S2236" s="670"/>
      <c r="T2236" s="608">
        <v>7</v>
      </c>
      <c r="U2236" s="608">
        <v>33</v>
      </c>
      <c r="V2236" s="608">
        <v>1</v>
      </c>
      <c r="W2236" s="670"/>
      <c r="X2236" s="670"/>
      <c r="Y2236" s="670"/>
      <c r="Z2236" s="670"/>
      <c r="AA2236" s="670"/>
      <c r="AB2236" s="670"/>
      <c r="AC2236" s="670"/>
      <c r="AD2236" s="605">
        <v>41</v>
      </c>
    </row>
    <row r="2237" spans="1:30" ht="15.75" thickBot="1" x14ac:dyDescent="0.3">
      <c r="A2237" s="593" t="s">
        <v>439</v>
      </c>
      <c r="B2237" s="691">
        <v>45281</v>
      </c>
      <c r="C2237" s="692" t="s">
        <v>396</v>
      </c>
      <c r="D2237" s="600" t="s">
        <v>402</v>
      </c>
      <c r="E2237" s="602"/>
      <c r="F2237" s="601">
        <v>648</v>
      </c>
      <c r="G2237" s="601">
        <v>72941</v>
      </c>
      <c r="H2237" s="601">
        <v>95851</v>
      </c>
      <c r="I2237" s="601">
        <v>1612</v>
      </c>
      <c r="J2237" s="602"/>
      <c r="K2237" s="602"/>
      <c r="L2237" s="602"/>
      <c r="M2237" s="602"/>
      <c r="N2237" s="602"/>
      <c r="O2237" s="602"/>
      <c r="P2237" s="602"/>
      <c r="Q2237" s="603">
        <v>171052</v>
      </c>
      <c r="R2237" s="602"/>
      <c r="S2237" s="604">
        <v>1</v>
      </c>
      <c r="T2237" s="604">
        <v>114</v>
      </c>
      <c r="U2237" s="604">
        <v>149</v>
      </c>
      <c r="V2237" s="604">
        <v>4</v>
      </c>
      <c r="W2237" s="602"/>
      <c r="X2237" s="602"/>
      <c r="Y2237" s="602"/>
      <c r="Z2237" s="602"/>
      <c r="AA2237" s="602"/>
      <c r="AB2237" s="602"/>
      <c r="AC2237" s="602"/>
      <c r="AD2237" s="605">
        <v>267</v>
      </c>
    </row>
    <row r="2238" spans="1:30" ht="15.75" thickBot="1" x14ac:dyDescent="0.3">
      <c r="A2238" s="593" t="s">
        <v>439</v>
      </c>
      <c r="B2238" s="690">
        <v>45281</v>
      </c>
      <c r="C2238" s="692" t="s">
        <v>396</v>
      </c>
      <c r="D2238" s="606" t="s">
        <v>399</v>
      </c>
      <c r="E2238" s="670"/>
      <c r="F2238" s="670"/>
      <c r="G2238" s="607">
        <v>12211</v>
      </c>
      <c r="H2238" s="607">
        <v>88723</v>
      </c>
      <c r="I2238" s="670"/>
      <c r="J2238" s="670"/>
      <c r="K2238" s="670"/>
      <c r="L2238" s="670"/>
      <c r="M2238" s="670"/>
      <c r="N2238" s="670"/>
      <c r="O2238" s="670"/>
      <c r="P2238" s="670"/>
      <c r="Q2238" s="603">
        <v>100934</v>
      </c>
      <c r="R2238" s="670"/>
      <c r="S2238" s="670"/>
      <c r="T2238" s="608">
        <v>23</v>
      </c>
      <c r="U2238" s="608">
        <v>124</v>
      </c>
      <c r="V2238" s="670"/>
      <c r="W2238" s="670"/>
      <c r="X2238" s="670"/>
      <c r="Y2238" s="670"/>
      <c r="Z2238" s="670"/>
      <c r="AA2238" s="670"/>
      <c r="AB2238" s="670"/>
      <c r="AC2238" s="670"/>
      <c r="AD2238" s="605">
        <v>147</v>
      </c>
    </row>
    <row r="2239" spans="1:30" ht="15.75" thickBot="1" x14ac:dyDescent="0.3">
      <c r="A2239" s="593" t="s">
        <v>439</v>
      </c>
      <c r="B2239" s="673">
        <v>45287</v>
      </c>
      <c r="C2239" s="671" t="s">
        <v>396</v>
      </c>
      <c r="D2239" s="600" t="s">
        <v>402</v>
      </c>
      <c r="E2239" s="601">
        <v>22437</v>
      </c>
      <c r="F2239" s="602"/>
      <c r="G2239" s="601">
        <v>12977</v>
      </c>
      <c r="H2239" s="601">
        <v>21141</v>
      </c>
      <c r="I2239" s="601">
        <v>2303</v>
      </c>
      <c r="J2239" s="602"/>
      <c r="K2239" s="602"/>
      <c r="L2239" s="602"/>
      <c r="M2239" s="602"/>
      <c r="N2239" s="602"/>
      <c r="O2239" s="602"/>
      <c r="P2239" s="602"/>
      <c r="Q2239" s="603">
        <v>58858</v>
      </c>
      <c r="R2239" s="604">
        <v>20</v>
      </c>
      <c r="S2239" s="602"/>
      <c r="T2239" s="604">
        <v>22</v>
      </c>
      <c r="U2239" s="604">
        <v>35</v>
      </c>
      <c r="V2239" s="604">
        <v>4</v>
      </c>
      <c r="W2239" s="602"/>
      <c r="X2239" s="602"/>
      <c r="Y2239" s="602"/>
      <c r="Z2239" s="602"/>
      <c r="AA2239" s="602"/>
      <c r="AB2239" s="602"/>
      <c r="AC2239" s="602"/>
      <c r="AD2239" s="605">
        <v>78</v>
      </c>
    </row>
    <row r="2240" spans="1:30" ht="15.75" thickBot="1" x14ac:dyDescent="0.3">
      <c r="A2240" s="593" t="s">
        <v>439</v>
      </c>
      <c r="B2240" s="672">
        <v>45289</v>
      </c>
      <c r="C2240" s="671" t="s">
        <v>396</v>
      </c>
      <c r="D2240" s="606" t="s">
        <v>402</v>
      </c>
      <c r="E2240" s="607">
        <v>60710</v>
      </c>
      <c r="F2240" s="607">
        <v>6400</v>
      </c>
      <c r="G2240" s="670"/>
      <c r="H2240" s="670"/>
      <c r="I2240" s="607">
        <v>500</v>
      </c>
      <c r="J2240" s="670"/>
      <c r="K2240" s="670"/>
      <c r="L2240" s="670"/>
      <c r="M2240" s="670"/>
      <c r="N2240" s="670"/>
      <c r="O2240" s="670"/>
      <c r="P2240" s="670"/>
      <c r="Q2240" s="603">
        <v>67610</v>
      </c>
      <c r="R2240" s="608">
        <v>52</v>
      </c>
      <c r="S2240" s="608">
        <v>6</v>
      </c>
      <c r="T2240" s="670"/>
      <c r="U2240" s="670"/>
      <c r="V2240" s="608">
        <v>1</v>
      </c>
      <c r="W2240" s="670"/>
      <c r="X2240" s="670"/>
      <c r="Y2240" s="670"/>
      <c r="Z2240" s="670"/>
      <c r="AA2240" s="670"/>
      <c r="AB2240" s="670"/>
      <c r="AC2240" s="670"/>
      <c r="AD2240" s="605">
        <v>58</v>
      </c>
    </row>
    <row r="2241" spans="1:30" ht="15.75" thickBot="1" x14ac:dyDescent="0.3">
      <c r="A2241" s="593" t="s">
        <v>439</v>
      </c>
      <c r="B2241" s="673">
        <v>45293</v>
      </c>
      <c r="C2241" s="671" t="s">
        <v>396</v>
      </c>
      <c r="D2241" s="600" t="s">
        <v>402</v>
      </c>
      <c r="E2241" s="601">
        <v>70529</v>
      </c>
      <c r="F2241" s="602"/>
      <c r="G2241" s="602"/>
      <c r="H2241" s="601">
        <v>700</v>
      </c>
      <c r="I2241" s="602"/>
      <c r="J2241" s="602"/>
      <c r="K2241" s="602"/>
      <c r="L2241" s="602"/>
      <c r="M2241" s="602"/>
      <c r="N2241" s="602"/>
      <c r="O2241" s="602"/>
      <c r="P2241" s="602"/>
      <c r="Q2241" s="603">
        <v>71229</v>
      </c>
      <c r="R2241" s="604">
        <v>54</v>
      </c>
      <c r="S2241" s="602"/>
      <c r="T2241" s="602"/>
      <c r="U2241" s="604">
        <v>1</v>
      </c>
      <c r="V2241" s="602"/>
      <c r="W2241" s="602"/>
      <c r="X2241" s="602"/>
      <c r="Y2241" s="602"/>
      <c r="Z2241" s="602"/>
      <c r="AA2241" s="602"/>
      <c r="AB2241" s="602"/>
      <c r="AC2241" s="602"/>
      <c r="AD2241" s="605">
        <v>55</v>
      </c>
    </row>
    <row r="2242" spans="1:30" ht="15.75" thickBot="1" x14ac:dyDescent="0.3">
      <c r="A2242" s="593" t="s">
        <v>439</v>
      </c>
      <c r="B2242" s="672">
        <v>45294</v>
      </c>
      <c r="C2242" s="671" t="s">
        <v>396</v>
      </c>
      <c r="D2242" s="606" t="s">
        <v>402</v>
      </c>
      <c r="E2242" s="607">
        <v>274375</v>
      </c>
      <c r="F2242" s="607">
        <v>44196</v>
      </c>
      <c r="G2242" s="670"/>
      <c r="H2242" s="670"/>
      <c r="I2242" s="670"/>
      <c r="J2242" s="607">
        <v>20976</v>
      </c>
      <c r="K2242" s="670"/>
      <c r="L2242" s="670"/>
      <c r="M2242" s="670"/>
      <c r="N2242" s="670"/>
      <c r="O2242" s="670"/>
      <c r="P2242" s="670"/>
      <c r="Q2242" s="603">
        <v>339547</v>
      </c>
      <c r="R2242" s="608">
        <v>245</v>
      </c>
      <c r="S2242" s="608">
        <v>37</v>
      </c>
      <c r="T2242" s="670"/>
      <c r="U2242" s="670"/>
      <c r="V2242" s="670"/>
      <c r="W2242" s="608">
        <v>19</v>
      </c>
      <c r="X2242" s="670"/>
      <c r="Y2242" s="670"/>
      <c r="Z2242" s="670"/>
      <c r="AA2242" s="670"/>
      <c r="AB2242" s="670"/>
      <c r="AC2242" s="670"/>
      <c r="AD2242" s="605">
        <v>285</v>
      </c>
    </row>
    <row r="2243" spans="1:30" ht="15.75" thickBot="1" x14ac:dyDescent="0.3">
      <c r="A2243" s="593" t="s">
        <v>439</v>
      </c>
      <c r="B2243" s="673">
        <v>45302</v>
      </c>
      <c r="C2243" s="671" t="s">
        <v>396</v>
      </c>
      <c r="D2243" s="600" t="s">
        <v>397</v>
      </c>
      <c r="E2243" s="602"/>
      <c r="F2243" s="602"/>
      <c r="G2243" s="602"/>
      <c r="H2243" s="602"/>
      <c r="I2243" s="601">
        <v>224.62</v>
      </c>
      <c r="J2243" s="602"/>
      <c r="K2243" s="602"/>
      <c r="L2243" s="602"/>
      <c r="M2243" s="602"/>
      <c r="N2243" s="602"/>
      <c r="O2243" s="602"/>
      <c r="P2243" s="602"/>
      <c r="Q2243" s="603">
        <v>224.62</v>
      </c>
      <c r="R2243" s="602"/>
      <c r="S2243" s="602"/>
      <c r="T2243" s="602"/>
      <c r="U2243" s="602"/>
      <c r="V2243" s="604">
        <v>1</v>
      </c>
      <c r="W2243" s="602"/>
      <c r="X2243" s="602"/>
      <c r="Y2243" s="602"/>
      <c r="Z2243" s="602"/>
      <c r="AA2243" s="602"/>
      <c r="AB2243" s="602"/>
      <c r="AC2243" s="602"/>
      <c r="AD2243" s="605">
        <v>1</v>
      </c>
    </row>
    <row r="2244" spans="1:30" ht="15.75" thickBot="1" x14ac:dyDescent="0.3">
      <c r="A2244" s="593" t="s">
        <v>439</v>
      </c>
      <c r="B2244" s="690">
        <v>45307</v>
      </c>
      <c r="C2244" s="692" t="s">
        <v>396</v>
      </c>
      <c r="D2244" s="606" t="s">
        <v>399</v>
      </c>
      <c r="E2244" s="670"/>
      <c r="F2244" s="670"/>
      <c r="G2244" s="670"/>
      <c r="H2244" s="607">
        <v>117705</v>
      </c>
      <c r="I2244" s="607">
        <v>3214</v>
      </c>
      <c r="J2244" s="607">
        <v>12028</v>
      </c>
      <c r="K2244" s="670"/>
      <c r="L2244" s="670"/>
      <c r="M2244" s="670"/>
      <c r="N2244" s="670"/>
      <c r="O2244" s="670"/>
      <c r="P2244" s="670"/>
      <c r="Q2244" s="603">
        <v>132947</v>
      </c>
      <c r="R2244" s="670"/>
      <c r="S2244" s="670"/>
      <c r="T2244" s="670"/>
      <c r="U2244" s="608">
        <v>192</v>
      </c>
      <c r="V2244" s="608">
        <v>3</v>
      </c>
      <c r="W2244" s="608">
        <v>32</v>
      </c>
      <c r="X2244" s="670"/>
      <c r="Y2244" s="670"/>
      <c r="Z2244" s="670"/>
      <c r="AA2244" s="670"/>
      <c r="AB2244" s="670"/>
      <c r="AC2244" s="670"/>
      <c r="AD2244" s="605">
        <v>197</v>
      </c>
    </row>
    <row r="2245" spans="1:30" ht="15.75" thickBot="1" x14ac:dyDescent="0.3">
      <c r="A2245" s="593" t="s">
        <v>439</v>
      </c>
      <c r="B2245" s="691">
        <v>45307</v>
      </c>
      <c r="C2245" s="692" t="s">
        <v>396</v>
      </c>
      <c r="D2245" s="600" t="s">
        <v>403</v>
      </c>
      <c r="E2245" s="602"/>
      <c r="F2245" s="602"/>
      <c r="G2245" s="602"/>
      <c r="H2245" s="601">
        <v>18233</v>
      </c>
      <c r="I2245" s="602"/>
      <c r="J2245" s="601">
        <v>652</v>
      </c>
      <c r="K2245" s="602"/>
      <c r="L2245" s="602"/>
      <c r="M2245" s="602"/>
      <c r="N2245" s="602"/>
      <c r="O2245" s="602"/>
      <c r="P2245" s="602"/>
      <c r="Q2245" s="603">
        <v>18885</v>
      </c>
      <c r="R2245" s="602"/>
      <c r="S2245" s="602"/>
      <c r="T2245" s="602"/>
      <c r="U2245" s="604">
        <v>50</v>
      </c>
      <c r="V2245" s="602"/>
      <c r="W2245" s="604">
        <v>3</v>
      </c>
      <c r="X2245" s="602"/>
      <c r="Y2245" s="602"/>
      <c r="Z2245" s="602"/>
      <c r="AA2245" s="602"/>
      <c r="AB2245" s="602"/>
      <c r="AC2245" s="602"/>
      <c r="AD2245" s="605">
        <v>50</v>
      </c>
    </row>
    <row r="2246" spans="1:30" ht="15.75" thickBot="1" x14ac:dyDescent="0.3">
      <c r="A2246" s="593" t="s">
        <v>439</v>
      </c>
      <c r="B2246" s="690">
        <v>45308</v>
      </c>
      <c r="C2246" s="692" t="s">
        <v>396</v>
      </c>
      <c r="D2246" s="606" t="s">
        <v>399</v>
      </c>
      <c r="E2246" s="670"/>
      <c r="F2246" s="670"/>
      <c r="G2246" s="670"/>
      <c r="H2246" s="607">
        <v>112667</v>
      </c>
      <c r="I2246" s="607">
        <v>3169</v>
      </c>
      <c r="J2246" s="607">
        <v>3392</v>
      </c>
      <c r="K2246" s="670"/>
      <c r="L2246" s="670"/>
      <c r="M2246" s="670"/>
      <c r="N2246" s="670"/>
      <c r="O2246" s="670"/>
      <c r="P2246" s="670"/>
      <c r="Q2246" s="603">
        <v>119228</v>
      </c>
      <c r="R2246" s="670"/>
      <c r="S2246" s="670"/>
      <c r="T2246" s="670"/>
      <c r="U2246" s="608">
        <v>190</v>
      </c>
      <c r="V2246" s="608">
        <v>4</v>
      </c>
      <c r="W2246" s="608">
        <v>10</v>
      </c>
      <c r="X2246" s="670"/>
      <c r="Y2246" s="670"/>
      <c r="Z2246" s="670"/>
      <c r="AA2246" s="670"/>
      <c r="AB2246" s="670"/>
      <c r="AC2246" s="670"/>
      <c r="AD2246" s="605">
        <v>194</v>
      </c>
    </row>
    <row r="2247" spans="1:30" ht="15.75" thickBot="1" x14ac:dyDescent="0.3">
      <c r="A2247" s="593" t="s">
        <v>439</v>
      </c>
      <c r="B2247" s="691">
        <v>45308</v>
      </c>
      <c r="C2247" s="692" t="s">
        <v>396</v>
      </c>
      <c r="D2247" s="600" t="s">
        <v>403</v>
      </c>
      <c r="E2247" s="602"/>
      <c r="F2247" s="602"/>
      <c r="G2247" s="602"/>
      <c r="H2247" s="601">
        <v>26198</v>
      </c>
      <c r="I2247" s="601">
        <v>1237</v>
      </c>
      <c r="J2247" s="601">
        <v>498</v>
      </c>
      <c r="K2247" s="602"/>
      <c r="L2247" s="602"/>
      <c r="M2247" s="602"/>
      <c r="N2247" s="602"/>
      <c r="O2247" s="602"/>
      <c r="P2247" s="602"/>
      <c r="Q2247" s="603">
        <v>27933</v>
      </c>
      <c r="R2247" s="602"/>
      <c r="S2247" s="602"/>
      <c r="T2247" s="602"/>
      <c r="U2247" s="604">
        <v>69</v>
      </c>
      <c r="V2247" s="604">
        <v>2</v>
      </c>
      <c r="W2247" s="604">
        <v>4</v>
      </c>
      <c r="X2247" s="602"/>
      <c r="Y2247" s="602"/>
      <c r="Z2247" s="602"/>
      <c r="AA2247" s="602"/>
      <c r="AB2247" s="602"/>
      <c r="AC2247" s="602"/>
      <c r="AD2247" s="605">
        <v>71</v>
      </c>
    </row>
    <row r="2248" spans="1:30" ht="15.75" thickBot="1" x14ac:dyDescent="0.3">
      <c r="A2248" s="593" t="s">
        <v>439</v>
      </c>
      <c r="B2248" s="690">
        <v>45309</v>
      </c>
      <c r="C2248" s="692" t="s">
        <v>396</v>
      </c>
      <c r="D2248" s="606" t="s">
        <v>399</v>
      </c>
      <c r="E2248" s="670"/>
      <c r="F2248" s="670"/>
      <c r="G2248" s="670"/>
      <c r="H2248" s="607">
        <v>91211</v>
      </c>
      <c r="I2248" s="607">
        <v>6629</v>
      </c>
      <c r="J2248" s="607">
        <v>3051</v>
      </c>
      <c r="K2248" s="670"/>
      <c r="L2248" s="670"/>
      <c r="M2248" s="670"/>
      <c r="N2248" s="670"/>
      <c r="O2248" s="670"/>
      <c r="P2248" s="670"/>
      <c r="Q2248" s="603">
        <v>100891</v>
      </c>
      <c r="R2248" s="670"/>
      <c r="S2248" s="670"/>
      <c r="T2248" s="670"/>
      <c r="U2248" s="608">
        <v>134</v>
      </c>
      <c r="V2248" s="608">
        <v>9</v>
      </c>
      <c r="W2248" s="608">
        <v>10</v>
      </c>
      <c r="X2248" s="670"/>
      <c r="Y2248" s="670"/>
      <c r="Z2248" s="670"/>
      <c r="AA2248" s="670"/>
      <c r="AB2248" s="670"/>
      <c r="AC2248" s="670"/>
      <c r="AD2248" s="605">
        <v>144</v>
      </c>
    </row>
    <row r="2249" spans="1:30" ht="15.75" thickBot="1" x14ac:dyDescent="0.3">
      <c r="A2249" s="593" t="s">
        <v>439</v>
      </c>
      <c r="B2249" s="691">
        <v>45309</v>
      </c>
      <c r="C2249" s="692" t="s">
        <v>396</v>
      </c>
      <c r="D2249" s="600" t="s">
        <v>403</v>
      </c>
      <c r="E2249" s="602"/>
      <c r="F2249" s="602"/>
      <c r="G2249" s="602"/>
      <c r="H2249" s="601">
        <v>17639</v>
      </c>
      <c r="I2249" s="601">
        <v>1013</v>
      </c>
      <c r="J2249" s="601">
        <v>1317</v>
      </c>
      <c r="K2249" s="602"/>
      <c r="L2249" s="602"/>
      <c r="M2249" s="602"/>
      <c r="N2249" s="602"/>
      <c r="O2249" s="602"/>
      <c r="P2249" s="602"/>
      <c r="Q2249" s="603">
        <v>19969</v>
      </c>
      <c r="R2249" s="602"/>
      <c r="S2249" s="602"/>
      <c r="T2249" s="602"/>
      <c r="U2249" s="604">
        <v>39</v>
      </c>
      <c r="V2249" s="604">
        <v>3</v>
      </c>
      <c r="W2249" s="604">
        <v>5</v>
      </c>
      <c r="X2249" s="602"/>
      <c r="Y2249" s="602"/>
      <c r="Z2249" s="602"/>
      <c r="AA2249" s="602"/>
      <c r="AB2249" s="602"/>
      <c r="AC2249" s="602"/>
      <c r="AD2249" s="605">
        <v>42</v>
      </c>
    </row>
    <row r="2250" spans="1:30" ht="15.75" thickBot="1" x14ac:dyDescent="0.3">
      <c r="A2250" s="593" t="s">
        <v>439</v>
      </c>
      <c r="B2250" s="690">
        <v>45310</v>
      </c>
      <c r="C2250" s="692" t="s">
        <v>396</v>
      </c>
      <c r="D2250" s="606" t="s">
        <v>399</v>
      </c>
      <c r="E2250" s="670"/>
      <c r="F2250" s="670"/>
      <c r="G2250" s="670"/>
      <c r="H2250" s="607">
        <v>162648</v>
      </c>
      <c r="I2250" s="607">
        <v>70699</v>
      </c>
      <c r="J2250" s="607">
        <v>3835</v>
      </c>
      <c r="K2250" s="670"/>
      <c r="L2250" s="670"/>
      <c r="M2250" s="670"/>
      <c r="N2250" s="670"/>
      <c r="O2250" s="670"/>
      <c r="P2250" s="670"/>
      <c r="Q2250" s="603">
        <v>237182</v>
      </c>
      <c r="R2250" s="670"/>
      <c r="S2250" s="670"/>
      <c r="T2250" s="670"/>
      <c r="U2250" s="608">
        <v>214</v>
      </c>
      <c r="V2250" s="608">
        <v>89</v>
      </c>
      <c r="W2250" s="608">
        <v>8</v>
      </c>
      <c r="X2250" s="670"/>
      <c r="Y2250" s="670"/>
      <c r="Z2250" s="670"/>
      <c r="AA2250" s="670"/>
      <c r="AB2250" s="670"/>
      <c r="AC2250" s="670"/>
      <c r="AD2250" s="605">
        <v>305</v>
      </c>
    </row>
    <row r="2251" spans="1:30" ht="15.75" thickBot="1" x14ac:dyDescent="0.3">
      <c r="A2251" s="593" t="s">
        <v>439</v>
      </c>
      <c r="B2251" s="691">
        <v>45310</v>
      </c>
      <c r="C2251" s="692" t="s">
        <v>396</v>
      </c>
      <c r="D2251" s="600" t="s">
        <v>403</v>
      </c>
      <c r="E2251" s="602"/>
      <c r="F2251" s="602"/>
      <c r="G2251" s="602"/>
      <c r="H2251" s="601">
        <v>22986</v>
      </c>
      <c r="I2251" s="601">
        <v>6259</v>
      </c>
      <c r="J2251" s="601">
        <v>526</v>
      </c>
      <c r="K2251" s="602"/>
      <c r="L2251" s="602"/>
      <c r="M2251" s="602"/>
      <c r="N2251" s="602"/>
      <c r="O2251" s="602"/>
      <c r="P2251" s="602"/>
      <c r="Q2251" s="603">
        <v>29771</v>
      </c>
      <c r="R2251" s="602"/>
      <c r="S2251" s="602"/>
      <c r="T2251" s="602"/>
      <c r="U2251" s="604">
        <v>49</v>
      </c>
      <c r="V2251" s="604">
        <v>15</v>
      </c>
      <c r="W2251" s="604">
        <v>1</v>
      </c>
      <c r="X2251" s="602"/>
      <c r="Y2251" s="602"/>
      <c r="Z2251" s="602"/>
      <c r="AA2251" s="602"/>
      <c r="AB2251" s="602"/>
      <c r="AC2251" s="602"/>
      <c r="AD2251" s="605">
        <v>65</v>
      </c>
    </row>
    <row r="2252" spans="1:30" ht="15.75" thickBot="1" x14ac:dyDescent="0.3">
      <c r="A2252" s="593" t="s">
        <v>439</v>
      </c>
      <c r="B2252" s="690">
        <v>45313</v>
      </c>
      <c r="C2252" s="692" t="s">
        <v>396</v>
      </c>
      <c r="D2252" s="606" t="s">
        <v>399</v>
      </c>
      <c r="E2252" s="670"/>
      <c r="F2252" s="670"/>
      <c r="G2252" s="670"/>
      <c r="H2252" s="607">
        <v>614</v>
      </c>
      <c r="I2252" s="607">
        <v>2546</v>
      </c>
      <c r="J2252" s="607">
        <v>139345</v>
      </c>
      <c r="K2252" s="670"/>
      <c r="L2252" s="670"/>
      <c r="M2252" s="670"/>
      <c r="N2252" s="670"/>
      <c r="O2252" s="670"/>
      <c r="P2252" s="670"/>
      <c r="Q2252" s="603">
        <v>142505</v>
      </c>
      <c r="R2252" s="670"/>
      <c r="S2252" s="670"/>
      <c r="T2252" s="670"/>
      <c r="U2252" s="608">
        <v>1</v>
      </c>
      <c r="V2252" s="608">
        <v>3</v>
      </c>
      <c r="W2252" s="608">
        <v>194</v>
      </c>
      <c r="X2252" s="670"/>
      <c r="Y2252" s="670"/>
      <c r="Z2252" s="670"/>
      <c r="AA2252" s="670"/>
      <c r="AB2252" s="670"/>
      <c r="AC2252" s="670"/>
      <c r="AD2252" s="605">
        <v>198</v>
      </c>
    </row>
    <row r="2253" spans="1:30" ht="15.75" thickBot="1" x14ac:dyDescent="0.3">
      <c r="A2253" s="593" t="s">
        <v>439</v>
      </c>
      <c r="B2253" s="691">
        <v>45313</v>
      </c>
      <c r="C2253" s="692" t="s">
        <v>396</v>
      </c>
      <c r="D2253" s="600" t="s">
        <v>403</v>
      </c>
      <c r="E2253" s="602"/>
      <c r="F2253" s="602"/>
      <c r="G2253" s="602"/>
      <c r="H2253" s="601">
        <v>386</v>
      </c>
      <c r="I2253" s="601">
        <v>209</v>
      </c>
      <c r="J2253" s="601">
        <v>21751</v>
      </c>
      <c r="K2253" s="602"/>
      <c r="L2253" s="602"/>
      <c r="M2253" s="602"/>
      <c r="N2253" s="602"/>
      <c r="O2253" s="602"/>
      <c r="P2253" s="602"/>
      <c r="Q2253" s="603">
        <v>22346</v>
      </c>
      <c r="R2253" s="602"/>
      <c r="S2253" s="602"/>
      <c r="T2253" s="602"/>
      <c r="U2253" s="604">
        <v>1</v>
      </c>
      <c r="V2253" s="604">
        <v>1</v>
      </c>
      <c r="W2253" s="604">
        <v>57</v>
      </c>
      <c r="X2253" s="602"/>
      <c r="Y2253" s="602"/>
      <c r="Z2253" s="602"/>
      <c r="AA2253" s="602"/>
      <c r="AB2253" s="602"/>
      <c r="AC2253" s="602"/>
      <c r="AD2253" s="605">
        <v>59</v>
      </c>
    </row>
    <row r="2254" spans="1:30" ht="15.75" thickBot="1" x14ac:dyDescent="0.3">
      <c r="A2254" s="593" t="s">
        <v>439</v>
      </c>
      <c r="B2254" s="690">
        <v>45315</v>
      </c>
      <c r="C2254" s="692" t="s">
        <v>396</v>
      </c>
      <c r="D2254" s="606" t="s">
        <v>399</v>
      </c>
      <c r="E2254" s="670"/>
      <c r="F2254" s="670"/>
      <c r="G2254" s="670"/>
      <c r="H2254" s="670"/>
      <c r="I2254" s="607">
        <v>940</v>
      </c>
      <c r="J2254" s="607">
        <v>56116</v>
      </c>
      <c r="K2254" s="670"/>
      <c r="L2254" s="670"/>
      <c r="M2254" s="670"/>
      <c r="N2254" s="670"/>
      <c r="O2254" s="670"/>
      <c r="P2254" s="670"/>
      <c r="Q2254" s="603">
        <v>57056</v>
      </c>
      <c r="R2254" s="670"/>
      <c r="S2254" s="670"/>
      <c r="T2254" s="670"/>
      <c r="U2254" s="670"/>
      <c r="V2254" s="608">
        <v>1</v>
      </c>
      <c r="W2254" s="608">
        <v>79</v>
      </c>
      <c r="X2254" s="670"/>
      <c r="Y2254" s="670"/>
      <c r="Z2254" s="670"/>
      <c r="AA2254" s="670"/>
      <c r="AB2254" s="670"/>
      <c r="AC2254" s="670"/>
      <c r="AD2254" s="605">
        <v>80</v>
      </c>
    </row>
    <row r="2255" spans="1:30" ht="15.75" thickBot="1" x14ac:dyDescent="0.3">
      <c r="A2255" s="593" t="s">
        <v>439</v>
      </c>
      <c r="B2255" s="691">
        <v>45315</v>
      </c>
      <c r="C2255" s="692" t="s">
        <v>396</v>
      </c>
      <c r="D2255" s="600" t="s">
        <v>403</v>
      </c>
      <c r="E2255" s="602"/>
      <c r="F2255" s="602"/>
      <c r="G2255" s="602"/>
      <c r="H2255" s="602"/>
      <c r="I2255" s="602"/>
      <c r="J2255" s="601">
        <v>9220</v>
      </c>
      <c r="K2255" s="602"/>
      <c r="L2255" s="602"/>
      <c r="M2255" s="602"/>
      <c r="N2255" s="602"/>
      <c r="O2255" s="602"/>
      <c r="P2255" s="602"/>
      <c r="Q2255" s="603">
        <v>9220</v>
      </c>
      <c r="R2255" s="602"/>
      <c r="S2255" s="602"/>
      <c r="T2255" s="602"/>
      <c r="U2255" s="602"/>
      <c r="V2255" s="602"/>
      <c r="W2255" s="604">
        <v>22</v>
      </c>
      <c r="X2255" s="602"/>
      <c r="Y2255" s="602"/>
      <c r="Z2255" s="602"/>
      <c r="AA2255" s="602"/>
      <c r="AB2255" s="602"/>
      <c r="AC2255" s="602"/>
      <c r="AD2255" s="605">
        <v>22</v>
      </c>
    </row>
    <row r="2256" spans="1:30" ht="15.75" thickBot="1" x14ac:dyDescent="0.3">
      <c r="A2256" s="593" t="s">
        <v>439</v>
      </c>
      <c r="B2256" s="672">
        <v>45316</v>
      </c>
      <c r="C2256" s="671" t="s">
        <v>396</v>
      </c>
      <c r="D2256" s="606" t="s">
        <v>402</v>
      </c>
      <c r="E2256" s="670"/>
      <c r="F2256" s="670"/>
      <c r="G2256" s="670"/>
      <c r="H2256" s="607">
        <v>33646</v>
      </c>
      <c r="I2256" s="670"/>
      <c r="J2256" s="607">
        <v>1666</v>
      </c>
      <c r="K2256" s="670"/>
      <c r="L2256" s="670"/>
      <c r="M2256" s="670"/>
      <c r="N2256" s="670"/>
      <c r="O2256" s="670"/>
      <c r="P2256" s="670"/>
      <c r="Q2256" s="603">
        <v>35312</v>
      </c>
      <c r="R2256" s="670"/>
      <c r="S2256" s="670"/>
      <c r="T2256" s="670"/>
      <c r="U2256" s="608">
        <v>60</v>
      </c>
      <c r="V2256" s="670"/>
      <c r="W2256" s="608">
        <v>2</v>
      </c>
      <c r="X2256" s="670"/>
      <c r="Y2256" s="670"/>
      <c r="Z2256" s="670"/>
      <c r="AA2256" s="670"/>
      <c r="AB2256" s="670"/>
      <c r="AC2256" s="670"/>
      <c r="AD2256" s="605">
        <v>62</v>
      </c>
    </row>
    <row r="2257" spans="1:30" ht="15.75" thickBot="1" x14ac:dyDescent="0.3">
      <c r="A2257" s="593" t="s">
        <v>439</v>
      </c>
      <c r="B2257" s="673">
        <v>45317</v>
      </c>
      <c r="C2257" s="671" t="s">
        <v>396</v>
      </c>
      <c r="D2257" s="600" t="s">
        <v>402</v>
      </c>
      <c r="E2257" s="602"/>
      <c r="F2257" s="602"/>
      <c r="G2257" s="602"/>
      <c r="H2257" s="601">
        <v>67868</v>
      </c>
      <c r="I2257" s="602"/>
      <c r="J2257" s="601">
        <v>1364</v>
      </c>
      <c r="K2257" s="602"/>
      <c r="L2257" s="602"/>
      <c r="M2257" s="602"/>
      <c r="N2257" s="602"/>
      <c r="O2257" s="602"/>
      <c r="P2257" s="602"/>
      <c r="Q2257" s="603">
        <v>69232</v>
      </c>
      <c r="R2257" s="602"/>
      <c r="S2257" s="602"/>
      <c r="T2257" s="602"/>
      <c r="U2257" s="604">
        <v>102</v>
      </c>
      <c r="V2257" s="602"/>
      <c r="W2257" s="604">
        <v>3</v>
      </c>
      <c r="X2257" s="602"/>
      <c r="Y2257" s="602"/>
      <c r="Z2257" s="602"/>
      <c r="AA2257" s="602"/>
      <c r="AB2257" s="602"/>
      <c r="AC2257" s="602"/>
      <c r="AD2257" s="605">
        <v>104</v>
      </c>
    </row>
    <row r="2258" spans="1:30" ht="15.75" thickBot="1" x14ac:dyDescent="0.3">
      <c r="A2258" s="593" t="s">
        <v>439</v>
      </c>
      <c r="B2258" s="672">
        <v>45330</v>
      </c>
      <c r="C2258" s="671" t="s">
        <v>396</v>
      </c>
      <c r="D2258" s="606" t="s">
        <v>402</v>
      </c>
      <c r="E2258" s="670"/>
      <c r="F2258" s="670"/>
      <c r="G2258" s="670"/>
      <c r="H2258" s="607">
        <v>51804</v>
      </c>
      <c r="I2258" s="607">
        <v>48921</v>
      </c>
      <c r="J2258" s="607">
        <v>190</v>
      </c>
      <c r="K2258" s="607">
        <v>670</v>
      </c>
      <c r="L2258" s="670"/>
      <c r="M2258" s="670"/>
      <c r="N2258" s="670"/>
      <c r="O2258" s="670"/>
      <c r="P2258" s="670"/>
      <c r="Q2258" s="603">
        <v>101585</v>
      </c>
      <c r="R2258" s="670"/>
      <c r="S2258" s="670"/>
      <c r="T2258" s="670"/>
      <c r="U2258" s="608">
        <v>90</v>
      </c>
      <c r="V2258" s="608">
        <v>71</v>
      </c>
      <c r="W2258" s="608">
        <v>1</v>
      </c>
      <c r="X2258" s="608">
        <v>1</v>
      </c>
      <c r="Y2258" s="670"/>
      <c r="Z2258" s="670"/>
      <c r="AA2258" s="670"/>
      <c r="AB2258" s="670"/>
      <c r="AC2258" s="670"/>
      <c r="AD2258" s="605">
        <v>163</v>
      </c>
    </row>
    <row r="2259" spans="1:30" ht="15.75" thickBot="1" x14ac:dyDescent="0.3">
      <c r="A2259" s="593" t="s">
        <v>439</v>
      </c>
      <c r="B2259" s="691">
        <v>45331</v>
      </c>
      <c r="C2259" s="692" t="s">
        <v>396</v>
      </c>
      <c r="D2259" s="600" t="s">
        <v>402</v>
      </c>
      <c r="E2259" s="602"/>
      <c r="F2259" s="602"/>
      <c r="G2259" s="602"/>
      <c r="H2259" s="601">
        <v>3352</v>
      </c>
      <c r="I2259" s="601">
        <v>5260</v>
      </c>
      <c r="J2259" s="602"/>
      <c r="K2259" s="602"/>
      <c r="L2259" s="602"/>
      <c r="M2259" s="602"/>
      <c r="N2259" s="602"/>
      <c r="O2259" s="602"/>
      <c r="P2259" s="602"/>
      <c r="Q2259" s="603">
        <v>8612</v>
      </c>
      <c r="R2259" s="602"/>
      <c r="S2259" s="602"/>
      <c r="T2259" s="602"/>
      <c r="U2259" s="604">
        <v>6</v>
      </c>
      <c r="V2259" s="604">
        <v>10</v>
      </c>
      <c r="W2259" s="602"/>
      <c r="X2259" s="602"/>
      <c r="Y2259" s="602"/>
      <c r="Z2259" s="602"/>
      <c r="AA2259" s="602"/>
      <c r="AB2259" s="602"/>
      <c r="AC2259" s="602"/>
      <c r="AD2259" s="605">
        <v>16</v>
      </c>
    </row>
    <row r="2260" spans="1:30" ht="15.75" thickBot="1" x14ac:dyDescent="0.3">
      <c r="A2260" s="593" t="s">
        <v>439</v>
      </c>
      <c r="B2260" s="690">
        <v>45331</v>
      </c>
      <c r="C2260" s="692" t="s">
        <v>396</v>
      </c>
      <c r="D2260" s="606" t="s">
        <v>397</v>
      </c>
      <c r="E2260" s="670"/>
      <c r="F2260" s="670"/>
      <c r="G2260" s="670"/>
      <c r="H2260" s="670"/>
      <c r="I2260" s="670"/>
      <c r="J2260" s="670"/>
      <c r="K2260" s="607">
        <v>509.27</v>
      </c>
      <c r="L2260" s="670"/>
      <c r="M2260" s="670"/>
      <c r="N2260" s="670"/>
      <c r="O2260" s="670"/>
      <c r="P2260" s="670"/>
      <c r="Q2260" s="603">
        <v>509.27</v>
      </c>
      <c r="R2260" s="670"/>
      <c r="S2260" s="670"/>
      <c r="T2260" s="670"/>
      <c r="U2260" s="670"/>
      <c r="V2260" s="670"/>
      <c r="W2260" s="670"/>
      <c r="X2260" s="608">
        <v>1</v>
      </c>
      <c r="Y2260" s="670"/>
      <c r="Z2260" s="670"/>
      <c r="AA2260" s="670"/>
      <c r="AB2260" s="670"/>
      <c r="AC2260" s="670"/>
      <c r="AD2260" s="605">
        <v>1</v>
      </c>
    </row>
    <row r="2261" spans="1:30" ht="15.75" thickBot="1" x14ac:dyDescent="0.3">
      <c r="A2261" s="593" t="s">
        <v>439</v>
      </c>
      <c r="B2261" s="691">
        <v>45337</v>
      </c>
      <c r="C2261" s="692" t="s">
        <v>396</v>
      </c>
      <c r="D2261" s="600" t="s">
        <v>399</v>
      </c>
      <c r="E2261" s="602"/>
      <c r="F2261" s="602"/>
      <c r="G2261" s="601">
        <v>559</v>
      </c>
      <c r="H2261" s="601">
        <v>250</v>
      </c>
      <c r="I2261" s="601">
        <v>84536</v>
      </c>
      <c r="J2261" s="601">
        <v>20720</v>
      </c>
      <c r="K2261" s="602"/>
      <c r="L2261" s="602"/>
      <c r="M2261" s="602"/>
      <c r="N2261" s="602"/>
      <c r="O2261" s="602"/>
      <c r="P2261" s="602"/>
      <c r="Q2261" s="603">
        <v>106065</v>
      </c>
      <c r="R2261" s="602"/>
      <c r="S2261" s="602"/>
      <c r="T2261" s="604">
        <v>1</v>
      </c>
      <c r="U2261" s="604">
        <v>1</v>
      </c>
      <c r="V2261" s="604">
        <v>120</v>
      </c>
      <c r="W2261" s="604">
        <v>28</v>
      </c>
      <c r="X2261" s="602"/>
      <c r="Y2261" s="602"/>
      <c r="Z2261" s="602"/>
      <c r="AA2261" s="602"/>
      <c r="AB2261" s="602"/>
      <c r="AC2261" s="602"/>
      <c r="AD2261" s="605">
        <v>150</v>
      </c>
    </row>
    <row r="2262" spans="1:30" ht="15.75" thickBot="1" x14ac:dyDescent="0.3">
      <c r="A2262" s="593" t="s">
        <v>439</v>
      </c>
      <c r="B2262" s="690">
        <v>45337</v>
      </c>
      <c r="C2262" s="692" t="s">
        <v>396</v>
      </c>
      <c r="D2262" s="606" t="s">
        <v>403</v>
      </c>
      <c r="E2262" s="670"/>
      <c r="F2262" s="670"/>
      <c r="G2262" s="670"/>
      <c r="H2262" s="670"/>
      <c r="I2262" s="607">
        <v>9651</v>
      </c>
      <c r="J2262" s="607">
        <v>2460</v>
      </c>
      <c r="K2262" s="607">
        <v>392</v>
      </c>
      <c r="L2262" s="670"/>
      <c r="M2262" s="670"/>
      <c r="N2262" s="670"/>
      <c r="O2262" s="670"/>
      <c r="P2262" s="670"/>
      <c r="Q2262" s="603">
        <v>12503</v>
      </c>
      <c r="R2262" s="670"/>
      <c r="S2262" s="670"/>
      <c r="T2262" s="670"/>
      <c r="U2262" s="670"/>
      <c r="V2262" s="608">
        <v>25</v>
      </c>
      <c r="W2262" s="608">
        <v>6</v>
      </c>
      <c r="X2262" s="608">
        <v>1</v>
      </c>
      <c r="Y2262" s="670"/>
      <c r="Z2262" s="670"/>
      <c r="AA2262" s="670"/>
      <c r="AB2262" s="670"/>
      <c r="AC2262" s="670"/>
      <c r="AD2262" s="605">
        <v>32</v>
      </c>
    </row>
    <row r="2263" spans="1:30" ht="15.75" thickBot="1" x14ac:dyDescent="0.3">
      <c r="A2263" s="593" t="s">
        <v>439</v>
      </c>
      <c r="B2263" s="691">
        <v>45338</v>
      </c>
      <c r="C2263" s="692" t="s">
        <v>396</v>
      </c>
      <c r="D2263" s="600" t="s">
        <v>399</v>
      </c>
      <c r="E2263" s="602"/>
      <c r="F2263" s="602"/>
      <c r="G2263" s="602"/>
      <c r="H2263" s="602"/>
      <c r="I2263" s="601">
        <v>32662</v>
      </c>
      <c r="J2263" s="601">
        <v>87009</v>
      </c>
      <c r="K2263" s="601">
        <v>549</v>
      </c>
      <c r="L2263" s="602"/>
      <c r="M2263" s="602"/>
      <c r="N2263" s="602"/>
      <c r="O2263" s="602"/>
      <c r="P2263" s="602"/>
      <c r="Q2263" s="603">
        <v>120220</v>
      </c>
      <c r="R2263" s="602"/>
      <c r="S2263" s="602"/>
      <c r="T2263" s="602"/>
      <c r="U2263" s="602"/>
      <c r="V2263" s="604">
        <v>32</v>
      </c>
      <c r="W2263" s="604">
        <v>117</v>
      </c>
      <c r="X2263" s="604">
        <v>2</v>
      </c>
      <c r="Y2263" s="602"/>
      <c r="Z2263" s="602"/>
      <c r="AA2263" s="602"/>
      <c r="AB2263" s="602"/>
      <c r="AC2263" s="602"/>
      <c r="AD2263" s="605">
        <v>150</v>
      </c>
    </row>
    <row r="2264" spans="1:30" ht="15.75" thickBot="1" x14ac:dyDescent="0.3">
      <c r="A2264" s="593" t="s">
        <v>439</v>
      </c>
      <c r="B2264" s="690">
        <v>45338</v>
      </c>
      <c r="C2264" s="692" t="s">
        <v>396</v>
      </c>
      <c r="D2264" s="606" t="s">
        <v>403</v>
      </c>
      <c r="E2264" s="670"/>
      <c r="F2264" s="670"/>
      <c r="G2264" s="670"/>
      <c r="H2264" s="670"/>
      <c r="I2264" s="607">
        <v>3799</v>
      </c>
      <c r="J2264" s="607">
        <v>14755</v>
      </c>
      <c r="K2264" s="670"/>
      <c r="L2264" s="670"/>
      <c r="M2264" s="670"/>
      <c r="N2264" s="670"/>
      <c r="O2264" s="670"/>
      <c r="P2264" s="670"/>
      <c r="Q2264" s="603">
        <v>18554</v>
      </c>
      <c r="R2264" s="670"/>
      <c r="S2264" s="670"/>
      <c r="T2264" s="670"/>
      <c r="U2264" s="670"/>
      <c r="V2264" s="608">
        <v>7</v>
      </c>
      <c r="W2264" s="608">
        <v>35</v>
      </c>
      <c r="X2264" s="670"/>
      <c r="Y2264" s="670"/>
      <c r="Z2264" s="670"/>
      <c r="AA2264" s="670"/>
      <c r="AB2264" s="670"/>
      <c r="AC2264" s="670"/>
      <c r="AD2264" s="605">
        <v>42</v>
      </c>
    </row>
    <row r="2265" spans="1:30" ht="15.75" thickBot="1" x14ac:dyDescent="0.3">
      <c r="A2265" s="593" t="s">
        <v>439</v>
      </c>
      <c r="B2265" s="691">
        <v>45342</v>
      </c>
      <c r="C2265" s="692" t="s">
        <v>396</v>
      </c>
      <c r="D2265" s="600" t="s">
        <v>399</v>
      </c>
      <c r="E2265" s="602"/>
      <c r="F2265" s="602"/>
      <c r="G2265" s="602"/>
      <c r="H2265" s="602"/>
      <c r="I2265" s="601">
        <v>76164</v>
      </c>
      <c r="J2265" s="601">
        <v>32630</v>
      </c>
      <c r="K2265" s="601">
        <v>18</v>
      </c>
      <c r="L2265" s="602"/>
      <c r="M2265" s="602"/>
      <c r="N2265" s="602"/>
      <c r="O2265" s="602"/>
      <c r="P2265" s="602"/>
      <c r="Q2265" s="603">
        <v>108812</v>
      </c>
      <c r="R2265" s="602"/>
      <c r="S2265" s="602"/>
      <c r="T2265" s="602"/>
      <c r="U2265" s="602"/>
      <c r="V2265" s="604">
        <v>109</v>
      </c>
      <c r="W2265" s="604">
        <v>37</v>
      </c>
      <c r="X2265" s="604">
        <v>1</v>
      </c>
      <c r="Y2265" s="602"/>
      <c r="Z2265" s="602"/>
      <c r="AA2265" s="602"/>
      <c r="AB2265" s="602"/>
      <c r="AC2265" s="602"/>
      <c r="AD2265" s="605">
        <v>146</v>
      </c>
    </row>
    <row r="2266" spans="1:30" ht="15.75" thickBot="1" x14ac:dyDescent="0.3">
      <c r="A2266" s="593" t="s">
        <v>439</v>
      </c>
      <c r="B2266" s="690">
        <v>45342</v>
      </c>
      <c r="C2266" s="692" t="s">
        <v>396</v>
      </c>
      <c r="D2266" s="606" t="s">
        <v>403</v>
      </c>
      <c r="E2266" s="670"/>
      <c r="F2266" s="670"/>
      <c r="G2266" s="670"/>
      <c r="H2266" s="670"/>
      <c r="I2266" s="607">
        <v>13152</v>
      </c>
      <c r="J2266" s="607">
        <v>4524</v>
      </c>
      <c r="K2266" s="670"/>
      <c r="L2266" s="670"/>
      <c r="M2266" s="670"/>
      <c r="N2266" s="670"/>
      <c r="O2266" s="670"/>
      <c r="P2266" s="670"/>
      <c r="Q2266" s="603">
        <v>17676</v>
      </c>
      <c r="R2266" s="670"/>
      <c r="S2266" s="670"/>
      <c r="T2266" s="670"/>
      <c r="U2266" s="670"/>
      <c r="V2266" s="608">
        <v>29</v>
      </c>
      <c r="W2266" s="608">
        <v>10</v>
      </c>
      <c r="X2266" s="670"/>
      <c r="Y2266" s="670"/>
      <c r="Z2266" s="670"/>
      <c r="AA2266" s="670"/>
      <c r="AB2266" s="670"/>
      <c r="AC2266" s="670"/>
      <c r="AD2266" s="605">
        <v>39</v>
      </c>
    </row>
    <row r="2267" spans="1:30" ht="15.75" thickBot="1" x14ac:dyDescent="0.3">
      <c r="A2267" s="593" t="s">
        <v>439</v>
      </c>
      <c r="B2267" s="691">
        <v>45343</v>
      </c>
      <c r="C2267" s="692" t="s">
        <v>396</v>
      </c>
      <c r="D2267" s="600" t="s">
        <v>399</v>
      </c>
      <c r="E2267" s="602"/>
      <c r="F2267" s="602"/>
      <c r="G2267" s="602"/>
      <c r="H2267" s="602"/>
      <c r="I2267" s="601">
        <v>9596</v>
      </c>
      <c r="J2267" s="601">
        <v>47084</v>
      </c>
      <c r="K2267" s="601">
        <v>238</v>
      </c>
      <c r="L2267" s="602"/>
      <c r="M2267" s="602"/>
      <c r="N2267" s="602"/>
      <c r="O2267" s="602"/>
      <c r="P2267" s="602"/>
      <c r="Q2267" s="603">
        <v>56918</v>
      </c>
      <c r="R2267" s="602"/>
      <c r="S2267" s="602"/>
      <c r="T2267" s="602"/>
      <c r="U2267" s="602"/>
      <c r="V2267" s="604">
        <v>15</v>
      </c>
      <c r="W2267" s="604">
        <v>61</v>
      </c>
      <c r="X2267" s="604">
        <v>1</v>
      </c>
      <c r="Y2267" s="602"/>
      <c r="Z2267" s="602"/>
      <c r="AA2267" s="602"/>
      <c r="AB2267" s="602"/>
      <c r="AC2267" s="602"/>
      <c r="AD2267" s="605">
        <v>76</v>
      </c>
    </row>
    <row r="2268" spans="1:30" ht="15.75" thickBot="1" x14ac:dyDescent="0.3">
      <c r="A2268" s="593" t="s">
        <v>439</v>
      </c>
      <c r="B2268" s="690">
        <v>45343</v>
      </c>
      <c r="C2268" s="692" t="s">
        <v>396</v>
      </c>
      <c r="D2268" s="606" t="s">
        <v>403</v>
      </c>
      <c r="E2268" s="670"/>
      <c r="F2268" s="670"/>
      <c r="G2268" s="670"/>
      <c r="H2268" s="670"/>
      <c r="I2268" s="607">
        <v>2570</v>
      </c>
      <c r="J2268" s="607">
        <v>5710</v>
      </c>
      <c r="K2268" s="670"/>
      <c r="L2268" s="670"/>
      <c r="M2268" s="670"/>
      <c r="N2268" s="670"/>
      <c r="O2268" s="670"/>
      <c r="P2268" s="670"/>
      <c r="Q2268" s="603">
        <v>8280</v>
      </c>
      <c r="R2268" s="670"/>
      <c r="S2268" s="670"/>
      <c r="T2268" s="670"/>
      <c r="U2268" s="670"/>
      <c r="V2268" s="608">
        <v>7</v>
      </c>
      <c r="W2268" s="608">
        <v>14</v>
      </c>
      <c r="X2268" s="670"/>
      <c r="Y2268" s="670"/>
      <c r="Z2268" s="670"/>
      <c r="AA2268" s="670"/>
      <c r="AB2268" s="670"/>
      <c r="AC2268" s="670"/>
      <c r="AD2268" s="605">
        <v>21</v>
      </c>
    </row>
    <row r="2269" spans="1:30" ht="15.75" thickBot="1" x14ac:dyDescent="0.3">
      <c r="A2269" s="593" t="s">
        <v>439</v>
      </c>
      <c r="B2269" s="691">
        <v>45345</v>
      </c>
      <c r="C2269" s="692" t="s">
        <v>396</v>
      </c>
      <c r="D2269" s="600" t="s">
        <v>399</v>
      </c>
      <c r="E2269" s="602"/>
      <c r="F2269" s="602"/>
      <c r="G2269" s="602"/>
      <c r="H2269" s="602"/>
      <c r="I2269" s="601">
        <v>425</v>
      </c>
      <c r="J2269" s="601">
        <v>95775</v>
      </c>
      <c r="K2269" s="601">
        <v>51255</v>
      </c>
      <c r="L2269" s="602"/>
      <c r="M2269" s="602"/>
      <c r="N2269" s="602"/>
      <c r="O2269" s="602"/>
      <c r="P2269" s="602"/>
      <c r="Q2269" s="603">
        <v>147455</v>
      </c>
      <c r="R2269" s="602"/>
      <c r="S2269" s="602"/>
      <c r="T2269" s="602"/>
      <c r="U2269" s="602"/>
      <c r="V2269" s="604">
        <v>1</v>
      </c>
      <c r="W2269" s="604">
        <v>130</v>
      </c>
      <c r="X2269" s="604">
        <v>62</v>
      </c>
      <c r="Y2269" s="602"/>
      <c r="Z2269" s="602"/>
      <c r="AA2269" s="602"/>
      <c r="AB2269" s="602"/>
      <c r="AC2269" s="602"/>
      <c r="AD2269" s="605">
        <v>193</v>
      </c>
    </row>
    <row r="2270" spans="1:30" ht="15.75" thickBot="1" x14ac:dyDescent="0.3">
      <c r="A2270" s="593" t="s">
        <v>439</v>
      </c>
      <c r="B2270" s="690">
        <v>45345</v>
      </c>
      <c r="C2270" s="692" t="s">
        <v>396</v>
      </c>
      <c r="D2270" s="606" t="s">
        <v>403</v>
      </c>
      <c r="E2270" s="670"/>
      <c r="F2270" s="670"/>
      <c r="G2270" s="670"/>
      <c r="H2270" s="670"/>
      <c r="I2270" s="670"/>
      <c r="J2270" s="607">
        <v>17125</v>
      </c>
      <c r="K2270" s="607">
        <v>3557</v>
      </c>
      <c r="L2270" s="670"/>
      <c r="M2270" s="670"/>
      <c r="N2270" s="670"/>
      <c r="O2270" s="670"/>
      <c r="P2270" s="670"/>
      <c r="Q2270" s="603">
        <v>20682</v>
      </c>
      <c r="R2270" s="670"/>
      <c r="S2270" s="670"/>
      <c r="T2270" s="670"/>
      <c r="U2270" s="670"/>
      <c r="V2270" s="670"/>
      <c r="W2270" s="608">
        <v>42</v>
      </c>
      <c r="X2270" s="608">
        <v>8</v>
      </c>
      <c r="Y2270" s="670"/>
      <c r="Z2270" s="670"/>
      <c r="AA2270" s="670"/>
      <c r="AB2270" s="670"/>
      <c r="AC2270" s="670"/>
      <c r="AD2270" s="605">
        <v>50</v>
      </c>
    </row>
    <row r="2271" spans="1:30" ht="15.75" thickBot="1" x14ac:dyDescent="0.3">
      <c r="A2271" s="593" t="s">
        <v>439</v>
      </c>
      <c r="B2271" s="691">
        <v>45348</v>
      </c>
      <c r="C2271" s="692" t="s">
        <v>396</v>
      </c>
      <c r="D2271" s="600" t="s">
        <v>402</v>
      </c>
      <c r="E2271" s="602"/>
      <c r="F2271" s="602"/>
      <c r="G2271" s="602"/>
      <c r="H2271" s="602"/>
      <c r="I2271" s="601">
        <v>91725</v>
      </c>
      <c r="J2271" s="601">
        <v>54975</v>
      </c>
      <c r="K2271" s="601">
        <v>387</v>
      </c>
      <c r="L2271" s="602"/>
      <c r="M2271" s="602"/>
      <c r="N2271" s="602"/>
      <c r="O2271" s="602"/>
      <c r="P2271" s="602"/>
      <c r="Q2271" s="603">
        <v>147087</v>
      </c>
      <c r="R2271" s="602"/>
      <c r="S2271" s="602"/>
      <c r="T2271" s="602"/>
      <c r="U2271" s="602"/>
      <c r="V2271" s="604">
        <v>140</v>
      </c>
      <c r="W2271" s="604">
        <v>78</v>
      </c>
      <c r="X2271" s="604">
        <v>1</v>
      </c>
      <c r="Y2271" s="602"/>
      <c r="Z2271" s="602"/>
      <c r="AA2271" s="602"/>
      <c r="AB2271" s="602"/>
      <c r="AC2271" s="602"/>
      <c r="AD2271" s="605">
        <v>218</v>
      </c>
    </row>
    <row r="2272" spans="1:30" ht="15.75" thickBot="1" x14ac:dyDescent="0.3">
      <c r="A2272" s="593" t="s">
        <v>439</v>
      </c>
      <c r="B2272" s="690">
        <v>45348</v>
      </c>
      <c r="C2272" s="692" t="s">
        <v>396</v>
      </c>
      <c r="D2272" s="606" t="s">
        <v>399</v>
      </c>
      <c r="E2272" s="670"/>
      <c r="F2272" s="670"/>
      <c r="G2272" s="670"/>
      <c r="H2272" s="670"/>
      <c r="I2272" s="670"/>
      <c r="J2272" s="607">
        <v>84023</v>
      </c>
      <c r="K2272" s="607">
        <v>56034</v>
      </c>
      <c r="L2272" s="670"/>
      <c r="M2272" s="670"/>
      <c r="N2272" s="670"/>
      <c r="O2272" s="670"/>
      <c r="P2272" s="670"/>
      <c r="Q2272" s="603">
        <v>140057</v>
      </c>
      <c r="R2272" s="670"/>
      <c r="S2272" s="670"/>
      <c r="T2272" s="670"/>
      <c r="U2272" s="670"/>
      <c r="V2272" s="670"/>
      <c r="W2272" s="608">
        <v>115</v>
      </c>
      <c r="X2272" s="608">
        <v>73</v>
      </c>
      <c r="Y2272" s="670"/>
      <c r="Z2272" s="670"/>
      <c r="AA2272" s="670"/>
      <c r="AB2272" s="670"/>
      <c r="AC2272" s="670"/>
      <c r="AD2272" s="605">
        <v>188</v>
      </c>
    </row>
    <row r="2273" spans="1:30" ht="15.75" thickBot="1" x14ac:dyDescent="0.3">
      <c r="A2273" s="593" t="s">
        <v>439</v>
      </c>
      <c r="B2273" s="691">
        <v>45348</v>
      </c>
      <c r="C2273" s="692" t="s">
        <v>396</v>
      </c>
      <c r="D2273" s="600" t="s">
        <v>403</v>
      </c>
      <c r="E2273" s="602"/>
      <c r="F2273" s="602"/>
      <c r="G2273" s="602"/>
      <c r="H2273" s="602"/>
      <c r="I2273" s="602"/>
      <c r="J2273" s="601">
        <v>13426</v>
      </c>
      <c r="K2273" s="601">
        <v>8129</v>
      </c>
      <c r="L2273" s="602"/>
      <c r="M2273" s="602"/>
      <c r="N2273" s="602"/>
      <c r="O2273" s="602"/>
      <c r="P2273" s="602"/>
      <c r="Q2273" s="603">
        <v>21555</v>
      </c>
      <c r="R2273" s="602"/>
      <c r="S2273" s="602"/>
      <c r="T2273" s="602"/>
      <c r="U2273" s="602"/>
      <c r="V2273" s="602"/>
      <c r="W2273" s="604">
        <v>35</v>
      </c>
      <c r="X2273" s="604">
        <v>23</v>
      </c>
      <c r="Y2273" s="602"/>
      <c r="Z2273" s="602"/>
      <c r="AA2273" s="602"/>
      <c r="AB2273" s="602"/>
      <c r="AC2273" s="602"/>
      <c r="AD2273" s="605">
        <v>58</v>
      </c>
    </row>
    <row r="2274" spans="1:30" ht="15.75" thickBot="1" x14ac:dyDescent="0.3">
      <c r="A2274" s="593" t="s">
        <v>439</v>
      </c>
      <c r="B2274" s="690">
        <v>45349</v>
      </c>
      <c r="C2274" s="692" t="s">
        <v>396</v>
      </c>
      <c r="D2274" s="606" t="s">
        <v>399</v>
      </c>
      <c r="E2274" s="670"/>
      <c r="F2274" s="670"/>
      <c r="G2274" s="670"/>
      <c r="H2274" s="670"/>
      <c r="I2274" s="670"/>
      <c r="J2274" s="670"/>
      <c r="K2274" s="607">
        <v>113822</v>
      </c>
      <c r="L2274" s="670"/>
      <c r="M2274" s="670"/>
      <c r="N2274" s="670"/>
      <c r="O2274" s="670"/>
      <c r="P2274" s="670"/>
      <c r="Q2274" s="603">
        <v>113822</v>
      </c>
      <c r="R2274" s="670"/>
      <c r="S2274" s="670"/>
      <c r="T2274" s="670"/>
      <c r="U2274" s="670"/>
      <c r="V2274" s="670"/>
      <c r="W2274" s="670"/>
      <c r="X2274" s="608">
        <v>147</v>
      </c>
      <c r="Y2274" s="670"/>
      <c r="Z2274" s="670"/>
      <c r="AA2274" s="670"/>
      <c r="AB2274" s="670"/>
      <c r="AC2274" s="670"/>
      <c r="AD2274" s="605">
        <v>147</v>
      </c>
    </row>
    <row r="2275" spans="1:30" ht="15.75" thickBot="1" x14ac:dyDescent="0.3">
      <c r="A2275" s="593" t="s">
        <v>439</v>
      </c>
      <c r="B2275" s="691">
        <v>45349</v>
      </c>
      <c r="C2275" s="692" t="s">
        <v>396</v>
      </c>
      <c r="D2275" s="600" t="s">
        <v>403</v>
      </c>
      <c r="E2275" s="602"/>
      <c r="F2275" s="602"/>
      <c r="G2275" s="602"/>
      <c r="H2275" s="602"/>
      <c r="I2275" s="602"/>
      <c r="J2275" s="602"/>
      <c r="K2275" s="601">
        <v>14682</v>
      </c>
      <c r="L2275" s="602"/>
      <c r="M2275" s="602"/>
      <c r="N2275" s="602"/>
      <c r="O2275" s="602"/>
      <c r="P2275" s="602"/>
      <c r="Q2275" s="603">
        <v>14682</v>
      </c>
      <c r="R2275" s="602"/>
      <c r="S2275" s="602"/>
      <c r="T2275" s="602"/>
      <c r="U2275" s="602"/>
      <c r="V2275" s="602"/>
      <c r="W2275" s="602"/>
      <c r="X2275" s="604">
        <v>38</v>
      </c>
      <c r="Y2275" s="602"/>
      <c r="Z2275" s="602"/>
      <c r="AA2275" s="602"/>
      <c r="AB2275" s="602"/>
      <c r="AC2275" s="602"/>
      <c r="AD2275" s="605">
        <v>38</v>
      </c>
    </row>
    <row r="2276" spans="1:30" ht="15.75" thickBot="1" x14ac:dyDescent="0.3">
      <c r="A2276" s="593" t="s">
        <v>439</v>
      </c>
      <c r="B2276" s="690">
        <v>45350</v>
      </c>
      <c r="C2276" s="692" t="s">
        <v>396</v>
      </c>
      <c r="D2276" s="606" t="s">
        <v>399</v>
      </c>
      <c r="E2276" s="670"/>
      <c r="F2276" s="670"/>
      <c r="G2276" s="670"/>
      <c r="H2276" s="670"/>
      <c r="I2276" s="670"/>
      <c r="J2276" s="670"/>
      <c r="K2276" s="607">
        <v>107975</v>
      </c>
      <c r="L2276" s="670"/>
      <c r="M2276" s="670"/>
      <c r="N2276" s="670"/>
      <c r="O2276" s="670"/>
      <c r="P2276" s="670"/>
      <c r="Q2276" s="603">
        <v>107975</v>
      </c>
      <c r="R2276" s="670"/>
      <c r="S2276" s="670"/>
      <c r="T2276" s="670"/>
      <c r="U2276" s="670"/>
      <c r="V2276" s="670"/>
      <c r="W2276" s="670"/>
      <c r="X2276" s="608">
        <v>148</v>
      </c>
      <c r="Y2276" s="670"/>
      <c r="Z2276" s="670"/>
      <c r="AA2276" s="670"/>
      <c r="AB2276" s="670"/>
      <c r="AC2276" s="670"/>
      <c r="AD2276" s="605">
        <v>148</v>
      </c>
    </row>
    <row r="2277" spans="1:30" ht="15.75" thickBot="1" x14ac:dyDescent="0.3">
      <c r="A2277" s="593" t="s">
        <v>439</v>
      </c>
      <c r="B2277" s="691">
        <v>45350</v>
      </c>
      <c r="C2277" s="692" t="s">
        <v>396</v>
      </c>
      <c r="D2277" s="600" t="s">
        <v>403</v>
      </c>
      <c r="E2277" s="602"/>
      <c r="F2277" s="602"/>
      <c r="G2277" s="602"/>
      <c r="H2277" s="602"/>
      <c r="I2277" s="602"/>
      <c r="J2277" s="602"/>
      <c r="K2277" s="601">
        <v>14929</v>
      </c>
      <c r="L2277" s="602"/>
      <c r="M2277" s="602"/>
      <c r="N2277" s="602"/>
      <c r="O2277" s="602"/>
      <c r="P2277" s="602"/>
      <c r="Q2277" s="603">
        <v>14929</v>
      </c>
      <c r="R2277" s="602"/>
      <c r="S2277" s="602"/>
      <c r="T2277" s="602"/>
      <c r="U2277" s="602"/>
      <c r="V2277" s="602"/>
      <c r="W2277" s="602"/>
      <c r="X2277" s="604">
        <v>36</v>
      </c>
      <c r="Y2277" s="602"/>
      <c r="Z2277" s="602"/>
      <c r="AA2277" s="602"/>
      <c r="AB2277" s="602"/>
      <c r="AC2277" s="602"/>
      <c r="AD2277" s="605">
        <v>36</v>
      </c>
    </row>
    <row r="2278" spans="1:30" ht="15.75" thickBot="1" x14ac:dyDescent="0.3">
      <c r="A2278" s="593" t="s">
        <v>439</v>
      </c>
      <c r="B2278" s="672">
        <v>45359</v>
      </c>
      <c r="C2278" s="671" t="s">
        <v>396</v>
      </c>
      <c r="D2278" s="606" t="s">
        <v>402</v>
      </c>
      <c r="E2278" s="670"/>
      <c r="F2278" s="670"/>
      <c r="G2278" s="670"/>
      <c r="H2278" s="670"/>
      <c r="I2278" s="670"/>
      <c r="J2278" s="607">
        <v>110798</v>
      </c>
      <c r="K2278" s="670"/>
      <c r="L2278" s="670"/>
      <c r="M2278" s="670"/>
      <c r="N2278" s="670"/>
      <c r="O2278" s="670"/>
      <c r="P2278" s="670"/>
      <c r="Q2278" s="603">
        <v>110798</v>
      </c>
      <c r="R2278" s="670"/>
      <c r="S2278" s="670"/>
      <c r="T2278" s="670"/>
      <c r="U2278" s="670"/>
      <c r="V2278" s="670"/>
      <c r="W2278" s="608">
        <v>157</v>
      </c>
      <c r="X2278" s="670"/>
      <c r="Y2278" s="670"/>
      <c r="Z2278" s="670"/>
      <c r="AA2278" s="670"/>
      <c r="AB2278" s="670"/>
      <c r="AC2278" s="670"/>
      <c r="AD2278" s="605">
        <v>157</v>
      </c>
    </row>
    <row r="2279" spans="1:30" ht="15.75" thickBot="1" x14ac:dyDescent="0.3">
      <c r="A2279" s="593" t="s">
        <v>439</v>
      </c>
      <c r="B2279" s="673">
        <v>45362</v>
      </c>
      <c r="C2279" s="671" t="s">
        <v>396</v>
      </c>
      <c r="D2279" s="600" t="s">
        <v>402</v>
      </c>
      <c r="E2279" s="602"/>
      <c r="F2279" s="602"/>
      <c r="G2279" s="602"/>
      <c r="H2279" s="602"/>
      <c r="I2279" s="602"/>
      <c r="J2279" s="601">
        <v>7121</v>
      </c>
      <c r="K2279" s="602"/>
      <c r="L2279" s="602"/>
      <c r="M2279" s="602"/>
      <c r="N2279" s="602"/>
      <c r="O2279" s="602"/>
      <c r="P2279" s="602"/>
      <c r="Q2279" s="603">
        <v>7121</v>
      </c>
      <c r="R2279" s="602"/>
      <c r="S2279" s="602"/>
      <c r="T2279" s="602"/>
      <c r="U2279" s="602"/>
      <c r="V2279" s="602"/>
      <c r="W2279" s="604">
        <v>11</v>
      </c>
      <c r="X2279" s="602"/>
      <c r="Y2279" s="602"/>
      <c r="Z2279" s="602"/>
      <c r="AA2279" s="602"/>
      <c r="AB2279" s="602"/>
      <c r="AC2279" s="602"/>
      <c r="AD2279" s="605">
        <v>11</v>
      </c>
    </row>
    <row r="2280" spans="1:30" ht="15.75" thickBot="1" x14ac:dyDescent="0.3">
      <c r="A2280" s="593" t="s">
        <v>439</v>
      </c>
      <c r="B2280" s="690">
        <v>45363</v>
      </c>
      <c r="C2280" s="692" t="s">
        <v>396</v>
      </c>
      <c r="D2280" s="606" t="s">
        <v>399</v>
      </c>
      <c r="E2280" s="670"/>
      <c r="F2280" s="670"/>
      <c r="G2280" s="670"/>
      <c r="H2280" s="670"/>
      <c r="I2280" s="670"/>
      <c r="J2280" s="670"/>
      <c r="K2280" s="607">
        <v>113390</v>
      </c>
      <c r="L2280" s="670"/>
      <c r="M2280" s="670"/>
      <c r="N2280" s="670"/>
      <c r="O2280" s="670"/>
      <c r="P2280" s="670"/>
      <c r="Q2280" s="603">
        <v>113390</v>
      </c>
      <c r="R2280" s="670"/>
      <c r="S2280" s="670"/>
      <c r="T2280" s="670"/>
      <c r="U2280" s="670"/>
      <c r="V2280" s="670"/>
      <c r="W2280" s="670"/>
      <c r="X2280" s="608">
        <v>147</v>
      </c>
      <c r="Y2280" s="670"/>
      <c r="Z2280" s="670"/>
      <c r="AA2280" s="670"/>
      <c r="AB2280" s="670"/>
      <c r="AC2280" s="670"/>
      <c r="AD2280" s="605">
        <v>147</v>
      </c>
    </row>
    <row r="2281" spans="1:30" ht="15.75" thickBot="1" x14ac:dyDescent="0.3">
      <c r="A2281" s="593" t="s">
        <v>439</v>
      </c>
      <c r="B2281" s="691">
        <v>45363</v>
      </c>
      <c r="C2281" s="692" t="s">
        <v>396</v>
      </c>
      <c r="D2281" s="600" t="s">
        <v>403</v>
      </c>
      <c r="E2281" s="602"/>
      <c r="F2281" s="602"/>
      <c r="G2281" s="602"/>
      <c r="H2281" s="602"/>
      <c r="I2281" s="602"/>
      <c r="J2281" s="602"/>
      <c r="K2281" s="601">
        <v>16019</v>
      </c>
      <c r="L2281" s="602"/>
      <c r="M2281" s="602"/>
      <c r="N2281" s="602"/>
      <c r="O2281" s="602"/>
      <c r="P2281" s="602"/>
      <c r="Q2281" s="603">
        <v>16019</v>
      </c>
      <c r="R2281" s="602"/>
      <c r="S2281" s="602"/>
      <c r="T2281" s="602"/>
      <c r="U2281" s="602"/>
      <c r="V2281" s="602"/>
      <c r="W2281" s="602"/>
      <c r="X2281" s="604">
        <v>42</v>
      </c>
      <c r="Y2281" s="602"/>
      <c r="Z2281" s="602"/>
      <c r="AA2281" s="602"/>
      <c r="AB2281" s="602"/>
      <c r="AC2281" s="602"/>
      <c r="AD2281" s="605">
        <v>42</v>
      </c>
    </row>
    <row r="2282" spans="1:30" ht="15.75" thickBot="1" x14ac:dyDescent="0.3">
      <c r="A2282" s="593" t="s">
        <v>439</v>
      </c>
      <c r="B2282" s="690">
        <v>45365</v>
      </c>
      <c r="C2282" s="692" t="s">
        <v>396</v>
      </c>
      <c r="D2282" s="606" t="s">
        <v>402</v>
      </c>
      <c r="E2282" s="670"/>
      <c r="F2282" s="670"/>
      <c r="G2282" s="670"/>
      <c r="H2282" s="670"/>
      <c r="I2282" s="670"/>
      <c r="J2282" s="607">
        <v>9364</v>
      </c>
      <c r="K2282" s="670"/>
      <c r="L2282" s="607">
        <v>677</v>
      </c>
      <c r="M2282" s="670"/>
      <c r="N2282" s="670"/>
      <c r="O2282" s="670"/>
      <c r="P2282" s="670"/>
      <c r="Q2282" s="603">
        <v>10041</v>
      </c>
      <c r="R2282" s="670"/>
      <c r="S2282" s="670"/>
      <c r="T2282" s="670"/>
      <c r="U2282" s="670"/>
      <c r="V2282" s="670"/>
      <c r="W2282" s="608">
        <v>12</v>
      </c>
      <c r="X2282" s="670"/>
      <c r="Y2282" s="608">
        <v>1</v>
      </c>
      <c r="Z2282" s="670"/>
      <c r="AA2282" s="670"/>
      <c r="AB2282" s="670"/>
      <c r="AC2282" s="670"/>
      <c r="AD2282" s="605">
        <v>13</v>
      </c>
    </row>
    <row r="2283" spans="1:30" ht="15.75" thickBot="1" x14ac:dyDescent="0.3">
      <c r="A2283" s="593" t="s">
        <v>439</v>
      </c>
      <c r="B2283" s="691">
        <v>45365</v>
      </c>
      <c r="C2283" s="692" t="s">
        <v>396</v>
      </c>
      <c r="D2283" s="600" t="s">
        <v>399</v>
      </c>
      <c r="E2283" s="602"/>
      <c r="F2283" s="602"/>
      <c r="G2283" s="602"/>
      <c r="H2283" s="602"/>
      <c r="I2283" s="602"/>
      <c r="J2283" s="602"/>
      <c r="K2283" s="601">
        <v>73868</v>
      </c>
      <c r="L2283" s="601">
        <v>12314</v>
      </c>
      <c r="M2283" s="602"/>
      <c r="N2283" s="602"/>
      <c r="O2283" s="602"/>
      <c r="P2283" s="602"/>
      <c r="Q2283" s="603">
        <v>86182</v>
      </c>
      <c r="R2283" s="602"/>
      <c r="S2283" s="602"/>
      <c r="T2283" s="602"/>
      <c r="U2283" s="602"/>
      <c r="V2283" s="602"/>
      <c r="W2283" s="602"/>
      <c r="X2283" s="604">
        <v>96</v>
      </c>
      <c r="Y2283" s="604">
        <v>19</v>
      </c>
      <c r="Z2283" s="602"/>
      <c r="AA2283" s="602"/>
      <c r="AB2283" s="602"/>
      <c r="AC2283" s="602"/>
      <c r="AD2283" s="605">
        <v>115</v>
      </c>
    </row>
    <row r="2284" spans="1:30" ht="15.75" thickBot="1" x14ac:dyDescent="0.3">
      <c r="A2284" s="593" t="s">
        <v>439</v>
      </c>
      <c r="B2284" s="690">
        <v>45365</v>
      </c>
      <c r="C2284" s="692" t="s">
        <v>396</v>
      </c>
      <c r="D2284" s="606" t="s">
        <v>403</v>
      </c>
      <c r="E2284" s="670"/>
      <c r="F2284" s="670"/>
      <c r="G2284" s="670"/>
      <c r="H2284" s="670"/>
      <c r="I2284" s="670"/>
      <c r="J2284" s="670"/>
      <c r="K2284" s="607">
        <v>9460</v>
      </c>
      <c r="L2284" s="607">
        <v>2023</v>
      </c>
      <c r="M2284" s="670"/>
      <c r="N2284" s="670"/>
      <c r="O2284" s="670"/>
      <c r="P2284" s="670"/>
      <c r="Q2284" s="603">
        <v>11483</v>
      </c>
      <c r="R2284" s="670"/>
      <c r="S2284" s="670"/>
      <c r="T2284" s="670"/>
      <c r="U2284" s="670"/>
      <c r="V2284" s="670"/>
      <c r="W2284" s="670"/>
      <c r="X2284" s="608">
        <v>27</v>
      </c>
      <c r="Y2284" s="608">
        <v>5</v>
      </c>
      <c r="Z2284" s="670"/>
      <c r="AA2284" s="670"/>
      <c r="AB2284" s="670"/>
      <c r="AC2284" s="670"/>
      <c r="AD2284" s="605">
        <v>32</v>
      </c>
    </row>
    <row r="2285" spans="1:30" ht="15.75" thickBot="1" x14ac:dyDescent="0.3">
      <c r="A2285" s="593" t="s">
        <v>439</v>
      </c>
      <c r="B2285" s="673">
        <v>45366</v>
      </c>
      <c r="C2285" s="671" t="s">
        <v>396</v>
      </c>
      <c r="D2285" s="600" t="s">
        <v>402</v>
      </c>
      <c r="E2285" s="602"/>
      <c r="F2285" s="602"/>
      <c r="G2285" s="602"/>
      <c r="H2285" s="602"/>
      <c r="I2285" s="602"/>
      <c r="J2285" s="601">
        <v>33281</v>
      </c>
      <c r="K2285" s="602"/>
      <c r="L2285" s="601">
        <v>2143</v>
      </c>
      <c r="M2285" s="602"/>
      <c r="N2285" s="602"/>
      <c r="O2285" s="602"/>
      <c r="P2285" s="602"/>
      <c r="Q2285" s="603">
        <v>35424</v>
      </c>
      <c r="R2285" s="602"/>
      <c r="S2285" s="602"/>
      <c r="T2285" s="602"/>
      <c r="U2285" s="602"/>
      <c r="V2285" s="602"/>
      <c r="W2285" s="604">
        <v>43</v>
      </c>
      <c r="X2285" s="602"/>
      <c r="Y2285" s="604">
        <v>5</v>
      </c>
      <c r="Z2285" s="602"/>
      <c r="AA2285" s="602"/>
      <c r="AB2285" s="602"/>
      <c r="AC2285" s="602"/>
      <c r="AD2285" s="605">
        <v>48</v>
      </c>
    </row>
    <row r="2286" spans="1:30" ht="15.75" thickBot="1" x14ac:dyDescent="0.3">
      <c r="A2286" s="593" t="s">
        <v>439</v>
      </c>
      <c r="B2286" s="672">
        <v>45370</v>
      </c>
      <c r="C2286" s="671" t="s">
        <v>396</v>
      </c>
      <c r="D2286" s="606" t="s">
        <v>402</v>
      </c>
      <c r="E2286" s="670"/>
      <c r="F2286" s="670"/>
      <c r="G2286" s="670"/>
      <c r="H2286" s="670"/>
      <c r="I2286" s="670"/>
      <c r="J2286" s="607">
        <v>45486</v>
      </c>
      <c r="K2286" s="607">
        <v>7600</v>
      </c>
      <c r="L2286" s="670"/>
      <c r="M2286" s="670"/>
      <c r="N2286" s="670"/>
      <c r="O2286" s="670"/>
      <c r="P2286" s="670"/>
      <c r="Q2286" s="603">
        <v>53086</v>
      </c>
      <c r="R2286" s="670"/>
      <c r="S2286" s="670"/>
      <c r="T2286" s="670"/>
      <c r="U2286" s="670"/>
      <c r="V2286" s="670"/>
      <c r="W2286" s="608">
        <v>73</v>
      </c>
      <c r="X2286" s="608">
        <v>11</v>
      </c>
      <c r="Y2286" s="670"/>
      <c r="Z2286" s="670"/>
      <c r="AA2286" s="670"/>
      <c r="AB2286" s="670"/>
      <c r="AC2286" s="670"/>
      <c r="AD2286" s="605">
        <v>84</v>
      </c>
    </row>
    <row r="2287" spans="1:30" ht="15.75" thickBot="1" x14ac:dyDescent="0.3">
      <c r="A2287" s="593" t="s">
        <v>439</v>
      </c>
      <c r="B2287" s="673">
        <v>45379</v>
      </c>
      <c r="C2287" s="671" t="s">
        <v>396</v>
      </c>
      <c r="D2287" s="600" t="s">
        <v>402</v>
      </c>
      <c r="E2287" s="602"/>
      <c r="F2287" s="602"/>
      <c r="G2287" s="602"/>
      <c r="H2287" s="602"/>
      <c r="I2287" s="602"/>
      <c r="J2287" s="602"/>
      <c r="K2287" s="601">
        <v>54704</v>
      </c>
      <c r="L2287" s="601">
        <v>1096</v>
      </c>
      <c r="M2287" s="602"/>
      <c r="N2287" s="602"/>
      <c r="O2287" s="602"/>
      <c r="P2287" s="602"/>
      <c r="Q2287" s="603">
        <v>55800</v>
      </c>
      <c r="R2287" s="602"/>
      <c r="S2287" s="602"/>
      <c r="T2287" s="602"/>
      <c r="U2287" s="602"/>
      <c r="V2287" s="602"/>
      <c r="W2287" s="602"/>
      <c r="X2287" s="604">
        <v>74</v>
      </c>
      <c r="Y2287" s="604">
        <v>2</v>
      </c>
      <c r="Z2287" s="602"/>
      <c r="AA2287" s="602"/>
      <c r="AB2287" s="602"/>
      <c r="AC2287" s="602"/>
      <c r="AD2287" s="605">
        <v>76</v>
      </c>
    </row>
    <row r="2288" spans="1:30" ht="15.75" thickBot="1" x14ac:dyDescent="0.3">
      <c r="A2288" s="593" t="s">
        <v>439</v>
      </c>
      <c r="B2288" s="672">
        <v>45387</v>
      </c>
      <c r="C2288" s="671" t="s">
        <v>396</v>
      </c>
      <c r="D2288" s="606" t="s">
        <v>402</v>
      </c>
      <c r="E2288" s="670"/>
      <c r="F2288" s="670"/>
      <c r="G2288" s="670"/>
      <c r="H2288" s="670"/>
      <c r="I2288" s="670"/>
      <c r="J2288" s="670"/>
      <c r="K2288" s="607">
        <v>64457</v>
      </c>
      <c r="L2288" s="670"/>
      <c r="M2288" s="670"/>
      <c r="N2288" s="670"/>
      <c r="O2288" s="670"/>
      <c r="P2288" s="670"/>
      <c r="Q2288" s="603">
        <v>64457</v>
      </c>
      <c r="R2288" s="670"/>
      <c r="S2288" s="670"/>
      <c r="T2288" s="670"/>
      <c r="U2288" s="670"/>
      <c r="V2288" s="670"/>
      <c r="W2288" s="670"/>
      <c r="X2288" s="608">
        <v>81</v>
      </c>
      <c r="Y2288" s="670"/>
      <c r="Z2288" s="670"/>
      <c r="AA2288" s="670"/>
      <c r="AB2288" s="670"/>
      <c r="AC2288" s="670"/>
      <c r="AD2288" s="605">
        <v>81</v>
      </c>
    </row>
    <row r="2289" spans="1:30" ht="15.75" thickBot="1" x14ac:dyDescent="0.3">
      <c r="A2289" s="593" t="s">
        <v>439</v>
      </c>
      <c r="B2289" s="673">
        <v>45391</v>
      </c>
      <c r="C2289" s="671" t="s">
        <v>396</v>
      </c>
      <c r="D2289" s="600" t="s">
        <v>402</v>
      </c>
      <c r="E2289" s="602"/>
      <c r="F2289" s="602"/>
      <c r="G2289" s="602"/>
      <c r="H2289" s="602"/>
      <c r="I2289" s="602"/>
      <c r="J2289" s="602"/>
      <c r="K2289" s="601">
        <v>95187</v>
      </c>
      <c r="L2289" s="601">
        <v>60015</v>
      </c>
      <c r="M2289" s="601">
        <v>3149</v>
      </c>
      <c r="N2289" s="602"/>
      <c r="O2289" s="602"/>
      <c r="P2289" s="602"/>
      <c r="Q2289" s="603">
        <v>158351</v>
      </c>
      <c r="R2289" s="602"/>
      <c r="S2289" s="602"/>
      <c r="T2289" s="602"/>
      <c r="U2289" s="602"/>
      <c r="V2289" s="602"/>
      <c r="W2289" s="602"/>
      <c r="X2289" s="604">
        <v>120</v>
      </c>
      <c r="Y2289" s="604">
        <v>80</v>
      </c>
      <c r="Z2289" s="604">
        <v>5</v>
      </c>
      <c r="AA2289" s="602"/>
      <c r="AB2289" s="602"/>
      <c r="AC2289" s="602"/>
      <c r="AD2289" s="605">
        <v>205</v>
      </c>
    </row>
    <row r="2290" spans="1:30" ht="15.75" thickBot="1" x14ac:dyDescent="0.3">
      <c r="A2290" s="593" t="s">
        <v>439</v>
      </c>
      <c r="B2290" s="672">
        <v>45398</v>
      </c>
      <c r="C2290" s="671" t="s">
        <v>396</v>
      </c>
      <c r="D2290" s="606" t="s">
        <v>402</v>
      </c>
      <c r="E2290" s="670"/>
      <c r="F2290" s="670"/>
      <c r="G2290" s="670"/>
      <c r="H2290" s="670"/>
      <c r="I2290" s="670"/>
      <c r="J2290" s="670"/>
      <c r="K2290" s="670"/>
      <c r="L2290" s="607">
        <v>47771</v>
      </c>
      <c r="M2290" s="670"/>
      <c r="N2290" s="670"/>
      <c r="O2290" s="670"/>
      <c r="P2290" s="670"/>
      <c r="Q2290" s="603">
        <v>47771</v>
      </c>
      <c r="R2290" s="670"/>
      <c r="S2290" s="670"/>
      <c r="T2290" s="670"/>
      <c r="U2290" s="670"/>
      <c r="V2290" s="670"/>
      <c r="W2290" s="670"/>
      <c r="X2290" s="670"/>
      <c r="Y2290" s="608">
        <v>60</v>
      </c>
      <c r="Z2290" s="670"/>
      <c r="AA2290" s="670"/>
      <c r="AB2290" s="670"/>
      <c r="AC2290" s="670"/>
      <c r="AD2290" s="605">
        <v>60</v>
      </c>
    </row>
    <row r="2291" spans="1:30" ht="15.75" thickBot="1" x14ac:dyDescent="0.3">
      <c r="A2291" s="593" t="s">
        <v>439</v>
      </c>
      <c r="B2291" s="673">
        <v>45404</v>
      </c>
      <c r="C2291" s="671" t="s">
        <v>396</v>
      </c>
      <c r="D2291" s="600" t="s">
        <v>402</v>
      </c>
      <c r="E2291" s="602"/>
      <c r="F2291" s="602"/>
      <c r="G2291" s="602"/>
      <c r="H2291" s="602"/>
      <c r="I2291" s="602"/>
      <c r="J2291" s="602"/>
      <c r="K2291" s="602"/>
      <c r="L2291" s="602"/>
      <c r="M2291" s="601">
        <v>754</v>
      </c>
      <c r="N2291" s="602"/>
      <c r="O2291" s="602"/>
      <c r="P2291" s="602"/>
      <c r="Q2291" s="603">
        <v>754</v>
      </c>
      <c r="R2291" s="602"/>
      <c r="S2291" s="602"/>
      <c r="T2291" s="602"/>
      <c r="U2291" s="602"/>
      <c r="V2291" s="602"/>
      <c r="W2291" s="602"/>
      <c r="X2291" s="602"/>
      <c r="Y2291" s="602"/>
      <c r="Z2291" s="604">
        <v>1</v>
      </c>
      <c r="AA2291" s="602"/>
      <c r="AB2291" s="602"/>
      <c r="AC2291" s="602"/>
      <c r="AD2291" s="605">
        <v>1</v>
      </c>
    </row>
    <row r="2292" spans="1:30" ht="15.75" thickBot="1" x14ac:dyDescent="0.3">
      <c r="A2292" s="593" t="s">
        <v>439</v>
      </c>
      <c r="B2292" s="690">
        <v>45405</v>
      </c>
      <c r="C2292" s="692" t="s">
        <v>396</v>
      </c>
      <c r="D2292" s="606" t="s">
        <v>399</v>
      </c>
      <c r="E2292" s="670"/>
      <c r="F2292" s="670"/>
      <c r="G2292" s="670"/>
      <c r="H2292" s="670"/>
      <c r="I2292" s="670"/>
      <c r="J2292" s="670"/>
      <c r="K2292" s="670"/>
      <c r="L2292" s="607">
        <v>326507</v>
      </c>
      <c r="M2292" s="607">
        <v>5202</v>
      </c>
      <c r="N2292" s="670"/>
      <c r="O2292" s="670"/>
      <c r="P2292" s="670"/>
      <c r="Q2292" s="603">
        <v>331709</v>
      </c>
      <c r="R2292" s="670"/>
      <c r="S2292" s="670"/>
      <c r="T2292" s="670"/>
      <c r="U2292" s="670"/>
      <c r="V2292" s="670"/>
      <c r="W2292" s="670"/>
      <c r="X2292" s="670"/>
      <c r="Y2292" s="608">
        <v>442</v>
      </c>
      <c r="Z2292" s="608">
        <v>13</v>
      </c>
      <c r="AA2292" s="670"/>
      <c r="AB2292" s="670"/>
      <c r="AC2292" s="670"/>
      <c r="AD2292" s="605">
        <v>447</v>
      </c>
    </row>
    <row r="2293" spans="1:30" ht="15.75" thickBot="1" x14ac:dyDescent="0.3">
      <c r="A2293" s="593" t="s">
        <v>439</v>
      </c>
      <c r="B2293" s="691">
        <v>45405</v>
      </c>
      <c r="C2293" s="692" t="s">
        <v>396</v>
      </c>
      <c r="D2293" s="600" t="s">
        <v>403</v>
      </c>
      <c r="E2293" s="602"/>
      <c r="F2293" s="602"/>
      <c r="G2293" s="602"/>
      <c r="H2293" s="602"/>
      <c r="I2293" s="602"/>
      <c r="J2293" s="602"/>
      <c r="K2293" s="602"/>
      <c r="L2293" s="601">
        <v>47006</v>
      </c>
      <c r="M2293" s="601">
        <v>1023</v>
      </c>
      <c r="N2293" s="602"/>
      <c r="O2293" s="602"/>
      <c r="P2293" s="602"/>
      <c r="Q2293" s="603">
        <v>48029</v>
      </c>
      <c r="R2293" s="602"/>
      <c r="S2293" s="602"/>
      <c r="T2293" s="602"/>
      <c r="U2293" s="602"/>
      <c r="V2293" s="602"/>
      <c r="W2293" s="602"/>
      <c r="X2293" s="602"/>
      <c r="Y2293" s="604">
        <v>120</v>
      </c>
      <c r="Z2293" s="604">
        <v>6</v>
      </c>
      <c r="AA2293" s="602"/>
      <c r="AB2293" s="602"/>
      <c r="AC2293" s="602"/>
      <c r="AD2293" s="605">
        <v>122</v>
      </c>
    </row>
    <row r="2294" spans="1:30" ht="15.75" thickBot="1" x14ac:dyDescent="0.3">
      <c r="A2294" s="593" t="s">
        <v>439</v>
      </c>
      <c r="B2294" s="690">
        <v>45406</v>
      </c>
      <c r="C2294" s="692" t="s">
        <v>396</v>
      </c>
      <c r="D2294" s="606" t="s">
        <v>399</v>
      </c>
      <c r="E2294" s="670"/>
      <c r="F2294" s="670"/>
      <c r="G2294" s="670"/>
      <c r="H2294" s="670"/>
      <c r="I2294" s="670"/>
      <c r="J2294" s="670"/>
      <c r="K2294" s="670"/>
      <c r="L2294" s="607">
        <v>132842</v>
      </c>
      <c r="M2294" s="607">
        <v>25644</v>
      </c>
      <c r="N2294" s="670"/>
      <c r="O2294" s="670"/>
      <c r="P2294" s="670"/>
      <c r="Q2294" s="603">
        <v>158486</v>
      </c>
      <c r="R2294" s="670"/>
      <c r="S2294" s="670"/>
      <c r="T2294" s="670"/>
      <c r="U2294" s="670"/>
      <c r="V2294" s="670"/>
      <c r="W2294" s="670"/>
      <c r="X2294" s="670"/>
      <c r="Y2294" s="608">
        <v>179</v>
      </c>
      <c r="Z2294" s="608">
        <v>34</v>
      </c>
      <c r="AA2294" s="670"/>
      <c r="AB2294" s="670"/>
      <c r="AC2294" s="670"/>
      <c r="AD2294" s="605">
        <v>213</v>
      </c>
    </row>
    <row r="2295" spans="1:30" ht="15.75" thickBot="1" x14ac:dyDescent="0.3">
      <c r="A2295" s="593" t="s">
        <v>439</v>
      </c>
      <c r="B2295" s="691">
        <v>45406</v>
      </c>
      <c r="C2295" s="692" t="s">
        <v>396</v>
      </c>
      <c r="D2295" s="600" t="s">
        <v>403</v>
      </c>
      <c r="E2295" s="602"/>
      <c r="F2295" s="602"/>
      <c r="G2295" s="602"/>
      <c r="H2295" s="602"/>
      <c r="I2295" s="602"/>
      <c r="J2295" s="602"/>
      <c r="K2295" s="602"/>
      <c r="L2295" s="601">
        <v>31805</v>
      </c>
      <c r="M2295" s="601">
        <v>4337</v>
      </c>
      <c r="N2295" s="602"/>
      <c r="O2295" s="602"/>
      <c r="P2295" s="602"/>
      <c r="Q2295" s="603">
        <v>36142</v>
      </c>
      <c r="R2295" s="602"/>
      <c r="S2295" s="602"/>
      <c r="T2295" s="602"/>
      <c r="U2295" s="602"/>
      <c r="V2295" s="602"/>
      <c r="W2295" s="602"/>
      <c r="X2295" s="602"/>
      <c r="Y2295" s="604">
        <v>79</v>
      </c>
      <c r="Z2295" s="604">
        <v>12</v>
      </c>
      <c r="AA2295" s="602"/>
      <c r="AB2295" s="602"/>
      <c r="AC2295" s="602"/>
      <c r="AD2295" s="605">
        <v>91</v>
      </c>
    </row>
    <row r="2296" spans="1:30" ht="15.75" thickBot="1" x14ac:dyDescent="0.3">
      <c r="A2296" s="593" t="s">
        <v>439</v>
      </c>
      <c r="B2296" s="672">
        <v>45407</v>
      </c>
      <c r="C2296" s="671" t="s">
        <v>396</v>
      </c>
      <c r="D2296" s="606" t="s">
        <v>402</v>
      </c>
      <c r="E2296" s="670"/>
      <c r="F2296" s="670"/>
      <c r="G2296" s="670"/>
      <c r="H2296" s="670"/>
      <c r="I2296" s="670"/>
      <c r="J2296" s="670"/>
      <c r="K2296" s="670"/>
      <c r="L2296" s="607">
        <v>45836</v>
      </c>
      <c r="M2296" s="607">
        <v>10288</v>
      </c>
      <c r="N2296" s="670"/>
      <c r="O2296" s="670"/>
      <c r="P2296" s="670"/>
      <c r="Q2296" s="603">
        <v>56124</v>
      </c>
      <c r="R2296" s="670"/>
      <c r="S2296" s="670"/>
      <c r="T2296" s="670"/>
      <c r="U2296" s="670"/>
      <c r="V2296" s="670"/>
      <c r="W2296" s="670"/>
      <c r="X2296" s="670"/>
      <c r="Y2296" s="608">
        <v>54</v>
      </c>
      <c r="Z2296" s="608">
        <v>12</v>
      </c>
      <c r="AA2296" s="670"/>
      <c r="AB2296" s="670"/>
      <c r="AC2296" s="670"/>
      <c r="AD2296" s="605">
        <v>65</v>
      </c>
    </row>
    <row r="2297" spans="1:30" ht="15.75" thickBot="1" x14ac:dyDescent="0.3">
      <c r="A2297" s="593" t="s">
        <v>439</v>
      </c>
      <c r="B2297" s="673">
        <v>45412</v>
      </c>
      <c r="C2297" s="671" t="s">
        <v>396</v>
      </c>
      <c r="D2297" s="600" t="s">
        <v>402</v>
      </c>
      <c r="E2297" s="602"/>
      <c r="F2297" s="602"/>
      <c r="G2297" s="602"/>
      <c r="H2297" s="602"/>
      <c r="I2297" s="602"/>
      <c r="J2297" s="602"/>
      <c r="K2297" s="602"/>
      <c r="L2297" s="601">
        <v>1090</v>
      </c>
      <c r="M2297" s="601">
        <v>67431</v>
      </c>
      <c r="N2297" s="602"/>
      <c r="O2297" s="602"/>
      <c r="P2297" s="602"/>
      <c r="Q2297" s="603">
        <v>68521</v>
      </c>
      <c r="R2297" s="602"/>
      <c r="S2297" s="602"/>
      <c r="T2297" s="602"/>
      <c r="U2297" s="602"/>
      <c r="V2297" s="602"/>
      <c r="W2297" s="602"/>
      <c r="X2297" s="602"/>
      <c r="Y2297" s="604">
        <v>2</v>
      </c>
      <c r="Z2297" s="604">
        <v>89</v>
      </c>
      <c r="AA2297" s="602"/>
      <c r="AB2297" s="602"/>
      <c r="AC2297" s="602"/>
      <c r="AD2297" s="605">
        <v>91</v>
      </c>
    </row>
    <row r="2298" spans="1:30" ht="15.75" thickBot="1" x14ac:dyDescent="0.3">
      <c r="A2298" s="593" t="s">
        <v>439</v>
      </c>
      <c r="B2298" s="672">
        <v>45419</v>
      </c>
      <c r="C2298" s="671" t="s">
        <v>396</v>
      </c>
      <c r="D2298" s="606" t="s">
        <v>402</v>
      </c>
      <c r="E2298" s="670"/>
      <c r="F2298" s="670"/>
      <c r="G2298" s="670"/>
      <c r="H2298" s="670"/>
      <c r="I2298" s="670"/>
      <c r="J2298" s="670"/>
      <c r="K2298" s="670"/>
      <c r="L2298" s="670"/>
      <c r="M2298" s="607">
        <v>3802</v>
      </c>
      <c r="N2298" s="607">
        <v>501</v>
      </c>
      <c r="O2298" s="670"/>
      <c r="P2298" s="670"/>
      <c r="Q2298" s="603">
        <v>4303</v>
      </c>
      <c r="R2298" s="670"/>
      <c r="S2298" s="670"/>
      <c r="T2298" s="670"/>
      <c r="U2298" s="670"/>
      <c r="V2298" s="670"/>
      <c r="W2298" s="670"/>
      <c r="X2298" s="670"/>
      <c r="Y2298" s="670"/>
      <c r="Z2298" s="608">
        <v>5</v>
      </c>
      <c r="AA2298" s="608">
        <v>1</v>
      </c>
      <c r="AB2298" s="670"/>
      <c r="AC2298" s="670"/>
      <c r="AD2298" s="605">
        <v>6</v>
      </c>
    </row>
    <row r="2299" spans="1:30" ht="15.75" thickBot="1" x14ac:dyDescent="0.3">
      <c r="A2299" s="593" t="s">
        <v>439</v>
      </c>
      <c r="B2299" s="691">
        <v>45429</v>
      </c>
      <c r="C2299" s="692" t="s">
        <v>396</v>
      </c>
      <c r="D2299" s="600" t="s">
        <v>402</v>
      </c>
      <c r="E2299" s="602"/>
      <c r="F2299" s="602"/>
      <c r="G2299" s="602"/>
      <c r="H2299" s="602"/>
      <c r="I2299" s="602"/>
      <c r="J2299" s="602"/>
      <c r="K2299" s="602"/>
      <c r="L2299" s="602"/>
      <c r="M2299" s="601">
        <v>23625</v>
      </c>
      <c r="N2299" s="602"/>
      <c r="O2299" s="602"/>
      <c r="P2299" s="602"/>
      <c r="Q2299" s="603">
        <v>23625</v>
      </c>
      <c r="R2299" s="602"/>
      <c r="S2299" s="602"/>
      <c r="T2299" s="602"/>
      <c r="U2299" s="602"/>
      <c r="V2299" s="602"/>
      <c r="W2299" s="602"/>
      <c r="X2299" s="602"/>
      <c r="Y2299" s="602"/>
      <c r="Z2299" s="604">
        <v>32</v>
      </c>
      <c r="AA2299" s="602"/>
      <c r="AB2299" s="602"/>
      <c r="AC2299" s="602"/>
      <c r="AD2299" s="605">
        <v>32</v>
      </c>
    </row>
    <row r="2300" spans="1:30" ht="15.75" thickBot="1" x14ac:dyDescent="0.3">
      <c r="A2300" s="593" t="s">
        <v>439</v>
      </c>
      <c r="B2300" s="690">
        <v>45429</v>
      </c>
      <c r="C2300" s="692" t="s">
        <v>396</v>
      </c>
      <c r="D2300" s="606" t="s">
        <v>399</v>
      </c>
      <c r="E2300" s="670"/>
      <c r="F2300" s="670"/>
      <c r="G2300" s="670"/>
      <c r="H2300" s="670"/>
      <c r="I2300" s="670"/>
      <c r="J2300" s="670"/>
      <c r="K2300" s="670"/>
      <c r="L2300" s="607">
        <v>1748</v>
      </c>
      <c r="M2300" s="607">
        <v>200354</v>
      </c>
      <c r="N2300" s="607">
        <v>336</v>
      </c>
      <c r="O2300" s="670"/>
      <c r="P2300" s="670"/>
      <c r="Q2300" s="603">
        <v>202438</v>
      </c>
      <c r="R2300" s="670"/>
      <c r="S2300" s="670"/>
      <c r="T2300" s="670"/>
      <c r="U2300" s="670"/>
      <c r="V2300" s="670"/>
      <c r="W2300" s="670"/>
      <c r="X2300" s="670"/>
      <c r="Y2300" s="608">
        <v>2</v>
      </c>
      <c r="Z2300" s="608">
        <v>272</v>
      </c>
      <c r="AA2300" s="608">
        <v>1</v>
      </c>
      <c r="AB2300" s="670"/>
      <c r="AC2300" s="670"/>
      <c r="AD2300" s="605">
        <v>273</v>
      </c>
    </row>
    <row r="2301" spans="1:30" ht="15.75" thickBot="1" x14ac:dyDescent="0.3">
      <c r="A2301" s="593" t="s">
        <v>439</v>
      </c>
      <c r="B2301" s="691">
        <v>45429</v>
      </c>
      <c r="C2301" s="692" t="s">
        <v>396</v>
      </c>
      <c r="D2301" s="600" t="s">
        <v>403</v>
      </c>
      <c r="E2301" s="602"/>
      <c r="F2301" s="602"/>
      <c r="G2301" s="602"/>
      <c r="H2301" s="602"/>
      <c r="I2301" s="602"/>
      <c r="J2301" s="602"/>
      <c r="K2301" s="602"/>
      <c r="L2301" s="601">
        <v>542</v>
      </c>
      <c r="M2301" s="601">
        <v>35662</v>
      </c>
      <c r="N2301" s="602"/>
      <c r="O2301" s="602"/>
      <c r="P2301" s="602"/>
      <c r="Q2301" s="603">
        <v>36204</v>
      </c>
      <c r="R2301" s="602"/>
      <c r="S2301" s="602"/>
      <c r="T2301" s="602"/>
      <c r="U2301" s="602"/>
      <c r="V2301" s="602"/>
      <c r="W2301" s="602"/>
      <c r="X2301" s="602"/>
      <c r="Y2301" s="604">
        <v>2</v>
      </c>
      <c r="Z2301" s="604">
        <v>89</v>
      </c>
      <c r="AA2301" s="602"/>
      <c r="AB2301" s="602"/>
      <c r="AC2301" s="602"/>
      <c r="AD2301" s="605">
        <v>90</v>
      </c>
    </row>
    <row r="2302" spans="1:30" ht="15.75" thickBot="1" x14ac:dyDescent="0.3">
      <c r="A2302" s="593" t="s">
        <v>439</v>
      </c>
      <c r="B2302" s="672">
        <v>45433</v>
      </c>
      <c r="C2302" s="671" t="s">
        <v>396</v>
      </c>
      <c r="D2302" s="606" t="s">
        <v>402</v>
      </c>
      <c r="E2302" s="670"/>
      <c r="F2302" s="670"/>
      <c r="G2302" s="670"/>
      <c r="H2302" s="670"/>
      <c r="I2302" s="670"/>
      <c r="J2302" s="670"/>
      <c r="K2302" s="670"/>
      <c r="L2302" s="670"/>
      <c r="M2302" s="607">
        <v>55008</v>
      </c>
      <c r="N2302" s="607">
        <v>2127</v>
      </c>
      <c r="O2302" s="670"/>
      <c r="P2302" s="670"/>
      <c r="Q2302" s="603">
        <v>57135</v>
      </c>
      <c r="R2302" s="670"/>
      <c r="S2302" s="670"/>
      <c r="T2302" s="670"/>
      <c r="U2302" s="670"/>
      <c r="V2302" s="670"/>
      <c r="W2302" s="670"/>
      <c r="X2302" s="670"/>
      <c r="Y2302" s="670"/>
      <c r="Z2302" s="608">
        <v>75</v>
      </c>
      <c r="AA2302" s="608">
        <v>3</v>
      </c>
      <c r="AB2302" s="670"/>
      <c r="AC2302" s="670"/>
      <c r="AD2302" s="605">
        <v>78</v>
      </c>
    </row>
    <row r="2303" spans="1:30" ht="15.75" thickBot="1" x14ac:dyDescent="0.3">
      <c r="A2303" s="593" t="s">
        <v>439</v>
      </c>
      <c r="B2303" s="673">
        <v>45443</v>
      </c>
      <c r="C2303" s="671" t="s">
        <v>396</v>
      </c>
      <c r="D2303" s="600" t="s">
        <v>402</v>
      </c>
      <c r="E2303" s="602"/>
      <c r="F2303" s="602"/>
      <c r="G2303" s="602"/>
      <c r="H2303" s="602"/>
      <c r="I2303" s="602"/>
      <c r="J2303" s="602"/>
      <c r="K2303" s="602"/>
      <c r="L2303" s="602"/>
      <c r="M2303" s="601">
        <v>32674</v>
      </c>
      <c r="N2303" s="601">
        <v>1000</v>
      </c>
      <c r="O2303" s="602"/>
      <c r="P2303" s="602"/>
      <c r="Q2303" s="603">
        <v>33674</v>
      </c>
      <c r="R2303" s="602"/>
      <c r="S2303" s="602"/>
      <c r="T2303" s="602"/>
      <c r="U2303" s="602"/>
      <c r="V2303" s="602"/>
      <c r="W2303" s="602"/>
      <c r="X2303" s="602"/>
      <c r="Y2303" s="602"/>
      <c r="Z2303" s="604">
        <v>43</v>
      </c>
      <c r="AA2303" s="604">
        <v>1</v>
      </c>
      <c r="AB2303" s="602"/>
      <c r="AC2303" s="602"/>
      <c r="AD2303" s="605">
        <v>44</v>
      </c>
    </row>
    <row r="2304" spans="1:30" ht="15.75" thickBot="1" x14ac:dyDescent="0.3">
      <c r="A2304" s="593" t="s">
        <v>439</v>
      </c>
      <c r="B2304" s="672">
        <v>45450</v>
      </c>
      <c r="C2304" s="671" t="s">
        <v>396</v>
      </c>
      <c r="D2304" s="606" t="s">
        <v>402</v>
      </c>
      <c r="E2304" s="670"/>
      <c r="F2304" s="670"/>
      <c r="G2304" s="670"/>
      <c r="H2304" s="670"/>
      <c r="I2304" s="670"/>
      <c r="J2304" s="670"/>
      <c r="K2304" s="670"/>
      <c r="L2304" s="670"/>
      <c r="M2304" s="670"/>
      <c r="N2304" s="607">
        <v>40608</v>
      </c>
      <c r="O2304" s="607">
        <v>2145</v>
      </c>
      <c r="P2304" s="670"/>
      <c r="Q2304" s="603">
        <v>42753</v>
      </c>
      <c r="R2304" s="670"/>
      <c r="S2304" s="670"/>
      <c r="T2304" s="670"/>
      <c r="U2304" s="670"/>
      <c r="V2304" s="670"/>
      <c r="W2304" s="670"/>
      <c r="X2304" s="670"/>
      <c r="Y2304" s="670"/>
      <c r="Z2304" s="670"/>
      <c r="AA2304" s="608">
        <v>49</v>
      </c>
      <c r="AB2304" s="608">
        <v>2</v>
      </c>
      <c r="AC2304" s="670"/>
      <c r="AD2304" s="605">
        <v>51</v>
      </c>
    </row>
    <row r="2305" spans="1:30" ht="15.75" thickBot="1" x14ac:dyDescent="0.3">
      <c r="A2305" s="593" t="s">
        <v>439</v>
      </c>
      <c r="B2305" s="673">
        <v>45454</v>
      </c>
      <c r="C2305" s="671" t="s">
        <v>396</v>
      </c>
      <c r="D2305" s="600" t="s">
        <v>402</v>
      </c>
      <c r="E2305" s="602"/>
      <c r="F2305" s="602"/>
      <c r="G2305" s="602"/>
      <c r="H2305" s="602"/>
      <c r="I2305" s="602"/>
      <c r="J2305" s="602"/>
      <c r="K2305" s="602"/>
      <c r="L2305" s="602"/>
      <c r="M2305" s="602"/>
      <c r="N2305" s="601">
        <v>5068</v>
      </c>
      <c r="O2305" s="601">
        <v>1125</v>
      </c>
      <c r="P2305" s="602"/>
      <c r="Q2305" s="603">
        <v>6193</v>
      </c>
      <c r="R2305" s="602"/>
      <c r="S2305" s="602"/>
      <c r="T2305" s="602"/>
      <c r="U2305" s="602"/>
      <c r="V2305" s="602"/>
      <c r="W2305" s="602"/>
      <c r="X2305" s="602"/>
      <c r="Y2305" s="602"/>
      <c r="Z2305" s="602"/>
      <c r="AA2305" s="604">
        <v>8</v>
      </c>
      <c r="AB2305" s="604">
        <v>2</v>
      </c>
      <c r="AC2305" s="602"/>
      <c r="AD2305" s="605">
        <v>10</v>
      </c>
    </row>
    <row r="2306" spans="1:30" ht="15.75" thickBot="1" x14ac:dyDescent="0.3">
      <c r="A2306" s="593" t="s">
        <v>439</v>
      </c>
      <c r="B2306" s="690">
        <v>45457</v>
      </c>
      <c r="C2306" s="692" t="s">
        <v>396</v>
      </c>
      <c r="D2306" s="606" t="s">
        <v>402</v>
      </c>
      <c r="E2306" s="670"/>
      <c r="F2306" s="670"/>
      <c r="G2306" s="670"/>
      <c r="H2306" s="670"/>
      <c r="I2306" s="670"/>
      <c r="J2306" s="670"/>
      <c r="K2306" s="670"/>
      <c r="L2306" s="670"/>
      <c r="M2306" s="670"/>
      <c r="N2306" s="607">
        <v>18948</v>
      </c>
      <c r="O2306" s="607">
        <v>385</v>
      </c>
      <c r="P2306" s="670"/>
      <c r="Q2306" s="603">
        <v>19333</v>
      </c>
      <c r="R2306" s="670"/>
      <c r="S2306" s="670"/>
      <c r="T2306" s="670"/>
      <c r="U2306" s="670"/>
      <c r="V2306" s="670"/>
      <c r="W2306" s="670"/>
      <c r="X2306" s="670"/>
      <c r="Y2306" s="670"/>
      <c r="Z2306" s="670"/>
      <c r="AA2306" s="608">
        <v>23</v>
      </c>
      <c r="AB2306" s="608">
        <v>1</v>
      </c>
      <c r="AC2306" s="670"/>
      <c r="AD2306" s="605">
        <v>24</v>
      </c>
    </row>
    <row r="2307" spans="1:30" ht="15.75" thickBot="1" x14ac:dyDescent="0.3">
      <c r="A2307" s="593" t="s">
        <v>439</v>
      </c>
      <c r="B2307" s="691">
        <v>45457</v>
      </c>
      <c r="C2307" s="692" t="s">
        <v>396</v>
      </c>
      <c r="D2307" s="600" t="s">
        <v>397</v>
      </c>
      <c r="E2307" s="602"/>
      <c r="F2307" s="602"/>
      <c r="G2307" s="602"/>
      <c r="H2307" s="602"/>
      <c r="I2307" s="602"/>
      <c r="J2307" s="602"/>
      <c r="K2307" s="602"/>
      <c r="L2307" s="602"/>
      <c r="M2307" s="602"/>
      <c r="N2307" s="602"/>
      <c r="O2307" s="601">
        <v>984</v>
      </c>
      <c r="P2307" s="602"/>
      <c r="Q2307" s="603">
        <v>984</v>
      </c>
      <c r="R2307" s="602"/>
      <c r="S2307" s="602"/>
      <c r="T2307" s="602"/>
      <c r="U2307" s="602"/>
      <c r="V2307" s="602"/>
      <c r="W2307" s="602"/>
      <c r="X2307" s="602"/>
      <c r="Y2307" s="602"/>
      <c r="Z2307" s="602"/>
      <c r="AA2307" s="602"/>
      <c r="AB2307" s="604">
        <v>1</v>
      </c>
      <c r="AC2307" s="602"/>
      <c r="AD2307" s="605">
        <v>1</v>
      </c>
    </row>
    <row r="2308" spans="1:30" ht="15.75" thickBot="1" x14ac:dyDescent="0.3">
      <c r="A2308" s="593" t="s">
        <v>439</v>
      </c>
      <c r="B2308" s="672">
        <v>45460</v>
      </c>
      <c r="C2308" s="671" t="s">
        <v>396</v>
      </c>
      <c r="D2308" s="606" t="s">
        <v>402</v>
      </c>
      <c r="E2308" s="670"/>
      <c r="F2308" s="670"/>
      <c r="G2308" s="670"/>
      <c r="H2308" s="670"/>
      <c r="I2308" s="670"/>
      <c r="J2308" s="670"/>
      <c r="K2308" s="670"/>
      <c r="L2308" s="670"/>
      <c r="M2308" s="670"/>
      <c r="N2308" s="607">
        <v>60813</v>
      </c>
      <c r="O2308" s="607">
        <v>1500</v>
      </c>
      <c r="P2308" s="670"/>
      <c r="Q2308" s="603">
        <v>62313</v>
      </c>
      <c r="R2308" s="670"/>
      <c r="S2308" s="670"/>
      <c r="T2308" s="670"/>
      <c r="U2308" s="670"/>
      <c r="V2308" s="670"/>
      <c r="W2308" s="670"/>
      <c r="X2308" s="670"/>
      <c r="Y2308" s="670"/>
      <c r="Z2308" s="670"/>
      <c r="AA2308" s="608">
        <v>67</v>
      </c>
      <c r="AB2308" s="608">
        <v>1</v>
      </c>
      <c r="AC2308" s="670"/>
      <c r="AD2308" s="605">
        <v>68</v>
      </c>
    </row>
    <row r="2309" spans="1:30" ht="15.75" thickBot="1" x14ac:dyDescent="0.3">
      <c r="A2309" s="593" t="s">
        <v>439</v>
      </c>
      <c r="B2309" s="673">
        <v>45467</v>
      </c>
      <c r="C2309" s="671" t="s">
        <v>396</v>
      </c>
      <c r="D2309" s="600" t="s">
        <v>402</v>
      </c>
      <c r="E2309" s="602"/>
      <c r="F2309" s="602"/>
      <c r="G2309" s="602"/>
      <c r="H2309" s="602"/>
      <c r="I2309" s="602"/>
      <c r="J2309" s="602"/>
      <c r="K2309" s="602"/>
      <c r="L2309" s="602"/>
      <c r="M2309" s="602"/>
      <c r="N2309" s="601">
        <v>21746</v>
      </c>
      <c r="O2309" s="601">
        <v>14673</v>
      </c>
      <c r="P2309" s="602"/>
      <c r="Q2309" s="603">
        <v>36419</v>
      </c>
      <c r="R2309" s="602"/>
      <c r="S2309" s="602"/>
      <c r="T2309" s="602"/>
      <c r="U2309" s="602"/>
      <c r="V2309" s="602"/>
      <c r="W2309" s="602"/>
      <c r="X2309" s="602"/>
      <c r="Y2309" s="602"/>
      <c r="Z2309" s="602"/>
      <c r="AA2309" s="604">
        <v>30</v>
      </c>
      <c r="AB2309" s="604">
        <v>20</v>
      </c>
      <c r="AC2309" s="602"/>
      <c r="AD2309" s="605">
        <v>50</v>
      </c>
    </row>
    <row r="2310" spans="1:30" ht="15.75" thickBot="1" x14ac:dyDescent="0.3">
      <c r="A2310" s="593" t="s">
        <v>439</v>
      </c>
      <c r="B2310" s="672">
        <v>45491</v>
      </c>
      <c r="C2310" s="671" t="s">
        <v>396</v>
      </c>
      <c r="D2310" s="606" t="s">
        <v>402</v>
      </c>
      <c r="E2310" s="670"/>
      <c r="F2310" s="670"/>
      <c r="G2310" s="670"/>
      <c r="H2310" s="670"/>
      <c r="I2310" s="670"/>
      <c r="J2310" s="670"/>
      <c r="K2310" s="670"/>
      <c r="L2310" s="670"/>
      <c r="M2310" s="670"/>
      <c r="N2310" s="670"/>
      <c r="O2310" s="607">
        <v>80934</v>
      </c>
      <c r="P2310" s="607">
        <v>3290</v>
      </c>
      <c r="Q2310" s="603">
        <v>84224</v>
      </c>
      <c r="R2310" s="670"/>
      <c r="S2310" s="670"/>
      <c r="T2310" s="670"/>
      <c r="U2310" s="670"/>
      <c r="V2310" s="670"/>
      <c r="W2310" s="670"/>
      <c r="X2310" s="670"/>
      <c r="Y2310" s="670"/>
      <c r="Z2310" s="670"/>
      <c r="AA2310" s="670"/>
      <c r="AB2310" s="608">
        <v>104</v>
      </c>
      <c r="AC2310" s="608">
        <v>4</v>
      </c>
      <c r="AD2310" s="605">
        <v>108</v>
      </c>
    </row>
    <row r="2311" spans="1:30" ht="15.75" thickBot="1" x14ac:dyDescent="0.3">
      <c r="A2311" s="593" t="s">
        <v>439</v>
      </c>
      <c r="B2311" s="673">
        <v>45495</v>
      </c>
      <c r="C2311" s="671" t="s">
        <v>396</v>
      </c>
      <c r="D2311" s="600" t="s">
        <v>402</v>
      </c>
      <c r="E2311" s="602"/>
      <c r="F2311" s="602"/>
      <c r="G2311" s="602"/>
      <c r="H2311" s="602"/>
      <c r="I2311" s="602"/>
      <c r="J2311" s="602"/>
      <c r="K2311" s="602"/>
      <c r="L2311" s="602"/>
      <c r="M2311" s="602"/>
      <c r="N2311" s="602"/>
      <c r="O2311" s="601">
        <v>29613</v>
      </c>
      <c r="P2311" s="601">
        <v>200</v>
      </c>
      <c r="Q2311" s="603">
        <v>29813</v>
      </c>
      <c r="R2311" s="602"/>
      <c r="S2311" s="602"/>
      <c r="T2311" s="602"/>
      <c r="U2311" s="602"/>
      <c r="V2311" s="602"/>
      <c r="W2311" s="602"/>
      <c r="X2311" s="602"/>
      <c r="Y2311" s="602"/>
      <c r="Z2311" s="602"/>
      <c r="AA2311" s="602"/>
      <c r="AB2311" s="604">
        <v>48</v>
      </c>
      <c r="AC2311" s="604">
        <v>1</v>
      </c>
      <c r="AD2311" s="605">
        <v>49</v>
      </c>
    </row>
    <row r="2312" spans="1:30" ht="15.75" thickBot="1" x14ac:dyDescent="0.3">
      <c r="A2312" s="593" t="s">
        <v>439</v>
      </c>
      <c r="B2312" s="690">
        <v>45496</v>
      </c>
      <c r="C2312" s="692" t="s">
        <v>396</v>
      </c>
      <c r="D2312" s="606" t="s">
        <v>399</v>
      </c>
      <c r="E2312" s="670"/>
      <c r="F2312" s="670"/>
      <c r="G2312" s="670"/>
      <c r="H2312" s="670"/>
      <c r="I2312" s="670"/>
      <c r="J2312" s="670"/>
      <c r="K2312" s="670"/>
      <c r="L2312" s="670"/>
      <c r="M2312" s="607">
        <v>190786</v>
      </c>
      <c r="N2312" s="670"/>
      <c r="O2312" s="607">
        <v>1270</v>
      </c>
      <c r="P2312" s="607">
        <v>1500</v>
      </c>
      <c r="Q2312" s="603">
        <v>193556</v>
      </c>
      <c r="R2312" s="670"/>
      <c r="S2312" s="670"/>
      <c r="T2312" s="670"/>
      <c r="U2312" s="670"/>
      <c r="V2312" s="670"/>
      <c r="W2312" s="670"/>
      <c r="X2312" s="670"/>
      <c r="Y2312" s="670"/>
      <c r="Z2312" s="608">
        <v>265</v>
      </c>
      <c r="AA2312" s="670"/>
      <c r="AB2312" s="608">
        <v>1</v>
      </c>
      <c r="AC2312" s="608">
        <v>1</v>
      </c>
      <c r="AD2312" s="605">
        <v>267</v>
      </c>
    </row>
    <row r="2313" spans="1:30" ht="15.75" thickBot="1" x14ac:dyDescent="0.3">
      <c r="A2313" s="593" t="s">
        <v>439</v>
      </c>
      <c r="B2313" s="691">
        <v>45496</v>
      </c>
      <c r="C2313" s="692" t="s">
        <v>396</v>
      </c>
      <c r="D2313" s="600" t="s">
        <v>403</v>
      </c>
      <c r="E2313" s="602"/>
      <c r="F2313" s="602"/>
      <c r="G2313" s="602"/>
      <c r="H2313" s="602"/>
      <c r="I2313" s="602"/>
      <c r="J2313" s="602"/>
      <c r="K2313" s="602"/>
      <c r="L2313" s="602"/>
      <c r="M2313" s="601">
        <v>33363</v>
      </c>
      <c r="N2313" s="602"/>
      <c r="O2313" s="602"/>
      <c r="P2313" s="602"/>
      <c r="Q2313" s="603">
        <v>33363</v>
      </c>
      <c r="R2313" s="602"/>
      <c r="S2313" s="602"/>
      <c r="T2313" s="602"/>
      <c r="U2313" s="602"/>
      <c r="V2313" s="602"/>
      <c r="W2313" s="602"/>
      <c r="X2313" s="602"/>
      <c r="Y2313" s="602"/>
      <c r="Z2313" s="604">
        <v>95</v>
      </c>
      <c r="AA2313" s="602"/>
      <c r="AB2313" s="602"/>
      <c r="AC2313" s="602"/>
      <c r="AD2313" s="605">
        <v>95</v>
      </c>
    </row>
    <row r="2314" spans="1:30" ht="15.75" thickBot="1" x14ac:dyDescent="0.3">
      <c r="A2314" s="593" t="s">
        <v>439</v>
      </c>
      <c r="B2314" s="690">
        <v>45497</v>
      </c>
      <c r="C2314" s="692" t="s">
        <v>396</v>
      </c>
      <c r="D2314" s="606" t="s">
        <v>399</v>
      </c>
      <c r="E2314" s="670"/>
      <c r="F2314" s="670"/>
      <c r="G2314" s="670"/>
      <c r="H2314" s="670"/>
      <c r="I2314" s="670"/>
      <c r="J2314" s="670"/>
      <c r="K2314" s="670"/>
      <c r="L2314" s="670"/>
      <c r="M2314" s="607">
        <v>107469</v>
      </c>
      <c r="N2314" s="670"/>
      <c r="O2314" s="670"/>
      <c r="P2314" s="607">
        <v>1408</v>
      </c>
      <c r="Q2314" s="603">
        <v>108877</v>
      </c>
      <c r="R2314" s="670"/>
      <c r="S2314" s="670"/>
      <c r="T2314" s="670"/>
      <c r="U2314" s="670"/>
      <c r="V2314" s="670"/>
      <c r="W2314" s="670"/>
      <c r="X2314" s="670"/>
      <c r="Y2314" s="670"/>
      <c r="Z2314" s="608">
        <v>137</v>
      </c>
      <c r="AA2314" s="670"/>
      <c r="AB2314" s="670"/>
      <c r="AC2314" s="608">
        <v>1</v>
      </c>
      <c r="AD2314" s="605">
        <v>138</v>
      </c>
    </row>
    <row r="2315" spans="1:30" ht="15.75" thickBot="1" x14ac:dyDescent="0.3">
      <c r="A2315" s="593" t="s">
        <v>439</v>
      </c>
      <c r="B2315" s="691">
        <v>45497</v>
      </c>
      <c r="C2315" s="692" t="s">
        <v>396</v>
      </c>
      <c r="D2315" s="600" t="s">
        <v>403</v>
      </c>
      <c r="E2315" s="602"/>
      <c r="F2315" s="602"/>
      <c r="G2315" s="602"/>
      <c r="H2315" s="602"/>
      <c r="I2315" s="602"/>
      <c r="J2315" s="602"/>
      <c r="K2315" s="602"/>
      <c r="L2315" s="602"/>
      <c r="M2315" s="601">
        <v>16485</v>
      </c>
      <c r="N2315" s="602"/>
      <c r="O2315" s="602"/>
      <c r="P2315" s="602"/>
      <c r="Q2315" s="603">
        <v>16485</v>
      </c>
      <c r="R2315" s="602"/>
      <c r="S2315" s="602"/>
      <c r="T2315" s="602"/>
      <c r="U2315" s="602"/>
      <c r="V2315" s="602"/>
      <c r="W2315" s="602"/>
      <c r="X2315" s="602"/>
      <c r="Y2315" s="602"/>
      <c r="Z2315" s="604">
        <v>38</v>
      </c>
      <c r="AA2315" s="602"/>
      <c r="AB2315" s="602"/>
      <c r="AC2315" s="602"/>
      <c r="AD2315" s="605">
        <v>38</v>
      </c>
    </row>
    <row r="2316" spans="1:30" ht="15.75" thickBot="1" x14ac:dyDescent="0.3">
      <c r="A2316" s="593" t="s">
        <v>439</v>
      </c>
      <c r="B2316" s="690">
        <v>45498</v>
      </c>
      <c r="C2316" s="692" t="s">
        <v>396</v>
      </c>
      <c r="D2316" s="606" t="s">
        <v>399</v>
      </c>
      <c r="E2316" s="670"/>
      <c r="F2316" s="670"/>
      <c r="G2316" s="670"/>
      <c r="H2316" s="670"/>
      <c r="I2316" s="670"/>
      <c r="J2316" s="670"/>
      <c r="K2316" s="670"/>
      <c r="L2316" s="670"/>
      <c r="M2316" s="607">
        <v>128122</v>
      </c>
      <c r="N2316" s="670"/>
      <c r="O2316" s="670"/>
      <c r="P2316" s="670"/>
      <c r="Q2316" s="603">
        <v>128122</v>
      </c>
      <c r="R2316" s="670"/>
      <c r="S2316" s="670"/>
      <c r="T2316" s="670"/>
      <c r="U2316" s="670"/>
      <c r="V2316" s="670"/>
      <c r="W2316" s="670"/>
      <c r="X2316" s="670"/>
      <c r="Y2316" s="670"/>
      <c r="Z2316" s="608">
        <v>170</v>
      </c>
      <c r="AA2316" s="670"/>
      <c r="AB2316" s="670"/>
      <c r="AC2316" s="670"/>
      <c r="AD2316" s="605">
        <v>170</v>
      </c>
    </row>
    <row r="2317" spans="1:30" ht="15.75" thickBot="1" x14ac:dyDescent="0.3">
      <c r="A2317" s="593" t="s">
        <v>439</v>
      </c>
      <c r="B2317" s="691">
        <v>45498</v>
      </c>
      <c r="C2317" s="692" t="s">
        <v>396</v>
      </c>
      <c r="D2317" s="600" t="s">
        <v>403</v>
      </c>
      <c r="E2317" s="602"/>
      <c r="F2317" s="602"/>
      <c r="G2317" s="602"/>
      <c r="H2317" s="602"/>
      <c r="I2317" s="602"/>
      <c r="J2317" s="602"/>
      <c r="K2317" s="602"/>
      <c r="L2317" s="602"/>
      <c r="M2317" s="601">
        <v>17637</v>
      </c>
      <c r="N2317" s="602"/>
      <c r="O2317" s="602"/>
      <c r="P2317" s="602"/>
      <c r="Q2317" s="603">
        <v>17637</v>
      </c>
      <c r="R2317" s="602"/>
      <c r="S2317" s="602"/>
      <c r="T2317" s="602"/>
      <c r="U2317" s="602"/>
      <c r="V2317" s="602"/>
      <c r="W2317" s="602"/>
      <c r="X2317" s="602"/>
      <c r="Y2317" s="602"/>
      <c r="Z2317" s="604">
        <v>50</v>
      </c>
      <c r="AA2317" s="602"/>
      <c r="AB2317" s="602"/>
      <c r="AC2317" s="602"/>
      <c r="AD2317" s="605">
        <v>50</v>
      </c>
    </row>
    <row r="2318" spans="1:30" ht="15.75" thickBot="1" x14ac:dyDescent="0.3">
      <c r="A2318" s="593" t="s">
        <v>439</v>
      </c>
      <c r="B2318" s="690">
        <v>45499</v>
      </c>
      <c r="C2318" s="692" t="s">
        <v>396</v>
      </c>
      <c r="D2318" s="606" t="s">
        <v>399</v>
      </c>
      <c r="E2318" s="670"/>
      <c r="F2318" s="670"/>
      <c r="G2318" s="670"/>
      <c r="H2318" s="670"/>
      <c r="I2318" s="670"/>
      <c r="J2318" s="670"/>
      <c r="K2318" s="670"/>
      <c r="L2318" s="670"/>
      <c r="M2318" s="607">
        <v>213461</v>
      </c>
      <c r="N2318" s="607">
        <v>14683</v>
      </c>
      <c r="O2318" s="670"/>
      <c r="P2318" s="607">
        <v>4918</v>
      </c>
      <c r="Q2318" s="603">
        <v>233062</v>
      </c>
      <c r="R2318" s="670"/>
      <c r="S2318" s="670"/>
      <c r="T2318" s="670"/>
      <c r="U2318" s="670"/>
      <c r="V2318" s="670"/>
      <c r="W2318" s="670"/>
      <c r="X2318" s="670"/>
      <c r="Y2318" s="670"/>
      <c r="Z2318" s="608">
        <v>284</v>
      </c>
      <c r="AA2318" s="608">
        <v>22</v>
      </c>
      <c r="AB2318" s="670"/>
      <c r="AC2318" s="608">
        <v>6</v>
      </c>
      <c r="AD2318" s="605">
        <v>310</v>
      </c>
    </row>
    <row r="2319" spans="1:30" ht="15.75" thickBot="1" x14ac:dyDescent="0.3">
      <c r="A2319" s="593" t="s">
        <v>439</v>
      </c>
      <c r="B2319" s="691">
        <v>45499</v>
      </c>
      <c r="C2319" s="692" t="s">
        <v>396</v>
      </c>
      <c r="D2319" s="600" t="s">
        <v>403</v>
      </c>
      <c r="E2319" s="602"/>
      <c r="F2319" s="602"/>
      <c r="G2319" s="602"/>
      <c r="H2319" s="602"/>
      <c r="I2319" s="602"/>
      <c r="J2319" s="602"/>
      <c r="K2319" s="602"/>
      <c r="L2319" s="602"/>
      <c r="M2319" s="601">
        <v>35432</v>
      </c>
      <c r="N2319" s="601">
        <v>2073</v>
      </c>
      <c r="O2319" s="602"/>
      <c r="P2319" s="601">
        <v>265</v>
      </c>
      <c r="Q2319" s="603">
        <v>37770</v>
      </c>
      <c r="R2319" s="602"/>
      <c r="S2319" s="602"/>
      <c r="T2319" s="602"/>
      <c r="U2319" s="602"/>
      <c r="V2319" s="602"/>
      <c r="W2319" s="602"/>
      <c r="X2319" s="602"/>
      <c r="Y2319" s="602"/>
      <c r="Z2319" s="604">
        <v>87</v>
      </c>
      <c r="AA2319" s="604">
        <v>5</v>
      </c>
      <c r="AB2319" s="602"/>
      <c r="AC2319" s="604">
        <v>1</v>
      </c>
      <c r="AD2319" s="605">
        <v>92</v>
      </c>
    </row>
    <row r="2320" spans="1:30" ht="15.75" thickBot="1" x14ac:dyDescent="0.3">
      <c r="A2320" s="593" t="s">
        <v>439</v>
      </c>
      <c r="B2320" s="690">
        <v>45502</v>
      </c>
      <c r="C2320" s="692" t="s">
        <v>396</v>
      </c>
      <c r="D2320" s="606" t="s">
        <v>402</v>
      </c>
      <c r="E2320" s="670"/>
      <c r="F2320" s="670"/>
      <c r="G2320" s="670"/>
      <c r="H2320" s="670"/>
      <c r="I2320" s="670"/>
      <c r="J2320" s="670"/>
      <c r="K2320" s="670"/>
      <c r="L2320" s="670"/>
      <c r="M2320" s="670"/>
      <c r="N2320" s="670"/>
      <c r="O2320" s="607">
        <v>26245</v>
      </c>
      <c r="P2320" s="607">
        <v>1587</v>
      </c>
      <c r="Q2320" s="603">
        <v>27832</v>
      </c>
      <c r="R2320" s="670"/>
      <c r="S2320" s="670"/>
      <c r="T2320" s="670"/>
      <c r="U2320" s="670"/>
      <c r="V2320" s="670"/>
      <c r="W2320" s="670"/>
      <c r="X2320" s="670"/>
      <c r="Y2320" s="670"/>
      <c r="Z2320" s="670"/>
      <c r="AA2320" s="670"/>
      <c r="AB2320" s="608">
        <v>35</v>
      </c>
      <c r="AC2320" s="608">
        <v>2</v>
      </c>
      <c r="AD2320" s="605">
        <v>37</v>
      </c>
    </row>
    <row r="2321" spans="1:30" ht="15.75" thickBot="1" x14ac:dyDescent="0.3">
      <c r="A2321" s="593" t="s">
        <v>439</v>
      </c>
      <c r="B2321" s="691">
        <v>45502</v>
      </c>
      <c r="C2321" s="692" t="s">
        <v>396</v>
      </c>
      <c r="D2321" s="600" t="s">
        <v>399</v>
      </c>
      <c r="E2321" s="602"/>
      <c r="F2321" s="602"/>
      <c r="G2321" s="602"/>
      <c r="H2321" s="602"/>
      <c r="I2321" s="602"/>
      <c r="J2321" s="602"/>
      <c r="K2321" s="602"/>
      <c r="L2321" s="602"/>
      <c r="M2321" s="601">
        <v>9378</v>
      </c>
      <c r="N2321" s="601">
        <v>177652</v>
      </c>
      <c r="O2321" s="602"/>
      <c r="P2321" s="601">
        <v>265</v>
      </c>
      <c r="Q2321" s="603">
        <v>187295</v>
      </c>
      <c r="R2321" s="602"/>
      <c r="S2321" s="602"/>
      <c r="T2321" s="602"/>
      <c r="U2321" s="602"/>
      <c r="V2321" s="602"/>
      <c r="W2321" s="602"/>
      <c r="X2321" s="602"/>
      <c r="Y2321" s="602"/>
      <c r="Z2321" s="604">
        <v>13</v>
      </c>
      <c r="AA2321" s="604">
        <v>221</v>
      </c>
      <c r="AB2321" s="602"/>
      <c r="AC2321" s="604">
        <v>1</v>
      </c>
      <c r="AD2321" s="605">
        <v>234</v>
      </c>
    </row>
    <row r="2322" spans="1:30" ht="15.75" thickBot="1" x14ac:dyDescent="0.3">
      <c r="A2322" s="593" t="s">
        <v>439</v>
      </c>
      <c r="B2322" s="690">
        <v>45502</v>
      </c>
      <c r="C2322" s="692" t="s">
        <v>396</v>
      </c>
      <c r="D2322" s="606" t="s">
        <v>403</v>
      </c>
      <c r="E2322" s="670"/>
      <c r="F2322" s="670"/>
      <c r="G2322" s="670"/>
      <c r="H2322" s="670"/>
      <c r="I2322" s="670"/>
      <c r="J2322" s="670"/>
      <c r="K2322" s="670"/>
      <c r="L2322" s="670"/>
      <c r="M2322" s="607">
        <v>988</v>
      </c>
      <c r="N2322" s="607">
        <v>24147</v>
      </c>
      <c r="O2322" s="670"/>
      <c r="P2322" s="607">
        <v>1739</v>
      </c>
      <c r="Q2322" s="603">
        <v>26874</v>
      </c>
      <c r="R2322" s="670"/>
      <c r="S2322" s="670"/>
      <c r="T2322" s="670"/>
      <c r="U2322" s="670"/>
      <c r="V2322" s="670"/>
      <c r="W2322" s="670"/>
      <c r="X2322" s="670"/>
      <c r="Y2322" s="670"/>
      <c r="Z2322" s="608">
        <v>3</v>
      </c>
      <c r="AA2322" s="608">
        <v>62</v>
      </c>
      <c r="AB2322" s="670"/>
      <c r="AC2322" s="608">
        <v>6</v>
      </c>
      <c r="AD2322" s="605">
        <v>65</v>
      </c>
    </row>
    <row r="2323" spans="1:30" ht="15.75" thickBot="1" x14ac:dyDescent="0.3">
      <c r="A2323" s="593" t="s">
        <v>439</v>
      </c>
      <c r="B2323" s="691">
        <v>45503</v>
      </c>
      <c r="C2323" s="692" t="s">
        <v>396</v>
      </c>
      <c r="D2323" s="600" t="s">
        <v>399</v>
      </c>
      <c r="E2323" s="602"/>
      <c r="F2323" s="602"/>
      <c r="G2323" s="602"/>
      <c r="H2323" s="602"/>
      <c r="I2323" s="602"/>
      <c r="J2323" s="602"/>
      <c r="K2323" s="602"/>
      <c r="L2323" s="602"/>
      <c r="M2323" s="601">
        <v>500</v>
      </c>
      <c r="N2323" s="601">
        <v>246679</v>
      </c>
      <c r="O2323" s="602"/>
      <c r="P2323" s="601">
        <v>1234</v>
      </c>
      <c r="Q2323" s="603">
        <v>248413</v>
      </c>
      <c r="R2323" s="602"/>
      <c r="S2323" s="602"/>
      <c r="T2323" s="602"/>
      <c r="U2323" s="602"/>
      <c r="V2323" s="602"/>
      <c r="W2323" s="602"/>
      <c r="X2323" s="602"/>
      <c r="Y2323" s="602"/>
      <c r="Z2323" s="604">
        <v>1</v>
      </c>
      <c r="AA2323" s="604">
        <v>298</v>
      </c>
      <c r="AB2323" s="602"/>
      <c r="AC2323" s="604">
        <v>2</v>
      </c>
      <c r="AD2323" s="605">
        <v>299</v>
      </c>
    </row>
    <row r="2324" spans="1:30" ht="15.75" thickBot="1" x14ac:dyDescent="0.3">
      <c r="A2324" s="593" t="s">
        <v>439</v>
      </c>
      <c r="B2324" s="690">
        <v>45503</v>
      </c>
      <c r="C2324" s="692" t="s">
        <v>396</v>
      </c>
      <c r="D2324" s="606" t="s">
        <v>403</v>
      </c>
      <c r="E2324" s="670"/>
      <c r="F2324" s="670"/>
      <c r="G2324" s="670"/>
      <c r="H2324" s="670"/>
      <c r="I2324" s="670"/>
      <c r="J2324" s="670"/>
      <c r="K2324" s="670"/>
      <c r="L2324" s="670"/>
      <c r="M2324" s="670"/>
      <c r="N2324" s="607">
        <v>32064</v>
      </c>
      <c r="O2324" s="670"/>
      <c r="P2324" s="670"/>
      <c r="Q2324" s="603">
        <v>32064</v>
      </c>
      <c r="R2324" s="670"/>
      <c r="S2324" s="670"/>
      <c r="T2324" s="670"/>
      <c r="U2324" s="670"/>
      <c r="V2324" s="670"/>
      <c r="W2324" s="670"/>
      <c r="X2324" s="670"/>
      <c r="Y2324" s="670"/>
      <c r="Z2324" s="670"/>
      <c r="AA2324" s="608">
        <v>80</v>
      </c>
      <c r="AB2324" s="670"/>
      <c r="AC2324" s="670"/>
      <c r="AD2324" s="605">
        <v>80</v>
      </c>
    </row>
    <row r="2325" spans="1:30" ht="15.75" thickBot="1" x14ac:dyDescent="0.3">
      <c r="A2325" s="593" t="s">
        <v>439</v>
      </c>
      <c r="B2325" s="691">
        <v>45504</v>
      </c>
      <c r="C2325" s="692" t="s">
        <v>396</v>
      </c>
      <c r="D2325" s="600" t="s">
        <v>399</v>
      </c>
      <c r="E2325" s="602"/>
      <c r="F2325" s="602"/>
      <c r="G2325" s="602"/>
      <c r="H2325" s="602"/>
      <c r="I2325" s="602"/>
      <c r="J2325" s="602"/>
      <c r="K2325" s="602"/>
      <c r="L2325" s="602"/>
      <c r="M2325" s="602"/>
      <c r="N2325" s="601">
        <v>219068</v>
      </c>
      <c r="O2325" s="601">
        <v>1010</v>
      </c>
      <c r="P2325" s="601">
        <v>1596</v>
      </c>
      <c r="Q2325" s="603">
        <v>221674</v>
      </c>
      <c r="R2325" s="602"/>
      <c r="S2325" s="602"/>
      <c r="T2325" s="602"/>
      <c r="U2325" s="602"/>
      <c r="V2325" s="602"/>
      <c r="W2325" s="602"/>
      <c r="X2325" s="602"/>
      <c r="Y2325" s="602"/>
      <c r="Z2325" s="602"/>
      <c r="AA2325" s="604">
        <v>280</v>
      </c>
      <c r="AB2325" s="604">
        <v>1</v>
      </c>
      <c r="AC2325" s="604">
        <v>4</v>
      </c>
      <c r="AD2325" s="605">
        <v>284</v>
      </c>
    </row>
    <row r="2326" spans="1:30" ht="15.75" thickBot="1" x14ac:dyDescent="0.3">
      <c r="A2326" s="593" t="s">
        <v>439</v>
      </c>
      <c r="B2326" s="690">
        <v>45504</v>
      </c>
      <c r="C2326" s="692" t="s">
        <v>396</v>
      </c>
      <c r="D2326" s="606" t="s">
        <v>403</v>
      </c>
      <c r="E2326" s="670"/>
      <c r="F2326" s="670"/>
      <c r="G2326" s="670"/>
      <c r="H2326" s="670"/>
      <c r="I2326" s="670"/>
      <c r="J2326" s="670"/>
      <c r="K2326" s="670"/>
      <c r="L2326" s="670"/>
      <c r="M2326" s="670"/>
      <c r="N2326" s="607">
        <v>29910</v>
      </c>
      <c r="O2326" s="670"/>
      <c r="P2326" s="607">
        <v>308</v>
      </c>
      <c r="Q2326" s="603">
        <v>30218</v>
      </c>
      <c r="R2326" s="670"/>
      <c r="S2326" s="670"/>
      <c r="T2326" s="670"/>
      <c r="U2326" s="670"/>
      <c r="V2326" s="670"/>
      <c r="W2326" s="670"/>
      <c r="X2326" s="670"/>
      <c r="Y2326" s="670"/>
      <c r="Z2326" s="670"/>
      <c r="AA2326" s="608">
        <v>67</v>
      </c>
      <c r="AB2326" s="670"/>
      <c r="AC2326" s="608">
        <v>1</v>
      </c>
      <c r="AD2326" s="605">
        <v>67</v>
      </c>
    </row>
    <row r="2327" spans="1:30" ht="15.75" thickBot="1" x14ac:dyDescent="0.3">
      <c r="A2327" s="593" t="s">
        <v>439</v>
      </c>
      <c r="B2327" s="691">
        <v>45505</v>
      </c>
      <c r="C2327" s="692" t="s">
        <v>396</v>
      </c>
      <c r="D2327" s="600" t="s">
        <v>402</v>
      </c>
      <c r="E2327" s="602"/>
      <c r="F2327" s="602"/>
      <c r="G2327" s="602"/>
      <c r="H2327" s="602"/>
      <c r="I2327" s="602"/>
      <c r="J2327" s="602"/>
      <c r="K2327" s="602"/>
      <c r="L2327" s="602"/>
      <c r="M2327" s="602"/>
      <c r="N2327" s="602"/>
      <c r="O2327" s="601">
        <v>50508</v>
      </c>
      <c r="P2327" s="602"/>
      <c r="Q2327" s="603">
        <v>50508</v>
      </c>
      <c r="R2327" s="602"/>
      <c r="S2327" s="602"/>
      <c r="T2327" s="602"/>
      <c r="U2327" s="602"/>
      <c r="V2327" s="602"/>
      <c r="W2327" s="602"/>
      <c r="X2327" s="602"/>
      <c r="Y2327" s="602"/>
      <c r="Z2327" s="602"/>
      <c r="AA2327" s="602"/>
      <c r="AB2327" s="604">
        <v>62</v>
      </c>
      <c r="AC2327" s="602"/>
      <c r="AD2327" s="605">
        <v>62</v>
      </c>
    </row>
    <row r="2328" spans="1:30" ht="15.75" thickBot="1" x14ac:dyDescent="0.3">
      <c r="A2328" s="593" t="s">
        <v>439</v>
      </c>
      <c r="B2328" s="690">
        <v>45505</v>
      </c>
      <c r="C2328" s="692" t="s">
        <v>396</v>
      </c>
      <c r="D2328" s="606" t="s">
        <v>399</v>
      </c>
      <c r="E2328" s="670"/>
      <c r="F2328" s="670"/>
      <c r="G2328" s="670"/>
      <c r="H2328" s="670"/>
      <c r="I2328" s="670"/>
      <c r="J2328" s="670"/>
      <c r="K2328" s="670"/>
      <c r="L2328" s="670"/>
      <c r="M2328" s="670"/>
      <c r="N2328" s="607">
        <v>114692</v>
      </c>
      <c r="O2328" s="670"/>
      <c r="P2328" s="670"/>
      <c r="Q2328" s="603">
        <v>114692</v>
      </c>
      <c r="R2328" s="670"/>
      <c r="S2328" s="670"/>
      <c r="T2328" s="670"/>
      <c r="U2328" s="670"/>
      <c r="V2328" s="670"/>
      <c r="W2328" s="670"/>
      <c r="X2328" s="670"/>
      <c r="Y2328" s="670"/>
      <c r="Z2328" s="670"/>
      <c r="AA2328" s="608">
        <v>146</v>
      </c>
      <c r="AB2328" s="670"/>
      <c r="AC2328" s="670"/>
      <c r="AD2328" s="605">
        <v>146</v>
      </c>
    </row>
    <row r="2329" spans="1:30" ht="15.75" thickBot="1" x14ac:dyDescent="0.3">
      <c r="A2329" s="593" t="s">
        <v>439</v>
      </c>
      <c r="B2329" s="691">
        <v>45505</v>
      </c>
      <c r="C2329" s="692" t="s">
        <v>396</v>
      </c>
      <c r="D2329" s="600" t="s">
        <v>403</v>
      </c>
      <c r="E2329" s="602"/>
      <c r="F2329" s="602"/>
      <c r="G2329" s="602"/>
      <c r="H2329" s="602"/>
      <c r="I2329" s="602"/>
      <c r="J2329" s="602"/>
      <c r="K2329" s="602"/>
      <c r="L2329" s="602"/>
      <c r="M2329" s="602"/>
      <c r="N2329" s="601">
        <v>12177</v>
      </c>
      <c r="O2329" s="602"/>
      <c r="P2329" s="602"/>
      <c r="Q2329" s="603">
        <v>12177</v>
      </c>
      <c r="R2329" s="602"/>
      <c r="S2329" s="602"/>
      <c r="T2329" s="602"/>
      <c r="U2329" s="602"/>
      <c r="V2329" s="602"/>
      <c r="W2329" s="602"/>
      <c r="X2329" s="602"/>
      <c r="Y2329" s="602"/>
      <c r="Z2329" s="602"/>
      <c r="AA2329" s="604">
        <v>31</v>
      </c>
      <c r="AB2329" s="602"/>
      <c r="AC2329" s="602"/>
      <c r="AD2329" s="605">
        <v>31</v>
      </c>
    </row>
    <row r="2330" spans="1:30" ht="15.75" thickBot="1" x14ac:dyDescent="0.3">
      <c r="A2330" s="593" t="s">
        <v>439</v>
      </c>
      <c r="B2330" s="690">
        <v>45506</v>
      </c>
      <c r="C2330" s="692" t="s">
        <v>396</v>
      </c>
      <c r="D2330" s="606" t="s">
        <v>399</v>
      </c>
      <c r="E2330" s="670"/>
      <c r="F2330" s="670"/>
      <c r="G2330" s="670"/>
      <c r="H2330" s="670"/>
      <c r="I2330" s="670"/>
      <c r="J2330" s="670"/>
      <c r="K2330" s="670"/>
      <c r="L2330" s="670"/>
      <c r="M2330" s="670"/>
      <c r="N2330" s="607">
        <v>106117</v>
      </c>
      <c r="O2330" s="607">
        <v>496</v>
      </c>
      <c r="P2330" s="607">
        <v>486</v>
      </c>
      <c r="Q2330" s="603">
        <v>107099</v>
      </c>
      <c r="R2330" s="670"/>
      <c r="S2330" s="670"/>
      <c r="T2330" s="670"/>
      <c r="U2330" s="670"/>
      <c r="V2330" s="670"/>
      <c r="W2330" s="670"/>
      <c r="X2330" s="670"/>
      <c r="Y2330" s="670"/>
      <c r="Z2330" s="670"/>
      <c r="AA2330" s="608">
        <v>133</v>
      </c>
      <c r="AB2330" s="608">
        <v>1</v>
      </c>
      <c r="AC2330" s="608">
        <v>1</v>
      </c>
      <c r="AD2330" s="605">
        <v>135</v>
      </c>
    </row>
    <row r="2331" spans="1:30" ht="15.75" thickBot="1" x14ac:dyDescent="0.3">
      <c r="A2331" s="593" t="s">
        <v>439</v>
      </c>
      <c r="B2331" s="691">
        <v>45506</v>
      </c>
      <c r="C2331" s="692" t="s">
        <v>396</v>
      </c>
      <c r="D2331" s="600" t="s">
        <v>403</v>
      </c>
      <c r="E2331" s="602"/>
      <c r="F2331" s="602"/>
      <c r="G2331" s="602"/>
      <c r="H2331" s="602"/>
      <c r="I2331" s="602"/>
      <c r="J2331" s="602"/>
      <c r="K2331" s="602"/>
      <c r="L2331" s="602"/>
      <c r="M2331" s="602"/>
      <c r="N2331" s="601">
        <v>9505</v>
      </c>
      <c r="O2331" s="602"/>
      <c r="P2331" s="601">
        <v>550</v>
      </c>
      <c r="Q2331" s="603">
        <v>10055</v>
      </c>
      <c r="R2331" s="602"/>
      <c r="S2331" s="602"/>
      <c r="T2331" s="602"/>
      <c r="U2331" s="602"/>
      <c r="V2331" s="602"/>
      <c r="W2331" s="602"/>
      <c r="X2331" s="602"/>
      <c r="Y2331" s="602"/>
      <c r="Z2331" s="602"/>
      <c r="AA2331" s="604">
        <v>28</v>
      </c>
      <c r="AB2331" s="602"/>
      <c r="AC2331" s="604">
        <v>1</v>
      </c>
      <c r="AD2331" s="605">
        <v>29</v>
      </c>
    </row>
    <row r="2332" spans="1:30" ht="15.75" thickBot="1" x14ac:dyDescent="0.3">
      <c r="A2332" s="593" t="s">
        <v>439</v>
      </c>
      <c r="B2332" s="690">
        <v>45509</v>
      </c>
      <c r="C2332" s="692" t="s">
        <v>396</v>
      </c>
      <c r="D2332" s="606" t="s">
        <v>399</v>
      </c>
      <c r="E2332" s="670"/>
      <c r="F2332" s="670"/>
      <c r="G2332" s="670"/>
      <c r="H2332" s="670"/>
      <c r="I2332" s="670"/>
      <c r="J2332" s="670"/>
      <c r="K2332" s="670"/>
      <c r="L2332" s="670"/>
      <c r="M2332" s="670"/>
      <c r="N2332" s="607">
        <v>79527</v>
      </c>
      <c r="O2332" s="607">
        <v>52116</v>
      </c>
      <c r="P2332" s="670"/>
      <c r="Q2332" s="603">
        <v>131643</v>
      </c>
      <c r="R2332" s="670"/>
      <c r="S2332" s="670"/>
      <c r="T2332" s="670"/>
      <c r="U2332" s="670"/>
      <c r="V2332" s="670"/>
      <c r="W2332" s="670"/>
      <c r="X2332" s="670"/>
      <c r="Y2332" s="670"/>
      <c r="Z2332" s="670"/>
      <c r="AA2332" s="608">
        <v>114</v>
      </c>
      <c r="AB2332" s="608">
        <v>74</v>
      </c>
      <c r="AC2332" s="670"/>
      <c r="AD2332" s="605">
        <v>188</v>
      </c>
    </row>
    <row r="2333" spans="1:30" ht="15.75" thickBot="1" x14ac:dyDescent="0.3">
      <c r="A2333" s="593" t="s">
        <v>439</v>
      </c>
      <c r="B2333" s="691">
        <v>45509</v>
      </c>
      <c r="C2333" s="692" t="s">
        <v>396</v>
      </c>
      <c r="D2333" s="600" t="s">
        <v>403</v>
      </c>
      <c r="E2333" s="602"/>
      <c r="F2333" s="602"/>
      <c r="G2333" s="602"/>
      <c r="H2333" s="602"/>
      <c r="I2333" s="602"/>
      <c r="J2333" s="602"/>
      <c r="K2333" s="602"/>
      <c r="L2333" s="602"/>
      <c r="M2333" s="602"/>
      <c r="N2333" s="601">
        <v>14247</v>
      </c>
      <c r="O2333" s="601">
        <v>11400</v>
      </c>
      <c r="P2333" s="602"/>
      <c r="Q2333" s="603">
        <v>25647</v>
      </c>
      <c r="R2333" s="602"/>
      <c r="S2333" s="602"/>
      <c r="T2333" s="602"/>
      <c r="U2333" s="602"/>
      <c r="V2333" s="602"/>
      <c r="W2333" s="602"/>
      <c r="X2333" s="602"/>
      <c r="Y2333" s="602"/>
      <c r="Z2333" s="602"/>
      <c r="AA2333" s="604">
        <v>44</v>
      </c>
      <c r="AB2333" s="604">
        <v>31</v>
      </c>
      <c r="AC2333" s="602"/>
      <c r="AD2333" s="605">
        <v>75</v>
      </c>
    </row>
    <row r="2334" spans="1:30" ht="15.75" thickBot="1" x14ac:dyDescent="0.3">
      <c r="A2334" s="593" t="s">
        <v>439</v>
      </c>
      <c r="B2334" s="690">
        <v>45510</v>
      </c>
      <c r="C2334" s="692" t="s">
        <v>396</v>
      </c>
      <c r="D2334" s="606" t="s">
        <v>399</v>
      </c>
      <c r="E2334" s="670"/>
      <c r="F2334" s="670"/>
      <c r="G2334" s="670"/>
      <c r="H2334" s="670"/>
      <c r="I2334" s="670"/>
      <c r="J2334" s="670"/>
      <c r="K2334" s="670"/>
      <c r="L2334" s="670"/>
      <c r="M2334" s="670"/>
      <c r="N2334" s="607">
        <v>1377</v>
      </c>
      <c r="O2334" s="607">
        <v>127385</v>
      </c>
      <c r="P2334" s="670"/>
      <c r="Q2334" s="603">
        <v>128762</v>
      </c>
      <c r="R2334" s="670"/>
      <c r="S2334" s="670"/>
      <c r="T2334" s="670"/>
      <c r="U2334" s="670"/>
      <c r="V2334" s="670"/>
      <c r="W2334" s="670"/>
      <c r="X2334" s="670"/>
      <c r="Y2334" s="670"/>
      <c r="Z2334" s="670"/>
      <c r="AA2334" s="608">
        <v>2</v>
      </c>
      <c r="AB2334" s="608">
        <v>163</v>
      </c>
      <c r="AC2334" s="670"/>
      <c r="AD2334" s="605">
        <v>165</v>
      </c>
    </row>
    <row r="2335" spans="1:30" ht="15.75" thickBot="1" x14ac:dyDescent="0.3">
      <c r="A2335" s="593" t="s">
        <v>439</v>
      </c>
      <c r="B2335" s="691">
        <v>45510</v>
      </c>
      <c r="C2335" s="692" t="s">
        <v>396</v>
      </c>
      <c r="D2335" s="600" t="s">
        <v>403</v>
      </c>
      <c r="E2335" s="602"/>
      <c r="F2335" s="602"/>
      <c r="G2335" s="602"/>
      <c r="H2335" s="602"/>
      <c r="I2335" s="602"/>
      <c r="J2335" s="602"/>
      <c r="K2335" s="602"/>
      <c r="L2335" s="602"/>
      <c r="M2335" s="602"/>
      <c r="N2335" s="601">
        <v>433</v>
      </c>
      <c r="O2335" s="601">
        <v>18871</v>
      </c>
      <c r="P2335" s="602"/>
      <c r="Q2335" s="603">
        <v>19304</v>
      </c>
      <c r="R2335" s="602"/>
      <c r="S2335" s="602"/>
      <c r="T2335" s="602"/>
      <c r="U2335" s="602"/>
      <c r="V2335" s="602"/>
      <c r="W2335" s="602"/>
      <c r="X2335" s="602"/>
      <c r="Y2335" s="602"/>
      <c r="Z2335" s="602"/>
      <c r="AA2335" s="604">
        <v>1</v>
      </c>
      <c r="AB2335" s="604">
        <v>52</v>
      </c>
      <c r="AC2335" s="602"/>
      <c r="AD2335" s="605">
        <v>53</v>
      </c>
    </row>
    <row r="2336" spans="1:30" ht="15.75" thickBot="1" x14ac:dyDescent="0.3">
      <c r="A2336" s="593" t="s">
        <v>439</v>
      </c>
      <c r="B2336" s="690">
        <v>45511</v>
      </c>
      <c r="C2336" s="692" t="s">
        <v>396</v>
      </c>
      <c r="D2336" s="606" t="s">
        <v>399</v>
      </c>
      <c r="E2336" s="670"/>
      <c r="F2336" s="670"/>
      <c r="G2336" s="670"/>
      <c r="H2336" s="670"/>
      <c r="I2336" s="670"/>
      <c r="J2336" s="670"/>
      <c r="K2336" s="670"/>
      <c r="L2336" s="670"/>
      <c r="M2336" s="607">
        <v>698</v>
      </c>
      <c r="N2336" s="670"/>
      <c r="O2336" s="607">
        <v>85067</v>
      </c>
      <c r="P2336" s="670"/>
      <c r="Q2336" s="603">
        <v>85765</v>
      </c>
      <c r="R2336" s="670"/>
      <c r="S2336" s="670"/>
      <c r="T2336" s="670"/>
      <c r="U2336" s="670"/>
      <c r="V2336" s="670"/>
      <c r="W2336" s="670"/>
      <c r="X2336" s="670"/>
      <c r="Y2336" s="670"/>
      <c r="Z2336" s="608">
        <v>2</v>
      </c>
      <c r="AA2336" s="670"/>
      <c r="AB2336" s="608">
        <v>109</v>
      </c>
      <c r="AC2336" s="670"/>
      <c r="AD2336" s="605">
        <v>111</v>
      </c>
    </row>
    <row r="2337" spans="1:30" ht="15.75" thickBot="1" x14ac:dyDescent="0.3">
      <c r="A2337" s="593" t="s">
        <v>439</v>
      </c>
      <c r="B2337" s="691">
        <v>45511</v>
      </c>
      <c r="C2337" s="692" t="s">
        <v>396</v>
      </c>
      <c r="D2337" s="600" t="s">
        <v>403</v>
      </c>
      <c r="E2337" s="602"/>
      <c r="F2337" s="602"/>
      <c r="G2337" s="602"/>
      <c r="H2337" s="602"/>
      <c r="I2337" s="602"/>
      <c r="J2337" s="602"/>
      <c r="K2337" s="602"/>
      <c r="L2337" s="602"/>
      <c r="M2337" s="601">
        <v>161</v>
      </c>
      <c r="N2337" s="602"/>
      <c r="O2337" s="601">
        <v>12072</v>
      </c>
      <c r="P2337" s="602"/>
      <c r="Q2337" s="603">
        <v>12233</v>
      </c>
      <c r="R2337" s="602"/>
      <c r="S2337" s="602"/>
      <c r="T2337" s="602"/>
      <c r="U2337" s="602"/>
      <c r="V2337" s="602"/>
      <c r="W2337" s="602"/>
      <c r="X2337" s="602"/>
      <c r="Y2337" s="602"/>
      <c r="Z2337" s="604">
        <v>1</v>
      </c>
      <c r="AA2337" s="602"/>
      <c r="AB2337" s="604">
        <v>27</v>
      </c>
      <c r="AC2337" s="602"/>
      <c r="AD2337" s="605">
        <v>28</v>
      </c>
    </row>
    <row r="2338" spans="1:30" ht="15.75" thickBot="1" x14ac:dyDescent="0.3">
      <c r="A2338" s="593" t="s">
        <v>439</v>
      </c>
      <c r="B2338" s="672">
        <v>45516</v>
      </c>
      <c r="C2338" s="671" t="s">
        <v>396</v>
      </c>
      <c r="D2338" s="606" t="s">
        <v>402</v>
      </c>
      <c r="E2338" s="670"/>
      <c r="F2338" s="670"/>
      <c r="G2338" s="670"/>
      <c r="H2338" s="670"/>
      <c r="I2338" s="670"/>
      <c r="J2338" s="670"/>
      <c r="K2338" s="670"/>
      <c r="L2338" s="670"/>
      <c r="M2338" s="670"/>
      <c r="N2338" s="670"/>
      <c r="O2338" s="607">
        <v>39433</v>
      </c>
      <c r="P2338" s="607">
        <v>2500</v>
      </c>
      <c r="Q2338" s="603">
        <v>41933</v>
      </c>
      <c r="R2338" s="670"/>
      <c r="S2338" s="670"/>
      <c r="T2338" s="670"/>
      <c r="U2338" s="670"/>
      <c r="V2338" s="670"/>
      <c r="W2338" s="670"/>
      <c r="X2338" s="670"/>
      <c r="Y2338" s="670"/>
      <c r="Z2338" s="670"/>
      <c r="AA2338" s="670"/>
      <c r="AB2338" s="608">
        <v>49</v>
      </c>
      <c r="AC2338" s="608">
        <v>3</v>
      </c>
      <c r="AD2338" s="605">
        <v>52</v>
      </c>
    </row>
    <row r="2339" spans="1:30" ht="15.75" thickBot="1" x14ac:dyDescent="0.3">
      <c r="A2339" s="593" t="s">
        <v>439</v>
      </c>
      <c r="B2339" s="692" t="s">
        <v>398</v>
      </c>
      <c r="C2339" s="692" t="s">
        <v>396</v>
      </c>
      <c r="D2339" s="600" t="s">
        <v>402</v>
      </c>
      <c r="E2339" s="602"/>
      <c r="F2339" s="602"/>
      <c r="G2339" s="602"/>
      <c r="H2339" s="602"/>
      <c r="I2339" s="602"/>
      <c r="J2339" s="602"/>
      <c r="K2339" s="602"/>
      <c r="L2339" s="602"/>
      <c r="M2339" s="602"/>
      <c r="N2339" s="602"/>
      <c r="O2339" s="602"/>
      <c r="P2339" s="602"/>
      <c r="Q2339" s="591"/>
      <c r="R2339" s="604">
        <v>352</v>
      </c>
      <c r="S2339" s="604">
        <v>46</v>
      </c>
      <c r="T2339" s="604">
        <v>140</v>
      </c>
      <c r="U2339" s="604">
        <v>444</v>
      </c>
      <c r="V2339" s="604">
        <v>223</v>
      </c>
      <c r="W2339" s="604">
        <v>393</v>
      </c>
      <c r="X2339" s="604">
        <v>287</v>
      </c>
      <c r="Y2339" s="604">
        <v>193</v>
      </c>
      <c r="Z2339" s="604">
        <v>279</v>
      </c>
      <c r="AA2339" s="604">
        <v>271</v>
      </c>
      <c r="AB2339" s="604">
        <v>322</v>
      </c>
      <c r="AC2339" s="604">
        <v>166</v>
      </c>
      <c r="AD2339" s="605">
        <v>2951</v>
      </c>
    </row>
    <row r="2340" spans="1:30" ht="15.75" thickBot="1" x14ac:dyDescent="0.3">
      <c r="A2340" s="593" t="s">
        <v>439</v>
      </c>
      <c r="B2340" s="692" t="s">
        <v>398</v>
      </c>
      <c r="C2340" s="692" t="s">
        <v>396</v>
      </c>
      <c r="D2340" s="606" t="s">
        <v>399</v>
      </c>
      <c r="E2340" s="670"/>
      <c r="F2340" s="670"/>
      <c r="G2340" s="670"/>
      <c r="H2340" s="670"/>
      <c r="I2340" s="670"/>
      <c r="J2340" s="670"/>
      <c r="K2340" s="670"/>
      <c r="L2340" s="670"/>
      <c r="M2340" s="670"/>
      <c r="N2340" s="670"/>
      <c r="O2340" s="670"/>
      <c r="P2340" s="670"/>
      <c r="Q2340" s="591"/>
      <c r="R2340" s="608">
        <v>447</v>
      </c>
      <c r="S2340" s="608">
        <v>171</v>
      </c>
      <c r="T2340" s="608">
        <v>281</v>
      </c>
      <c r="U2340" s="608">
        <v>1110</v>
      </c>
      <c r="V2340" s="608">
        <v>393</v>
      </c>
      <c r="W2340" s="608">
        <v>815</v>
      </c>
      <c r="X2340" s="608">
        <v>673</v>
      </c>
      <c r="Y2340" s="608">
        <v>596</v>
      </c>
      <c r="Z2340" s="608">
        <v>1186</v>
      </c>
      <c r="AA2340" s="608">
        <v>1221</v>
      </c>
      <c r="AB2340" s="608">
        <v>781</v>
      </c>
      <c r="AC2340" s="608">
        <v>418</v>
      </c>
      <c r="AD2340" s="605">
        <v>7732</v>
      </c>
    </row>
    <row r="2341" spans="1:30" ht="15.75" thickBot="1" x14ac:dyDescent="0.3">
      <c r="A2341" s="593" t="s">
        <v>439</v>
      </c>
      <c r="B2341" s="692" t="s">
        <v>398</v>
      </c>
      <c r="C2341" s="692" t="s">
        <v>396</v>
      </c>
      <c r="D2341" s="600" t="s">
        <v>403</v>
      </c>
      <c r="E2341" s="602"/>
      <c r="F2341" s="602"/>
      <c r="G2341" s="602"/>
      <c r="H2341" s="602"/>
      <c r="I2341" s="602"/>
      <c r="J2341" s="602"/>
      <c r="K2341" s="602"/>
      <c r="L2341" s="602"/>
      <c r="M2341" s="602"/>
      <c r="N2341" s="602"/>
      <c r="O2341" s="602"/>
      <c r="P2341" s="602"/>
      <c r="Q2341" s="591"/>
      <c r="R2341" s="604">
        <v>120</v>
      </c>
      <c r="S2341" s="604">
        <v>41</v>
      </c>
      <c r="T2341" s="604">
        <v>78</v>
      </c>
      <c r="U2341" s="604">
        <v>312</v>
      </c>
      <c r="V2341" s="604">
        <v>95</v>
      </c>
      <c r="W2341" s="604">
        <v>232</v>
      </c>
      <c r="X2341" s="604">
        <v>174</v>
      </c>
      <c r="Y2341" s="604">
        <v>176</v>
      </c>
      <c r="Z2341" s="604">
        <v>377</v>
      </c>
      <c r="AA2341" s="604">
        <v>321</v>
      </c>
      <c r="AB2341" s="604">
        <v>233</v>
      </c>
      <c r="AC2341" s="604">
        <v>103</v>
      </c>
      <c r="AD2341" s="605">
        <v>2158</v>
      </c>
    </row>
    <row r="2342" spans="1:30" ht="15.75" thickBot="1" x14ac:dyDescent="0.3">
      <c r="A2342" s="593" t="s">
        <v>439</v>
      </c>
      <c r="B2342" s="671" t="s">
        <v>400</v>
      </c>
      <c r="C2342" s="671" t="s">
        <v>400</v>
      </c>
      <c r="D2342" s="609" t="s">
        <v>400</v>
      </c>
      <c r="E2342" s="603">
        <v>780226.71</v>
      </c>
      <c r="F2342" s="603">
        <v>185541</v>
      </c>
      <c r="G2342" s="603">
        <v>305110.82</v>
      </c>
      <c r="H2342" s="603">
        <v>1145425</v>
      </c>
      <c r="I2342" s="603">
        <v>485184.77</v>
      </c>
      <c r="J2342" s="603">
        <v>962193</v>
      </c>
      <c r="K2342" s="603">
        <v>807831.27</v>
      </c>
      <c r="L2342" s="603">
        <v>713415</v>
      </c>
      <c r="M2342" s="603">
        <v>1223433</v>
      </c>
      <c r="N2342" s="603">
        <v>1235498</v>
      </c>
      <c r="O2342" s="603">
        <v>557232</v>
      </c>
      <c r="P2342" s="603">
        <v>21846</v>
      </c>
      <c r="Q2342" s="603">
        <v>8422936.5700000003</v>
      </c>
      <c r="R2342" s="610">
        <v>506</v>
      </c>
      <c r="S2342" s="610">
        <v>191</v>
      </c>
      <c r="T2342" s="610">
        <v>299</v>
      </c>
      <c r="U2342" s="610">
        <v>1151</v>
      </c>
      <c r="V2342" s="610">
        <v>424</v>
      </c>
      <c r="W2342" s="610">
        <v>887</v>
      </c>
      <c r="X2342" s="610">
        <v>717</v>
      </c>
      <c r="Y2342" s="610">
        <v>690</v>
      </c>
      <c r="Z2342" s="610">
        <v>1276</v>
      </c>
      <c r="AA2342" s="610">
        <v>1323</v>
      </c>
      <c r="AB2342" s="610">
        <v>904</v>
      </c>
      <c r="AC2342" s="610">
        <v>504</v>
      </c>
      <c r="AD2342" s="605">
        <v>7991</v>
      </c>
    </row>
    <row r="2343" spans="1:30" ht="15.75" thickBot="1" x14ac:dyDescent="0.3">
      <c r="A2343" s="593" t="s">
        <v>440</v>
      </c>
      <c r="B2343" s="671" t="s">
        <v>398</v>
      </c>
      <c r="C2343" s="671" t="s">
        <v>396</v>
      </c>
      <c r="D2343" s="600" t="s">
        <v>397</v>
      </c>
      <c r="E2343" s="602"/>
      <c r="F2343" s="602"/>
      <c r="G2343" s="602"/>
      <c r="H2343" s="602"/>
      <c r="I2343" s="602"/>
      <c r="J2343" s="602"/>
      <c r="K2343" s="602"/>
      <c r="L2343" s="602"/>
      <c r="M2343" s="602"/>
      <c r="N2343" s="602"/>
      <c r="O2343" s="602"/>
      <c r="P2343" s="602"/>
      <c r="Q2343" s="591"/>
      <c r="R2343" s="602"/>
      <c r="S2343" s="602"/>
      <c r="T2343" s="602"/>
      <c r="U2343" s="602"/>
      <c r="V2343" s="602"/>
      <c r="W2343" s="602"/>
      <c r="X2343" s="602"/>
      <c r="Y2343" s="602"/>
      <c r="Z2343" s="604">
        <v>1</v>
      </c>
      <c r="AA2343" s="602"/>
      <c r="AB2343" s="602"/>
      <c r="AC2343" s="602"/>
      <c r="AD2343" s="605">
        <v>1</v>
      </c>
    </row>
    <row r="2344" spans="1:30" ht="15.75" thickBot="1" x14ac:dyDescent="0.3">
      <c r="A2344" s="593" t="s">
        <v>440</v>
      </c>
      <c r="B2344" s="671" t="s">
        <v>400</v>
      </c>
      <c r="C2344" s="671" t="s">
        <v>400</v>
      </c>
      <c r="D2344" s="609" t="s">
        <v>400</v>
      </c>
      <c r="E2344" s="591"/>
      <c r="F2344" s="591"/>
      <c r="G2344" s="591"/>
      <c r="H2344" s="591"/>
      <c r="I2344" s="591"/>
      <c r="J2344" s="591"/>
      <c r="K2344" s="591"/>
      <c r="L2344" s="591"/>
      <c r="M2344" s="591"/>
      <c r="N2344" s="591"/>
      <c r="O2344" s="591"/>
      <c r="P2344" s="591"/>
      <c r="Q2344" s="591"/>
      <c r="R2344" s="591"/>
      <c r="S2344" s="591"/>
      <c r="T2344" s="591"/>
      <c r="U2344" s="591"/>
      <c r="V2344" s="591"/>
      <c r="W2344" s="591"/>
      <c r="X2344" s="591"/>
      <c r="Y2344" s="591"/>
      <c r="Z2344" s="610">
        <v>1</v>
      </c>
      <c r="AA2344" s="591"/>
      <c r="AB2344" s="591"/>
      <c r="AC2344" s="591"/>
      <c r="AD2344" s="605">
        <v>1</v>
      </c>
    </row>
    <row r="2345" spans="1:30" ht="15.75" thickBot="1" x14ac:dyDescent="0.3">
      <c r="A2345" s="593" t="s">
        <v>441</v>
      </c>
      <c r="B2345" s="673">
        <v>45155</v>
      </c>
      <c r="C2345" s="671" t="s">
        <v>396</v>
      </c>
      <c r="D2345" s="600" t="s">
        <v>397</v>
      </c>
      <c r="E2345" s="601">
        <v>199.93</v>
      </c>
      <c r="F2345" s="602"/>
      <c r="G2345" s="602"/>
      <c r="H2345" s="602"/>
      <c r="I2345" s="602"/>
      <c r="J2345" s="602"/>
      <c r="K2345" s="602"/>
      <c r="L2345" s="602"/>
      <c r="M2345" s="602"/>
      <c r="N2345" s="602"/>
      <c r="O2345" s="602"/>
      <c r="P2345" s="602"/>
      <c r="Q2345" s="603">
        <v>199.93</v>
      </c>
      <c r="R2345" s="604">
        <v>1</v>
      </c>
      <c r="S2345" s="602"/>
      <c r="T2345" s="602"/>
      <c r="U2345" s="602"/>
      <c r="V2345" s="602"/>
      <c r="W2345" s="602"/>
      <c r="X2345" s="602"/>
      <c r="Y2345" s="602"/>
      <c r="Z2345" s="602"/>
      <c r="AA2345" s="602"/>
      <c r="AB2345" s="602"/>
      <c r="AC2345" s="602"/>
      <c r="AD2345" s="605">
        <v>1</v>
      </c>
    </row>
    <row r="2346" spans="1:30" ht="15.75" thickBot="1" x14ac:dyDescent="0.3">
      <c r="A2346" s="593" t="s">
        <v>441</v>
      </c>
      <c r="B2346" s="672">
        <v>45159</v>
      </c>
      <c r="C2346" s="671" t="s">
        <v>396</v>
      </c>
      <c r="D2346" s="606" t="s">
        <v>397</v>
      </c>
      <c r="E2346" s="607">
        <v>2096.7399999999998</v>
      </c>
      <c r="F2346" s="670"/>
      <c r="G2346" s="670"/>
      <c r="H2346" s="670"/>
      <c r="I2346" s="670"/>
      <c r="J2346" s="670"/>
      <c r="K2346" s="670"/>
      <c r="L2346" s="670"/>
      <c r="M2346" s="670"/>
      <c r="N2346" s="670"/>
      <c r="O2346" s="670"/>
      <c r="P2346" s="670"/>
      <c r="Q2346" s="603">
        <v>2096.7399999999998</v>
      </c>
      <c r="R2346" s="608">
        <v>3</v>
      </c>
      <c r="S2346" s="670"/>
      <c r="T2346" s="670"/>
      <c r="U2346" s="670"/>
      <c r="V2346" s="670"/>
      <c r="W2346" s="670"/>
      <c r="X2346" s="670"/>
      <c r="Y2346" s="670"/>
      <c r="Z2346" s="670"/>
      <c r="AA2346" s="670"/>
      <c r="AB2346" s="670"/>
      <c r="AC2346" s="670"/>
      <c r="AD2346" s="605">
        <v>3</v>
      </c>
    </row>
    <row r="2347" spans="1:30" ht="15.75" thickBot="1" x14ac:dyDescent="0.3">
      <c r="A2347" s="593" t="s">
        <v>441</v>
      </c>
      <c r="B2347" s="673">
        <v>45161</v>
      </c>
      <c r="C2347" s="671" t="s">
        <v>396</v>
      </c>
      <c r="D2347" s="600" t="s">
        <v>397</v>
      </c>
      <c r="E2347" s="601">
        <v>130.6</v>
      </c>
      <c r="F2347" s="602"/>
      <c r="G2347" s="602"/>
      <c r="H2347" s="602"/>
      <c r="I2347" s="602"/>
      <c r="J2347" s="602"/>
      <c r="K2347" s="602"/>
      <c r="L2347" s="602"/>
      <c r="M2347" s="602"/>
      <c r="N2347" s="602"/>
      <c r="O2347" s="602"/>
      <c r="P2347" s="602"/>
      <c r="Q2347" s="603">
        <v>130.6</v>
      </c>
      <c r="R2347" s="604">
        <v>1</v>
      </c>
      <c r="S2347" s="602"/>
      <c r="T2347" s="602"/>
      <c r="U2347" s="602"/>
      <c r="V2347" s="602"/>
      <c r="W2347" s="602"/>
      <c r="X2347" s="602"/>
      <c r="Y2347" s="602"/>
      <c r="Z2347" s="602"/>
      <c r="AA2347" s="602"/>
      <c r="AB2347" s="602"/>
      <c r="AC2347" s="602"/>
      <c r="AD2347" s="605">
        <v>1</v>
      </c>
    </row>
    <row r="2348" spans="1:30" ht="15.75" thickBot="1" x14ac:dyDescent="0.3">
      <c r="A2348" s="593" t="s">
        <v>441</v>
      </c>
      <c r="B2348" s="672">
        <v>45167</v>
      </c>
      <c r="C2348" s="671" t="s">
        <v>396</v>
      </c>
      <c r="D2348" s="606" t="s">
        <v>397</v>
      </c>
      <c r="E2348" s="607">
        <v>1528.28</v>
      </c>
      <c r="F2348" s="670"/>
      <c r="G2348" s="670"/>
      <c r="H2348" s="670"/>
      <c r="I2348" s="670"/>
      <c r="J2348" s="670"/>
      <c r="K2348" s="670"/>
      <c r="L2348" s="670"/>
      <c r="M2348" s="670"/>
      <c r="N2348" s="670"/>
      <c r="O2348" s="670"/>
      <c r="P2348" s="670"/>
      <c r="Q2348" s="603">
        <v>1528.28</v>
      </c>
      <c r="R2348" s="608">
        <v>2</v>
      </c>
      <c r="S2348" s="670"/>
      <c r="T2348" s="670"/>
      <c r="U2348" s="670"/>
      <c r="V2348" s="670"/>
      <c r="W2348" s="670"/>
      <c r="X2348" s="670"/>
      <c r="Y2348" s="670"/>
      <c r="Z2348" s="670"/>
      <c r="AA2348" s="670"/>
      <c r="AB2348" s="670"/>
      <c r="AC2348" s="670"/>
      <c r="AD2348" s="605">
        <v>2</v>
      </c>
    </row>
    <row r="2349" spans="1:30" ht="15.75" thickBot="1" x14ac:dyDescent="0.3">
      <c r="A2349" s="593" t="s">
        <v>441</v>
      </c>
      <c r="B2349" s="673">
        <v>45174</v>
      </c>
      <c r="C2349" s="671" t="s">
        <v>396</v>
      </c>
      <c r="D2349" s="600" t="s">
        <v>397</v>
      </c>
      <c r="E2349" s="601">
        <v>1065.3900000000001</v>
      </c>
      <c r="F2349" s="602"/>
      <c r="G2349" s="602"/>
      <c r="H2349" s="602"/>
      <c r="I2349" s="602"/>
      <c r="J2349" s="602"/>
      <c r="K2349" s="602"/>
      <c r="L2349" s="602"/>
      <c r="M2349" s="602"/>
      <c r="N2349" s="602"/>
      <c r="O2349" s="602"/>
      <c r="P2349" s="602"/>
      <c r="Q2349" s="603">
        <v>1065.3900000000001</v>
      </c>
      <c r="R2349" s="604">
        <v>2</v>
      </c>
      <c r="S2349" s="602"/>
      <c r="T2349" s="602"/>
      <c r="U2349" s="602"/>
      <c r="V2349" s="602"/>
      <c r="W2349" s="602"/>
      <c r="X2349" s="602"/>
      <c r="Y2349" s="602"/>
      <c r="Z2349" s="602"/>
      <c r="AA2349" s="602"/>
      <c r="AB2349" s="602"/>
      <c r="AC2349" s="602"/>
      <c r="AD2349" s="605">
        <v>2</v>
      </c>
    </row>
    <row r="2350" spans="1:30" ht="15.75" thickBot="1" x14ac:dyDescent="0.3">
      <c r="A2350" s="593" t="s">
        <v>441</v>
      </c>
      <c r="B2350" s="672">
        <v>45181</v>
      </c>
      <c r="C2350" s="671" t="s">
        <v>396</v>
      </c>
      <c r="D2350" s="606" t="s">
        <v>397</v>
      </c>
      <c r="E2350" s="670"/>
      <c r="F2350" s="607">
        <v>300.97000000000003</v>
      </c>
      <c r="G2350" s="670"/>
      <c r="H2350" s="670"/>
      <c r="I2350" s="670"/>
      <c r="J2350" s="670"/>
      <c r="K2350" s="670"/>
      <c r="L2350" s="670"/>
      <c r="M2350" s="670"/>
      <c r="N2350" s="670"/>
      <c r="O2350" s="670"/>
      <c r="P2350" s="670"/>
      <c r="Q2350" s="603">
        <v>300.97000000000003</v>
      </c>
      <c r="R2350" s="670"/>
      <c r="S2350" s="608">
        <v>1</v>
      </c>
      <c r="T2350" s="670"/>
      <c r="U2350" s="670"/>
      <c r="V2350" s="670"/>
      <c r="W2350" s="670"/>
      <c r="X2350" s="670"/>
      <c r="Y2350" s="670"/>
      <c r="Z2350" s="670"/>
      <c r="AA2350" s="670"/>
      <c r="AB2350" s="670"/>
      <c r="AC2350" s="670"/>
      <c r="AD2350" s="605">
        <v>1</v>
      </c>
    </row>
    <row r="2351" spans="1:30" ht="15.75" thickBot="1" x14ac:dyDescent="0.3">
      <c r="A2351" s="593" t="s">
        <v>441</v>
      </c>
      <c r="B2351" s="673">
        <v>45184</v>
      </c>
      <c r="C2351" s="671" t="s">
        <v>396</v>
      </c>
      <c r="D2351" s="600" t="s">
        <v>397</v>
      </c>
      <c r="E2351" s="601">
        <v>744.91</v>
      </c>
      <c r="F2351" s="601">
        <v>1000</v>
      </c>
      <c r="G2351" s="602"/>
      <c r="H2351" s="602"/>
      <c r="I2351" s="602"/>
      <c r="J2351" s="602"/>
      <c r="K2351" s="602"/>
      <c r="L2351" s="602"/>
      <c r="M2351" s="602"/>
      <c r="N2351" s="602"/>
      <c r="O2351" s="602"/>
      <c r="P2351" s="602"/>
      <c r="Q2351" s="603">
        <v>1744.91</v>
      </c>
      <c r="R2351" s="604">
        <v>2</v>
      </c>
      <c r="S2351" s="604">
        <v>1</v>
      </c>
      <c r="T2351" s="602"/>
      <c r="U2351" s="602"/>
      <c r="V2351" s="602"/>
      <c r="W2351" s="602"/>
      <c r="X2351" s="602"/>
      <c r="Y2351" s="602"/>
      <c r="Z2351" s="602"/>
      <c r="AA2351" s="602"/>
      <c r="AB2351" s="602"/>
      <c r="AC2351" s="602"/>
      <c r="AD2351" s="605">
        <v>3</v>
      </c>
    </row>
    <row r="2352" spans="1:30" ht="15.75" thickBot="1" x14ac:dyDescent="0.3">
      <c r="A2352" s="593" t="s">
        <v>441</v>
      </c>
      <c r="B2352" s="672">
        <v>45191</v>
      </c>
      <c r="C2352" s="671" t="s">
        <v>396</v>
      </c>
      <c r="D2352" s="606" t="s">
        <v>397</v>
      </c>
      <c r="E2352" s="670"/>
      <c r="F2352" s="607">
        <v>490.85</v>
      </c>
      <c r="G2352" s="670"/>
      <c r="H2352" s="670"/>
      <c r="I2352" s="670"/>
      <c r="J2352" s="670"/>
      <c r="K2352" s="670"/>
      <c r="L2352" s="670"/>
      <c r="M2352" s="670"/>
      <c r="N2352" s="670"/>
      <c r="O2352" s="670"/>
      <c r="P2352" s="670"/>
      <c r="Q2352" s="603">
        <v>490.85</v>
      </c>
      <c r="R2352" s="670"/>
      <c r="S2352" s="608">
        <v>1</v>
      </c>
      <c r="T2352" s="670"/>
      <c r="U2352" s="670"/>
      <c r="V2352" s="670"/>
      <c r="W2352" s="670"/>
      <c r="X2352" s="670"/>
      <c r="Y2352" s="670"/>
      <c r="Z2352" s="670"/>
      <c r="AA2352" s="670"/>
      <c r="AB2352" s="670"/>
      <c r="AC2352" s="670"/>
      <c r="AD2352" s="605">
        <v>1</v>
      </c>
    </row>
    <row r="2353" spans="1:30" ht="15.75" thickBot="1" x14ac:dyDescent="0.3">
      <c r="A2353" s="593" t="s">
        <v>441</v>
      </c>
      <c r="B2353" s="673">
        <v>45203</v>
      </c>
      <c r="C2353" s="671" t="s">
        <v>396</v>
      </c>
      <c r="D2353" s="600" t="s">
        <v>397</v>
      </c>
      <c r="E2353" s="602"/>
      <c r="F2353" s="601">
        <v>132.12</v>
      </c>
      <c r="G2353" s="602"/>
      <c r="H2353" s="602"/>
      <c r="I2353" s="602"/>
      <c r="J2353" s="602"/>
      <c r="K2353" s="602"/>
      <c r="L2353" s="602"/>
      <c r="M2353" s="602"/>
      <c r="N2353" s="602"/>
      <c r="O2353" s="602"/>
      <c r="P2353" s="602"/>
      <c r="Q2353" s="603">
        <v>132.12</v>
      </c>
      <c r="R2353" s="602"/>
      <c r="S2353" s="604">
        <v>1</v>
      </c>
      <c r="T2353" s="602"/>
      <c r="U2353" s="602"/>
      <c r="V2353" s="602"/>
      <c r="W2353" s="602"/>
      <c r="X2353" s="602"/>
      <c r="Y2353" s="602"/>
      <c r="Z2353" s="602"/>
      <c r="AA2353" s="602"/>
      <c r="AB2353" s="602"/>
      <c r="AC2353" s="602"/>
      <c r="AD2353" s="605">
        <v>1</v>
      </c>
    </row>
    <row r="2354" spans="1:30" ht="15.75" thickBot="1" x14ac:dyDescent="0.3">
      <c r="A2354" s="593" t="s">
        <v>441</v>
      </c>
      <c r="B2354" s="672">
        <v>45210</v>
      </c>
      <c r="C2354" s="671" t="s">
        <v>396</v>
      </c>
      <c r="D2354" s="606" t="s">
        <v>397</v>
      </c>
      <c r="E2354" s="670"/>
      <c r="F2354" s="670"/>
      <c r="G2354" s="607">
        <v>712.78</v>
      </c>
      <c r="H2354" s="670"/>
      <c r="I2354" s="670"/>
      <c r="J2354" s="670"/>
      <c r="K2354" s="670"/>
      <c r="L2354" s="670"/>
      <c r="M2354" s="670"/>
      <c r="N2354" s="670"/>
      <c r="O2354" s="670"/>
      <c r="P2354" s="670"/>
      <c r="Q2354" s="603">
        <v>712.78</v>
      </c>
      <c r="R2354" s="670"/>
      <c r="S2354" s="670"/>
      <c r="T2354" s="608">
        <v>2</v>
      </c>
      <c r="U2354" s="670"/>
      <c r="V2354" s="670"/>
      <c r="W2354" s="670"/>
      <c r="X2354" s="670"/>
      <c r="Y2354" s="670"/>
      <c r="Z2354" s="670"/>
      <c r="AA2354" s="670"/>
      <c r="AB2354" s="670"/>
      <c r="AC2354" s="670"/>
      <c r="AD2354" s="605">
        <v>2</v>
      </c>
    </row>
    <row r="2355" spans="1:30" ht="15.75" thickBot="1" x14ac:dyDescent="0.3">
      <c r="A2355" s="593" t="s">
        <v>441</v>
      </c>
      <c r="B2355" s="673">
        <v>45212</v>
      </c>
      <c r="C2355" s="671" t="s">
        <v>396</v>
      </c>
      <c r="D2355" s="600" t="s">
        <v>397</v>
      </c>
      <c r="E2355" s="602"/>
      <c r="F2355" s="602"/>
      <c r="G2355" s="601">
        <v>112.77</v>
      </c>
      <c r="H2355" s="602"/>
      <c r="I2355" s="602"/>
      <c r="J2355" s="602"/>
      <c r="K2355" s="602"/>
      <c r="L2355" s="602"/>
      <c r="M2355" s="602"/>
      <c r="N2355" s="602"/>
      <c r="O2355" s="602"/>
      <c r="P2355" s="602"/>
      <c r="Q2355" s="603">
        <v>112.77</v>
      </c>
      <c r="R2355" s="602"/>
      <c r="S2355" s="602"/>
      <c r="T2355" s="604">
        <v>1</v>
      </c>
      <c r="U2355" s="602"/>
      <c r="V2355" s="602"/>
      <c r="W2355" s="602"/>
      <c r="X2355" s="602"/>
      <c r="Y2355" s="602"/>
      <c r="Z2355" s="602"/>
      <c r="AA2355" s="602"/>
      <c r="AB2355" s="602"/>
      <c r="AC2355" s="602"/>
      <c r="AD2355" s="605">
        <v>1</v>
      </c>
    </row>
    <row r="2356" spans="1:30" ht="15.75" thickBot="1" x14ac:dyDescent="0.3">
      <c r="A2356" s="593" t="s">
        <v>441</v>
      </c>
      <c r="B2356" s="672">
        <v>45216</v>
      </c>
      <c r="C2356" s="671" t="s">
        <v>396</v>
      </c>
      <c r="D2356" s="606" t="s">
        <v>397</v>
      </c>
      <c r="E2356" s="670"/>
      <c r="F2356" s="670"/>
      <c r="G2356" s="607">
        <v>500</v>
      </c>
      <c r="H2356" s="670"/>
      <c r="I2356" s="670"/>
      <c r="J2356" s="670"/>
      <c r="K2356" s="670"/>
      <c r="L2356" s="670"/>
      <c r="M2356" s="670"/>
      <c r="N2356" s="670"/>
      <c r="O2356" s="670"/>
      <c r="P2356" s="670"/>
      <c r="Q2356" s="603">
        <v>500</v>
      </c>
      <c r="R2356" s="670"/>
      <c r="S2356" s="670"/>
      <c r="T2356" s="608">
        <v>1</v>
      </c>
      <c r="U2356" s="670"/>
      <c r="V2356" s="670"/>
      <c r="W2356" s="670"/>
      <c r="X2356" s="670"/>
      <c r="Y2356" s="670"/>
      <c r="Z2356" s="670"/>
      <c r="AA2356" s="670"/>
      <c r="AB2356" s="670"/>
      <c r="AC2356" s="670"/>
      <c r="AD2356" s="605">
        <v>1</v>
      </c>
    </row>
    <row r="2357" spans="1:30" ht="15.75" thickBot="1" x14ac:dyDescent="0.3">
      <c r="A2357" s="593" t="s">
        <v>441</v>
      </c>
      <c r="B2357" s="673">
        <v>45218</v>
      </c>
      <c r="C2357" s="671" t="s">
        <v>396</v>
      </c>
      <c r="D2357" s="600" t="s">
        <v>397</v>
      </c>
      <c r="E2357" s="602"/>
      <c r="F2357" s="602"/>
      <c r="G2357" s="601">
        <v>1393.29</v>
      </c>
      <c r="H2357" s="602"/>
      <c r="I2357" s="602"/>
      <c r="J2357" s="602"/>
      <c r="K2357" s="602"/>
      <c r="L2357" s="602"/>
      <c r="M2357" s="602"/>
      <c r="N2357" s="602"/>
      <c r="O2357" s="602"/>
      <c r="P2357" s="602"/>
      <c r="Q2357" s="603">
        <v>1393.29</v>
      </c>
      <c r="R2357" s="602"/>
      <c r="S2357" s="602"/>
      <c r="T2357" s="604">
        <v>3</v>
      </c>
      <c r="U2357" s="602"/>
      <c r="V2357" s="602"/>
      <c r="W2357" s="602"/>
      <c r="X2357" s="602"/>
      <c r="Y2357" s="602"/>
      <c r="Z2357" s="602"/>
      <c r="AA2357" s="602"/>
      <c r="AB2357" s="602"/>
      <c r="AC2357" s="602"/>
      <c r="AD2357" s="605">
        <v>3</v>
      </c>
    </row>
    <row r="2358" spans="1:30" ht="15.75" thickBot="1" x14ac:dyDescent="0.3">
      <c r="A2358" s="593" t="s">
        <v>441</v>
      </c>
      <c r="B2358" s="672">
        <v>45243</v>
      </c>
      <c r="C2358" s="671" t="s">
        <v>396</v>
      </c>
      <c r="D2358" s="606" t="s">
        <v>397</v>
      </c>
      <c r="E2358" s="670"/>
      <c r="F2358" s="670"/>
      <c r="G2358" s="670"/>
      <c r="H2358" s="607">
        <v>1012.64</v>
      </c>
      <c r="I2358" s="670"/>
      <c r="J2358" s="670"/>
      <c r="K2358" s="670"/>
      <c r="L2358" s="670"/>
      <c r="M2358" s="670"/>
      <c r="N2358" s="670"/>
      <c r="O2358" s="670"/>
      <c r="P2358" s="670"/>
      <c r="Q2358" s="603">
        <v>1012.64</v>
      </c>
      <c r="R2358" s="670"/>
      <c r="S2358" s="670"/>
      <c r="T2358" s="670"/>
      <c r="U2358" s="608">
        <v>1</v>
      </c>
      <c r="V2358" s="670"/>
      <c r="W2358" s="670"/>
      <c r="X2358" s="670"/>
      <c r="Y2358" s="670"/>
      <c r="Z2358" s="670"/>
      <c r="AA2358" s="670"/>
      <c r="AB2358" s="670"/>
      <c r="AC2358" s="670"/>
      <c r="AD2358" s="605">
        <v>1</v>
      </c>
    </row>
    <row r="2359" spans="1:30" ht="15.75" thickBot="1" x14ac:dyDescent="0.3">
      <c r="A2359" s="593" t="s">
        <v>441</v>
      </c>
      <c r="B2359" s="673">
        <v>45245</v>
      </c>
      <c r="C2359" s="671" t="s">
        <v>396</v>
      </c>
      <c r="D2359" s="600" t="s">
        <v>397</v>
      </c>
      <c r="E2359" s="602"/>
      <c r="F2359" s="602"/>
      <c r="G2359" s="602"/>
      <c r="H2359" s="601">
        <v>688.29</v>
      </c>
      <c r="I2359" s="602"/>
      <c r="J2359" s="602"/>
      <c r="K2359" s="602"/>
      <c r="L2359" s="602"/>
      <c r="M2359" s="602"/>
      <c r="N2359" s="602"/>
      <c r="O2359" s="602"/>
      <c r="P2359" s="602"/>
      <c r="Q2359" s="603">
        <v>688.29</v>
      </c>
      <c r="R2359" s="602"/>
      <c r="S2359" s="602"/>
      <c r="T2359" s="602"/>
      <c r="U2359" s="604">
        <v>2</v>
      </c>
      <c r="V2359" s="602"/>
      <c r="W2359" s="602"/>
      <c r="X2359" s="602"/>
      <c r="Y2359" s="602"/>
      <c r="Z2359" s="602"/>
      <c r="AA2359" s="602"/>
      <c r="AB2359" s="602"/>
      <c r="AC2359" s="602"/>
      <c r="AD2359" s="605">
        <v>2</v>
      </c>
    </row>
    <row r="2360" spans="1:30" ht="15.75" thickBot="1" x14ac:dyDescent="0.3">
      <c r="A2360" s="593" t="s">
        <v>441</v>
      </c>
      <c r="B2360" s="672">
        <v>45250</v>
      </c>
      <c r="C2360" s="671" t="s">
        <v>396</v>
      </c>
      <c r="D2360" s="606" t="s">
        <v>397</v>
      </c>
      <c r="E2360" s="670"/>
      <c r="F2360" s="670"/>
      <c r="G2360" s="670"/>
      <c r="H2360" s="607">
        <v>516.87</v>
      </c>
      <c r="I2360" s="670"/>
      <c r="J2360" s="670"/>
      <c r="K2360" s="670"/>
      <c r="L2360" s="670"/>
      <c r="M2360" s="670"/>
      <c r="N2360" s="670"/>
      <c r="O2360" s="670"/>
      <c r="P2360" s="670"/>
      <c r="Q2360" s="603">
        <v>516.87</v>
      </c>
      <c r="R2360" s="670"/>
      <c r="S2360" s="670"/>
      <c r="T2360" s="670"/>
      <c r="U2360" s="608">
        <v>1</v>
      </c>
      <c r="V2360" s="670"/>
      <c r="W2360" s="670"/>
      <c r="X2360" s="670"/>
      <c r="Y2360" s="670"/>
      <c r="Z2360" s="670"/>
      <c r="AA2360" s="670"/>
      <c r="AB2360" s="670"/>
      <c r="AC2360" s="670"/>
      <c r="AD2360" s="605">
        <v>1</v>
      </c>
    </row>
    <row r="2361" spans="1:30" ht="15.75" thickBot="1" x14ac:dyDescent="0.3">
      <c r="A2361" s="593" t="s">
        <v>441</v>
      </c>
      <c r="B2361" s="673">
        <v>45259</v>
      </c>
      <c r="C2361" s="671" t="s">
        <v>396</v>
      </c>
      <c r="D2361" s="600" t="s">
        <v>397</v>
      </c>
      <c r="E2361" s="601">
        <v>531.85</v>
      </c>
      <c r="F2361" s="602"/>
      <c r="G2361" s="602"/>
      <c r="H2361" s="602"/>
      <c r="I2361" s="602"/>
      <c r="J2361" s="602"/>
      <c r="K2361" s="602"/>
      <c r="L2361" s="602"/>
      <c r="M2361" s="602"/>
      <c r="N2361" s="602"/>
      <c r="O2361" s="602"/>
      <c r="P2361" s="602"/>
      <c r="Q2361" s="603">
        <v>531.85</v>
      </c>
      <c r="R2361" s="604">
        <v>1</v>
      </c>
      <c r="S2361" s="602"/>
      <c r="T2361" s="602"/>
      <c r="U2361" s="602"/>
      <c r="V2361" s="602"/>
      <c r="W2361" s="602"/>
      <c r="X2361" s="602"/>
      <c r="Y2361" s="602"/>
      <c r="Z2361" s="602"/>
      <c r="AA2361" s="602"/>
      <c r="AB2361" s="602"/>
      <c r="AC2361" s="602"/>
      <c r="AD2361" s="605">
        <v>1</v>
      </c>
    </row>
    <row r="2362" spans="1:30" ht="15.75" thickBot="1" x14ac:dyDescent="0.3">
      <c r="A2362" s="593" t="s">
        <v>441</v>
      </c>
      <c r="B2362" s="672">
        <v>45260</v>
      </c>
      <c r="C2362" s="671" t="s">
        <v>396</v>
      </c>
      <c r="D2362" s="606" t="s">
        <v>397</v>
      </c>
      <c r="E2362" s="670"/>
      <c r="F2362" s="670"/>
      <c r="G2362" s="607">
        <v>791.3</v>
      </c>
      <c r="H2362" s="607">
        <v>2309.89</v>
      </c>
      <c r="I2362" s="670"/>
      <c r="J2362" s="670"/>
      <c r="K2362" s="670"/>
      <c r="L2362" s="670"/>
      <c r="M2362" s="670"/>
      <c r="N2362" s="670"/>
      <c r="O2362" s="670"/>
      <c r="P2362" s="670"/>
      <c r="Q2362" s="603">
        <v>3101.19</v>
      </c>
      <c r="R2362" s="670"/>
      <c r="S2362" s="670"/>
      <c r="T2362" s="608">
        <v>2</v>
      </c>
      <c r="U2362" s="608">
        <v>4</v>
      </c>
      <c r="V2362" s="670"/>
      <c r="W2362" s="670"/>
      <c r="X2362" s="670"/>
      <c r="Y2362" s="670"/>
      <c r="Z2362" s="670"/>
      <c r="AA2362" s="670"/>
      <c r="AB2362" s="670"/>
      <c r="AC2362" s="670"/>
      <c r="AD2362" s="605">
        <v>6</v>
      </c>
    </row>
    <row r="2363" spans="1:30" ht="15.75" thickBot="1" x14ac:dyDescent="0.3">
      <c r="A2363" s="593" t="s">
        <v>441</v>
      </c>
      <c r="B2363" s="673">
        <v>45275</v>
      </c>
      <c r="C2363" s="671" t="s">
        <v>396</v>
      </c>
      <c r="D2363" s="600" t="s">
        <v>397</v>
      </c>
      <c r="E2363" s="602"/>
      <c r="F2363" s="602"/>
      <c r="G2363" s="602"/>
      <c r="H2363" s="602"/>
      <c r="I2363" s="601">
        <v>1052.94</v>
      </c>
      <c r="J2363" s="602"/>
      <c r="K2363" s="602"/>
      <c r="L2363" s="602"/>
      <c r="M2363" s="602"/>
      <c r="N2363" s="602"/>
      <c r="O2363" s="602"/>
      <c r="P2363" s="602"/>
      <c r="Q2363" s="603">
        <v>1052.94</v>
      </c>
      <c r="R2363" s="602"/>
      <c r="S2363" s="602"/>
      <c r="T2363" s="602"/>
      <c r="U2363" s="602"/>
      <c r="V2363" s="604">
        <v>1</v>
      </c>
      <c r="W2363" s="602"/>
      <c r="X2363" s="602"/>
      <c r="Y2363" s="602"/>
      <c r="Z2363" s="602"/>
      <c r="AA2363" s="602"/>
      <c r="AB2363" s="602"/>
      <c r="AC2363" s="602"/>
      <c r="AD2363" s="605">
        <v>1</v>
      </c>
    </row>
    <row r="2364" spans="1:30" ht="15.75" thickBot="1" x14ac:dyDescent="0.3">
      <c r="A2364" s="593" t="s">
        <v>441</v>
      </c>
      <c r="B2364" s="672">
        <v>45280</v>
      </c>
      <c r="C2364" s="671" t="s">
        <v>396</v>
      </c>
      <c r="D2364" s="606" t="s">
        <v>397</v>
      </c>
      <c r="E2364" s="670"/>
      <c r="F2364" s="670"/>
      <c r="G2364" s="670"/>
      <c r="H2364" s="670"/>
      <c r="I2364" s="607">
        <v>965.19</v>
      </c>
      <c r="J2364" s="670"/>
      <c r="K2364" s="670"/>
      <c r="L2364" s="670"/>
      <c r="M2364" s="670"/>
      <c r="N2364" s="670"/>
      <c r="O2364" s="670"/>
      <c r="P2364" s="670"/>
      <c r="Q2364" s="603">
        <v>965.19</v>
      </c>
      <c r="R2364" s="670"/>
      <c r="S2364" s="670"/>
      <c r="T2364" s="670"/>
      <c r="U2364" s="670"/>
      <c r="V2364" s="608">
        <v>3</v>
      </c>
      <c r="W2364" s="670"/>
      <c r="X2364" s="670"/>
      <c r="Y2364" s="670"/>
      <c r="Z2364" s="670"/>
      <c r="AA2364" s="670"/>
      <c r="AB2364" s="670"/>
      <c r="AC2364" s="670"/>
      <c r="AD2364" s="605">
        <v>3</v>
      </c>
    </row>
    <row r="2365" spans="1:30" ht="15.75" thickBot="1" x14ac:dyDescent="0.3">
      <c r="A2365" s="593" t="s">
        <v>441</v>
      </c>
      <c r="B2365" s="673">
        <v>45287</v>
      </c>
      <c r="C2365" s="671" t="s">
        <v>396</v>
      </c>
      <c r="D2365" s="600" t="s">
        <v>397</v>
      </c>
      <c r="E2365" s="602"/>
      <c r="F2365" s="602"/>
      <c r="G2365" s="602"/>
      <c r="H2365" s="602"/>
      <c r="I2365" s="601">
        <v>440.34</v>
      </c>
      <c r="J2365" s="602"/>
      <c r="K2365" s="602"/>
      <c r="L2365" s="602"/>
      <c r="M2365" s="602"/>
      <c r="N2365" s="602"/>
      <c r="O2365" s="602"/>
      <c r="P2365" s="602"/>
      <c r="Q2365" s="603">
        <v>440.34</v>
      </c>
      <c r="R2365" s="602"/>
      <c r="S2365" s="602"/>
      <c r="T2365" s="602"/>
      <c r="U2365" s="602"/>
      <c r="V2365" s="604">
        <v>1</v>
      </c>
      <c r="W2365" s="602"/>
      <c r="X2365" s="602"/>
      <c r="Y2365" s="602"/>
      <c r="Z2365" s="602"/>
      <c r="AA2365" s="602"/>
      <c r="AB2365" s="602"/>
      <c r="AC2365" s="602"/>
      <c r="AD2365" s="605">
        <v>1</v>
      </c>
    </row>
    <row r="2366" spans="1:30" ht="15.75" thickBot="1" x14ac:dyDescent="0.3">
      <c r="A2366" s="593" t="s">
        <v>441</v>
      </c>
      <c r="B2366" s="672">
        <v>45300</v>
      </c>
      <c r="C2366" s="671" t="s">
        <v>396</v>
      </c>
      <c r="D2366" s="606" t="s">
        <v>397</v>
      </c>
      <c r="E2366" s="670"/>
      <c r="F2366" s="670"/>
      <c r="G2366" s="670"/>
      <c r="H2366" s="670"/>
      <c r="I2366" s="607">
        <v>674.91</v>
      </c>
      <c r="J2366" s="607">
        <v>980.87</v>
      </c>
      <c r="K2366" s="670"/>
      <c r="L2366" s="670"/>
      <c r="M2366" s="670"/>
      <c r="N2366" s="670"/>
      <c r="O2366" s="670"/>
      <c r="P2366" s="670"/>
      <c r="Q2366" s="603">
        <v>1655.78</v>
      </c>
      <c r="R2366" s="670"/>
      <c r="S2366" s="670"/>
      <c r="T2366" s="670"/>
      <c r="U2366" s="670"/>
      <c r="V2366" s="608">
        <v>2</v>
      </c>
      <c r="W2366" s="608">
        <v>3</v>
      </c>
      <c r="X2366" s="670"/>
      <c r="Y2366" s="670"/>
      <c r="Z2366" s="670"/>
      <c r="AA2366" s="670"/>
      <c r="AB2366" s="670"/>
      <c r="AC2366" s="670"/>
      <c r="AD2366" s="605">
        <v>5</v>
      </c>
    </row>
    <row r="2367" spans="1:30" ht="15.75" thickBot="1" x14ac:dyDescent="0.3">
      <c r="A2367" s="593" t="s">
        <v>441</v>
      </c>
      <c r="B2367" s="673">
        <v>45307</v>
      </c>
      <c r="C2367" s="671" t="s">
        <v>396</v>
      </c>
      <c r="D2367" s="600" t="s">
        <v>397</v>
      </c>
      <c r="E2367" s="602"/>
      <c r="F2367" s="602"/>
      <c r="G2367" s="602"/>
      <c r="H2367" s="602"/>
      <c r="I2367" s="602"/>
      <c r="J2367" s="601">
        <v>1479.27</v>
      </c>
      <c r="K2367" s="602"/>
      <c r="L2367" s="602"/>
      <c r="M2367" s="602"/>
      <c r="N2367" s="602"/>
      <c r="O2367" s="602"/>
      <c r="P2367" s="602"/>
      <c r="Q2367" s="603">
        <v>1479.27</v>
      </c>
      <c r="R2367" s="602"/>
      <c r="S2367" s="602"/>
      <c r="T2367" s="602"/>
      <c r="U2367" s="602"/>
      <c r="V2367" s="602"/>
      <c r="W2367" s="604">
        <v>5</v>
      </c>
      <c r="X2367" s="602"/>
      <c r="Y2367" s="602"/>
      <c r="Z2367" s="602"/>
      <c r="AA2367" s="602"/>
      <c r="AB2367" s="602"/>
      <c r="AC2367" s="602"/>
      <c r="AD2367" s="605">
        <v>5</v>
      </c>
    </row>
    <row r="2368" spans="1:30" ht="15.75" thickBot="1" x14ac:dyDescent="0.3">
      <c r="A2368" s="593" t="s">
        <v>441</v>
      </c>
      <c r="B2368" s="672">
        <v>45314</v>
      </c>
      <c r="C2368" s="671" t="s">
        <v>396</v>
      </c>
      <c r="D2368" s="606" t="s">
        <v>397</v>
      </c>
      <c r="E2368" s="670"/>
      <c r="F2368" s="670"/>
      <c r="G2368" s="670"/>
      <c r="H2368" s="670"/>
      <c r="I2368" s="670"/>
      <c r="J2368" s="607">
        <v>209.32</v>
      </c>
      <c r="K2368" s="670"/>
      <c r="L2368" s="670"/>
      <c r="M2368" s="670"/>
      <c r="N2368" s="670"/>
      <c r="O2368" s="670"/>
      <c r="P2368" s="670"/>
      <c r="Q2368" s="603">
        <v>209.32</v>
      </c>
      <c r="R2368" s="670"/>
      <c r="S2368" s="670"/>
      <c r="T2368" s="670"/>
      <c r="U2368" s="670"/>
      <c r="V2368" s="670"/>
      <c r="W2368" s="608">
        <v>1</v>
      </c>
      <c r="X2368" s="670"/>
      <c r="Y2368" s="670"/>
      <c r="Z2368" s="670"/>
      <c r="AA2368" s="670"/>
      <c r="AB2368" s="670"/>
      <c r="AC2368" s="670"/>
      <c r="AD2368" s="605">
        <v>1</v>
      </c>
    </row>
    <row r="2369" spans="1:30" ht="15.75" thickBot="1" x14ac:dyDescent="0.3">
      <c r="A2369" s="593" t="s">
        <v>441</v>
      </c>
      <c r="B2369" s="673">
        <v>45317</v>
      </c>
      <c r="C2369" s="671" t="s">
        <v>396</v>
      </c>
      <c r="D2369" s="600" t="s">
        <v>397</v>
      </c>
      <c r="E2369" s="602"/>
      <c r="F2369" s="602"/>
      <c r="G2369" s="602"/>
      <c r="H2369" s="602"/>
      <c r="I2369" s="602"/>
      <c r="J2369" s="601">
        <v>560</v>
      </c>
      <c r="K2369" s="602"/>
      <c r="L2369" s="602"/>
      <c r="M2369" s="602"/>
      <c r="N2369" s="602"/>
      <c r="O2369" s="602"/>
      <c r="P2369" s="602"/>
      <c r="Q2369" s="603">
        <v>560</v>
      </c>
      <c r="R2369" s="602"/>
      <c r="S2369" s="602"/>
      <c r="T2369" s="602"/>
      <c r="U2369" s="602"/>
      <c r="V2369" s="602"/>
      <c r="W2369" s="604">
        <v>2</v>
      </c>
      <c r="X2369" s="602"/>
      <c r="Y2369" s="602"/>
      <c r="Z2369" s="602"/>
      <c r="AA2369" s="602"/>
      <c r="AB2369" s="602"/>
      <c r="AC2369" s="602"/>
      <c r="AD2369" s="605">
        <v>2</v>
      </c>
    </row>
    <row r="2370" spans="1:30" ht="15.75" thickBot="1" x14ac:dyDescent="0.3">
      <c r="A2370" s="593" t="s">
        <v>441</v>
      </c>
      <c r="B2370" s="672">
        <v>45327</v>
      </c>
      <c r="C2370" s="671" t="s">
        <v>396</v>
      </c>
      <c r="D2370" s="606" t="s">
        <v>397</v>
      </c>
      <c r="E2370" s="670"/>
      <c r="F2370" s="670"/>
      <c r="G2370" s="670"/>
      <c r="H2370" s="670"/>
      <c r="I2370" s="670"/>
      <c r="J2370" s="607">
        <v>700.62</v>
      </c>
      <c r="K2370" s="670"/>
      <c r="L2370" s="670"/>
      <c r="M2370" s="670"/>
      <c r="N2370" s="670"/>
      <c r="O2370" s="670"/>
      <c r="P2370" s="670"/>
      <c r="Q2370" s="603">
        <v>700.62</v>
      </c>
      <c r="R2370" s="670"/>
      <c r="S2370" s="670"/>
      <c r="T2370" s="670"/>
      <c r="U2370" s="670"/>
      <c r="V2370" s="670"/>
      <c r="W2370" s="608">
        <v>2</v>
      </c>
      <c r="X2370" s="670"/>
      <c r="Y2370" s="670"/>
      <c r="Z2370" s="670"/>
      <c r="AA2370" s="670"/>
      <c r="AB2370" s="670"/>
      <c r="AC2370" s="670"/>
      <c r="AD2370" s="605">
        <v>2</v>
      </c>
    </row>
    <row r="2371" spans="1:30" ht="15.75" thickBot="1" x14ac:dyDescent="0.3">
      <c r="A2371" s="593" t="s">
        <v>441</v>
      </c>
      <c r="B2371" s="673">
        <v>45328</v>
      </c>
      <c r="C2371" s="671" t="s">
        <v>396</v>
      </c>
      <c r="D2371" s="600" t="s">
        <v>397</v>
      </c>
      <c r="E2371" s="602"/>
      <c r="F2371" s="602"/>
      <c r="G2371" s="602"/>
      <c r="H2371" s="602"/>
      <c r="I2371" s="602"/>
      <c r="J2371" s="601">
        <v>900</v>
      </c>
      <c r="K2371" s="602"/>
      <c r="L2371" s="602"/>
      <c r="M2371" s="602"/>
      <c r="N2371" s="602"/>
      <c r="O2371" s="602"/>
      <c r="P2371" s="602"/>
      <c r="Q2371" s="603">
        <v>900</v>
      </c>
      <c r="R2371" s="602"/>
      <c r="S2371" s="602"/>
      <c r="T2371" s="602"/>
      <c r="U2371" s="602"/>
      <c r="V2371" s="602"/>
      <c r="W2371" s="604">
        <v>1</v>
      </c>
      <c r="X2371" s="602"/>
      <c r="Y2371" s="602"/>
      <c r="Z2371" s="602"/>
      <c r="AA2371" s="602"/>
      <c r="AB2371" s="602"/>
      <c r="AC2371" s="602"/>
      <c r="AD2371" s="605">
        <v>1</v>
      </c>
    </row>
    <row r="2372" spans="1:30" ht="15.75" thickBot="1" x14ac:dyDescent="0.3">
      <c r="A2372" s="593" t="s">
        <v>441</v>
      </c>
      <c r="B2372" s="672">
        <v>45329</v>
      </c>
      <c r="C2372" s="671" t="s">
        <v>396</v>
      </c>
      <c r="D2372" s="606" t="s">
        <v>397</v>
      </c>
      <c r="E2372" s="670"/>
      <c r="F2372" s="670"/>
      <c r="G2372" s="670"/>
      <c r="H2372" s="670"/>
      <c r="I2372" s="670"/>
      <c r="J2372" s="607">
        <v>1963.42</v>
      </c>
      <c r="K2372" s="607">
        <v>977.03</v>
      </c>
      <c r="L2372" s="670"/>
      <c r="M2372" s="670"/>
      <c r="N2372" s="670"/>
      <c r="O2372" s="670"/>
      <c r="P2372" s="670"/>
      <c r="Q2372" s="603">
        <v>2940.45</v>
      </c>
      <c r="R2372" s="670"/>
      <c r="S2372" s="670"/>
      <c r="T2372" s="670"/>
      <c r="U2372" s="670"/>
      <c r="V2372" s="670"/>
      <c r="W2372" s="608">
        <v>2</v>
      </c>
      <c r="X2372" s="608">
        <v>1</v>
      </c>
      <c r="Y2372" s="670"/>
      <c r="Z2372" s="670"/>
      <c r="AA2372" s="670"/>
      <c r="AB2372" s="670"/>
      <c r="AC2372" s="670"/>
      <c r="AD2372" s="605">
        <v>3</v>
      </c>
    </row>
    <row r="2373" spans="1:30" ht="15.75" thickBot="1" x14ac:dyDescent="0.3">
      <c r="A2373" s="593" t="s">
        <v>441</v>
      </c>
      <c r="B2373" s="673">
        <v>45330</v>
      </c>
      <c r="C2373" s="671" t="s">
        <v>396</v>
      </c>
      <c r="D2373" s="600" t="s">
        <v>397</v>
      </c>
      <c r="E2373" s="602"/>
      <c r="F2373" s="602"/>
      <c r="G2373" s="602"/>
      <c r="H2373" s="602"/>
      <c r="I2373" s="602"/>
      <c r="J2373" s="601">
        <v>3292.3</v>
      </c>
      <c r="K2373" s="601">
        <v>199.06</v>
      </c>
      <c r="L2373" s="602"/>
      <c r="M2373" s="602"/>
      <c r="N2373" s="602"/>
      <c r="O2373" s="602"/>
      <c r="P2373" s="602"/>
      <c r="Q2373" s="603">
        <v>3491.36</v>
      </c>
      <c r="R2373" s="602"/>
      <c r="S2373" s="602"/>
      <c r="T2373" s="602"/>
      <c r="U2373" s="602"/>
      <c r="V2373" s="602"/>
      <c r="W2373" s="604">
        <v>2</v>
      </c>
      <c r="X2373" s="604">
        <v>1</v>
      </c>
      <c r="Y2373" s="602"/>
      <c r="Z2373" s="602"/>
      <c r="AA2373" s="602"/>
      <c r="AB2373" s="602"/>
      <c r="AC2373" s="602"/>
      <c r="AD2373" s="605">
        <v>3</v>
      </c>
    </row>
    <row r="2374" spans="1:30" ht="15.75" thickBot="1" x14ac:dyDescent="0.3">
      <c r="A2374" s="593" t="s">
        <v>441</v>
      </c>
      <c r="B2374" s="672">
        <v>45334</v>
      </c>
      <c r="C2374" s="671" t="s">
        <v>396</v>
      </c>
      <c r="D2374" s="606" t="s">
        <v>397</v>
      </c>
      <c r="E2374" s="670"/>
      <c r="F2374" s="670"/>
      <c r="G2374" s="670"/>
      <c r="H2374" s="670"/>
      <c r="I2374" s="670"/>
      <c r="J2374" s="670"/>
      <c r="K2374" s="607">
        <v>1597.18</v>
      </c>
      <c r="L2374" s="670"/>
      <c r="M2374" s="670"/>
      <c r="N2374" s="670"/>
      <c r="O2374" s="670"/>
      <c r="P2374" s="670"/>
      <c r="Q2374" s="603">
        <v>1597.18</v>
      </c>
      <c r="R2374" s="670"/>
      <c r="S2374" s="670"/>
      <c r="T2374" s="670"/>
      <c r="U2374" s="670"/>
      <c r="V2374" s="670"/>
      <c r="W2374" s="670"/>
      <c r="X2374" s="608">
        <v>1</v>
      </c>
      <c r="Y2374" s="670"/>
      <c r="Z2374" s="670"/>
      <c r="AA2374" s="670"/>
      <c r="AB2374" s="670"/>
      <c r="AC2374" s="670"/>
      <c r="AD2374" s="605">
        <v>1</v>
      </c>
    </row>
    <row r="2375" spans="1:30" ht="15.75" thickBot="1" x14ac:dyDescent="0.3">
      <c r="A2375" s="593" t="s">
        <v>441</v>
      </c>
      <c r="B2375" s="673">
        <v>45336</v>
      </c>
      <c r="C2375" s="671" t="s">
        <v>396</v>
      </c>
      <c r="D2375" s="600" t="s">
        <v>397</v>
      </c>
      <c r="E2375" s="602"/>
      <c r="F2375" s="602"/>
      <c r="G2375" s="602"/>
      <c r="H2375" s="602"/>
      <c r="I2375" s="602"/>
      <c r="J2375" s="602"/>
      <c r="K2375" s="601">
        <v>327.39999999999998</v>
      </c>
      <c r="L2375" s="602"/>
      <c r="M2375" s="602"/>
      <c r="N2375" s="602"/>
      <c r="O2375" s="602"/>
      <c r="P2375" s="602"/>
      <c r="Q2375" s="603">
        <v>327.39999999999998</v>
      </c>
      <c r="R2375" s="602"/>
      <c r="S2375" s="602"/>
      <c r="T2375" s="602"/>
      <c r="U2375" s="602"/>
      <c r="V2375" s="602"/>
      <c r="W2375" s="602"/>
      <c r="X2375" s="604">
        <v>1</v>
      </c>
      <c r="Y2375" s="602"/>
      <c r="Z2375" s="602"/>
      <c r="AA2375" s="602"/>
      <c r="AB2375" s="602"/>
      <c r="AC2375" s="602"/>
      <c r="AD2375" s="605">
        <v>1</v>
      </c>
    </row>
    <row r="2376" spans="1:30" ht="15.75" thickBot="1" x14ac:dyDescent="0.3">
      <c r="A2376" s="593" t="s">
        <v>441</v>
      </c>
      <c r="B2376" s="672">
        <v>45337</v>
      </c>
      <c r="C2376" s="671" t="s">
        <v>396</v>
      </c>
      <c r="D2376" s="606" t="s">
        <v>397</v>
      </c>
      <c r="E2376" s="670"/>
      <c r="F2376" s="670"/>
      <c r="G2376" s="670"/>
      <c r="H2376" s="670"/>
      <c r="I2376" s="670"/>
      <c r="J2376" s="670"/>
      <c r="K2376" s="607">
        <v>1415.65</v>
      </c>
      <c r="L2376" s="670"/>
      <c r="M2376" s="670"/>
      <c r="N2376" s="670"/>
      <c r="O2376" s="670"/>
      <c r="P2376" s="670"/>
      <c r="Q2376" s="603">
        <v>1415.65</v>
      </c>
      <c r="R2376" s="670"/>
      <c r="S2376" s="670"/>
      <c r="T2376" s="670"/>
      <c r="U2376" s="670"/>
      <c r="V2376" s="670"/>
      <c r="W2376" s="670"/>
      <c r="X2376" s="608">
        <v>2</v>
      </c>
      <c r="Y2376" s="670"/>
      <c r="Z2376" s="670"/>
      <c r="AA2376" s="670"/>
      <c r="AB2376" s="670"/>
      <c r="AC2376" s="670"/>
      <c r="AD2376" s="605">
        <v>2</v>
      </c>
    </row>
    <row r="2377" spans="1:30" ht="15.75" thickBot="1" x14ac:dyDescent="0.3">
      <c r="A2377" s="593" t="s">
        <v>441</v>
      </c>
      <c r="B2377" s="673">
        <v>45342</v>
      </c>
      <c r="C2377" s="671" t="s">
        <v>396</v>
      </c>
      <c r="D2377" s="600" t="s">
        <v>397</v>
      </c>
      <c r="E2377" s="602"/>
      <c r="F2377" s="602"/>
      <c r="G2377" s="602"/>
      <c r="H2377" s="602"/>
      <c r="I2377" s="602"/>
      <c r="J2377" s="601">
        <v>1401.89</v>
      </c>
      <c r="K2377" s="601">
        <v>1639.98</v>
      </c>
      <c r="L2377" s="602"/>
      <c r="M2377" s="602"/>
      <c r="N2377" s="602"/>
      <c r="O2377" s="602"/>
      <c r="P2377" s="602"/>
      <c r="Q2377" s="603">
        <v>3041.87</v>
      </c>
      <c r="R2377" s="602"/>
      <c r="S2377" s="602"/>
      <c r="T2377" s="602"/>
      <c r="U2377" s="602"/>
      <c r="V2377" s="602"/>
      <c r="W2377" s="604">
        <v>3</v>
      </c>
      <c r="X2377" s="604">
        <v>3</v>
      </c>
      <c r="Y2377" s="602"/>
      <c r="Z2377" s="602"/>
      <c r="AA2377" s="602"/>
      <c r="AB2377" s="602"/>
      <c r="AC2377" s="602"/>
      <c r="AD2377" s="605">
        <v>6</v>
      </c>
    </row>
    <row r="2378" spans="1:30" ht="15.75" thickBot="1" x14ac:dyDescent="0.3">
      <c r="A2378" s="593" t="s">
        <v>441</v>
      </c>
      <c r="B2378" s="672">
        <v>45345</v>
      </c>
      <c r="C2378" s="671" t="s">
        <v>396</v>
      </c>
      <c r="D2378" s="606" t="s">
        <v>397</v>
      </c>
      <c r="E2378" s="670"/>
      <c r="F2378" s="670"/>
      <c r="G2378" s="670"/>
      <c r="H2378" s="670"/>
      <c r="I2378" s="670"/>
      <c r="J2378" s="670"/>
      <c r="K2378" s="607">
        <v>335.35</v>
      </c>
      <c r="L2378" s="670"/>
      <c r="M2378" s="670"/>
      <c r="N2378" s="670"/>
      <c r="O2378" s="670"/>
      <c r="P2378" s="670"/>
      <c r="Q2378" s="603">
        <v>335.35</v>
      </c>
      <c r="R2378" s="670"/>
      <c r="S2378" s="670"/>
      <c r="T2378" s="670"/>
      <c r="U2378" s="670"/>
      <c r="V2378" s="670"/>
      <c r="W2378" s="670"/>
      <c r="X2378" s="608">
        <v>1</v>
      </c>
      <c r="Y2378" s="670"/>
      <c r="Z2378" s="670"/>
      <c r="AA2378" s="670"/>
      <c r="AB2378" s="670"/>
      <c r="AC2378" s="670"/>
      <c r="AD2378" s="605">
        <v>1</v>
      </c>
    </row>
    <row r="2379" spans="1:30" ht="15.75" thickBot="1" x14ac:dyDescent="0.3">
      <c r="A2379" s="593" t="s">
        <v>441</v>
      </c>
      <c r="B2379" s="673">
        <v>45348</v>
      </c>
      <c r="C2379" s="671" t="s">
        <v>396</v>
      </c>
      <c r="D2379" s="600" t="s">
        <v>397</v>
      </c>
      <c r="E2379" s="602"/>
      <c r="F2379" s="602"/>
      <c r="G2379" s="602"/>
      <c r="H2379" s="602"/>
      <c r="I2379" s="602"/>
      <c r="J2379" s="601">
        <v>520.11</v>
      </c>
      <c r="K2379" s="601">
        <v>4090.79</v>
      </c>
      <c r="L2379" s="602"/>
      <c r="M2379" s="602"/>
      <c r="N2379" s="602"/>
      <c r="O2379" s="602"/>
      <c r="P2379" s="602"/>
      <c r="Q2379" s="603">
        <v>4610.8999999999996</v>
      </c>
      <c r="R2379" s="602"/>
      <c r="S2379" s="602"/>
      <c r="T2379" s="602"/>
      <c r="U2379" s="602"/>
      <c r="V2379" s="602"/>
      <c r="W2379" s="604">
        <v>2</v>
      </c>
      <c r="X2379" s="604">
        <v>5</v>
      </c>
      <c r="Y2379" s="602"/>
      <c r="Z2379" s="602"/>
      <c r="AA2379" s="602"/>
      <c r="AB2379" s="602"/>
      <c r="AC2379" s="602"/>
      <c r="AD2379" s="605">
        <v>7</v>
      </c>
    </row>
    <row r="2380" spans="1:30" ht="15.75" thickBot="1" x14ac:dyDescent="0.3">
      <c r="A2380" s="593" t="s">
        <v>441</v>
      </c>
      <c r="B2380" s="672">
        <v>45351</v>
      </c>
      <c r="C2380" s="671" t="s">
        <v>396</v>
      </c>
      <c r="D2380" s="606" t="s">
        <v>397</v>
      </c>
      <c r="E2380" s="670"/>
      <c r="F2380" s="670"/>
      <c r="G2380" s="670"/>
      <c r="H2380" s="670"/>
      <c r="I2380" s="670"/>
      <c r="J2380" s="670"/>
      <c r="K2380" s="607">
        <v>1044.73</v>
      </c>
      <c r="L2380" s="670"/>
      <c r="M2380" s="670"/>
      <c r="N2380" s="670"/>
      <c r="O2380" s="670"/>
      <c r="P2380" s="670"/>
      <c r="Q2380" s="603">
        <v>1044.73</v>
      </c>
      <c r="R2380" s="670"/>
      <c r="S2380" s="670"/>
      <c r="T2380" s="670"/>
      <c r="U2380" s="670"/>
      <c r="V2380" s="670"/>
      <c r="W2380" s="670"/>
      <c r="X2380" s="608">
        <v>2</v>
      </c>
      <c r="Y2380" s="670"/>
      <c r="Z2380" s="670"/>
      <c r="AA2380" s="670"/>
      <c r="AB2380" s="670"/>
      <c r="AC2380" s="670"/>
      <c r="AD2380" s="605">
        <v>2</v>
      </c>
    </row>
    <row r="2381" spans="1:30" ht="15.75" thickBot="1" x14ac:dyDescent="0.3">
      <c r="A2381" s="593" t="s">
        <v>441</v>
      </c>
      <c r="B2381" s="673">
        <v>45358</v>
      </c>
      <c r="C2381" s="671" t="s">
        <v>396</v>
      </c>
      <c r="D2381" s="600" t="s">
        <v>397</v>
      </c>
      <c r="E2381" s="602"/>
      <c r="F2381" s="602"/>
      <c r="G2381" s="602"/>
      <c r="H2381" s="602"/>
      <c r="I2381" s="602"/>
      <c r="J2381" s="602"/>
      <c r="K2381" s="601">
        <v>2676.65</v>
      </c>
      <c r="L2381" s="602"/>
      <c r="M2381" s="602"/>
      <c r="N2381" s="602"/>
      <c r="O2381" s="602"/>
      <c r="P2381" s="602"/>
      <c r="Q2381" s="603">
        <v>2676.65</v>
      </c>
      <c r="R2381" s="602"/>
      <c r="S2381" s="602"/>
      <c r="T2381" s="602"/>
      <c r="U2381" s="602"/>
      <c r="V2381" s="602"/>
      <c r="W2381" s="602"/>
      <c r="X2381" s="604">
        <v>5</v>
      </c>
      <c r="Y2381" s="602"/>
      <c r="Z2381" s="602"/>
      <c r="AA2381" s="602"/>
      <c r="AB2381" s="602"/>
      <c r="AC2381" s="602"/>
      <c r="AD2381" s="605">
        <v>5</v>
      </c>
    </row>
    <row r="2382" spans="1:30" ht="15.75" thickBot="1" x14ac:dyDescent="0.3">
      <c r="A2382" s="593" t="s">
        <v>441</v>
      </c>
      <c r="B2382" s="672">
        <v>45359</v>
      </c>
      <c r="C2382" s="671" t="s">
        <v>396</v>
      </c>
      <c r="D2382" s="606" t="s">
        <v>397</v>
      </c>
      <c r="E2382" s="670"/>
      <c r="F2382" s="670"/>
      <c r="G2382" s="670"/>
      <c r="H2382" s="670"/>
      <c r="I2382" s="670"/>
      <c r="J2382" s="670"/>
      <c r="K2382" s="607">
        <v>435.69</v>
      </c>
      <c r="L2382" s="607">
        <v>900</v>
      </c>
      <c r="M2382" s="670"/>
      <c r="N2382" s="670"/>
      <c r="O2382" s="670"/>
      <c r="P2382" s="670"/>
      <c r="Q2382" s="603">
        <v>1335.69</v>
      </c>
      <c r="R2382" s="670"/>
      <c r="S2382" s="670"/>
      <c r="T2382" s="670"/>
      <c r="U2382" s="670"/>
      <c r="V2382" s="670"/>
      <c r="W2382" s="670"/>
      <c r="X2382" s="608">
        <v>1</v>
      </c>
      <c r="Y2382" s="608">
        <v>1</v>
      </c>
      <c r="Z2382" s="670"/>
      <c r="AA2382" s="670"/>
      <c r="AB2382" s="670"/>
      <c r="AC2382" s="670"/>
      <c r="AD2382" s="605">
        <v>2</v>
      </c>
    </row>
    <row r="2383" spans="1:30" ht="15.75" thickBot="1" x14ac:dyDescent="0.3">
      <c r="A2383" s="593" t="s">
        <v>441</v>
      </c>
      <c r="B2383" s="673">
        <v>45363</v>
      </c>
      <c r="C2383" s="671" t="s">
        <v>396</v>
      </c>
      <c r="D2383" s="600" t="s">
        <v>397</v>
      </c>
      <c r="E2383" s="602"/>
      <c r="F2383" s="602"/>
      <c r="G2383" s="602"/>
      <c r="H2383" s="602"/>
      <c r="I2383" s="602"/>
      <c r="J2383" s="602"/>
      <c r="K2383" s="601">
        <v>827.73</v>
      </c>
      <c r="L2383" s="602"/>
      <c r="M2383" s="602"/>
      <c r="N2383" s="602"/>
      <c r="O2383" s="602"/>
      <c r="P2383" s="602"/>
      <c r="Q2383" s="603">
        <v>827.73</v>
      </c>
      <c r="R2383" s="602"/>
      <c r="S2383" s="602"/>
      <c r="T2383" s="602"/>
      <c r="U2383" s="602"/>
      <c r="V2383" s="602"/>
      <c r="W2383" s="602"/>
      <c r="X2383" s="604">
        <v>1</v>
      </c>
      <c r="Y2383" s="602"/>
      <c r="Z2383" s="602"/>
      <c r="AA2383" s="602"/>
      <c r="AB2383" s="602"/>
      <c r="AC2383" s="602"/>
      <c r="AD2383" s="605">
        <v>1</v>
      </c>
    </row>
    <row r="2384" spans="1:30" ht="15.75" thickBot="1" x14ac:dyDescent="0.3">
      <c r="A2384" s="593" t="s">
        <v>441</v>
      </c>
      <c r="B2384" s="672">
        <v>45369</v>
      </c>
      <c r="C2384" s="671" t="s">
        <v>396</v>
      </c>
      <c r="D2384" s="606" t="s">
        <v>397</v>
      </c>
      <c r="E2384" s="670"/>
      <c r="F2384" s="670"/>
      <c r="G2384" s="670"/>
      <c r="H2384" s="670"/>
      <c r="I2384" s="670"/>
      <c r="J2384" s="670"/>
      <c r="K2384" s="670"/>
      <c r="L2384" s="607">
        <v>1338.57</v>
      </c>
      <c r="M2384" s="670"/>
      <c r="N2384" s="670"/>
      <c r="O2384" s="670"/>
      <c r="P2384" s="670"/>
      <c r="Q2384" s="603">
        <v>1338.57</v>
      </c>
      <c r="R2384" s="670"/>
      <c r="S2384" s="670"/>
      <c r="T2384" s="670"/>
      <c r="U2384" s="670"/>
      <c r="V2384" s="670"/>
      <c r="W2384" s="670"/>
      <c r="X2384" s="670"/>
      <c r="Y2384" s="608">
        <v>2</v>
      </c>
      <c r="Z2384" s="670"/>
      <c r="AA2384" s="670"/>
      <c r="AB2384" s="670"/>
      <c r="AC2384" s="670"/>
      <c r="AD2384" s="605">
        <v>2</v>
      </c>
    </row>
    <row r="2385" spans="1:30" ht="15.75" thickBot="1" x14ac:dyDescent="0.3">
      <c r="A2385" s="593" t="s">
        <v>441</v>
      </c>
      <c r="B2385" s="673">
        <v>45376</v>
      </c>
      <c r="C2385" s="671" t="s">
        <v>396</v>
      </c>
      <c r="D2385" s="600" t="s">
        <v>397</v>
      </c>
      <c r="E2385" s="602"/>
      <c r="F2385" s="602"/>
      <c r="G2385" s="602"/>
      <c r="H2385" s="602"/>
      <c r="I2385" s="602"/>
      <c r="J2385" s="602"/>
      <c r="K2385" s="601">
        <v>807.78</v>
      </c>
      <c r="L2385" s="602"/>
      <c r="M2385" s="602"/>
      <c r="N2385" s="602"/>
      <c r="O2385" s="602"/>
      <c r="P2385" s="602"/>
      <c r="Q2385" s="603">
        <v>807.78</v>
      </c>
      <c r="R2385" s="602"/>
      <c r="S2385" s="602"/>
      <c r="T2385" s="602"/>
      <c r="U2385" s="602"/>
      <c r="V2385" s="602"/>
      <c r="W2385" s="602"/>
      <c r="X2385" s="604">
        <v>1</v>
      </c>
      <c r="Y2385" s="602"/>
      <c r="Z2385" s="602"/>
      <c r="AA2385" s="602"/>
      <c r="AB2385" s="602"/>
      <c r="AC2385" s="602"/>
      <c r="AD2385" s="605">
        <v>1</v>
      </c>
    </row>
    <row r="2386" spans="1:30" ht="15.75" thickBot="1" x14ac:dyDescent="0.3">
      <c r="A2386" s="593" t="s">
        <v>441</v>
      </c>
      <c r="B2386" s="672">
        <v>45378</v>
      </c>
      <c r="C2386" s="671" t="s">
        <v>396</v>
      </c>
      <c r="D2386" s="606" t="s">
        <v>397</v>
      </c>
      <c r="E2386" s="670"/>
      <c r="F2386" s="670"/>
      <c r="G2386" s="670"/>
      <c r="H2386" s="670"/>
      <c r="I2386" s="670"/>
      <c r="J2386" s="670"/>
      <c r="K2386" s="670"/>
      <c r="L2386" s="607">
        <v>1443.95</v>
      </c>
      <c r="M2386" s="670"/>
      <c r="N2386" s="670"/>
      <c r="O2386" s="670"/>
      <c r="P2386" s="670"/>
      <c r="Q2386" s="603">
        <v>1443.95</v>
      </c>
      <c r="R2386" s="670"/>
      <c r="S2386" s="670"/>
      <c r="T2386" s="670"/>
      <c r="U2386" s="670"/>
      <c r="V2386" s="670"/>
      <c r="W2386" s="670"/>
      <c r="X2386" s="670"/>
      <c r="Y2386" s="608">
        <v>3</v>
      </c>
      <c r="Z2386" s="670"/>
      <c r="AA2386" s="670"/>
      <c r="AB2386" s="670"/>
      <c r="AC2386" s="670"/>
      <c r="AD2386" s="605">
        <v>3</v>
      </c>
    </row>
    <row r="2387" spans="1:30" ht="15.75" thickBot="1" x14ac:dyDescent="0.3">
      <c r="A2387" s="593" t="s">
        <v>441</v>
      </c>
      <c r="B2387" s="673">
        <v>45380</v>
      </c>
      <c r="C2387" s="671" t="s">
        <v>396</v>
      </c>
      <c r="D2387" s="600" t="s">
        <v>397</v>
      </c>
      <c r="E2387" s="602"/>
      <c r="F2387" s="602"/>
      <c r="G2387" s="602"/>
      <c r="H2387" s="602"/>
      <c r="I2387" s="602"/>
      <c r="J2387" s="602"/>
      <c r="K2387" s="602"/>
      <c r="L2387" s="601">
        <v>3901.08</v>
      </c>
      <c r="M2387" s="602"/>
      <c r="N2387" s="602"/>
      <c r="O2387" s="602"/>
      <c r="P2387" s="602"/>
      <c r="Q2387" s="603">
        <v>3901.08</v>
      </c>
      <c r="R2387" s="602"/>
      <c r="S2387" s="602"/>
      <c r="T2387" s="602"/>
      <c r="U2387" s="602"/>
      <c r="V2387" s="602"/>
      <c r="W2387" s="602"/>
      <c r="X2387" s="602"/>
      <c r="Y2387" s="604">
        <v>4</v>
      </c>
      <c r="Z2387" s="602"/>
      <c r="AA2387" s="602"/>
      <c r="AB2387" s="602"/>
      <c r="AC2387" s="602"/>
      <c r="AD2387" s="605">
        <v>4</v>
      </c>
    </row>
    <row r="2388" spans="1:30" ht="15.75" thickBot="1" x14ac:dyDescent="0.3">
      <c r="A2388" s="593" t="s">
        <v>441</v>
      </c>
      <c r="B2388" s="672">
        <v>45386</v>
      </c>
      <c r="C2388" s="671" t="s">
        <v>396</v>
      </c>
      <c r="D2388" s="606" t="s">
        <v>397</v>
      </c>
      <c r="E2388" s="670"/>
      <c r="F2388" s="670"/>
      <c r="G2388" s="670"/>
      <c r="H2388" s="670"/>
      <c r="I2388" s="670"/>
      <c r="J2388" s="670"/>
      <c r="K2388" s="670"/>
      <c r="L2388" s="607">
        <v>1211.1199999999999</v>
      </c>
      <c r="M2388" s="607">
        <v>314.63</v>
      </c>
      <c r="N2388" s="670"/>
      <c r="O2388" s="670"/>
      <c r="P2388" s="670"/>
      <c r="Q2388" s="603">
        <v>1525.75</v>
      </c>
      <c r="R2388" s="670"/>
      <c r="S2388" s="670"/>
      <c r="T2388" s="670"/>
      <c r="U2388" s="670"/>
      <c r="V2388" s="670"/>
      <c r="W2388" s="670"/>
      <c r="X2388" s="670"/>
      <c r="Y2388" s="608">
        <v>2</v>
      </c>
      <c r="Z2388" s="608">
        <v>1</v>
      </c>
      <c r="AA2388" s="670"/>
      <c r="AB2388" s="670"/>
      <c r="AC2388" s="670"/>
      <c r="AD2388" s="605">
        <v>3</v>
      </c>
    </row>
    <row r="2389" spans="1:30" ht="15.75" thickBot="1" x14ac:dyDescent="0.3">
      <c r="A2389" s="593" t="s">
        <v>441</v>
      </c>
      <c r="B2389" s="673">
        <v>45390</v>
      </c>
      <c r="C2389" s="671" t="s">
        <v>396</v>
      </c>
      <c r="D2389" s="600" t="s">
        <v>397</v>
      </c>
      <c r="E2389" s="602"/>
      <c r="F2389" s="602"/>
      <c r="G2389" s="602"/>
      <c r="H2389" s="602"/>
      <c r="I2389" s="602"/>
      <c r="J2389" s="602"/>
      <c r="K2389" s="602"/>
      <c r="L2389" s="601">
        <v>493.8</v>
      </c>
      <c r="M2389" s="601">
        <v>1200.4100000000001</v>
      </c>
      <c r="N2389" s="602"/>
      <c r="O2389" s="602"/>
      <c r="P2389" s="602"/>
      <c r="Q2389" s="603">
        <v>1694.21</v>
      </c>
      <c r="R2389" s="602"/>
      <c r="S2389" s="602"/>
      <c r="T2389" s="602"/>
      <c r="U2389" s="602"/>
      <c r="V2389" s="602"/>
      <c r="W2389" s="602"/>
      <c r="X2389" s="602"/>
      <c r="Y2389" s="604">
        <v>2</v>
      </c>
      <c r="Z2389" s="604">
        <v>2</v>
      </c>
      <c r="AA2389" s="602"/>
      <c r="AB2389" s="602"/>
      <c r="AC2389" s="602"/>
      <c r="AD2389" s="605">
        <v>4</v>
      </c>
    </row>
    <row r="2390" spans="1:30" ht="15.75" thickBot="1" x14ac:dyDescent="0.3">
      <c r="A2390" s="593" t="s">
        <v>441</v>
      </c>
      <c r="B2390" s="672">
        <v>45394</v>
      </c>
      <c r="C2390" s="671" t="s">
        <v>396</v>
      </c>
      <c r="D2390" s="606" t="s">
        <v>397</v>
      </c>
      <c r="E2390" s="670"/>
      <c r="F2390" s="670"/>
      <c r="G2390" s="670"/>
      <c r="H2390" s="670"/>
      <c r="I2390" s="670"/>
      <c r="J2390" s="670"/>
      <c r="K2390" s="670"/>
      <c r="L2390" s="670"/>
      <c r="M2390" s="607">
        <v>900</v>
      </c>
      <c r="N2390" s="670"/>
      <c r="O2390" s="670"/>
      <c r="P2390" s="670"/>
      <c r="Q2390" s="603">
        <v>900</v>
      </c>
      <c r="R2390" s="670"/>
      <c r="S2390" s="670"/>
      <c r="T2390" s="670"/>
      <c r="U2390" s="670"/>
      <c r="V2390" s="670"/>
      <c r="W2390" s="670"/>
      <c r="X2390" s="670"/>
      <c r="Y2390" s="670"/>
      <c r="Z2390" s="608">
        <v>2</v>
      </c>
      <c r="AA2390" s="670"/>
      <c r="AB2390" s="670"/>
      <c r="AC2390" s="670"/>
      <c r="AD2390" s="605">
        <v>2</v>
      </c>
    </row>
    <row r="2391" spans="1:30" ht="15.75" thickBot="1" x14ac:dyDescent="0.3">
      <c r="A2391" s="593" t="s">
        <v>441</v>
      </c>
      <c r="B2391" s="673">
        <v>45404</v>
      </c>
      <c r="C2391" s="671" t="s">
        <v>396</v>
      </c>
      <c r="D2391" s="600" t="s">
        <v>397</v>
      </c>
      <c r="E2391" s="602"/>
      <c r="F2391" s="602"/>
      <c r="G2391" s="602"/>
      <c r="H2391" s="602"/>
      <c r="I2391" s="602"/>
      <c r="J2391" s="602"/>
      <c r="K2391" s="602"/>
      <c r="L2391" s="602"/>
      <c r="M2391" s="601">
        <v>997.09</v>
      </c>
      <c r="N2391" s="602"/>
      <c r="O2391" s="602"/>
      <c r="P2391" s="602"/>
      <c r="Q2391" s="603">
        <v>997.09</v>
      </c>
      <c r="R2391" s="602"/>
      <c r="S2391" s="602"/>
      <c r="T2391" s="602"/>
      <c r="U2391" s="602"/>
      <c r="V2391" s="602"/>
      <c r="W2391" s="602"/>
      <c r="X2391" s="602"/>
      <c r="Y2391" s="602"/>
      <c r="Z2391" s="604">
        <v>2</v>
      </c>
      <c r="AA2391" s="602"/>
      <c r="AB2391" s="602"/>
      <c r="AC2391" s="602"/>
      <c r="AD2391" s="605">
        <v>2</v>
      </c>
    </row>
    <row r="2392" spans="1:30" ht="15.75" thickBot="1" x14ac:dyDescent="0.3">
      <c r="A2392" s="593" t="s">
        <v>441</v>
      </c>
      <c r="B2392" s="672">
        <v>45408</v>
      </c>
      <c r="C2392" s="671" t="s">
        <v>396</v>
      </c>
      <c r="D2392" s="606" t="s">
        <v>397</v>
      </c>
      <c r="E2392" s="670"/>
      <c r="F2392" s="670"/>
      <c r="G2392" s="670"/>
      <c r="H2392" s="670"/>
      <c r="I2392" s="670"/>
      <c r="J2392" s="670"/>
      <c r="K2392" s="670"/>
      <c r="L2392" s="670"/>
      <c r="M2392" s="607">
        <v>163.44</v>
      </c>
      <c r="N2392" s="670"/>
      <c r="O2392" s="670"/>
      <c r="P2392" s="670"/>
      <c r="Q2392" s="603">
        <v>163.44</v>
      </c>
      <c r="R2392" s="670"/>
      <c r="S2392" s="670"/>
      <c r="T2392" s="670"/>
      <c r="U2392" s="670"/>
      <c r="V2392" s="670"/>
      <c r="W2392" s="670"/>
      <c r="X2392" s="670"/>
      <c r="Y2392" s="670"/>
      <c r="Z2392" s="608">
        <v>2</v>
      </c>
      <c r="AA2392" s="670"/>
      <c r="AB2392" s="670"/>
      <c r="AC2392" s="670"/>
      <c r="AD2392" s="605">
        <v>2</v>
      </c>
    </row>
    <row r="2393" spans="1:30" ht="15.75" thickBot="1" x14ac:dyDescent="0.3">
      <c r="A2393" s="593" t="s">
        <v>441</v>
      </c>
      <c r="B2393" s="673">
        <v>45413</v>
      </c>
      <c r="C2393" s="671" t="s">
        <v>396</v>
      </c>
      <c r="D2393" s="600" t="s">
        <v>397</v>
      </c>
      <c r="E2393" s="602"/>
      <c r="F2393" s="602"/>
      <c r="G2393" s="602"/>
      <c r="H2393" s="602"/>
      <c r="I2393" s="602"/>
      <c r="J2393" s="602"/>
      <c r="K2393" s="602"/>
      <c r="L2393" s="602"/>
      <c r="M2393" s="601">
        <v>156.57</v>
      </c>
      <c r="N2393" s="601">
        <v>267.02</v>
      </c>
      <c r="O2393" s="602"/>
      <c r="P2393" s="602"/>
      <c r="Q2393" s="603">
        <v>423.59</v>
      </c>
      <c r="R2393" s="602"/>
      <c r="S2393" s="602"/>
      <c r="T2393" s="602"/>
      <c r="U2393" s="602"/>
      <c r="V2393" s="602"/>
      <c r="W2393" s="602"/>
      <c r="X2393" s="602"/>
      <c r="Y2393" s="602"/>
      <c r="Z2393" s="604">
        <v>1</v>
      </c>
      <c r="AA2393" s="604">
        <v>1</v>
      </c>
      <c r="AB2393" s="602"/>
      <c r="AC2393" s="602"/>
      <c r="AD2393" s="605">
        <v>2</v>
      </c>
    </row>
    <row r="2394" spans="1:30" ht="15.75" thickBot="1" x14ac:dyDescent="0.3">
      <c r="A2394" s="593" t="s">
        <v>441</v>
      </c>
      <c r="B2394" s="672">
        <v>45415</v>
      </c>
      <c r="C2394" s="671" t="s">
        <v>396</v>
      </c>
      <c r="D2394" s="606" t="s">
        <v>397</v>
      </c>
      <c r="E2394" s="670"/>
      <c r="F2394" s="670"/>
      <c r="G2394" s="670"/>
      <c r="H2394" s="670"/>
      <c r="I2394" s="670"/>
      <c r="J2394" s="670"/>
      <c r="K2394" s="670"/>
      <c r="L2394" s="670"/>
      <c r="M2394" s="607">
        <v>2825.86</v>
      </c>
      <c r="N2394" s="670"/>
      <c r="O2394" s="670"/>
      <c r="P2394" s="670"/>
      <c r="Q2394" s="603">
        <v>2825.86</v>
      </c>
      <c r="R2394" s="670"/>
      <c r="S2394" s="670"/>
      <c r="T2394" s="670"/>
      <c r="U2394" s="670"/>
      <c r="V2394" s="670"/>
      <c r="W2394" s="670"/>
      <c r="X2394" s="670"/>
      <c r="Y2394" s="670"/>
      <c r="Z2394" s="608">
        <v>6</v>
      </c>
      <c r="AA2394" s="670"/>
      <c r="AB2394" s="670"/>
      <c r="AC2394" s="670"/>
      <c r="AD2394" s="605">
        <v>6</v>
      </c>
    </row>
    <row r="2395" spans="1:30" ht="15.75" thickBot="1" x14ac:dyDescent="0.3">
      <c r="A2395" s="593" t="s">
        <v>441</v>
      </c>
      <c r="B2395" s="673">
        <v>45426</v>
      </c>
      <c r="C2395" s="671" t="s">
        <v>396</v>
      </c>
      <c r="D2395" s="600" t="s">
        <v>397</v>
      </c>
      <c r="E2395" s="602"/>
      <c r="F2395" s="602"/>
      <c r="G2395" s="602"/>
      <c r="H2395" s="602"/>
      <c r="I2395" s="602"/>
      <c r="J2395" s="602"/>
      <c r="K2395" s="602"/>
      <c r="L2395" s="602"/>
      <c r="M2395" s="602"/>
      <c r="N2395" s="601">
        <v>1927.77</v>
      </c>
      <c r="O2395" s="602"/>
      <c r="P2395" s="602"/>
      <c r="Q2395" s="603">
        <v>1927.77</v>
      </c>
      <c r="R2395" s="602"/>
      <c r="S2395" s="602"/>
      <c r="T2395" s="602"/>
      <c r="U2395" s="602"/>
      <c r="V2395" s="602"/>
      <c r="W2395" s="602"/>
      <c r="X2395" s="602"/>
      <c r="Y2395" s="602"/>
      <c r="Z2395" s="602"/>
      <c r="AA2395" s="604">
        <v>1</v>
      </c>
      <c r="AB2395" s="602"/>
      <c r="AC2395" s="602"/>
      <c r="AD2395" s="605">
        <v>1</v>
      </c>
    </row>
    <row r="2396" spans="1:30" ht="15.75" thickBot="1" x14ac:dyDescent="0.3">
      <c r="A2396" s="593" t="s">
        <v>441</v>
      </c>
      <c r="B2396" s="672">
        <v>45435</v>
      </c>
      <c r="C2396" s="671" t="s">
        <v>396</v>
      </c>
      <c r="D2396" s="606" t="s">
        <v>397</v>
      </c>
      <c r="E2396" s="670"/>
      <c r="F2396" s="670"/>
      <c r="G2396" s="670"/>
      <c r="H2396" s="670"/>
      <c r="I2396" s="670"/>
      <c r="J2396" s="670"/>
      <c r="K2396" s="670"/>
      <c r="L2396" s="670"/>
      <c r="M2396" s="670"/>
      <c r="N2396" s="607">
        <v>1105.95</v>
      </c>
      <c r="O2396" s="670"/>
      <c r="P2396" s="670"/>
      <c r="Q2396" s="603">
        <v>1105.95</v>
      </c>
      <c r="R2396" s="670"/>
      <c r="S2396" s="670"/>
      <c r="T2396" s="670"/>
      <c r="U2396" s="670"/>
      <c r="V2396" s="670"/>
      <c r="W2396" s="670"/>
      <c r="X2396" s="670"/>
      <c r="Y2396" s="670"/>
      <c r="Z2396" s="670"/>
      <c r="AA2396" s="608">
        <v>3</v>
      </c>
      <c r="AB2396" s="670"/>
      <c r="AC2396" s="670"/>
      <c r="AD2396" s="605">
        <v>3</v>
      </c>
    </row>
    <row r="2397" spans="1:30" ht="15.75" thickBot="1" x14ac:dyDescent="0.3">
      <c r="A2397" s="593" t="s">
        <v>441</v>
      </c>
      <c r="B2397" s="673">
        <v>45446</v>
      </c>
      <c r="C2397" s="671" t="s">
        <v>396</v>
      </c>
      <c r="D2397" s="600" t="s">
        <v>397</v>
      </c>
      <c r="E2397" s="602"/>
      <c r="F2397" s="602"/>
      <c r="G2397" s="602"/>
      <c r="H2397" s="602"/>
      <c r="I2397" s="602"/>
      <c r="J2397" s="602"/>
      <c r="K2397" s="602"/>
      <c r="L2397" s="602"/>
      <c r="M2397" s="602"/>
      <c r="N2397" s="601">
        <v>240.45</v>
      </c>
      <c r="O2397" s="602"/>
      <c r="P2397" s="602"/>
      <c r="Q2397" s="603">
        <v>240.45</v>
      </c>
      <c r="R2397" s="602"/>
      <c r="S2397" s="602"/>
      <c r="T2397" s="602"/>
      <c r="U2397" s="602"/>
      <c r="V2397" s="602"/>
      <c r="W2397" s="602"/>
      <c r="X2397" s="602"/>
      <c r="Y2397" s="602"/>
      <c r="Z2397" s="602"/>
      <c r="AA2397" s="604">
        <v>1</v>
      </c>
      <c r="AB2397" s="602"/>
      <c r="AC2397" s="602"/>
      <c r="AD2397" s="605">
        <v>1</v>
      </c>
    </row>
    <row r="2398" spans="1:30" ht="15.75" thickBot="1" x14ac:dyDescent="0.3">
      <c r="A2398" s="593" t="s">
        <v>441</v>
      </c>
      <c r="B2398" s="672">
        <v>45450</v>
      </c>
      <c r="C2398" s="671" t="s">
        <v>396</v>
      </c>
      <c r="D2398" s="606" t="s">
        <v>397</v>
      </c>
      <c r="E2398" s="670"/>
      <c r="F2398" s="670"/>
      <c r="G2398" s="670"/>
      <c r="H2398" s="670"/>
      <c r="I2398" s="670"/>
      <c r="J2398" s="670"/>
      <c r="K2398" s="670"/>
      <c r="L2398" s="670"/>
      <c r="M2398" s="670"/>
      <c r="N2398" s="670"/>
      <c r="O2398" s="607">
        <v>1727.16</v>
      </c>
      <c r="P2398" s="670"/>
      <c r="Q2398" s="603">
        <v>1727.16</v>
      </c>
      <c r="R2398" s="670"/>
      <c r="S2398" s="670"/>
      <c r="T2398" s="670"/>
      <c r="U2398" s="670"/>
      <c r="V2398" s="670"/>
      <c r="W2398" s="670"/>
      <c r="X2398" s="670"/>
      <c r="Y2398" s="670"/>
      <c r="Z2398" s="670"/>
      <c r="AA2398" s="670"/>
      <c r="AB2398" s="608">
        <v>3</v>
      </c>
      <c r="AC2398" s="670"/>
      <c r="AD2398" s="605">
        <v>3</v>
      </c>
    </row>
    <row r="2399" spans="1:30" ht="15.75" thickBot="1" x14ac:dyDescent="0.3">
      <c r="A2399" s="593" t="s">
        <v>441</v>
      </c>
      <c r="B2399" s="673">
        <v>45453</v>
      </c>
      <c r="C2399" s="671" t="s">
        <v>396</v>
      </c>
      <c r="D2399" s="600" t="s">
        <v>397</v>
      </c>
      <c r="E2399" s="602"/>
      <c r="F2399" s="602"/>
      <c r="G2399" s="602"/>
      <c r="H2399" s="602"/>
      <c r="I2399" s="602"/>
      <c r="J2399" s="602"/>
      <c r="K2399" s="602"/>
      <c r="L2399" s="602"/>
      <c r="M2399" s="601">
        <v>1175.68</v>
      </c>
      <c r="N2399" s="602"/>
      <c r="O2399" s="602"/>
      <c r="P2399" s="602"/>
      <c r="Q2399" s="603">
        <v>1175.68</v>
      </c>
      <c r="R2399" s="602"/>
      <c r="S2399" s="602"/>
      <c r="T2399" s="602"/>
      <c r="U2399" s="602"/>
      <c r="V2399" s="602"/>
      <c r="W2399" s="602"/>
      <c r="X2399" s="602"/>
      <c r="Y2399" s="602"/>
      <c r="Z2399" s="604">
        <v>1</v>
      </c>
      <c r="AA2399" s="602"/>
      <c r="AB2399" s="602"/>
      <c r="AC2399" s="602"/>
      <c r="AD2399" s="605">
        <v>1</v>
      </c>
    </row>
    <row r="2400" spans="1:30" ht="15.75" thickBot="1" x14ac:dyDescent="0.3">
      <c r="A2400" s="593" t="s">
        <v>441</v>
      </c>
      <c r="B2400" s="672">
        <v>45455</v>
      </c>
      <c r="C2400" s="671" t="s">
        <v>396</v>
      </c>
      <c r="D2400" s="606" t="s">
        <v>397</v>
      </c>
      <c r="E2400" s="670"/>
      <c r="F2400" s="670"/>
      <c r="G2400" s="670"/>
      <c r="H2400" s="670"/>
      <c r="I2400" s="670"/>
      <c r="J2400" s="670"/>
      <c r="K2400" s="670"/>
      <c r="L2400" s="670"/>
      <c r="M2400" s="670"/>
      <c r="N2400" s="670"/>
      <c r="O2400" s="607">
        <v>3838.08</v>
      </c>
      <c r="P2400" s="670"/>
      <c r="Q2400" s="603">
        <v>3838.08</v>
      </c>
      <c r="R2400" s="670"/>
      <c r="S2400" s="670"/>
      <c r="T2400" s="670"/>
      <c r="U2400" s="670"/>
      <c r="V2400" s="670"/>
      <c r="W2400" s="670"/>
      <c r="X2400" s="670"/>
      <c r="Y2400" s="670"/>
      <c r="Z2400" s="670"/>
      <c r="AA2400" s="670"/>
      <c r="AB2400" s="608">
        <v>4</v>
      </c>
      <c r="AC2400" s="670"/>
      <c r="AD2400" s="605">
        <v>4</v>
      </c>
    </row>
    <row r="2401" spans="1:30" ht="15.75" thickBot="1" x14ac:dyDescent="0.3">
      <c r="A2401" s="593" t="s">
        <v>441</v>
      </c>
      <c r="B2401" s="673">
        <v>45456</v>
      </c>
      <c r="C2401" s="671" t="s">
        <v>396</v>
      </c>
      <c r="D2401" s="600" t="s">
        <v>397</v>
      </c>
      <c r="E2401" s="602"/>
      <c r="F2401" s="602"/>
      <c r="G2401" s="602"/>
      <c r="H2401" s="602"/>
      <c r="I2401" s="602"/>
      <c r="J2401" s="602"/>
      <c r="K2401" s="602"/>
      <c r="L2401" s="602"/>
      <c r="M2401" s="602"/>
      <c r="N2401" s="602"/>
      <c r="O2401" s="601">
        <v>372.89</v>
      </c>
      <c r="P2401" s="602"/>
      <c r="Q2401" s="603">
        <v>372.89</v>
      </c>
      <c r="R2401" s="602"/>
      <c r="S2401" s="602"/>
      <c r="T2401" s="602"/>
      <c r="U2401" s="602"/>
      <c r="V2401" s="602"/>
      <c r="W2401" s="602"/>
      <c r="X2401" s="602"/>
      <c r="Y2401" s="602"/>
      <c r="Z2401" s="602"/>
      <c r="AA2401" s="602"/>
      <c r="AB2401" s="604">
        <v>1</v>
      </c>
      <c r="AC2401" s="602"/>
      <c r="AD2401" s="605">
        <v>1</v>
      </c>
    </row>
    <row r="2402" spans="1:30" ht="15.75" thickBot="1" x14ac:dyDescent="0.3">
      <c r="A2402" s="593" t="s">
        <v>441</v>
      </c>
      <c r="B2402" s="672">
        <v>45460</v>
      </c>
      <c r="C2402" s="671" t="s">
        <v>396</v>
      </c>
      <c r="D2402" s="606" t="s">
        <v>397</v>
      </c>
      <c r="E2402" s="670"/>
      <c r="F2402" s="670"/>
      <c r="G2402" s="670"/>
      <c r="H2402" s="670"/>
      <c r="I2402" s="670"/>
      <c r="J2402" s="670"/>
      <c r="K2402" s="670"/>
      <c r="L2402" s="670"/>
      <c r="M2402" s="670"/>
      <c r="N2402" s="670"/>
      <c r="O2402" s="607">
        <v>415.34</v>
      </c>
      <c r="P2402" s="670"/>
      <c r="Q2402" s="603">
        <v>415.34</v>
      </c>
      <c r="R2402" s="670"/>
      <c r="S2402" s="670"/>
      <c r="T2402" s="670"/>
      <c r="U2402" s="670"/>
      <c r="V2402" s="670"/>
      <c r="W2402" s="670"/>
      <c r="X2402" s="670"/>
      <c r="Y2402" s="670"/>
      <c r="Z2402" s="670"/>
      <c r="AA2402" s="670"/>
      <c r="AB2402" s="608">
        <v>2</v>
      </c>
      <c r="AC2402" s="670"/>
      <c r="AD2402" s="605">
        <v>2</v>
      </c>
    </row>
    <row r="2403" spans="1:30" ht="15.75" thickBot="1" x14ac:dyDescent="0.3">
      <c r="A2403" s="593" t="s">
        <v>441</v>
      </c>
      <c r="B2403" s="673">
        <v>45463</v>
      </c>
      <c r="C2403" s="671" t="s">
        <v>396</v>
      </c>
      <c r="D2403" s="600" t="s">
        <v>397</v>
      </c>
      <c r="E2403" s="602"/>
      <c r="F2403" s="602"/>
      <c r="G2403" s="602"/>
      <c r="H2403" s="602"/>
      <c r="I2403" s="602"/>
      <c r="J2403" s="602"/>
      <c r="K2403" s="602"/>
      <c r="L2403" s="602"/>
      <c r="M2403" s="602"/>
      <c r="N2403" s="602"/>
      <c r="O2403" s="601">
        <v>251.44</v>
      </c>
      <c r="P2403" s="602"/>
      <c r="Q2403" s="603">
        <v>251.44</v>
      </c>
      <c r="R2403" s="602"/>
      <c r="S2403" s="602"/>
      <c r="T2403" s="602"/>
      <c r="U2403" s="602"/>
      <c r="V2403" s="602"/>
      <c r="W2403" s="602"/>
      <c r="X2403" s="602"/>
      <c r="Y2403" s="602"/>
      <c r="Z2403" s="602"/>
      <c r="AA2403" s="602"/>
      <c r="AB2403" s="604">
        <v>1</v>
      </c>
      <c r="AC2403" s="602"/>
      <c r="AD2403" s="605">
        <v>1</v>
      </c>
    </row>
    <row r="2404" spans="1:30" ht="15.75" thickBot="1" x14ac:dyDescent="0.3">
      <c r="A2404" s="593" t="s">
        <v>441</v>
      </c>
      <c r="B2404" s="672">
        <v>45468</v>
      </c>
      <c r="C2404" s="671" t="s">
        <v>396</v>
      </c>
      <c r="D2404" s="606" t="s">
        <v>397</v>
      </c>
      <c r="E2404" s="670"/>
      <c r="F2404" s="670"/>
      <c r="G2404" s="670"/>
      <c r="H2404" s="670"/>
      <c r="I2404" s="670"/>
      <c r="J2404" s="670"/>
      <c r="K2404" s="670"/>
      <c r="L2404" s="670"/>
      <c r="M2404" s="670"/>
      <c r="N2404" s="670"/>
      <c r="O2404" s="607">
        <v>1021.61</v>
      </c>
      <c r="P2404" s="670"/>
      <c r="Q2404" s="603">
        <v>1021.61</v>
      </c>
      <c r="R2404" s="670"/>
      <c r="S2404" s="670"/>
      <c r="T2404" s="670"/>
      <c r="U2404" s="670"/>
      <c r="V2404" s="670"/>
      <c r="W2404" s="670"/>
      <c r="X2404" s="670"/>
      <c r="Y2404" s="670"/>
      <c r="Z2404" s="670"/>
      <c r="AA2404" s="670"/>
      <c r="AB2404" s="608">
        <v>2</v>
      </c>
      <c r="AC2404" s="670"/>
      <c r="AD2404" s="605">
        <v>2</v>
      </c>
    </row>
    <row r="2405" spans="1:30" ht="15.75" thickBot="1" x14ac:dyDescent="0.3">
      <c r="A2405" s="593" t="s">
        <v>441</v>
      </c>
      <c r="B2405" s="673">
        <v>45483</v>
      </c>
      <c r="C2405" s="671" t="s">
        <v>396</v>
      </c>
      <c r="D2405" s="600" t="s">
        <v>397</v>
      </c>
      <c r="E2405" s="602"/>
      <c r="F2405" s="602"/>
      <c r="G2405" s="602"/>
      <c r="H2405" s="602"/>
      <c r="I2405" s="602"/>
      <c r="J2405" s="602"/>
      <c r="K2405" s="602"/>
      <c r="L2405" s="602"/>
      <c r="M2405" s="602"/>
      <c r="N2405" s="602"/>
      <c r="O2405" s="601">
        <v>1188.32</v>
      </c>
      <c r="P2405" s="602"/>
      <c r="Q2405" s="603">
        <v>1188.32</v>
      </c>
      <c r="R2405" s="602"/>
      <c r="S2405" s="602"/>
      <c r="T2405" s="602"/>
      <c r="U2405" s="602"/>
      <c r="V2405" s="602"/>
      <c r="W2405" s="602"/>
      <c r="X2405" s="602"/>
      <c r="Y2405" s="602"/>
      <c r="Z2405" s="602"/>
      <c r="AA2405" s="602"/>
      <c r="AB2405" s="604">
        <v>2</v>
      </c>
      <c r="AC2405" s="602"/>
      <c r="AD2405" s="605">
        <v>2</v>
      </c>
    </row>
    <row r="2406" spans="1:30" ht="15.75" thickBot="1" x14ac:dyDescent="0.3">
      <c r="A2406" s="593" t="s">
        <v>441</v>
      </c>
      <c r="B2406" s="672">
        <v>45490</v>
      </c>
      <c r="C2406" s="671" t="s">
        <v>396</v>
      </c>
      <c r="D2406" s="606" t="s">
        <v>397</v>
      </c>
      <c r="E2406" s="670"/>
      <c r="F2406" s="670"/>
      <c r="G2406" s="670"/>
      <c r="H2406" s="670"/>
      <c r="I2406" s="670"/>
      <c r="J2406" s="670"/>
      <c r="K2406" s="670"/>
      <c r="L2406" s="670"/>
      <c r="M2406" s="670"/>
      <c r="N2406" s="670"/>
      <c r="O2406" s="607">
        <v>211.27</v>
      </c>
      <c r="P2406" s="607">
        <v>243.47</v>
      </c>
      <c r="Q2406" s="603">
        <v>454.74</v>
      </c>
      <c r="R2406" s="670"/>
      <c r="S2406" s="670"/>
      <c r="T2406" s="670"/>
      <c r="U2406" s="670"/>
      <c r="V2406" s="670"/>
      <c r="W2406" s="670"/>
      <c r="X2406" s="670"/>
      <c r="Y2406" s="670"/>
      <c r="Z2406" s="670"/>
      <c r="AA2406" s="670"/>
      <c r="AB2406" s="608">
        <v>1</v>
      </c>
      <c r="AC2406" s="608">
        <v>1</v>
      </c>
      <c r="AD2406" s="605">
        <v>2</v>
      </c>
    </row>
    <row r="2407" spans="1:30" ht="15.75" thickBot="1" x14ac:dyDescent="0.3">
      <c r="A2407" s="593" t="s">
        <v>441</v>
      </c>
      <c r="B2407" s="673">
        <v>45491</v>
      </c>
      <c r="C2407" s="671" t="s">
        <v>396</v>
      </c>
      <c r="D2407" s="600" t="s">
        <v>397</v>
      </c>
      <c r="E2407" s="602"/>
      <c r="F2407" s="602"/>
      <c r="G2407" s="602"/>
      <c r="H2407" s="602"/>
      <c r="I2407" s="602"/>
      <c r="J2407" s="602"/>
      <c r="K2407" s="602"/>
      <c r="L2407" s="602"/>
      <c r="M2407" s="602"/>
      <c r="N2407" s="602"/>
      <c r="O2407" s="602"/>
      <c r="P2407" s="601">
        <v>367.18</v>
      </c>
      <c r="Q2407" s="603">
        <v>367.18</v>
      </c>
      <c r="R2407" s="602"/>
      <c r="S2407" s="602"/>
      <c r="T2407" s="602"/>
      <c r="U2407" s="602"/>
      <c r="V2407" s="602"/>
      <c r="W2407" s="602"/>
      <c r="X2407" s="602"/>
      <c r="Y2407" s="602"/>
      <c r="Z2407" s="602"/>
      <c r="AA2407" s="602"/>
      <c r="AB2407" s="602"/>
      <c r="AC2407" s="604">
        <v>2</v>
      </c>
      <c r="AD2407" s="605">
        <v>2</v>
      </c>
    </row>
    <row r="2408" spans="1:30" ht="15.75" thickBot="1" x14ac:dyDescent="0.3">
      <c r="A2408" s="593" t="s">
        <v>441</v>
      </c>
      <c r="B2408" s="672">
        <v>45502</v>
      </c>
      <c r="C2408" s="671" t="s">
        <v>396</v>
      </c>
      <c r="D2408" s="606" t="s">
        <v>397</v>
      </c>
      <c r="E2408" s="670"/>
      <c r="F2408" s="670"/>
      <c r="G2408" s="670"/>
      <c r="H2408" s="670"/>
      <c r="I2408" s="670"/>
      <c r="J2408" s="670"/>
      <c r="K2408" s="670"/>
      <c r="L2408" s="670"/>
      <c r="M2408" s="670"/>
      <c r="N2408" s="670"/>
      <c r="O2408" s="670"/>
      <c r="P2408" s="607">
        <v>251.01</v>
      </c>
      <c r="Q2408" s="603">
        <v>251.01</v>
      </c>
      <c r="R2408" s="670"/>
      <c r="S2408" s="670"/>
      <c r="T2408" s="670"/>
      <c r="U2408" s="670"/>
      <c r="V2408" s="670"/>
      <c r="W2408" s="670"/>
      <c r="X2408" s="670"/>
      <c r="Y2408" s="670"/>
      <c r="Z2408" s="670"/>
      <c r="AA2408" s="670"/>
      <c r="AB2408" s="670"/>
      <c r="AC2408" s="608">
        <v>1</v>
      </c>
      <c r="AD2408" s="605">
        <v>1</v>
      </c>
    </row>
    <row r="2409" spans="1:30" ht="15.75" thickBot="1" x14ac:dyDescent="0.3">
      <c r="A2409" s="593" t="s">
        <v>441</v>
      </c>
      <c r="B2409" s="673">
        <v>45505</v>
      </c>
      <c r="C2409" s="671" t="s">
        <v>396</v>
      </c>
      <c r="D2409" s="600" t="s">
        <v>397</v>
      </c>
      <c r="E2409" s="602"/>
      <c r="F2409" s="602"/>
      <c r="G2409" s="602"/>
      <c r="H2409" s="602"/>
      <c r="I2409" s="602"/>
      <c r="J2409" s="602"/>
      <c r="K2409" s="602"/>
      <c r="L2409" s="602"/>
      <c r="M2409" s="602"/>
      <c r="N2409" s="602"/>
      <c r="O2409" s="602"/>
      <c r="P2409" s="601">
        <v>500</v>
      </c>
      <c r="Q2409" s="603">
        <v>500</v>
      </c>
      <c r="R2409" s="602"/>
      <c r="S2409" s="602"/>
      <c r="T2409" s="602"/>
      <c r="U2409" s="602"/>
      <c r="V2409" s="602"/>
      <c r="W2409" s="602"/>
      <c r="X2409" s="602"/>
      <c r="Y2409" s="602"/>
      <c r="Z2409" s="602"/>
      <c r="AA2409" s="602"/>
      <c r="AB2409" s="602"/>
      <c r="AC2409" s="604">
        <v>1</v>
      </c>
      <c r="AD2409" s="605">
        <v>1</v>
      </c>
    </row>
    <row r="2410" spans="1:30" ht="15.75" thickBot="1" x14ac:dyDescent="0.3">
      <c r="A2410" s="593" t="s">
        <v>441</v>
      </c>
      <c r="B2410" s="692" t="s">
        <v>398</v>
      </c>
      <c r="C2410" s="692" t="s">
        <v>396</v>
      </c>
      <c r="D2410" s="606" t="s">
        <v>402</v>
      </c>
      <c r="E2410" s="670"/>
      <c r="F2410" s="670"/>
      <c r="G2410" s="670"/>
      <c r="H2410" s="670"/>
      <c r="I2410" s="670"/>
      <c r="J2410" s="670"/>
      <c r="K2410" s="670"/>
      <c r="L2410" s="670"/>
      <c r="M2410" s="670"/>
      <c r="N2410" s="670"/>
      <c r="O2410" s="670"/>
      <c r="P2410" s="670"/>
      <c r="Q2410" s="591"/>
      <c r="R2410" s="670"/>
      <c r="S2410" s="670"/>
      <c r="T2410" s="670"/>
      <c r="U2410" s="670"/>
      <c r="V2410" s="670"/>
      <c r="W2410" s="608">
        <v>1</v>
      </c>
      <c r="X2410" s="670"/>
      <c r="Y2410" s="670"/>
      <c r="Z2410" s="608">
        <v>1</v>
      </c>
      <c r="AA2410" s="670"/>
      <c r="AB2410" s="608">
        <v>1</v>
      </c>
      <c r="AC2410" s="670"/>
      <c r="AD2410" s="605">
        <v>3</v>
      </c>
    </row>
    <row r="2411" spans="1:30" ht="15.75" thickBot="1" x14ac:dyDescent="0.3">
      <c r="A2411" s="593" t="s">
        <v>441</v>
      </c>
      <c r="B2411" s="692" t="s">
        <v>398</v>
      </c>
      <c r="C2411" s="692" t="s">
        <v>396</v>
      </c>
      <c r="D2411" s="600" t="s">
        <v>397</v>
      </c>
      <c r="E2411" s="602"/>
      <c r="F2411" s="602"/>
      <c r="G2411" s="602"/>
      <c r="H2411" s="602"/>
      <c r="I2411" s="602"/>
      <c r="J2411" s="602"/>
      <c r="K2411" s="602"/>
      <c r="L2411" s="602"/>
      <c r="M2411" s="602"/>
      <c r="N2411" s="602"/>
      <c r="O2411" s="602"/>
      <c r="P2411" s="602"/>
      <c r="Q2411" s="591"/>
      <c r="R2411" s="604">
        <v>9</v>
      </c>
      <c r="S2411" s="604">
        <v>3</v>
      </c>
      <c r="T2411" s="604">
        <v>8</v>
      </c>
      <c r="U2411" s="604">
        <v>7</v>
      </c>
      <c r="V2411" s="604">
        <v>6</v>
      </c>
      <c r="W2411" s="604">
        <v>19</v>
      </c>
      <c r="X2411" s="604">
        <v>20</v>
      </c>
      <c r="Y2411" s="604">
        <v>10</v>
      </c>
      <c r="Z2411" s="604">
        <v>14</v>
      </c>
      <c r="AA2411" s="604">
        <v>4</v>
      </c>
      <c r="AB2411" s="604">
        <v>8</v>
      </c>
      <c r="AC2411" s="604">
        <v>5</v>
      </c>
      <c r="AD2411" s="605">
        <v>101</v>
      </c>
    </row>
    <row r="2412" spans="1:30" ht="15.75" thickBot="1" x14ac:dyDescent="0.3">
      <c r="A2412" s="593" t="s">
        <v>441</v>
      </c>
      <c r="B2412" s="692" t="s">
        <v>398</v>
      </c>
      <c r="C2412" s="692" t="s">
        <v>396</v>
      </c>
      <c r="D2412" s="606" t="s">
        <v>399</v>
      </c>
      <c r="E2412" s="670"/>
      <c r="F2412" s="670"/>
      <c r="G2412" s="670"/>
      <c r="H2412" s="670"/>
      <c r="I2412" s="670"/>
      <c r="J2412" s="670"/>
      <c r="K2412" s="670"/>
      <c r="L2412" s="670"/>
      <c r="M2412" s="670"/>
      <c r="N2412" s="670"/>
      <c r="O2412" s="670"/>
      <c r="P2412" s="670"/>
      <c r="Q2412" s="591"/>
      <c r="R2412" s="670"/>
      <c r="S2412" s="670"/>
      <c r="T2412" s="670"/>
      <c r="U2412" s="670"/>
      <c r="V2412" s="670"/>
      <c r="W2412" s="670"/>
      <c r="X2412" s="670"/>
      <c r="Y2412" s="670"/>
      <c r="Z2412" s="670"/>
      <c r="AA2412" s="670"/>
      <c r="AB2412" s="608">
        <v>1</v>
      </c>
      <c r="AC2412" s="670"/>
      <c r="AD2412" s="605">
        <v>1</v>
      </c>
    </row>
    <row r="2413" spans="1:30" ht="15.75" thickBot="1" x14ac:dyDescent="0.3">
      <c r="A2413" s="593" t="s">
        <v>441</v>
      </c>
      <c r="B2413" s="671" t="s">
        <v>400</v>
      </c>
      <c r="C2413" s="671" t="s">
        <v>400</v>
      </c>
      <c r="D2413" s="609" t="s">
        <v>400</v>
      </c>
      <c r="E2413" s="603">
        <v>6297.7</v>
      </c>
      <c r="F2413" s="603">
        <v>1923.94</v>
      </c>
      <c r="G2413" s="603">
        <v>3510.14</v>
      </c>
      <c r="H2413" s="603">
        <v>4527.6899999999996</v>
      </c>
      <c r="I2413" s="603">
        <v>3133.38</v>
      </c>
      <c r="J2413" s="603">
        <v>12007.8</v>
      </c>
      <c r="K2413" s="603">
        <v>16375.02</v>
      </c>
      <c r="L2413" s="603">
        <v>9288.52</v>
      </c>
      <c r="M2413" s="603">
        <v>7733.68</v>
      </c>
      <c r="N2413" s="603">
        <v>3541.19</v>
      </c>
      <c r="O2413" s="603">
        <v>9026.11</v>
      </c>
      <c r="P2413" s="603">
        <v>1361.66</v>
      </c>
      <c r="Q2413" s="603">
        <v>78726.83</v>
      </c>
      <c r="R2413" s="610">
        <v>12</v>
      </c>
      <c r="S2413" s="610">
        <v>4</v>
      </c>
      <c r="T2413" s="610">
        <v>9</v>
      </c>
      <c r="U2413" s="610">
        <v>9</v>
      </c>
      <c r="V2413" s="610">
        <v>7</v>
      </c>
      <c r="W2413" s="610">
        <v>25</v>
      </c>
      <c r="X2413" s="610">
        <v>25</v>
      </c>
      <c r="Y2413" s="610">
        <v>14</v>
      </c>
      <c r="Z2413" s="610">
        <v>18</v>
      </c>
      <c r="AA2413" s="610">
        <v>6</v>
      </c>
      <c r="AB2413" s="610">
        <v>18</v>
      </c>
      <c r="AC2413" s="610">
        <v>7</v>
      </c>
      <c r="AD2413" s="605">
        <v>138</v>
      </c>
    </row>
    <row r="2414" spans="1:30" x14ac:dyDescent="0.25">
      <c r="A2414" s="671" t="s">
        <v>394</v>
      </c>
      <c r="B2414" s="671" t="s">
        <v>400</v>
      </c>
      <c r="C2414" s="671" t="s">
        <v>400</v>
      </c>
      <c r="D2414" s="609" t="s">
        <v>400</v>
      </c>
      <c r="E2414" s="603">
        <v>3729261.07</v>
      </c>
      <c r="F2414" s="603">
        <v>1547265.69</v>
      </c>
      <c r="G2414" s="603">
        <v>4751797.6500000004</v>
      </c>
      <c r="H2414" s="603">
        <v>7576496.9299999997</v>
      </c>
      <c r="I2414" s="603">
        <v>4776672.5999999996</v>
      </c>
      <c r="J2414" s="603">
        <v>6317582.79</v>
      </c>
      <c r="K2414" s="603">
        <v>6844945.8399999999</v>
      </c>
      <c r="L2414" s="603">
        <v>6188555.1299999999</v>
      </c>
      <c r="M2414" s="603">
        <v>7065031.46</v>
      </c>
      <c r="N2414" s="603">
        <v>8584453.6600000001</v>
      </c>
      <c r="O2414" s="603">
        <v>4975491.6100000003</v>
      </c>
      <c r="P2414" s="603">
        <v>3990818.41</v>
      </c>
      <c r="Q2414" s="603">
        <v>66348372.840000004</v>
      </c>
      <c r="R2414" s="610">
        <v>4119</v>
      </c>
      <c r="S2414" s="610">
        <v>2583</v>
      </c>
      <c r="T2414" s="610">
        <v>5883</v>
      </c>
      <c r="U2414" s="610">
        <v>10165</v>
      </c>
      <c r="V2414" s="610">
        <v>6849</v>
      </c>
      <c r="W2414" s="610">
        <v>8501</v>
      </c>
      <c r="X2414" s="610">
        <v>9213</v>
      </c>
      <c r="Y2414" s="610">
        <v>8235</v>
      </c>
      <c r="Z2414" s="610">
        <v>9380</v>
      </c>
      <c r="AA2414" s="610">
        <v>10967</v>
      </c>
      <c r="AB2414" s="610">
        <v>7520</v>
      </c>
      <c r="AC2414" s="610">
        <v>8580</v>
      </c>
      <c r="AD2414" s="605">
        <v>71148</v>
      </c>
    </row>
  </sheetData>
  <mergeCells count="620">
    <mergeCell ref="E4:Q4"/>
    <mergeCell ref="B32:B33"/>
    <mergeCell ref="C32:C33"/>
    <mergeCell ref="B38:B39"/>
    <mergeCell ref="C38:C39"/>
    <mergeCell ref="B78:B79"/>
    <mergeCell ref="C78:C79"/>
    <mergeCell ref="B41:B42"/>
    <mergeCell ref="C41:C42"/>
    <mergeCell ref="B44:B45"/>
    <mergeCell ref="C44:C45"/>
    <mergeCell ref="B48:B49"/>
    <mergeCell ref="C48:C49"/>
    <mergeCell ref="B85:B86"/>
    <mergeCell ref="C85:C86"/>
    <mergeCell ref="B90:B91"/>
    <mergeCell ref="C90:C91"/>
    <mergeCell ref="B54:B55"/>
    <mergeCell ref="C54:C55"/>
    <mergeCell ref="B56:B57"/>
    <mergeCell ref="C56:C57"/>
    <mergeCell ref="B58:B59"/>
    <mergeCell ref="C58:C59"/>
    <mergeCell ref="B99:B100"/>
    <mergeCell ref="C99:C100"/>
    <mergeCell ref="B101:B102"/>
    <mergeCell ref="C101:C102"/>
    <mergeCell ref="B107:B108"/>
    <mergeCell ref="C107:C108"/>
    <mergeCell ref="B161:B163"/>
    <mergeCell ref="C161:C163"/>
    <mergeCell ref="B267:B270"/>
    <mergeCell ref="C267:C270"/>
    <mergeCell ref="B121:B122"/>
    <mergeCell ref="C121:C122"/>
    <mergeCell ref="B126:B129"/>
    <mergeCell ref="C126:C129"/>
    <mergeCell ref="B311:B313"/>
    <mergeCell ref="C311:C313"/>
    <mergeCell ref="B273:B274"/>
    <mergeCell ref="C273:C274"/>
    <mergeCell ref="B275:B276"/>
    <mergeCell ref="C275:C276"/>
    <mergeCell ref="B277:B278"/>
    <mergeCell ref="C277:C278"/>
    <mergeCell ref="B282:B284"/>
    <mergeCell ref="C282:C284"/>
    <mergeCell ref="B285:B286"/>
    <mergeCell ref="C285:C286"/>
    <mergeCell ref="B287:B288"/>
    <mergeCell ref="C287:C288"/>
    <mergeCell ref="B292:B294"/>
    <mergeCell ref="C292:C294"/>
    <mergeCell ref="B295:B297"/>
    <mergeCell ref="C295:C297"/>
    <mergeCell ref="B300:B302"/>
    <mergeCell ref="C300:C302"/>
    <mergeCell ref="B305:B306"/>
    <mergeCell ref="C305:C306"/>
    <mergeCell ref="B307:B308"/>
    <mergeCell ref="C307:C308"/>
    <mergeCell ref="B347:B348"/>
    <mergeCell ref="C347:C348"/>
    <mergeCell ref="B314:B316"/>
    <mergeCell ref="C314:C316"/>
    <mergeCell ref="B317:B318"/>
    <mergeCell ref="C317:C318"/>
    <mergeCell ref="B319:B320"/>
    <mergeCell ref="C319:C320"/>
    <mergeCell ref="B322:B324"/>
    <mergeCell ref="C322:C324"/>
    <mergeCell ref="B327:B329"/>
    <mergeCell ref="C327:C329"/>
    <mergeCell ref="B332:B333"/>
    <mergeCell ref="C332:C333"/>
    <mergeCell ref="B335:B336"/>
    <mergeCell ref="C335:C336"/>
    <mergeCell ref="B337:B338"/>
    <mergeCell ref="C337:C338"/>
    <mergeCell ref="B339:B341"/>
    <mergeCell ref="C339:C341"/>
    <mergeCell ref="B342:B344"/>
    <mergeCell ref="C342:C344"/>
    <mergeCell ref="B345:B346"/>
    <mergeCell ref="C345:C346"/>
    <mergeCell ref="B372:B374"/>
    <mergeCell ref="C372:C374"/>
    <mergeCell ref="B349:B350"/>
    <mergeCell ref="C349:C350"/>
    <mergeCell ref="B351:B352"/>
    <mergeCell ref="C351:C352"/>
    <mergeCell ref="B353:B354"/>
    <mergeCell ref="C353:C354"/>
    <mergeCell ref="B355:B356"/>
    <mergeCell ref="C355:C356"/>
    <mergeCell ref="B357:B358"/>
    <mergeCell ref="C357:C358"/>
    <mergeCell ref="B359:B360"/>
    <mergeCell ref="C359:C360"/>
    <mergeCell ref="B361:B362"/>
    <mergeCell ref="C361:C362"/>
    <mergeCell ref="B363:B364"/>
    <mergeCell ref="C363:C364"/>
    <mergeCell ref="B365:B367"/>
    <mergeCell ref="C365:C367"/>
    <mergeCell ref="B368:B369"/>
    <mergeCell ref="C368:C369"/>
    <mergeCell ref="B370:B371"/>
    <mergeCell ref="C370:C371"/>
    <mergeCell ref="B402:B403"/>
    <mergeCell ref="C402:C403"/>
    <mergeCell ref="B375:B376"/>
    <mergeCell ref="C375:C376"/>
    <mergeCell ref="B377:B378"/>
    <mergeCell ref="C377:C378"/>
    <mergeCell ref="B379:B381"/>
    <mergeCell ref="C379:C381"/>
    <mergeCell ref="B382:B383"/>
    <mergeCell ref="C382:C383"/>
    <mergeCell ref="B384:B385"/>
    <mergeCell ref="C384:C385"/>
    <mergeCell ref="B386:B387"/>
    <mergeCell ref="C386:C387"/>
    <mergeCell ref="B388:B390"/>
    <mergeCell ref="C388:C390"/>
    <mergeCell ref="B391:B393"/>
    <mergeCell ref="C391:C393"/>
    <mergeCell ref="B396:B397"/>
    <mergeCell ref="C396:C397"/>
    <mergeCell ref="B398:B399"/>
    <mergeCell ref="C398:C399"/>
    <mergeCell ref="B400:B401"/>
    <mergeCell ref="C400:C401"/>
    <mergeCell ref="B428:B430"/>
    <mergeCell ref="C428:C430"/>
    <mergeCell ref="B404:B405"/>
    <mergeCell ref="C404:C405"/>
    <mergeCell ref="B406:B407"/>
    <mergeCell ref="C406:C407"/>
    <mergeCell ref="B408:B409"/>
    <mergeCell ref="C408:C409"/>
    <mergeCell ref="B410:B411"/>
    <mergeCell ref="C410:C411"/>
    <mergeCell ref="B412:B413"/>
    <mergeCell ref="C412:C413"/>
    <mergeCell ref="B414:B415"/>
    <mergeCell ref="C414:C415"/>
    <mergeCell ref="B416:B417"/>
    <mergeCell ref="C416:C417"/>
    <mergeCell ref="B418:B419"/>
    <mergeCell ref="C418:C419"/>
    <mergeCell ref="B420:B421"/>
    <mergeCell ref="C420:C421"/>
    <mergeCell ref="B422:B424"/>
    <mergeCell ref="C422:C424"/>
    <mergeCell ref="B425:B427"/>
    <mergeCell ref="C425:C427"/>
    <mergeCell ref="B456:B457"/>
    <mergeCell ref="C456:C457"/>
    <mergeCell ref="B431:B433"/>
    <mergeCell ref="C431:C433"/>
    <mergeCell ref="B435:B436"/>
    <mergeCell ref="C435:C436"/>
    <mergeCell ref="B437:B438"/>
    <mergeCell ref="C437:C438"/>
    <mergeCell ref="B439:B441"/>
    <mergeCell ref="C439:C441"/>
    <mergeCell ref="B442:B443"/>
    <mergeCell ref="C442:C443"/>
    <mergeCell ref="B444:B445"/>
    <mergeCell ref="C444:C445"/>
    <mergeCell ref="B446:B447"/>
    <mergeCell ref="C446:C447"/>
    <mergeCell ref="B448:B449"/>
    <mergeCell ref="C448:C449"/>
    <mergeCell ref="B450:B451"/>
    <mergeCell ref="C450:C451"/>
    <mergeCell ref="B452:B453"/>
    <mergeCell ref="C452:C453"/>
    <mergeCell ref="B454:B455"/>
    <mergeCell ref="C454:C455"/>
    <mergeCell ref="B491:B492"/>
    <mergeCell ref="C491:C492"/>
    <mergeCell ref="B458:B459"/>
    <mergeCell ref="C458:C459"/>
    <mergeCell ref="B466:B468"/>
    <mergeCell ref="C466:C468"/>
    <mergeCell ref="B469:B470"/>
    <mergeCell ref="C469:C470"/>
    <mergeCell ref="B471:B472"/>
    <mergeCell ref="C471:C472"/>
    <mergeCell ref="B473:B474"/>
    <mergeCell ref="C473:C474"/>
    <mergeCell ref="B475:B476"/>
    <mergeCell ref="C475:C476"/>
    <mergeCell ref="B478:B480"/>
    <mergeCell ref="C478:C480"/>
    <mergeCell ref="B481:B482"/>
    <mergeCell ref="C481:C482"/>
    <mergeCell ref="B483:B485"/>
    <mergeCell ref="C483:C485"/>
    <mergeCell ref="B486:B488"/>
    <mergeCell ref="C486:C488"/>
    <mergeCell ref="B489:B490"/>
    <mergeCell ref="C489:C490"/>
    <mergeCell ref="B520:B521"/>
    <mergeCell ref="C520:C521"/>
    <mergeCell ref="B493:B494"/>
    <mergeCell ref="C493:C494"/>
    <mergeCell ref="B495:B496"/>
    <mergeCell ref="C495:C496"/>
    <mergeCell ref="B497:B498"/>
    <mergeCell ref="C497:C498"/>
    <mergeCell ref="B499:B500"/>
    <mergeCell ref="C499:C500"/>
    <mergeCell ref="B501:B502"/>
    <mergeCell ref="C501:C502"/>
    <mergeCell ref="B503:B504"/>
    <mergeCell ref="C503:C504"/>
    <mergeCell ref="B505:B507"/>
    <mergeCell ref="C505:C507"/>
    <mergeCell ref="B508:B510"/>
    <mergeCell ref="C508:C510"/>
    <mergeCell ref="B511:B512"/>
    <mergeCell ref="C511:C512"/>
    <mergeCell ref="B513:B515"/>
    <mergeCell ref="C513:C515"/>
    <mergeCell ref="B518:B519"/>
    <mergeCell ref="C518:C519"/>
    <mergeCell ref="B545:B546"/>
    <mergeCell ref="C545:C546"/>
    <mergeCell ref="B522:B523"/>
    <mergeCell ref="C522:C523"/>
    <mergeCell ref="B524:B525"/>
    <mergeCell ref="C524:C525"/>
    <mergeCell ref="B526:B527"/>
    <mergeCell ref="C526:C527"/>
    <mergeCell ref="B528:B529"/>
    <mergeCell ref="C528:C529"/>
    <mergeCell ref="B530:B531"/>
    <mergeCell ref="C530:C531"/>
    <mergeCell ref="B532:B533"/>
    <mergeCell ref="C532:C533"/>
    <mergeCell ref="B534:B535"/>
    <mergeCell ref="C534:C535"/>
    <mergeCell ref="B536:B537"/>
    <mergeCell ref="C536:C537"/>
    <mergeCell ref="B538:B539"/>
    <mergeCell ref="C538:C539"/>
    <mergeCell ref="B540:B541"/>
    <mergeCell ref="C540:C541"/>
    <mergeCell ref="B542:B544"/>
    <mergeCell ref="C542:C544"/>
    <mergeCell ref="B547:B549"/>
    <mergeCell ref="C547:C549"/>
    <mergeCell ref="B550:B552"/>
    <mergeCell ref="C550:C552"/>
    <mergeCell ref="B553:B555"/>
    <mergeCell ref="C553:C555"/>
    <mergeCell ref="B576:B577"/>
    <mergeCell ref="C576:C577"/>
    <mergeCell ref="B556:B557"/>
    <mergeCell ref="C556:C557"/>
    <mergeCell ref="B558:B559"/>
    <mergeCell ref="C558:C559"/>
    <mergeCell ref="B560:B564"/>
    <mergeCell ref="C560:C564"/>
    <mergeCell ref="B598:B599"/>
    <mergeCell ref="C598:C599"/>
    <mergeCell ref="B761:B765"/>
    <mergeCell ref="C761:C765"/>
    <mergeCell ref="B1011:B1012"/>
    <mergeCell ref="C1011:C1012"/>
    <mergeCell ref="B920:B921"/>
    <mergeCell ref="C920:C921"/>
    <mergeCell ref="B932:B934"/>
    <mergeCell ref="C932:C934"/>
    <mergeCell ref="B810:B811"/>
    <mergeCell ref="C810:C811"/>
    <mergeCell ref="B1046:B1047"/>
    <mergeCell ref="C1046:C1047"/>
    <mergeCell ref="B1014:B1015"/>
    <mergeCell ref="C1014:C1015"/>
    <mergeCell ref="B1018:B1020"/>
    <mergeCell ref="C1018:C1020"/>
    <mergeCell ref="B1005:B1006"/>
    <mergeCell ref="C1005:C1006"/>
    <mergeCell ref="B1008:B1010"/>
    <mergeCell ref="C1008:C1010"/>
    <mergeCell ref="B1022:B1023"/>
    <mergeCell ref="C1022:C1023"/>
    <mergeCell ref="B1024:B1025"/>
    <mergeCell ref="C1024:C1025"/>
    <mergeCell ref="B1026:B1027"/>
    <mergeCell ref="C1026:C1027"/>
    <mergeCell ref="B1029:B1030"/>
    <mergeCell ref="C1029:C1030"/>
    <mergeCell ref="B1044:B1045"/>
    <mergeCell ref="C1044:C1045"/>
    <mergeCell ref="B1075:B1076"/>
    <mergeCell ref="C1075:C1076"/>
    <mergeCell ref="B1048:B1049"/>
    <mergeCell ref="C1048:C1049"/>
    <mergeCell ref="B1050:B1051"/>
    <mergeCell ref="C1050:C1051"/>
    <mergeCell ref="B1053:B1054"/>
    <mergeCell ref="C1053:C1054"/>
    <mergeCell ref="B1055:B1056"/>
    <mergeCell ref="C1055:C1056"/>
    <mergeCell ref="B1057:B1058"/>
    <mergeCell ref="C1057:C1058"/>
    <mergeCell ref="B1059:B1060"/>
    <mergeCell ref="C1059:C1060"/>
    <mergeCell ref="B1061:B1063"/>
    <mergeCell ref="C1061:C1063"/>
    <mergeCell ref="B1064:B1065"/>
    <mergeCell ref="C1064:C1065"/>
    <mergeCell ref="B1066:B1067"/>
    <mergeCell ref="C1066:C1067"/>
    <mergeCell ref="B1068:B1070"/>
    <mergeCell ref="C1068:C1070"/>
    <mergeCell ref="B1072:B1073"/>
    <mergeCell ref="C1072:C1073"/>
    <mergeCell ref="B1106:B1107"/>
    <mergeCell ref="C1106:C1107"/>
    <mergeCell ref="B1077:B1078"/>
    <mergeCell ref="C1077:C1078"/>
    <mergeCell ref="B1079:B1080"/>
    <mergeCell ref="C1079:C1080"/>
    <mergeCell ref="B1082:B1083"/>
    <mergeCell ref="C1082:C1083"/>
    <mergeCell ref="B1086:B1087"/>
    <mergeCell ref="C1086:C1087"/>
    <mergeCell ref="B1088:B1089"/>
    <mergeCell ref="C1088:C1089"/>
    <mergeCell ref="B1091:B1093"/>
    <mergeCell ref="C1091:C1093"/>
    <mergeCell ref="B1094:B1096"/>
    <mergeCell ref="C1094:C1096"/>
    <mergeCell ref="B1097:B1098"/>
    <mergeCell ref="C1097:C1098"/>
    <mergeCell ref="B1099:B1100"/>
    <mergeCell ref="C1099:C1100"/>
    <mergeCell ref="B1101:B1102"/>
    <mergeCell ref="C1101:C1102"/>
    <mergeCell ref="B1104:B1105"/>
    <mergeCell ref="C1104:C1105"/>
    <mergeCell ref="B1138:B1139"/>
    <mergeCell ref="C1138:C1139"/>
    <mergeCell ref="B1109:B1110"/>
    <mergeCell ref="C1109:C1110"/>
    <mergeCell ref="B1112:B1113"/>
    <mergeCell ref="C1112:C1113"/>
    <mergeCell ref="B1114:B1115"/>
    <mergeCell ref="C1114:C1115"/>
    <mergeCell ref="B1118:B1119"/>
    <mergeCell ref="C1118:C1119"/>
    <mergeCell ref="B1121:B1122"/>
    <mergeCell ref="C1121:C1122"/>
    <mergeCell ref="B1124:B1125"/>
    <mergeCell ref="C1124:C1125"/>
    <mergeCell ref="B1126:B1127"/>
    <mergeCell ref="C1126:C1127"/>
    <mergeCell ref="B1128:B1129"/>
    <mergeCell ref="C1128:C1129"/>
    <mergeCell ref="B1131:B1132"/>
    <mergeCell ref="C1131:C1132"/>
    <mergeCell ref="B1133:B1134"/>
    <mergeCell ref="C1133:C1134"/>
    <mergeCell ref="B1135:B1136"/>
    <mergeCell ref="C1135:C1136"/>
    <mergeCell ref="B1217:B1218"/>
    <mergeCell ref="C1217:C1218"/>
    <mergeCell ref="B1149:B1153"/>
    <mergeCell ref="C1149:C1153"/>
    <mergeCell ref="B1177:B1178"/>
    <mergeCell ref="C1177:C1178"/>
    <mergeCell ref="B1141:B1142"/>
    <mergeCell ref="C1141:C1142"/>
    <mergeCell ref="B1143:B1145"/>
    <mergeCell ref="C1143:C1145"/>
    <mergeCell ref="B1146:B1147"/>
    <mergeCell ref="C1146:C1147"/>
    <mergeCell ref="B1181:B1182"/>
    <mergeCell ref="C1181:C1182"/>
    <mergeCell ref="B1188:B1189"/>
    <mergeCell ref="C1188:C1189"/>
    <mergeCell ref="B1195:B1196"/>
    <mergeCell ref="C1195:C1196"/>
    <mergeCell ref="B1201:B1202"/>
    <mergeCell ref="C1201:C1202"/>
    <mergeCell ref="B1210:B1211"/>
    <mergeCell ref="C1210:C1211"/>
    <mergeCell ref="B1388:B1389"/>
    <mergeCell ref="C1388:C1389"/>
    <mergeCell ref="B1224:B1225"/>
    <mergeCell ref="C1224:C1225"/>
    <mergeCell ref="B1237:B1238"/>
    <mergeCell ref="C1237:C1238"/>
    <mergeCell ref="B1244:B1247"/>
    <mergeCell ref="C1244:C1247"/>
    <mergeCell ref="B1354:B1356"/>
    <mergeCell ref="C1354:C1356"/>
    <mergeCell ref="B1357:B1358"/>
    <mergeCell ref="C1357:C1358"/>
    <mergeCell ref="B1281:B1283"/>
    <mergeCell ref="C1281:C1283"/>
    <mergeCell ref="B1328:B1329"/>
    <mergeCell ref="C1328:C1329"/>
    <mergeCell ref="B1375:B1376"/>
    <mergeCell ref="C1375:C1376"/>
    <mergeCell ref="B1379:B1381"/>
    <mergeCell ref="C1379:C1381"/>
    <mergeCell ref="B1382:B1383"/>
    <mergeCell ref="C1382:C1383"/>
    <mergeCell ref="B1384:B1385"/>
    <mergeCell ref="C1384:C1385"/>
    <mergeCell ref="B1386:B1387"/>
    <mergeCell ref="C1386:C1387"/>
    <mergeCell ref="B1420:B1421"/>
    <mergeCell ref="C1420:C1421"/>
    <mergeCell ref="B1391:B1392"/>
    <mergeCell ref="C1391:C1392"/>
    <mergeCell ref="B1395:B1396"/>
    <mergeCell ref="C1395:C1396"/>
    <mergeCell ref="B1399:B1401"/>
    <mergeCell ref="C1399:C1401"/>
    <mergeCell ref="B1403:B1404"/>
    <mergeCell ref="C1403:C1404"/>
    <mergeCell ref="B1405:B1406"/>
    <mergeCell ref="C1405:C1406"/>
    <mergeCell ref="B1407:B1409"/>
    <mergeCell ref="C1407:C1409"/>
    <mergeCell ref="B1410:B1411"/>
    <mergeCell ref="C1410:C1411"/>
    <mergeCell ref="B1412:B1413"/>
    <mergeCell ref="C1412:C1413"/>
    <mergeCell ref="B1414:B1415"/>
    <mergeCell ref="C1414:C1415"/>
    <mergeCell ref="B1416:B1417"/>
    <mergeCell ref="C1416:C1417"/>
    <mergeCell ref="B1418:B1419"/>
    <mergeCell ref="C1418:C1419"/>
    <mergeCell ref="B1770:B1771"/>
    <mergeCell ref="C1770:C1771"/>
    <mergeCell ref="B1422:B1423"/>
    <mergeCell ref="C1422:C1423"/>
    <mergeCell ref="B1427:B1428"/>
    <mergeCell ref="C1427:C1428"/>
    <mergeCell ref="B1432:B1433"/>
    <mergeCell ref="C1432:C1433"/>
    <mergeCell ref="B1670:B1672"/>
    <mergeCell ref="C1670:C1672"/>
    <mergeCell ref="B1678:B1679"/>
    <mergeCell ref="C1678:C1679"/>
    <mergeCell ref="B1436:B1439"/>
    <mergeCell ref="C1436:C1439"/>
    <mergeCell ref="B1585:B1589"/>
    <mergeCell ref="C1585:C1589"/>
    <mergeCell ref="B1681:B1682"/>
    <mergeCell ref="C1681:C1682"/>
    <mergeCell ref="B1717:B1718"/>
    <mergeCell ref="C1717:C1718"/>
    <mergeCell ref="B1730:B1731"/>
    <mergeCell ref="C1730:C1731"/>
    <mergeCell ref="B1753:B1754"/>
    <mergeCell ref="C1753:C1754"/>
    <mergeCell ref="B1759:B1760"/>
    <mergeCell ref="C1759:C1760"/>
    <mergeCell ref="B1773:B1777"/>
    <mergeCell ref="C1773:C1777"/>
    <mergeCell ref="B1842:B1844"/>
    <mergeCell ref="C1842:C1844"/>
    <mergeCell ref="B1866:B1867"/>
    <mergeCell ref="C1866:C1867"/>
    <mergeCell ref="B1847:B1849"/>
    <mergeCell ref="C1847:C1849"/>
    <mergeCell ref="B1851:B1852"/>
    <mergeCell ref="C1851:C1852"/>
    <mergeCell ref="B1856:B1857"/>
    <mergeCell ref="C1856:C1857"/>
    <mergeCell ref="B1901:B1902"/>
    <mergeCell ref="C1901:C1902"/>
    <mergeCell ref="B1870:B1871"/>
    <mergeCell ref="C1870:C1871"/>
    <mergeCell ref="B1873:B1874"/>
    <mergeCell ref="C1873:C1874"/>
    <mergeCell ref="B1858:B1859"/>
    <mergeCell ref="C1858:C1859"/>
    <mergeCell ref="B1860:B1861"/>
    <mergeCell ref="C1860:C1861"/>
    <mergeCell ref="B1864:B1865"/>
    <mergeCell ref="C1864:C1865"/>
    <mergeCell ref="B1875:B1876"/>
    <mergeCell ref="C1875:C1876"/>
    <mergeCell ref="B1878:B1879"/>
    <mergeCell ref="C1878:C1879"/>
    <mergeCell ref="B1883:B1884"/>
    <mergeCell ref="C1883:C1884"/>
    <mergeCell ref="B1891:B1892"/>
    <mergeCell ref="C1891:C1892"/>
    <mergeCell ref="B1898:B1899"/>
    <mergeCell ref="C1898:C1899"/>
    <mergeCell ref="B1944:B1946"/>
    <mergeCell ref="C1944:C1946"/>
    <mergeCell ref="B1967:B1969"/>
    <mergeCell ref="C1967:C1969"/>
    <mergeCell ref="B1904:B1905"/>
    <mergeCell ref="C1904:C1905"/>
    <mergeCell ref="B1907:B1908"/>
    <mergeCell ref="C1907:C1908"/>
    <mergeCell ref="B1916:B1918"/>
    <mergeCell ref="C1916:C1918"/>
    <mergeCell ref="B1983:B1984"/>
    <mergeCell ref="C1983:C1984"/>
    <mergeCell ref="B2011:B2015"/>
    <mergeCell ref="C2011:C2015"/>
    <mergeCell ref="B2209:B2210"/>
    <mergeCell ref="C2209:C2210"/>
    <mergeCell ref="B2123:B2124"/>
    <mergeCell ref="C2123:C2124"/>
    <mergeCell ref="B2197:B2200"/>
    <mergeCell ref="C2197:C2200"/>
    <mergeCell ref="B2078:B2081"/>
    <mergeCell ref="C2078:C2081"/>
    <mergeCell ref="B2119:B2121"/>
    <mergeCell ref="C2119:C2121"/>
    <mergeCell ref="B2213:B2214"/>
    <mergeCell ref="C2213:C2214"/>
    <mergeCell ref="B2216:B2217"/>
    <mergeCell ref="C2216:C2217"/>
    <mergeCell ref="B2202:B2203"/>
    <mergeCell ref="C2202:C2203"/>
    <mergeCell ref="B2204:B2205"/>
    <mergeCell ref="C2204:C2205"/>
    <mergeCell ref="B2206:B2207"/>
    <mergeCell ref="C2206:C2207"/>
    <mergeCell ref="B2254:B2255"/>
    <mergeCell ref="C2254:C2255"/>
    <mergeCell ref="B2218:B2220"/>
    <mergeCell ref="C2218:C2220"/>
    <mergeCell ref="B2221:B2222"/>
    <mergeCell ref="C2221:C2222"/>
    <mergeCell ref="B2223:B2224"/>
    <mergeCell ref="C2223:C2224"/>
    <mergeCell ref="B2232:B2233"/>
    <mergeCell ref="C2232:C2233"/>
    <mergeCell ref="B2234:B2235"/>
    <mergeCell ref="C2234:C2235"/>
    <mergeCell ref="B2237:B2238"/>
    <mergeCell ref="C2237:C2238"/>
    <mergeCell ref="B2244:B2245"/>
    <mergeCell ref="C2244:C2245"/>
    <mergeCell ref="B2246:B2247"/>
    <mergeCell ref="C2246:C2247"/>
    <mergeCell ref="B2248:B2249"/>
    <mergeCell ref="C2248:C2249"/>
    <mergeCell ref="B2250:B2251"/>
    <mergeCell ref="C2250:C2251"/>
    <mergeCell ref="B2252:B2253"/>
    <mergeCell ref="C2252:C2253"/>
    <mergeCell ref="B2276:B2277"/>
    <mergeCell ref="C2276:C2277"/>
    <mergeCell ref="B2280:B2281"/>
    <mergeCell ref="C2280:C2281"/>
    <mergeCell ref="B2282:B2284"/>
    <mergeCell ref="C2282:C2284"/>
    <mergeCell ref="B2292:B2293"/>
    <mergeCell ref="C2292:C2293"/>
    <mergeCell ref="B2259:B2260"/>
    <mergeCell ref="C2259:C2260"/>
    <mergeCell ref="B2261:B2262"/>
    <mergeCell ref="C2261:C2262"/>
    <mergeCell ref="B2263:B2264"/>
    <mergeCell ref="C2263:C2264"/>
    <mergeCell ref="B2265:B2266"/>
    <mergeCell ref="C2265:C2266"/>
    <mergeCell ref="B2267:B2268"/>
    <mergeCell ref="C2267:C2268"/>
    <mergeCell ref="B2269:B2270"/>
    <mergeCell ref="C2269:C2270"/>
    <mergeCell ref="C2306:C2307"/>
    <mergeCell ref="R4:AD4"/>
    <mergeCell ref="B2339:B2341"/>
    <mergeCell ref="C2339:C2341"/>
    <mergeCell ref="B2410:B2412"/>
    <mergeCell ref="C2410:C2412"/>
    <mergeCell ref="B2332:B2333"/>
    <mergeCell ref="C2332:C2333"/>
    <mergeCell ref="B2334:B2335"/>
    <mergeCell ref="C2334:C2335"/>
    <mergeCell ref="C2312:C2313"/>
    <mergeCell ref="B2314:B2315"/>
    <mergeCell ref="C2314:C2315"/>
    <mergeCell ref="B2316:B2317"/>
    <mergeCell ref="C2316:C2317"/>
    <mergeCell ref="B2294:B2295"/>
    <mergeCell ref="C2294:C2295"/>
    <mergeCell ref="B2299:B2301"/>
    <mergeCell ref="C2299:C2301"/>
    <mergeCell ref="B2306:B2307"/>
    <mergeCell ref="B2271:B2273"/>
    <mergeCell ref="C2271:C2273"/>
    <mergeCell ref="B2274:B2275"/>
    <mergeCell ref="C2274:C2275"/>
    <mergeCell ref="B2312:B2313"/>
    <mergeCell ref="B2318:B2319"/>
    <mergeCell ref="C2318:C2319"/>
    <mergeCell ref="B2320:B2322"/>
    <mergeCell ref="C2320:C2322"/>
    <mergeCell ref="B2323:B2324"/>
    <mergeCell ref="C2323:C2324"/>
    <mergeCell ref="B2336:B2337"/>
    <mergeCell ref="C2336:C2337"/>
    <mergeCell ref="B2325:B2326"/>
    <mergeCell ref="C2325:C2326"/>
    <mergeCell ref="B2327:B2329"/>
    <mergeCell ref="C2327:C2329"/>
    <mergeCell ref="B2330:B2331"/>
    <mergeCell ref="C2330:C233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2"/>
  <sheetViews>
    <sheetView workbookViewId="0">
      <selection activeCell="T4" sqref="T4"/>
    </sheetView>
  </sheetViews>
  <sheetFormatPr defaultRowHeight="12.75" outlineLevelCol="1" x14ac:dyDescent="0.2"/>
  <cols>
    <col min="1" max="1" width="19.5703125" style="72" customWidth="1"/>
    <col min="2" max="3" width="15.5703125" style="72" customWidth="1" outlineLevel="1"/>
    <col min="4" max="4" width="14.7109375" style="72" customWidth="1" outlineLevel="1"/>
    <col min="5" max="5" width="14" style="72" customWidth="1" outlineLevel="1"/>
    <col min="6" max="6" width="14.5703125" style="72" customWidth="1" outlineLevel="1"/>
    <col min="7" max="7" width="15.42578125" style="72" customWidth="1" outlineLevel="1"/>
    <col min="8" max="8" width="16.28515625" style="72" customWidth="1" outlineLevel="1"/>
    <col min="9" max="9" width="13.42578125" style="72" customWidth="1" outlineLevel="1"/>
    <col min="10" max="10" width="11.85546875" style="72" customWidth="1" outlineLevel="1"/>
    <col min="11" max="11" width="11" style="72" customWidth="1" outlineLevel="1"/>
    <col min="12" max="13" width="11.42578125" style="72" customWidth="1" outlineLevel="1"/>
    <col min="14" max="14" width="10.85546875" style="72" customWidth="1" outlineLevel="1"/>
    <col min="15" max="16" width="12.7109375" style="72" customWidth="1" outlineLevel="1"/>
    <col min="17" max="18" width="13.85546875" style="72" customWidth="1" outlineLevel="1"/>
    <col min="19" max="19" width="12.7109375" style="72" customWidth="1"/>
    <col min="20" max="20" width="12.7109375" style="72" bestFit="1" customWidth="1"/>
    <col min="21" max="256" width="8.7109375" style="72"/>
    <col min="257" max="259" width="15.5703125" style="72" customWidth="1"/>
    <col min="260" max="260" width="14.7109375" style="72" customWidth="1"/>
    <col min="261" max="261" width="14" style="72" customWidth="1"/>
    <col min="262" max="262" width="14.5703125" style="72" customWidth="1"/>
    <col min="263" max="263" width="15.42578125" style="72" customWidth="1"/>
    <col min="264" max="264" width="16.28515625" style="72" customWidth="1"/>
    <col min="265" max="265" width="13.42578125" style="72" customWidth="1"/>
    <col min="266" max="266" width="11.85546875" style="72" customWidth="1"/>
    <col min="267" max="267" width="11" style="72" customWidth="1"/>
    <col min="268" max="269" width="11.42578125" style="72" customWidth="1"/>
    <col min="270" max="270" width="10.85546875" style="72" customWidth="1"/>
    <col min="271" max="271" width="12.7109375" style="72" bestFit="1" customWidth="1"/>
    <col min="272" max="272" width="12.7109375" style="72" customWidth="1"/>
    <col min="273" max="274" width="13.85546875" style="72" bestFit="1" customWidth="1"/>
    <col min="275" max="275" width="12.7109375" style="72" customWidth="1"/>
    <col min="276" max="276" width="12.7109375" style="72" bestFit="1" customWidth="1"/>
    <col min="277" max="512" width="8.7109375" style="72"/>
    <col min="513" max="515" width="15.5703125" style="72" customWidth="1"/>
    <col min="516" max="516" width="14.7109375" style="72" customWidth="1"/>
    <col min="517" max="517" width="14" style="72" customWidth="1"/>
    <col min="518" max="518" width="14.5703125" style="72" customWidth="1"/>
    <col min="519" max="519" width="15.42578125" style="72" customWidth="1"/>
    <col min="520" max="520" width="16.28515625" style="72" customWidth="1"/>
    <col min="521" max="521" width="13.42578125" style="72" customWidth="1"/>
    <col min="522" max="522" width="11.85546875" style="72" customWidth="1"/>
    <col min="523" max="523" width="11" style="72" customWidth="1"/>
    <col min="524" max="525" width="11.42578125" style="72" customWidth="1"/>
    <col min="526" max="526" width="10.85546875" style="72" customWidth="1"/>
    <col min="527" max="527" width="12.7109375" style="72" bestFit="1" customWidth="1"/>
    <col min="528" max="528" width="12.7109375" style="72" customWidth="1"/>
    <col min="529" max="530" width="13.85546875" style="72" bestFit="1" customWidth="1"/>
    <col min="531" max="531" width="12.7109375" style="72" customWidth="1"/>
    <col min="532" max="532" width="12.7109375" style="72" bestFit="1" customWidth="1"/>
    <col min="533" max="768" width="8.7109375" style="72"/>
    <col min="769" max="771" width="15.5703125" style="72" customWidth="1"/>
    <col min="772" max="772" width="14.7109375" style="72" customWidth="1"/>
    <col min="773" max="773" width="14" style="72" customWidth="1"/>
    <col min="774" max="774" width="14.5703125" style="72" customWidth="1"/>
    <col min="775" max="775" width="15.42578125" style="72" customWidth="1"/>
    <col min="776" max="776" width="16.28515625" style="72" customWidth="1"/>
    <col min="777" max="777" width="13.42578125" style="72" customWidth="1"/>
    <col min="778" max="778" width="11.85546875" style="72" customWidth="1"/>
    <col min="779" max="779" width="11" style="72" customWidth="1"/>
    <col min="780" max="781" width="11.42578125" style="72" customWidth="1"/>
    <col min="782" max="782" width="10.85546875" style="72" customWidth="1"/>
    <col min="783" max="783" width="12.7109375" style="72" bestFit="1" customWidth="1"/>
    <col min="784" max="784" width="12.7109375" style="72" customWidth="1"/>
    <col min="785" max="786" width="13.85546875" style="72" bestFit="1" customWidth="1"/>
    <col min="787" max="787" width="12.7109375" style="72" customWidth="1"/>
    <col min="788" max="788" width="12.7109375" style="72" bestFit="1" customWidth="1"/>
    <col min="789" max="1024" width="8.7109375" style="72"/>
    <col min="1025" max="1027" width="15.5703125" style="72" customWidth="1"/>
    <col min="1028" max="1028" width="14.7109375" style="72" customWidth="1"/>
    <col min="1029" max="1029" width="14" style="72" customWidth="1"/>
    <col min="1030" max="1030" width="14.5703125" style="72" customWidth="1"/>
    <col min="1031" max="1031" width="15.42578125" style="72" customWidth="1"/>
    <col min="1032" max="1032" width="16.28515625" style="72" customWidth="1"/>
    <col min="1033" max="1033" width="13.42578125" style="72" customWidth="1"/>
    <col min="1034" max="1034" width="11.85546875" style="72" customWidth="1"/>
    <col min="1035" max="1035" width="11" style="72" customWidth="1"/>
    <col min="1036" max="1037" width="11.42578125" style="72" customWidth="1"/>
    <col min="1038" max="1038" width="10.85546875" style="72" customWidth="1"/>
    <col min="1039" max="1039" width="12.7109375" style="72" bestFit="1" customWidth="1"/>
    <col min="1040" max="1040" width="12.7109375" style="72" customWidth="1"/>
    <col min="1041" max="1042" width="13.85546875" style="72" bestFit="1" customWidth="1"/>
    <col min="1043" max="1043" width="12.7109375" style="72" customWidth="1"/>
    <col min="1044" max="1044" width="12.7109375" style="72" bestFit="1" customWidth="1"/>
    <col min="1045" max="1280" width="8.7109375" style="72"/>
    <col min="1281" max="1283" width="15.5703125" style="72" customWidth="1"/>
    <col min="1284" max="1284" width="14.7109375" style="72" customWidth="1"/>
    <col min="1285" max="1285" width="14" style="72" customWidth="1"/>
    <col min="1286" max="1286" width="14.5703125" style="72" customWidth="1"/>
    <col min="1287" max="1287" width="15.42578125" style="72" customWidth="1"/>
    <col min="1288" max="1288" width="16.28515625" style="72" customWidth="1"/>
    <col min="1289" max="1289" width="13.42578125" style="72" customWidth="1"/>
    <col min="1290" max="1290" width="11.85546875" style="72" customWidth="1"/>
    <col min="1291" max="1291" width="11" style="72" customWidth="1"/>
    <col min="1292" max="1293" width="11.42578125" style="72" customWidth="1"/>
    <col min="1294" max="1294" width="10.85546875" style="72" customWidth="1"/>
    <col min="1295" max="1295" width="12.7109375" style="72" bestFit="1" customWidth="1"/>
    <col min="1296" max="1296" width="12.7109375" style="72" customWidth="1"/>
    <col min="1297" max="1298" width="13.85546875" style="72" bestFit="1" customWidth="1"/>
    <col min="1299" max="1299" width="12.7109375" style="72" customWidth="1"/>
    <col min="1300" max="1300" width="12.7109375" style="72" bestFit="1" customWidth="1"/>
    <col min="1301" max="1536" width="8.7109375" style="72"/>
    <col min="1537" max="1539" width="15.5703125" style="72" customWidth="1"/>
    <col min="1540" max="1540" width="14.7109375" style="72" customWidth="1"/>
    <col min="1541" max="1541" width="14" style="72" customWidth="1"/>
    <col min="1542" max="1542" width="14.5703125" style="72" customWidth="1"/>
    <col min="1543" max="1543" width="15.42578125" style="72" customWidth="1"/>
    <col min="1544" max="1544" width="16.28515625" style="72" customWidth="1"/>
    <col min="1545" max="1545" width="13.42578125" style="72" customWidth="1"/>
    <col min="1546" max="1546" width="11.85546875" style="72" customWidth="1"/>
    <col min="1547" max="1547" width="11" style="72" customWidth="1"/>
    <col min="1548" max="1549" width="11.42578125" style="72" customWidth="1"/>
    <col min="1550" max="1550" width="10.85546875" style="72" customWidth="1"/>
    <col min="1551" max="1551" width="12.7109375" style="72" bestFit="1" customWidth="1"/>
    <col min="1552" max="1552" width="12.7109375" style="72" customWidth="1"/>
    <col min="1553" max="1554" width="13.85546875" style="72" bestFit="1" customWidth="1"/>
    <col min="1555" max="1555" width="12.7109375" style="72" customWidth="1"/>
    <col min="1556" max="1556" width="12.7109375" style="72" bestFit="1" customWidth="1"/>
    <col min="1557" max="1792" width="8.7109375" style="72"/>
    <col min="1793" max="1795" width="15.5703125" style="72" customWidth="1"/>
    <col min="1796" max="1796" width="14.7109375" style="72" customWidth="1"/>
    <col min="1797" max="1797" width="14" style="72" customWidth="1"/>
    <col min="1798" max="1798" width="14.5703125" style="72" customWidth="1"/>
    <col min="1799" max="1799" width="15.42578125" style="72" customWidth="1"/>
    <col min="1800" max="1800" width="16.28515625" style="72" customWidth="1"/>
    <col min="1801" max="1801" width="13.42578125" style="72" customWidth="1"/>
    <col min="1802" max="1802" width="11.85546875" style="72" customWidth="1"/>
    <col min="1803" max="1803" width="11" style="72" customWidth="1"/>
    <col min="1804" max="1805" width="11.42578125" style="72" customWidth="1"/>
    <col min="1806" max="1806" width="10.85546875" style="72" customWidth="1"/>
    <col min="1807" max="1807" width="12.7109375" style="72" bestFit="1" customWidth="1"/>
    <col min="1808" max="1808" width="12.7109375" style="72" customWidth="1"/>
    <col min="1809" max="1810" width="13.85546875" style="72" bestFit="1" customWidth="1"/>
    <col min="1811" max="1811" width="12.7109375" style="72" customWidth="1"/>
    <col min="1812" max="1812" width="12.7109375" style="72" bestFit="1" customWidth="1"/>
    <col min="1813" max="2048" width="8.7109375" style="72"/>
    <col min="2049" max="2051" width="15.5703125" style="72" customWidth="1"/>
    <col min="2052" max="2052" width="14.7109375" style="72" customWidth="1"/>
    <col min="2053" max="2053" width="14" style="72" customWidth="1"/>
    <col min="2054" max="2054" width="14.5703125" style="72" customWidth="1"/>
    <col min="2055" max="2055" width="15.42578125" style="72" customWidth="1"/>
    <col min="2056" max="2056" width="16.28515625" style="72" customWidth="1"/>
    <col min="2057" max="2057" width="13.42578125" style="72" customWidth="1"/>
    <col min="2058" max="2058" width="11.85546875" style="72" customWidth="1"/>
    <col min="2059" max="2059" width="11" style="72" customWidth="1"/>
    <col min="2060" max="2061" width="11.42578125" style="72" customWidth="1"/>
    <col min="2062" max="2062" width="10.85546875" style="72" customWidth="1"/>
    <col min="2063" max="2063" width="12.7109375" style="72" bestFit="1" customWidth="1"/>
    <col min="2064" max="2064" width="12.7109375" style="72" customWidth="1"/>
    <col min="2065" max="2066" width="13.85546875" style="72" bestFit="1" customWidth="1"/>
    <col min="2067" max="2067" width="12.7109375" style="72" customWidth="1"/>
    <col min="2068" max="2068" width="12.7109375" style="72" bestFit="1" customWidth="1"/>
    <col min="2069" max="2304" width="8.7109375" style="72"/>
    <col min="2305" max="2307" width="15.5703125" style="72" customWidth="1"/>
    <col min="2308" max="2308" width="14.7109375" style="72" customWidth="1"/>
    <col min="2309" max="2309" width="14" style="72" customWidth="1"/>
    <col min="2310" max="2310" width="14.5703125" style="72" customWidth="1"/>
    <col min="2311" max="2311" width="15.42578125" style="72" customWidth="1"/>
    <col min="2312" max="2312" width="16.28515625" style="72" customWidth="1"/>
    <col min="2313" max="2313" width="13.42578125" style="72" customWidth="1"/>
    <col min="2314" max="2314" width="11.85546875" style="72" customWidth="1"/>
    <col min="2315" max="2315" width="11" style="72" customWidth="1"/>
    <col min="2316" max="2317" width="11.42578125" style="72" customWidth="1"/>
    <col min="2318" max="2318" width="10.85546875" style="72" customWidth="1"/>
    <col min="2319" max="2319" width="12.7109375" style="72" bestFit="1" customWidth="1"/>
    <col min="2320" max="2320" width="12.7109375" style="72" customWidth="1"/>
    <col min="2321" max="2322" width="13.85546875" style="72" bestFit="1" customWidth="1"/>
    <col min="2323" max="2323" width="12.7109375" style="72" customWidth="1"/>
    <col min="2324" max="2324" width="12.7109375" style="72" bestFit="1" customWidth="1"/>
    <col min="2325" max="2560" width="8.7109375" style="72"/>
    <col min="2561" max="2563" width="15.5703125" style="72" customWidth="1"/>
    <col min="2564" max="2564" width="14.7109375" style="72" customWidth="1"/>
    <col min="2565" max="2565" width="14" style="72" customWidth="1"/>
    <col min="2566" max="2566" width="14.5703125" style="72" customWidth="1"/>
    <col min="2567" max="2567" width="15.42578125" style="72" customWidth="1"/>
    <col min="2568" max="2568" width="16.28515625" style="72" customWidth="1"/>
    <col min="2569" max="2569" width="13.42578125" style="72" customWidth="1"/>
    <col min="2570" max="2570" width="11.85546875" style="72" customWidth="1"/>
    <col min="2571" max="2571" width="11" style="72" customWidth="1"/>
    <col min="2572" max="2573" width="11.42578125" style="72" customWidth="1"/>
    <col min="2574" max="2574" width="10.85546875" style="72" customWidth="1"/>
    <col min="2575" max="2575" width="12.7109375" style="72" bestFit="1" customWidth="1"/>
    <col min="2576" max="2576" width="12.7109375" style="72" customWidth="1"/>
    <col min="2577" max="2578" width="13.85546875" style="72" bestFit="1" customWidth="1"/>
    <col min="2579" max="2579" width="12.7109375" style="72" customWidth="1"/>
    <col min="2580" max="2580" width="12.7109375" style="72" bestFit="1" customWidth="1"/>
    <col min="2581" max="2816" width="8.7109375" style="72"/>
    <col min="2817" max="2819" width="15.5703125" style="72" customWidth="1"/>
    <col min="2820" max="2820" width="14.7109375" style="72" customWidth="1"/>
    <col min="2821" max="2821" width="14" style="72" customWidth="1"/>
    <col min="2822" max="2822" width="14.5703125" style="72" customWidth="1"/>
    <col min="2823" max="2823" width="15.42578125" style="72" customWidth="1"/>
    <col min="2824" max="2824" width="16.28515625" style="72" customWidth="1"/>
    <col min="2825" max="2825" width="13.42578125" style="72" customWidth="1"/>
    <col min="2826" max="2826" width="11.85546875" style="72" customWidth="1"/>
    <col min="2827" max="2827" width="11" style="72" customWidth="1"/>
    <col min="2828" max="2829" width="11.42578125" style="72" customWidth="1"/>
    <col min="2830" max="2830" width="10.85546875" style="72" customWidth="1"/>
    <col min="2831" max="2831" width="12.7109375" style="72" bestFit="1" customWidth="1"/>
    <col min="2832" max="2832" width="12.7109375" style="72" customWidth="1"/>
    <col min="2833" max="2834" width="13.85546875" style="72" bestFit="1" customWidth="1"/>
    <col min="2835" max="2835" width="12.7109375" style="72" customWidth="1"/>
    <col min="2836" max="2836" width="12.7109375" style="72" bestFit="1" customWidth="1"/>
    <col min="2837" max="3072" width="8.7109375" style="72"/>
    <col min="3073" max="3075" width="15.5703125" style="72" customWidth="1"/>
    <col min="3076" max="3076" width="14.7109375" style="72" customWidth="1"/>
    <col min="3077" max="3077" width="14" style="72" customWidth="1"/>
    <col min="3078" max="3078" width="14.5703125" style="72" customWidth="1"/>
    <col min="3079" max="3079" width="15.42578125" style="72" customWidth="1"/>
    <col min="3080" max="3080" width="16.28515625" style="72" customWidth="1"/>
    <col min="3081" max="3081" width="13.42578125" style="72" customWidth="1"/>
    <col min="3082" max="3082" width="11.85546875" style="72" customWidth="1"/>
    <col min="3083" max="3083" width="11" style="72" customWidth="1"/>
    <col min="3084" max="3085" width="11.42578125" style="72" customWidth="1"/>
    <col min="3086" max="3086" width="10.85546875" style="72" customWidth="1"/>
    <col min="3087" max="3087" width="12.7109375" style="72" bestFit="1" customWidth="1"/>
    <col min="3088" max="3088" width="12.7109375" style="72" customWidth="1"/>
    <col min="3089" max="3090" width="13.85546875" style="72" bestFit="1" customWidth="1"/>
    <col min="3091" max="3091" width="12.7109375" style="72" customWidth="1"/>
    <col min="3092" max="3092" width="12.7109375" style="72" bestFit="1" customWidth="1"/>
    <col min="3093" max="3328" width="8.7109375" style="72"/>
    <col min="3329" max="3331" width="15.5703125" style="72" customWidth="1"/>
    <col min="3332" max="3332" width="14.7109375" style="72" customWidth="1"/>
    <col min="3333" max="3333" width="14" style="72" customWidth="1"/>
    <col min="3334" max="3334" width="14.5703125" style="72" customWidth="1"/>
    <col min="3335" max="3335" width="15.42578125" style="72" customWidth="1"/>
    <col min="3336" max="3336" width="16.28515625" style="72" customWidth="1"/>
    <col min="3337" max="3337" width="13.42578125" style="72" customWidth="1"/>
    <col min="3338" max="3338" width="11.85546875" style="72" customWidth="1"/>
    <col min="3339" max="3339" width="11" style="72" customWidth="1"/>
    <col min="3340" max="3341" width="11.42578125" style="72" customWidth="1"/>
    <col min="3342" max="3342" width="10.85546875" style="72" customWidth="1"/>
    <col min="3343" max="3343" width="12.7109375" style="72" bestFit="1" customWidth="1"/>
    <col min="3344" max="3344" width="12.7109375" style="72" customWidth="1"/>
    <col min="3345" max="3346" width="13.85546875" style="72" bestFit="1" customWidth="1"/>
    <col min="3347" max="3347" width="12.7109375" style="72" customWidth="1"/>
    <col min="3348" max="3348" width="12.7109375" style="72" bestFit="1" customWidth="1"/>
    <col min="3349" max="3584" width="8.7109375" style="72"/>
    <col min="3585" max="3587" width="15.5703125" style="72" customWidth="1"/>
    <col min="3588" max="3588" width="14.7109375" style="72" customWidth="1"/>
    <col min="3589" max="3589" width="14" style="72" customWidth="1"/>
    <col min="3590" max="3590" width="14.5703125" style="72" customWidth="1"/>
    <col min="3591" max="3591" width="15.42578125" style="72" customWidth="1"/>
    <col min="3592" max="3592" width="16.28515625" style="72" customWidth="1"/>
    <col min="3593" max="3593" width="13.42578125" style="72" customWidth="1"/>
    <col min="3594" max="3594" width="11.85546875" style="72" customWidth="1"/>
    <col min="3595" max="3595" width="11" style="72" customWidth="1"/>
    <col min="3596" max="3597" width="11.42578125" style="72" customWidth="1"/>
    <col min="3598" max="3598" width="10.85546875" style="72" customWidth="1"/>
    <col min="3599" max="3599" width="12.7109375" style="72" bestFit="1" customWidth="1"/>
    <col min="3600" max="3600" width="12.7109375" style="72" customWidth="1"/>
    <col min="3601" max="3602" width="13.85546875" style="72" bestFit="1" customWidth="1"/>
    <col min="3603" max="3603" width="12.7109375" style="72" customWidth="1"/>
    <col min="3604" max="3604" width="12.7109375" style="72" bestFit="1" customWidth="1"/>
    <col min="3605" max="3840" width="8.7109375" style="72"/>
    <col min="3841" max="3843" width="15.5703125" style="72" customWidth="1"/>
    <col min="3844" max="3844" width="14.7109375" style="72" customWidth="1"/>
    <col min="3845" max="3845" width="14" style="72" customWidth="1"/>
    <col min="3846" max="3846" width="14.5703125" style="72" customWidth="1"/>
    <col min="3847" max="3847" width="15.42578125" style="72" customWidth="1"/>
    <col min="3848" max="3848" width="16.28515625" style="72" customWidth="1"/>
    <col min="3849" max="3849" width="13.42578125" style="72" customWidth="1"/>
    <col min="3850" max="3850" width="11.85546875" style="72" customWidth="1"/>
    <col min="3851" max="3851" width="11" style="72" customWidth="1"/>
    <col min="3852" max="3853" width="11.42578125" style="72" customWidth="1"/>
    <col min="3854" max="3854" width="10.85546875" style="72" customWidth="1"/>
    <col min="3855" max="3855" width="12.7109375" style="72" bestFit="1" customWidth="1"/>
    <col min="3856" max="3856" width="12.7109375" style="72" customWidth="1"/>
    <col min="3857" max="3858" width="13.85546875" style="72" bestFit="1" customWidth="1"/>
    <col min="3859" max="3859" width="12.7109375" style="72" customWidth="1"/>
    <col min="3860" max="3860" width="12.7109375" style="72" bestFit="1" customWidth="1"/>
    <col min="3861" max="4096" width="8.7109375" style="72"/>
    <col min="4097" max="4099" width="15.5703125" style="72" customWidth="1"/>
    <col min="4100" max="4100" width="14.7109375" style="72" customWidth="1"/>
    <col min="4101" max="4101" width="14" style="72" customWidth="1"/>
    <col min="4102" max="4102" width="14.5703125" style="72" customWidth="1"/>
    <col min="4103" max="4103" width="15.42578125" style="72" customWidth="1"/>
    <col min="4104" max="4104" width="16.28515625" style="72" customWidth="1"/>
    <col min="4105" max="4105" width="13.42578125" style="72" customWidth="1"/>
    <col min="4106" max="4106" width="11.85546875" style="72" customWidth="1"/>
    <col min="4107" max="4107" width="11" style="72" customWidth="1"/>
    <col min="4108" max="4109" width="11.42578125" style="72" customWidth="1"/>
    <col min="4110" max="4110" width="10.85546875" style="72" customWidth="1"/>
    <col min="4111" max="4111" width="12.7109375" style="72" bestFit="1" customWidth="1"/>
    <col min="4112" max="4112" width="12.7109375" style="72" customWidth="1"/>
    <col min="4113" max="4114" width="13.85546875" style="72" bestFit="1" customWidth="1"/>
    <col min="4115" max="4115" width="12.7109375" style="72" customWidth="1"/>
    <col min="4116" max="4116" width="12.7109375" style="72" bestFit="1" customWidth="1"/>
    <col min="4117" max="4352" width="8.7109375" style="72"/>
    <col min="4353" max="4355" width="15.5703125" style="72" customWidth="1"/>
    <col min="4356" max="4356" width="14.7109375" style="72" customWidth="1"/>
    <col min="4357" max="4357" width="14" style="72" customWidth="1"/>
    <col min="4358" max="4358" width="14.5703125" style="72" customWidth="1"/>
    <col min="4359" max="4359" width="15.42578125" style="72" customWidth="1"/>
    <col min="4360" max="4360" width="16.28515625" style="72" customWidth="1"/>
    <col min="4361" max="4361" width="13.42578125" style="72" customWidth="1"/>
    <col min="4362" max="4362" width="11.85546875" style="72" customWidth="1"/>
    <col min="4363" max="4363" width="11" style="72" customWidth="1"/>
    <col min="4364" max="4365" width="11.42578125" style="72" customWidth="1"/>
    <col min="4366" max="4366" width="10.85546875" style="72" customWidth="1"/>
    <col min="4367" max="4367" width="12.7109375" style="72" bestFit="1" customWidth="1"/>
    <col min="4368" max="4368" width="12.7109375" style="72" customWidth="1"/>
    <col min="4369" max="4370" width="13.85546875" style="72" bestFit="1" customWidth="1"/>
    <col min="4371" max="4371" width="12.7109375" style="72" customWidth="1"/>
    <col min="4372" max="4372" width="12.7109375" style="72" bestFit="1" customWidth="1"/>
    <col min="4373" max="4608" width="8.7109375" style="72"/>
    <col min="4609" max="4611" width="15.5703125" style="72" customWidth="1"/>
    <col min="4612" max="4612" width="14.7109375" style="72" customWidth="1"/>
    <col min="4613" max="4613" width="14" style="72" customWidth="1"/>
    <col min="4614" max="4614" width="14.5703125" style="72" customWidth="1"/>
    <col min="4615" max="4615" width="15.42578125" style="72" customWidth="1"/>
    <col min="4616" max="4616" width="16.28515625" style="72" customWidth="1"/>
    <col min="4617" max="4617" width="13.42578125" style="72" customWidth="1"/>
    <col min="4618" max="4618" width="11.85546875" style="72" customWidth="1"/>
    <col min="4619" max="4619" width="11" style="72" customWidth="1"/>
    <col min="4620" max="4621" width="11.42578125" style="72" customWidth="1"/>
    <col min="4622" max="4622" width="10.85546875" style="72" customWidth="1"/>
    <col min="4623" max="4623" width="12.7109375" style="72" bestFit="1" customWidth="1"/>
    <col min="4624" max="4624" width="12.7109375" style="72" customWidth="1"/>
    <col min="4625" max="4626" width="13.85546875" style="72" bestFit="1" customWidth="1"/>
    <col min="4627" max="4627" width="12.7109375" style="72" customWidth="1"/>
    <col min="4628" max="4628" width="12.7109375" style="72" bestFit="1" customWidth="1"/>
    <col min="4629" max="4864" width="8.7109375" style="72"/>
    <col min="4865" max="4867" width="15.5703125" style="72" customWidth="1"/>
    <col min="4868" max="4868" width="14.7109375" style="72" customWidth="1"/>
    <col min="4869" max="4869" width="14" style="72" customWidth="1"/>
    <col min="4870" max="4870" width="14.5703125" style="72" customWidth="1"/>
    <col min="4871" max="4871" width="15.42578125" style="72" customWidth="1"/>
    <col min="4872" max="4872" width="16.28515625" style="72" customWidth="1"/>
    <col min="4873" max="4873" width="13.42578125" style="72" customWidth="1"/>
    <col min="4874" max="4874" width="11.85546875" style="72" customWidth="1"/>
    <col min="4875" max="4875" width="11" style="72" customWidth="1"/>
    <col min="4876" max="4877" width="11.42578125" style="72" customWidth="1"/>
    <col min="4878" max="4878" width="10.85546875" style="72" customWidth="1"/>
    <col min="4879" max="4879" width="12.7109375" style="72" bestFit="1" customWidth="1"/>
    <col min="4880" max="4880" width="12.7109375" style="72" customWidth="1"/>
    <col min="4881" max="4882" width="13.85546875" style="72" bestFit="1" customWidth="1"/>
    <col min="4883" max="4883" width="12.7109375" style="72" customWidth="1"/>
    <col min="4884" max="4884" width="12.7109375" style="72" bestFit="1" customWidth="1"/>
    <col min="4885" max="5120" width="8.7109375" style="72"/>
    <col min="5121" max="5123" width="15.5703125" style="72" customWidth="1"/>
    <col min="5124" max="5124" width="14.7109375" style="72" customWidth="1"/>
    <col min="5125" max="5125" width="14" style="72" customWidth="1"/>
    <col min="5126" max="5126" width="14.5703125" style="72" customWidth="1"/>
    <col min="5127" max="5127" width="15.42578125" style="72" customWidth="1"/>
    <col min="5128" max="5128" width="16.28515625" style="72" customWidth="1"/>
    <col min="5129" max="5129" width="13.42578125" style="72" customWidth="1"/>
    <col min="5130" max="5130" width="11.85546875" style="72" customWidth="1"/>
    <col min="5131" max="5131" width="11" style="72" customWidth="1"/>
    <col min="5132" max="5133" width="11.42578125" style="72" customWidth="1"/>
    <col min="5134" max="5134" width="10.85546875" style="72" customWidth="1"/>
    <col min="5135" max="5135" width="12.7109375" style="72" bestFit="1" customWidth="1"/>
    <col min="5136" max="5136" width="12.7109375" style="72" customWidth="1"/>
    <col min="5137" max="5138" width="13.85546875" style="72" bestFit="1" customWidth="1"/>
    <col min="5139" max="5139" width="12.7109375" style="72" customWidth="1"/>
    <col min="5140" max="5140" width="12.7109375" style="72" bestFit="1" customWidth="1"/>
    <col min="5141" max="5376" width="8.7109375" style="72"/>
    <col min="5377" max="5379" width="15.5703125" style="72" customWidth="1"/>
    <col min="5380" max="5380" width="14.7109375" style="72" customWidth="1"/>
    <col min="5381" max="5381" width="14" style="72" customWidth="1"/>
    <col min="5382" max="5382" width="14.5703125" style="72" customWidth="1"/>
    <col min="5383" max="5383" width="15.42578125" style="72" customWidth="1"/>
    <col min="5384" max="5384" width="16.28515625" style="72" customWidth="1"/>
    <col min="5385" max="5385" width="13.42578125" style="72" customWidth="1"/>
    <col min="5386" max="5386" width="11.85546875" style="72" customWidth="1"/>
    <col min="5387" max="5387" width="11" style="72" customWidth="1"/>
    <col min="5388" max="5389" width="11.42578125" style="72" customWidth="1"/>
    <col min="5390" max="5390" width="10.85546875" style="72" customWidth="1"/>
    <col min="5391" max="5391" width="12.7109375" style="72" bestFit="1" customWidth="1"/>
    <col min="5392" max="5392" width="12.7109375" style="72" customWidth="1"/>
    <col min="5393" max="5394" width="13.85546875" style="72" bestFit="1" customWidth="1"/>
    <col min="5395" max="5395" width="12.7109375" style="72" customWidth="1"/>
    <col min="5396" max="5396" width="12.7109375" style="72" bestFit="1" customWidth="1"/>
    <col min="5397" max="5632" width="8.7109375" style="72"/>
    <col min="5633" max="5635" width="15.5703125" style="72" customWidth="1"/>
    <col min="5636" max="5636" width="14.7109375" style="72" customWidth="1"/>
    <col min="5637" max="5637" width="14" style="72" customWidth="1"/>
    <col min="5638" max="5638" width="14.5703125" style="72" customWidth="1"/>
    <col min="5639" max="5639" width="15.42578125" style="72" customWidth="1"/>
    <col min="5640" max="5640" width="16.28515625" style="72" customWidth="1"/>
    <col min="5641" max="5641" width="13.42578125" style="72" customWidth="1"/>
    <col min="5642" max="5642" width="11.85546875" style="72" customWidth="1"/>
    <col min="5643" max="5643" width="11" style="72" customWidth="1"/>
    <col min="5644" max="5645" width="11.42578125" style="72" customWidth="1"/>
    <col min="5646" max="5646" width="10.85546875" style="72" customWidth="1"/>
    <col min="5647" max="5647" width="12.7109375" style="72" bestFit="1" customWidth="1"/>
    <col min="5648" max="5648" width="12.7109375" style="72" customWidth="1"/>
    <col min="5649" max="5650" width="13.85546875" style="72" bestFit="1" customWidth="1"/>
    <col min="5651" max="5651" width="12.7109375" style="72" customWidth="1"/>
    <col min="5652" max="5652" width="12.7109375" style="72" bestFit="1" customWidth="1"/>
    <col min="5653" max="5888" width="8.7109375" style="72"/>
    <col min="5889" max="5891" width="15.5703125" style="72" customWidth="1"/>
    <col min="5892" max="5892" width="14.7109375" style="72" customWidth="1"/>
    <col min="5893" max="5893" width="14" style="72" customWidth="1"/>
    <col min="5894" max="5894" width="14.5703125" style="72" customWidth="1"/>
    <col min="5895" max="5895" width="15.42578125" style="72" customWidth="1"/>
    <col min="5896" max="5896" width="16.28515625" style="72" customWidth="1"/>
    <col min="5897" max="5897" width="13.42578125" style="72" customWidth="1"/>
    <col min="5898" max="5898" width="11.85546875" style="72" customWidth="1"/>
    <col min="5899" max="5899" width="11" style="72" customWidth="1"/>
    <col min="5900" max="5901" width="11.42578125" style="72" customWidth="1"/>
    <col min="5902" max="5902" width="10.85546875" style="72" customWidth="1"/>
    <col min="5903" max="5903" width="12.7109375" style="72" bestFit="1" customWidth="1"/>
    <col min="5904" max="5904" width="12.7109375" style="72" customWidth="1"/>
    <col min="5905" max="5906" width="13.85546875" style="72" bestFit="1" customWidth="1"/>
    <col min="5907" max="5907" width="12.7109375" style="72" customWidth="1"/>
    <col min="5908" max="5908" width="12.7109375" style="72" bestFit="1" customWidth="1"/>
    <col min="5909" max="6144" width="8.7109375" style="72"/>
    <col min="6145" max="6147" width="15.5703125" style="72" customWidth="1"/>
    <col min="6148" max="6148" width="14.7109375" style="72" customWidth="1"/>
    <col min="6149" max="6149" width="14" style="72" customWidth="1"/>
    <col min="6150" max="6150" width="14.5703125" style="72" customWidth="1"/>
    <col min="6151" max="6151" width="15.42578125" style="72" customWidth="1"/>
    <col min="6152" max="6152" width="16.28515625" style="72" customWidth="1"/>
    <col min="6153" max="6153" width="13.42578125" style="72" customWidth="1"/>
    <col min="6154" max="6154" width="11.85546875" style="72" customWidth="1"/>
    <col min="6155" max="6155" width="11" style="72" customWidth="1"/>
    <col min="6156" max="6157" width="11.42578125" style="72" customWidth="1"/>
    <col min="6158" max="6158" width="10.85546875" style="72" customWidth="1"/>
    <col min="6159" max="6159" width="12.7109375" style="72" bestFit="1" customWidth="1"/>
    <col min="6160" max="6160" width="12.7109375" style="72" customWidth="1"/>
    <col min="6161" max="6162" width="13.85546875" style="72" bestFit="1" customWidth="1"/>
    <col min="6163" max="6163" width="12.7109375" style="72" customWidth="1"/>
    <col min="6164" max="6164" width="12.7109375" style="72" bestFit="1" customWidth="1"/>
    <col min="6165" max="6400" width="8.7109375" style="72"/>
    <col min="6401" max="6403" width="15.5703125" style="72" customWidth="1"/>
    <col min="6404" max="6404" width="14.7109375" style="72" customWidth="1"/>
    <col min="6405" max="6405" width="14" style="72" customWidth="1"/>
    <col min="6406" max="6406" width="14.5703125" style="72" customWidth="1"/>
    <col min="6407" max="6407" width="15.42578125" style="72" customWidth="1"/>
    <col min="6408" max="6408" width="16.28515625" style="72" customWidth="1"/>
    <col min="6409" max="6409" width="13.42578125" style="72" customWidth="1"/>
    <col min="6410" max="6410" width="11.85546875" style="72" customWidth="1"/>
    <col min="6411" max="6411" width="11" style="72" customWidth="1"/>
    <col min="6412" max="6413" width="11.42578125" style="72" customWidth="1"/>
    <col min="6414" max="6414" width="10.85546875" style="72" customWidth="1"/>
    <col min="6415" max="6415" width="12.7109375" style="72" bestFit="1" customWidth="1"/>
    <col min="6416" max="6416" width="12.7109375" style="72" customWidth="1"/>
    <col min="6417" max="6418" width="13.85546875" style="72" bestFit="1" customWidth="1"/>
    <col min="6419" max="6419" width="12.7109375" style="72" customWidth="1"/>
    <col min="6420" max="6420" width="12.7109375" style="72" bestFit="1" customWidth="1"/>
    <col min="6421" max="6656" width="8.7109375" style="72"/>
    <col min="6657" max="6659" width="15.5703125" style="72" customWidth="1"/>
    <col min="6660" max="6660" width="14.7109375" style="72" customWidth="1"/>
    <col min="6661" max="6661" width="14" style="72" customWidth="1"/>
    <col min="6662" max="6662" width="14.5703125" style="72" customWidth="1"/>
    <col min="6663" max="6663" width="15.42578125" style="72" customWidth="1"/>
    <col min="6664" max="6664" width="16.28515625" style="72" customWidth="1"/>
    <col min="6665" max="6665" width="13.42578125" style="72" customWidth="1"/>
    <col min="6666" max="6666" width="11.85546875" style="72" customWidth="1"/>
    <col min="6667" max="6667" width="11" style="72" customWidth="1"/>
    <col min="6668" max="6669" width="11.42578125" style="72" customWidth="1"/>
    <col min="6670" max="6670" width="10.85546875" style="72" customWidth="1"/>
    <col min="6671" max="6671" width="12.7109375" style="72" bestFit="1" customWidth="1"/>
    <col min="6672" max="6672" width="12.7109375" style="72" customWidth="1"/>
    <col min="6673" max="6674" width="13.85546875" style="72" bestFit="1" customWidth="1"/>
    <col min="6675" max="6675" width="12.7109375" style="72" customWidth="1"/>
    <col min="6676" max="6676" width="12.7109375" style="72" bestFit="1" customWidth="1"/>
    <col min="6677" max="6912" width="8.7109375" style="72"/>
    <col min="6913" max="6915" width="15.5703125" style="72" customWidth="1"/>
    <col min="6916" max="6916" width="14.7109375" style="72" customWidth="1"/>
    <col min="6917" max="6917" width="14" style="72" customWidth="1"/>
    <col min="6918" max="6918" width="14.5703125" style="72" customWidth="1"/>
    <col min="6919" max="6919" width="15.42578125" style="72" customWidth="1"/>
    <col min="6920" max="6920" width="16.28515625" style="72" customWidth="1"/>
    <col min="6921" max="6921" width="13.42578125" style="72" customWidth="1"/>
    <col min="6922" max="6922" width="11.85546875" style="72" customWidth="1"/>
    <col min="6923" max="6923" width="11" style="72" customWidth="1"/>
    <col min="6924" max="6925" width="11.42578125" style="72" customWidth="1"/>
    <col min="6926" max="6926" width="10.85546875" style="72" customWidth="1"/>
    <col min="6927" max="6927" width="12.7109375" style="72" bestFit="1" customWidth="1"/>
    <col min="6928" max="6928" width="12.7109375" style="72" customWidth="1"/>
    <col min="6929" max="6930" width="13.85546875" style="72" bestFit="1" customWidth="1"/>
    <col min="6931" max="6931" width="12.7109375" style="72" customWidth="1"/>
    <col min="6932" max="6932" width="12.7109375" style="72" bestFit="1" customWidth="1"/>
    <col min="6933" max="7168" width="8.7109375" style="72"/>
    <col min="7169" max="7171" width="15.5703125" style="72" customWidth="1"/>
    <col min="7172" max="7172" width="14.7109375" style="72" customWidth="1"/>
    <col min="7173" max="7173" width="14" style="72" customWidth="1"/>
    <col min="7174" max="7174" width="14.5703125" style="72" customWidth="1"/>
    <col min="7175" max="7175" width="15.42578125" style="72" customWidth="1"/>
    <col min="7176" max="7176" width="16.28515625" style="72" customWidth="1"/>
    <col min="7177" max="7177" width="13.42578125" style="72" customWidth="1"/>
    <col min="7178" max="7178" width="11.85546875" style="72" customWidth="1"/>
    <col min="7179" max="7179" width="11" style="72" customWidth="1"/>
    <col min="7180" max="7181" width="11.42578125" style="72" customWidth="1"/>
    <col min="7182" max="7182" width="10.85546875" style="72" customWidth="1"/>
    <col min="7183" max="7183" width="12.7109375" style="72" bestFit="1" customWidth="1"/>
    <col min="7184" max="7184" width="12.7109375" style="72" customWidth="1"/>
    <col min="7185" max="7186" width="13.85546875" style="72" bestFit="1" customWidth="1"/>
    <col min="7187" max="7187" width="12.7109375" style="72" customWidth="1"/>
    <col min="7188" max="7188" width="12.7109375" style="72" bestFit="1" customWidth="1"/>
    <col min="7189" max="7424" width="8.7109375" style="72"/>
    <col min="7425" max="7427" width="15.5703125" style="72" customWidth="1"/>
    <col min="7428" max="7428" width="14.7109375" style="72" customWidth="1"/>
    <col min="7429" max="7429" width="14" style="72" customWidth="1"/>
    <col min="7430" max="7430" width="14.5703125" style="72" customWidth="1"/>
    <col min="7431" max="7431" width="15.42578125" style="72" customWidth="1"/>
    <col min="7432" max="7432" width="16.28515625" style="72" customWidth="1"/>
    <col min="7433" max="7433" width="13.42578125" style="72" customWidth="1"/>
    <col min="7434" max="7434" width="11.85546875" style="72" customWidth="1"/>
    <col min="7435" max="7435" width="11" style="72" customWidth="1"/>
    <col min="7436" max="7437" width="11.42578125" style="72" customWidth="1"/>
    <col min="7438" max="7438" width="10.85546875" style="72" customWidth="1"/>
    <col min="7439" max="7439" width="12.7109375" style="72" bestFit="1" customWidth="1"/>
    <col min="7440" max="7440" width="12.7109375" style="72" customWidth="1"/>
    <col min="7441" max="7442" width="13.85546875" style="72" bestFit="1" customWidth="1"/>
    <col min="7443" max="7443" width="12.7109375" style="72" customWidth="1"/>
    <col min="7444" max="7444" width="12.7109375" style="72" bestFit="1" customWidth="1"/>
    <col min="7445" max="7680" width="8.7109375" style="72"/>
    <col min="7681" max="7683" width="15.5703125" style="72" customWidth="1"/>
    <col min="7684" max="7684" width="14.7109375" style="72" customWidth="1"/>
    <col min="7685" max="7685" width="14" style="72" customWidth="1"/>
    <col min="7686" max="7686" width="14.5703125" style="72" customWidth="1"/>
    <col min="7687" max="7687" width="15.42578125" style="72" customWidth="1"/>
    <col min="7688" max="7688" width="16.28515625" style="72" customWidth="1"/>
    <col min="7689" max="7689" width="13.42578125" style="72" customWidth="1"/>
    <col min="7690" max="7690" width="11.85546875" style="72" customWidth="1"/>
    <col min="7691" max="7691" width="11" style="72" customWidth="1"/>
    <col min="7692" max="7693" width="11.42578125" style="72" customWidth="1"/>
    <col min="7694" max="7694" width="10.85546875" style="72" customWidth="1"/>
    <col min="7695" max="7695" width="12.7109375" style="72" bestFit="1" customWidth="1"/>
    <col min="7696" max="7696" width="12.7109375" style="72" customWidth="1"/>
    <col min="7697" max="7698" width="13.85546875" style="72" bestFit="1" customWidth="1"/>
    <col min="7699" max="7699" width="12.7109375" style="72" customWidth="1"/>
    <col min="7700" max="7700" width="12.7109375" style="72" bestFit="1" customWidth="1"/>
    <col min="7701" max="7936" width="8.7109375" style="72"/>
    <col min="7937" max="7939" width="15.5703125" style="72" customWidth="1"/>
    <col min="7940" max="7940" width="14.7109375" style="72" customWidth="1"/>
    <col min="7941" max="7941" width="14" style="72" customWidth="1"/>
    <col min="7942" max="7942" width="14.5703125" style="72" customWidth="1"/>
    <col min="7943" max="7943" width="15.42578125" style="72" customWidth="1"/>
    <col min="7944" max="7944" width="16.28515625" style="72" customWidth="1"/>
    <col min="7945" max="7945" width="13.42578125" style="72" customWidth="1"/>
    <col min="7946" max="7946" width="11.85546875" style="72" customWidth="1"/>
    <col min="7947" max="7947" width="11" style="72" customWidth="1"/>
    <col min="7948" max="7949" width="11.42578125" style="72" customWidth="1"/>
    <col min="7950" max="7950" width="10.85546875" style="72" customWidth="1"/>
    <col min="7951" max="7951" width="12.7109375" style="72" bestFit="1" customWidth="1"/>
    <col min="7952" max="7952" width="12.7109375" style="72" customWidth="1"/>
    <col min="7953" max="7954" width="13.85546875" style="72" bestFit="1" customWidth="1"/>
    <col min="7955" max="7955" width="12.7109375" style="72" customWidth="1"/>
    <col min="7956" max="7956" width="12.7109375" style="72" bestFit="1" customWidth="1"/>
    <col min="7957" max="8192" width="8.7109375" style="72"/>
    <col min="8193" max="8195" width="15.5703125" style="72" customWidth="1"/>
    <col min="8196" max="8196" width="14.7109375" style="72" customWidth="1"/>
    <col min="8197" max="8197" width="14" style="72" customWidth="1"/>
    <col min="8198" max="8198" width="14.5703125" style="72" customWidth="1"/>
    <col min="8199" max="8199" width="15.42578125" style="72" customWidth="1"/>
    <col min="8200" max="8200" width="16.28515625" style="72" customWidth="1"/>
    <col min="8201" max="8201" width="13.42578125" style="72" customWidth="1"/>
    <col min="8202" max="8202" width="11.85546875" style="72" customWidth="1"/>
    <col min="8203" max="8203" width="11" style="72" customWidth="1"/>
    <col min="8204" max="8205" width="11.42578125" style="72" customWidth="1"/>
    <col min="8206" max="8206" width="10.85546875" style="72" customWidth="1"/>
    <col min="8207" max="8207" width="12.7109375" style="72" bestFit="1" customWidth="1"/>
    <col min="8208" max="8208" width="12.7109375" style="72" customWidth="1"/>
    <col min="8209" max="8210" width="13.85546875" style="72" bestFit="1" customWidth="1"/>
    <col min="8211" max="8211" width="12.7109375" style="72" customWidth="1"/>
    <col min="8212" max="8212" width="12.7109375" style="72" bestFit="1" customWidth="1"/>
    <col min="8213" max="8448" width="8.7109375" style="72"/>
    <col min="8449" max="8451" width="15.5703125" style="72" customWidth="1"/>
    <col min="8452" max="8452" width="14.7109375" style="72" customWidth="1"/>
    <col min="8453" max="8453" width="14" style="72" customWidth="1"/>
    <col min="8454" max="8454" width="14.5703125" style="72" customWidth="1"/>
    <col min="8455" max="8455" width="15.42578125" style="72" customWidth="1"/>
    <col min="8456" max="8456" width="16.28515625" style="72" customWidth="1"/>
    <col min="8457" max="8457" width="13.42578125" style="72" customWidth="1"/>
    <col min="8458" max="8458" width="11.85546875" style="72" customWidth="1"/>
    <col min="8459" max="8459" width="11" style="72" customWidth="1"/>
    <col min="8460" max="8461" width="11.42578125" style="72" customWidth="1"/>
    <col min="8462" max="8462" width="10.85546875" style="72" customWidth="1"/>
    <col min="8463" max="8463" width="12.7109375" style="72" bestFit="1" customWidth="1"/>
    <col min="8464" max="8464" width="12.7109375" style="72" customWidth="1"/>
    <col min="8465" max="8466" width="13.85546875" style="72" bestFit="1" customWidth="1"/>
    <col min="8467" max="8467" width="12.7109375" style="72" customWidth="1"/>
    <col min="8468" max="8468" width="12.7109375" style="72" bestFit="1" customWidth="1"/>
    <col min="8469" max="8704" width="8.7109375" style="72"/>
    <col min="8705" max="8707" width="15.5703125" style="72" customWidth="1"/>
    <col min="8708" max="8708" width="14.7109375" style="72" customWidth="1"/>
    <col min="8709" max="8709" width="14" style="72" customWidth="1"/>
    <col min="8710" max="8710" width="14.5703125" style="72" customWidth="1"/>
    <col min="8711" max="8711" width="15.42578125" style="72" customWidth="1"/>
    <col min="8712" max="8712" width="16.28515625" style="72" customWidth="1"/>
    <col min="8713" max="8713" width="13.42578125" style="72" customWidth="1"/>
    <col min="8714" max="8714" width="11.85546875" style="72" customWidth="1"/>
    <col min="8715" max="8715" width="11" style="72" customWidth="1"/>
    <col min="8716" max="8717" width="11.42578125" style="72" customWidth="1"/>
    <col min="8718" max="8718" width="10.85546875" style="72" customWidth="1"/>
    <col min="8719" max="8719" width="12.7109375" style="72" bestFit="1" customWidth="1"/>
    <col min="8720" max="8720" width="12.7109375" style="72" customWidth="1"/>
    <col min="8721" max="8722" width="13.85546875" style="72" bestFit="1" customWidth="1"/>
    <col min="8723" max="8723" width="12.7109375" style="72" customWidth="1"/>
    <col min="8724" max="8724" width="12.7109375" style="72" bestFit="1" customWidth="1"/>
    <col min="8725" max="8960" width="8.7109375" style="72"/>
    <col min="8961" max="8963" width="15.5703125" style="72" customWidth="1"/>
    <col min="8964" max="8964" width="14.7109375" style="72" customWidth="1"/>
    <col min="8965" max="8965" width="14" style="72" customWidth="1"/>
    <col min="8966" max="8966" width="14.5703125" style="72" customWidth="1"/>
    <col min="8967" max="8967" width="15.42578125" style="72" customWidth="1"/>
    <col min="8968" max="8968" width="16.28515625" style="72" customWidth="1"/>
    <col min="8969" max="8969" width="13.42578125" style="72" customWidth="1"/>
    <col min="8970" max="8970" width="11.85546875" style="72" customWidth="1"/>
    <col min="8971" max="8971" width="11" style="72" customWidth="1"/>
    <col min="8972" max="8973" width="11.42578125" style="72" customWidth="1"/>
    <col min="8974" max="8974" width="10.85546875" style="72" customWidth="1"/>
    <col min="8975" max="8975" width="12.7109375" style="72" bestFit="1" customWidth="1"/>
    <col min="8976" max="8976" width="12.7109375" style="72" customWidth="1"/>
    <col min="8977" max="8978" width="13.85546875" style="72" bestFit="1" customWidth="1"/>
    <col min="8979" max="8979" width="12.7109375" style="72" customWidth="1"/>
    <col min="8980" max="8980" width="12.7109375" style="72" bestFit="1" customWidth="1"/>
    <col min="8981" max="9216" width="8.7109375" style="72"/>
    <col min="9217" max="9219" width="15.5703125" style="72" customWidth="1"/>
    <col min="9220" max="9220" width="14.7109375" style="72" customWidth="1"/>
    <col min="9221" max="9221" width="14" style="72" customWidth="1"/>
    <col min="9222" max="9222" width="14.5703125" style="72" customWidth="1"/>
    <col min="9223" max="9223" width="15.42578125" style="72" customWidth="1"/>
    <col min="9224" max="9224" width="16.28515625" style="72" customWidth="1"/>
    <col min="9225" max="9225" width="13.42578125" style="72" customWidth="1"/>
    <col min="9226" max="9226" width="11.85546875" style="72" customWidth="1"/>
    <col min="9227" max="9227" width="11" style="72" customWidth="1"/>
    <col min="9228" max="9229" width="11.42578125" style="72" customWidth="1"/>
    <col min="9230" max="9230" width="10.85546875" style="72" customWidth="1"/>
    <col min="9231" max="9231" width="12.7109375" style="72" bestFit="1" customWidth="1"/>
    <col min="9232" max="9232" width="12.7109375" style="72" customWidth="1"/>
    <col min="9233" max="9234" width="13.85546875" style="72" bestFit="1" customWidth="1"/>
    <col min="9235" max="9235" width="12.7109375" style="72" customWidth="1"/>
    <col min="9236" max="9236" width="12.7109375" style="72" bestFit="1" customWidth="1"/>
    <col min="9237" max="9472" width="8.7109375" style="72"/>
    <col min="9473" max="9475" width="15.5703125" style="72" customWidth="1"/>
    <col min="9476" max="9476" width="14.7109375" style="72" customWidth="1"/>
    <col min="9477" max="9477" width="14" style="72" customWidth="1"/>
    <col min="9478" max="9478" width="14.5703125" style="72" customWidth="1"/>
    <col min="9479" max="9479" width="15.42578125" style="72" customWidth="1"/>
    <col min="9480" max="9480" width="16.28515625" style="72" customWidth="1"/>
    <col min="9481" max="9481" width="13.42578125" style="72" customWidth="1"/>
    <col min="9482" max="9482" width="11.85546875" style="72" customWidth="1"/>
    <col min="9483" max="9483" width="11" style="72" customWidth="1"/>
    <col min="9484" max="9485" width="11.42578125" style="72" customWidth="1"/>
    <col min="9486" max="9486" width="10.85546875" style="72" customWidth="1"/>
    <col min="9487" max="9487" width="12.7109375" style="72" bestFit="1" customWidth="1"/>
    <col min="9488" max="9488" width="12.7109375" style="72" customWidth="1"/>
    <col min="9489" max="9490" width="13.85546875" style="72" bestFit="1" customWidth="1"/>
    <col min="9491" max="9491" width="12.7109375" style="72" customWidth="1"/>
    <col min="9492" max="9492" width="12.7109375" style="72" bestFit="1" customWidth="1"/>
    <col min="9493" max="9728" width="8.7109375" style="72"/>
    <col min="9729" max="9731" width="15.5703125" style="72" customWidth="1"/>
    <col min="9732" max="9732" width="14.7109375" style="72" customWidth="1"/>
    <col min="9733" max="9733" width="14" style="72" customWidth="1"/>
    <col min="9734" max="9734" width="14.5703125" style="72" customWidth="1"/>
    <col min="9735" max="9735" width="15.42578125" style="72" customWidth="1"/>
    <col min="9736" max="9736" width="16.28515625" style="72" customWidth="1"/>
    <col min="9737" max="9737" width="13.42578125" style="72" customWidth="1"/>
    <col min="9738" max="9738" width="11.85546875" style="72" customWidth="1"/>
    <col min="9739" max="9739" width="11" style="72" customWidth="1"/>
    <col min="9740" max="9741" width="11.42578125" style="72" customWidth="1"/>
    <col min="9742" max="9742" width="10.85546875" style="72" customWidth="1"/>
    <col min="9743" max="9743" width="12.7109375" style="72" bestFit="1" customWidth="1"/>
    <col min="9744" max="9744" width="12.7109375" style="72" customWidth="1"/>
    <col min="9745" max="9746" width="13.85546875" style="72" bestFit="1" customWidth="1"/>
    <col min="9747" max="9747" width="12.7109375" style="72" customWidth="1"/>
    <col min="9748" max="9748" width="12.7109375" style="72" bestFit="1" customWidth="1"/>
    <col min="9749" max="9984" width="8.7109375" style="72"/>
    <col min="9985" max="9987" width="15.5703125" style="72" customWidth="1"/>
    <col min="9988" max="9988" width="14.7109375" style="72" customWidth="1"/>
    <col min="9989" max="9989" width="14" style="72" customWidth="1"/>
    <col min="9990" max="9990" width="14.5703125" style="72" customWidth="1"/>
    <col min="9991" max="9991" width="15.42578125" style="72" customWidth="1"/>
    <col min="9992" max="9992" width="16.28515625" style="72" customWidth="1"/>
    <col min="9993" max="9993" width="13.42578125" style="72" customWidth="1"/>
    <col min="9994" max="9994" width="11.85546875" style="72" customWidth="1"/>
    <col min="9995" max="9995" width="11" style="72" customWidth="1"/>
    <col min="9996" max="9997" width="11.42578125" style="72" customWidth="1"/>
    <col min="9998" max="9998" width="10.85546875" style="72" customWidth="1"/>
    <col min="9999" max="9999" width="12.7109375" style="72" bestFit="1" customWidth="1"/>
    <col min="10000" max="10000" width="12.7109375" style="72" customWidth="1"/>
    <col min="10001" max="10002" width="13.85546875" style="72" bestFit="1" customWidth="1"/>
    <col min="10003" max="10003" width="12.7109375" style="72" customWidth="1"/>
    <col min="10004" max="10004" width="12.7109375" style="72" bestFit="1" customWidth="1"/>
    <col min="10005" max="10240" width="8.7109375" style="72"/>
    <col min="10241" max="10243" width="15.5703125" style="72" customWidth="1"/>
    <col min="10244" max="10244" width="14.7109375" style="72" customWidth="1"/>
    <col min="10245" max="10245" width="14" style="72" customWidth="1"/>
    <col min="10246" max="10246" width="14.5703125" style="72" customWidth="1"/>
    <col min="10247" max="10247" width="15.42578125" style="72" customWidth="1"/>
    <col min="10248" max="10248" width="16.28515625" style="72" customWidth="1"/>
    <col min="10249" max="10249" width="13.42578125" style="72" customWidth="1"/>
    <col min="10250" max="10250" width="11.85546875" style="72" customWidth="1"/>
    <col min="10251" max="10251" width="11" style="72" customWidth="1"/>
    <col min="10252" max="10253" width="11.42578125" style="72" customWidth="1"/>
    <col min="10254" max="10254" width="10.85546875" style="72" customWidth="1"/>
    <col min="10255" max="10255" width="12.7109375" style="72" bestFit="1" customWidth="1"/>
    <col min="10256" max="10256" width="12.7109375" style="72" customWidth="1"/>
    <col min="10257" max="10258" width="13.85546875" style="72" bestFit="1" customWidth="1"/>
    <col min="10259" max="10259" width="12.7109375" style="72" customWidth="1"/>
    <col min="10260" max="10260" width="12.7109375" style="72" bestFit="1" customWidth="1"/>
    <col min="10261" max="10496" width="8.7109375" style="72"/>
    <col min="10497" max="10499" width="15.5703125" style="72" customWidth="1"/>
    <col min="10500" max="10500" width="14.7109375" style="72" customWidth="1"/>
    <col min="10501" max="10501" width="14" style="72" customWidth="1"/>
    <col min="10502" max="10502" width="14.5703125" style="72" customWidth="1"/>
    <col min="10503" max="10503" width="15.42578125" style="72" customWidth="1"/>
    <col min="10504" max="10504" width="16.28515625" style="72" customWidth="1"/>
    <col min="10505" max="10505" width="13.42578125" style="72" customWidth="1"/>
    <col min="10506" max="10506" width="11.85546875" style="72" customWidth="1"/>
    <col min="10507" max="10507" width="11" style="72" customWidth="1"/>
    <col min="10508" max="10509" width="11.42578125" style="72" customWidth="1"/>
    <col min="10510" max="10510" width="10.85546875" style="72" customWidth="1"/>
    <col min="10511" max="10511" width="12.7109375" style="72" bestFit="1" customWidth="1"/>
    <col min="10512" max="10512" width="12.7109375" style="72" customWidth="1"/>
    <col min="10513" max="10514" width="13.85546875" style="72" bestFit="1" customWidth="1"/>
    <col min="10515" max="10515" width="12.7109375" style="72" customWidth="1"/>
    <col min="10516" max="10516" width="12.7109375" style="72" bestFit="1" customWidth="1"/>
    <col min="10517" max="10752" width="8.7109375" style="72"/>
    <col min="10753" max="10755" width="15.5703125" style="72" customWidth="1"/>
    <col min="10756" max="10756" width="14.7109375" style="72" customWidth="1"/>
    <col min="10757" max="10757" width="14" style="72" customWidth="1"/>
    <col min="10758" max="10758" width="14.5703125" style="72" customWidth="1"/>
    <col min="10759" max="10759" width="15.42578125" style="72" customWidth="1"/>
    <col min="10760" max="10760" width="16.28515625" style="72" customWidth="1"/>
    <col min="10761" max="10761" width="13.42578125" style="72" customWidth="1"/>
    <col min="10762" max="10762" width="11.85546875" style="72" customWidth="1"/>
    <col min="10763" max="10763" width="11" style="72" customWidth="1"/>
    <col min="10764" max="10765" width="11.42578125" style="72" customWidth="1"/>
    <col min="10766" max="10766" width="10.85546875" style="72" customWidth="1"/>
    <col min="10767" max="10767" width="12.7109375" style="72" bestFit="1" customWidth="1"/>
    <col min="10768" max="10768" width="12.7109375" style="72" customWidth="1"/>
    <col min="10769" max="10770" width="13.85546875" style="72" bestFit="1" customWidth="1"/>
    <col min="10771" max="10771" width="12.7109375" style="72" customWidth="1"/>
    <col min="10772" max="10772" width="12.7109375" style="72" bestFit="1" customWidth="1"/>
    <col min="10773" max="11008" width="8.7109375" style="72"/>
    <col min="11009" max="11011" width="15.5703125" style="72" customWidth="1"/>
    <col min="11012" max="11012" width="14.7109375" style="72" customWidth="1"/>
    <col min="11013" max="11013" width="14" style="72" customWidth="1"/>
    <col min="11014" max="11014" width="14.5703125" style="72" customWidth="1"/>
    <col min="11015" max="11015" width="15.42578125" style="72" customWidth="1"/>
    <col min="11016" max="11016" width="16.28515625" style="72" customWidth="1"/>
    <col min="11017" max="11017" width="13.42578125" style="72" customWidth="1"/>
    <col min="11018" max="11018" width="11.85546875" style="72" customWidth="1"/>
    <col min="11019" max="11019" width="11" style="72" customWidth="1"/>
    <col min="11020" max="11021" width="11.42578125" style="72" customWidth="1"/>
    <col min="11022" max="11022" width="10.85546875" style="72" customWidth="1"/>
    <col min="11023" max="11023" width="12.7109375" style="72" bestFit="1" customWidth="1"/>
    <col min="11024" max="11024" width="12.7109375" style="72" customWidth="1"/>
    <col min="11025" max="11026" width="13.85546875" style="72" bestFit="1" customWidth="1"/>
    <col min="11027" max="11027" width="12.7109375" style="72" customWidth="1"/>
    <col min="11028" max="11028" width="12.7109375" style="72" bestFit="1" customWidth="1"/>
    <col min="11029" max="11264" width="8.7109375" style="72"/>
    <col min="11265" max="11267" width="15.5703125" style="72" customWidth="1"/>
    <col min="11268" max="11268" width="14.7109375" style="72" customWidth="1"/>
    <col min="11269" max="11269" width="14" style="72" customWidth="1"/>
    <col min="11270" max="11270" width="14.5703125" style="72" customWidth="1"/>
    <col min="11271" max="11271" width="15.42578125" style="72" customWidth="1"/>
    <col min="11272" max="11272" width="16.28515625" style="72" customWidth="1"/>
    <col min="11273" max="11273" width="13.42578125" style="72" customWidth="1"/>
    <col min="11274" max="11274" width="11.85546875" style="72" customWidth="1"/>
    <col min="11275" max="11275" width="11" style="72" customWidth="1"/>
    <col min="11276" max="11277" width="11.42578125" style="72" customWidth="1"/>
    <col min="11278" max="11278" width="10.85546875" style="72" customWidth="1"/>
    <col min="11279" max="11279" width="12.7109375" style="72" bestFit="1" customWidth="1"/>
    <col min="11280" max="11280" width="12.7109375" style="72" customWidth="1"/>
    <col min="11281" max="11282" width="13.85546875" style="72" bestFit="1" customWidth="1"/>
    <col min="11283" max="11283" width="12.7109375" style="72" customWidth="1"/>
    <col min="11284" max="11284" width="12.7109375" style="72" bestFit="1" customWidth="1"/>
    <col min="11285" max="11520" width="8.7109375" style="72"/>
    <col min="11521" max="11523" width="15.5703125" style="72" customWidth="1"/>
    <col min="11524" max="11524" width="14.7109375" style="72" customWidth="1"/>
    <col min="11525" max="11525" width="14" style="72" customWidth="1"/>
    <col min="11526" max="11526" width="14.5703125" style="72" customWidth="1"/>
    <col min="11527" max="11527" width="15.42578125" style="72" customWidth="1"/>
    <col min="11528" max="11528" width="16.28515625" style="72" customWidth="1"/>
    <col min="11529" max="11529" width="13.42578125" style="72" customWidth="1"/>
    <col min="11530" max="11530" width="11.85546875" style="72" customWidth="1"/>
    <col min="11531" max="11531" width="11" style="72" customWidth="1"/>
    <col min="11532" max="11533" width="11.42578125" style="72" customWidth="1"/>
    <col min="11534" max="11534" width="10.85546875" style="72" customWidth="1"/>
    <col min="11535" max="11535" width="12.7109375" style="72" bestFit="1" customWidth="1"/>
    <col min="11536" max="11536" width="12.7109375" style="72" customWidth="1"/>
    <col min="11537" max="11538" width="13.85546875" style="72" bestFit="1" customWidth="1"/>
    <col min="11539" max="11539" width="12.7109375" style="72" customWidth="1"/>
    <col min="11540" max="11540" width="12.7109375" style="72" bestFit="1" customWidth="1"/>
    <col min="11541" max="11776" width="8.7109375" style="72"/>
    <col min="11777" max="11779" width="15.5703125" style="72" customWidth="1"/>
    <col min="11780" max="11780" width="14.7109375" style="72" customWidth="1"/>
    <col min="11781" max="11781" width="14" style="72" customWidth="1"/>
    <col min="11782" max="11782" width="14.5703125" style="72" customWidth="1"/>
    <col min="11783" max="11783" width="15.42578125" style="72" customWidth="1"/>
    <col min="11784" max="11784" width="16.28515625" style="72" customWidth="1"/>
    <col min="11785" max="11785" width="13.42578125" style="72" customWidth="1"/>
    <col min="11786" max="11786" width="11.85546875" style="72" customWidth="1"/>
    <col min="11787" max="11787" width="11" style="72" customWidth="1"/>
    <col min="11788" max="11789" width="11.42578125" style="72" customWidth="1"/>
    <col min="11790" max="11790" width="10.85546875" style="72" customWidth="1"/>
    <col min="11791" max="11791" width="12.7109375" style="72" bestFit="1" customWidth="1"/>
    <col min="11792" max="11792" width="12.7109375" style="72" customWidth="1"/>
    <col min="11793" max="11794" width="13.85546875" style="72" bestFit="1" customWidth="1"/>
    <col min="11795" max="11795" width="12.7109375" style="72" customWidth="1"/>
    <col min="11796" max="11796" width="12.7109375" style="72" bestFit="1" customWidth="1"/>
    <col min="11797" max="12032" width="8.7109375" style="72"/>
    <col min="12033" max="12035" width="15.5703125" style="72" customWidth="1"/>
    <col min="12036" max="12036" width="14.7109375" style="72" customWidth="1"/>
    <col min="12037" max="12037" width="14" style="72" customWidth="1"/>
    <col min="12038" max="12038" width="14.5703125" style="72" customWidth="1"/>
    <col min="12039" max="12039" width="15.42578125" style="72" customWidth="1"/>
    <col min="12040" max="12040" width="16.28515625" style="72" customWidth="1"/>
    <col min="12041" max="12041" width="13.42578125" style="72" customWidth="1"/>
    <col min="12042" max="12042" width="11.85546875" style="72" customWidth="1"/>
    <col min="12043" max="12043" width="11" style="72" customWidth="1"/>
    <col min="12044" max="12045" width="11.42578125" style="72" customWidth="1"/>
    <col min="12046" max="12046" width="10.85546875" style="72" customWidth="1"/>
    <col min="12047" max="12047" width="12.7109375" style="72" bestFit="1" customWidth="1"/>
    <col min="12048" max="12048" width="12.7109375" style="72" customWidth="1"/>
    <col min="12049" max="12050" width="13.85546875" style="72" bestFit="1" customWidth="1"/>
    <col min="12051" max="12051" width="12.7109375" style="72" customWidth="1"/>
    <col min="12052" max="12052" width="12.7109375" style="72" bestFit="1" customWidth="1"/>
    <col min="12053" max="12288" width="8.7109375" style="72"/>
    <col min="12289" max="12291" width="15.5703125" style="72" customWidth="1"/>
    <col min="12292" max="12292" width="14.7109375" style="72" customWidth="1"/>
    <col min="12293" max="12293" width="14" style="72" customWidth="1"/>
    <col min="12294" max="12294" width="14.5703125" style="72" customWidth="1"/>
    <col min="12295" max="12295" width="15.42578125" style="72" customWidth="1"/>
    <col min="12296" max="12296" width="16.28515625" style="72" customWidth="1"/>
    <col min="12297" max="12297" width="13.42578125" style="72" customWidth="1"/>
    <col min="12298" max="12298" width="11.85546875" style="72" customWidth="1"/>
    <col min="12299" max="12299" width="11" style="72" customWidth="1"/>
    <col min="12300" max="12301" width="11.42578125" style="72" customWidth="1"/>
    <col min="12302" max="12302" width="10.85546875" style="72" customWidth="1"/>
    <col min="12303" max="12303" width="12.7109375" style="72" bestFit="1" customWidth="1"/>
    <col min="12304" max="12304" width="12.7109375" style="72" customWidth="1"/>
    <col min="12305" max="12306" width="13.85546875" style="72" bestFit="1" customWidth="1"/>
    <col min="12307" max="12307" width="12.7109375" style="72" customWidth="1"/>
    <col min="12308" max="12308" width="12.7109375" style="72" bestFit="1" customWidth="1"/>
    <col min="12309" max="12544" width="8.7109375" style="72"/>
    <col min="12545" max="12547" width="15.5703125" style="72" customWidth="1"/>
    <col min="12548" max="12548" width="14.7109375" style="72" customWidth="1"/>
    <col min="12549" max="12549" width="14" style="72" customWidth="1"/>
    <col min="12550" max="12550" width="14.5703125" style="72" customWidth="1"/>
    <col min="12551" max="12551" width="15.42578125" style="72" customWidth="1"/>
    <col min="12552" max="12552" width="16.28515625" style="72" customWidth="1"/>
    <col min="12553" max="12553" width="13.42578125" style="72" customWidth="1"/>
    <col min="12554" max="12554" width="11.85546875" style="72" customWidth="1"/>
    <col min="12555" max="12555" width="11" style="72" customWidth="1"/>
    <col min="12556" max="12557" width="11.42578125" style="72" customWidth="1"/>
    <col min="12558" max="12558" width="10.85546875" style="72" customWidth="1"/>
    <col min="12559" max="12559" width="12.7109375" style="72" bestFit="1" customWidth="1"/>
    <col min="12560" max="12560" width="12.7109375" style="72" customWidth="1"/>
    <col min="12561" max="12562" width="13.85546875" style="72" bestFit="1" customWidth="1"/>
    <col min="12563" max="12563" width="12.7109375" style="72" customWidth="1"/>
    <col min="12564" max="12564" width="12.7109375" style="72" bestFit="1" customWidth="1"/>
    <col min="12565" max="12800" width="8.7109375" style="72"/>
    <col min="12801" max="12803" width="15.5703125" style="72" customWidth="1"/>
    <col min="12804" max="12804" width="14.7109375" style="72" customWidth="1"/>
    <col min="12805" max="12805" width="14" style="72" customWidth="1"/>
    <col min="12806" max="12806" width="14.5703125" style="72" customWidth="1"/>
    <col min="12807" max="12807" width="15.42578125" style="72" customWidth="1"/>
    <col min="12808" max="12808" width="16.28515625" style="72" customWidth="1"/>
    <col min="12809" max="12809" width="13.42578125" style="72" customWidth="1"/>
    <col min="12810" max="12810" width="11.85546875" style="72" customWidth="1"/>
    <col min="12811" max="12811" width="11" style="72" customWidth="1"/>
    <col min="12812" max="12813" width="11.42578125" style="72" customWidth="1"/>
    <col min="12814" max="12814" width="10.85546875" style="72" customWidth="1"/>
    <col min="12815" max="12815" width="12.7109375" style="72" bestFit="1" customWidth="1"/>
    <col min="12816" max="12816" width="12.7109375" style="72" customWidth="1"/>
    <col min="12817" max="12818" width="13.85546875" style="72" bestFit="1" customWidth="1"/>
    <col min="12819" max="12819" width="12.7109375" style="72" customWidth="1"/>
    <col min="12820" max="12820" width="12.7109375" style="72" bestFit="1" customWidth="1"/>
    <col min="12821" max="13056" width="8.7109375" style="72"/>
    <col min="13057" max="13059" width="15.5703125" style="72" customWidth="1"/>
    <col min="13060" max="13060" width="14.7109375" style="72" customWidth="1"/>
    <col min="13061" max="13061" width="14" style="72" customWidth="1"/>
    <col min="13062" max="13062" width="14.5703125" style="72" customWidth="1"/>
    <col min="13063" max="13063" width="15.42578125" style="72" customWidth="1"/>
    <col min="13064" max="13064" width="16.28515625" style="72" customWidth="1"/>
    <col min="13065" max="13065" width="13.42578125" style="72" customWidth="1"/>
    <col min="13066" max="13066" width="11.85546875" style="72" customWidth="1"/>
    <col min="13067" max="13067" width="11" style="72" customWidth="1"/>
    <col min="13068" max="13069" width="11.42578125" style="72" customWidth="1"/>
    <col min="13070" max="13070" width="10.85546875" style="72" customWidth="1"/>
    <col min="13071" max="13071" width="12.7109375" style="72" bestFit="1" customWidth="1"/>
    <col min="13072" max="13072" width="12.7109375" style="72" customWidth="1"/>
    <col min="13073" max="13074" width="13.85546875" style="72" bestFit="1" customWidth="1"/>
    <col min="13075" max="13075" width="12.7109375" style="72" customWidth="1"/>
    <col min="13076" max="13076" width="12.7109375" style="72" bestFit="1" customWidth="1"/>
    <col min="13077" max="13312" width="8.7109375" style="72"/>
    <col min="13313" max="13315" width="15.5703125" style="72" customWidth="1"/>
    <col min="13316" max="13316" width="14.7109375" style="72" customWidth="1"/>
    <col min="13317" max="13317" width="14" style="72" customWidth="1"/>
    <col min="13318" max="13318" width="14.5703125" style="72" customWidth="1"/>
    <col min="13319" max="13319" width="15.42578125" style="72" customWidth="1"/>
    <col min="13320" max="13320" width="16.28515625" style="72" customWidth="1"/>
    <col min="13321" max="13321" width="13.42578125" style="72" customWidth="1"/>
    <col min="13322" max="13322" width="11.85546875" style="72" customWidth="1"/>
    <col min="13323" max="13323" width="11" style="72" customWidth="1"/>
    <col min="13324" max="13325" width="11.42578125" style="72" customWidth="1"/>
    <col min="13326" max="13326" width="10.85546875" style="72" customWidth="1"/>
    <col min="13327" max="13327" width="12.7109375" style="72" bestFit="1" customWidth="1"/>
    <col min="13328" max="13328" width="12.7109375" style="72" customWidth="1"/>
    <col min="13329" max="13330" width="13.85546875" style="72" bestFit="1" customWidth="1"/>
    <col min="13331" max="13331" width="12.7109375" style="72" customWidth="1"/>
    <col min="13332" max="13332" width="12.7109375" style="72" bestFit="1" customWidth="1"/>
    <col min="13333" max="13568" width="8.7109375" style="72"/>
    <col min="13569" max="13571" width="15.5703125" style="72" customWidth="1"/>
    <col min="13572" max="13572" width="14.7109375" style="72" customWidth="1"/>
    <col min="13573" max="13573" width="14" style="72" customWidth="1"/>
    <col min="13574" max="13574" width="14.5703125" style="72" customWidth="1"/>
    <col min="13575" max="13575" width="15.42578125" style="72" customWidth="1"/>
    <col min="13576" max="13576" width="16.28515625" style="72" customWidth="1"/>
    <col min="13577" max="13577" width="13.42578125" style="72" customWidth="1"/>
    <col min="13578" max="13578" width="11.85546875" style="72" customWidth="1"/>
    <col min="13579" max="13579" width="11" style="72" customWidth="1"/>
    <col min="13580" max="13581" width="11.42578125" style="72" customWidth="1"/>
    <col min="13582" max="13582" width="10.85546875" style="72" customWidth="1"/>
    <col min="13583" max="13583" width="12.7109375" style="72" bestFit="1" customWidth="1"/>
    <col min="13584" max="13584" width="12.7109375" style="72" customWidth="1"/>
    <col min="13585" max="13586" width="13.85546875" style="72" bestFit="1" customWidth="1"/>
    <col min="13587" max="13587" width="12.7109375" style="72" customWidth="1"/>
    <col min="13588" max="13588" width="12.7109375" style="72" bestFit="1" customWidth="1"/>
    <col min="13589" max="13824" width="8.7109375" style="72"/>
    <col min="13825" max="13827" width="15.5703125" style="72" customWidth="1"/>
    <col min="13828" max="13828" width="14.7109375" style="72" customWidth="1"/>
    <col min="13829" max="13829" width="14" style="72" customWidth="1"/>
    <col min="13830" max="13830" width="14.5703125" style="72" customWidth="1"/>
    <col min="13831" max="13831" width="15.42578125" style="72" customWidth="1"/>
    <col min="13832" max="13832" width="16.28515625" style="72" customWidth="1"/>
    <col min="13833" max="13833" width="13.42578125" style="72" customWidth="1"/>
    <col min="13834" max="13834" width="11.85546875" style="72" customWidth="1"/>
    <col min="13835" max="13835" width="11" style="72" customWidth="1"/>
    <col min="13836" max="13837" width="11.42578125" style="72" customWidth="1"/>
    <col min="13838" max="13838" width="10.85546875" style="72" customWidth="1"/>
    <col min="13839" max="13839" width="12.7109375" style="72" bestFit="1" customWidth="1"/>
    <col min="13840" max="13840" width="12.7109375" style="72" customWidth="1"/>
    <col min="13841" max="13842" width="13.85546875" style="72" bestFit="1" customWidth="1"/>
    <col min="13843" max="13843" width="12.7109375" style="72" customWidth="1"/>
    <col min="13844" max="13844" width="12.7109375" style="72" bestFit="1" customWidth="1"/>
    <col min="13845" max="14080" width="8.7109375" style="72"/>
    <col min="14081" max="14083" width="15.5703125" style="72" customWidth="1"/>
    <col min="14084" max="14084" width="14.7109375" style="72" customWidth="1"/>
    <col min="14085" max="14085" width="14" style="72" customWidth="1"/>
    <col min="14086" max="14086" width="14.5703125" style="72" customWidth="1"/>
    <col min="14087" max="14087" width="15.42578125" style="72" customWidth="1"/>
    <col min="14088" max="14088" width="16.28515625" style="72" customWidth="1"/>
    <col min="14089" max="14089" width="13.42578125" style="72" customWidth="1"/>
    <col min="14090" max="14090" width="11.85546875" style="72" customWidth="1"/>
    <col min="14091" max="14091" width="11" style="72" customWidth="1"/>
    <col min="14092" max="14093" width="11.42578125" style="72" customWidth="1"/>
    <col min="14094" max="14094" width="10.85546875" style="72" customWidth="1"/>
    <col min="14095" max="14095" width="12.7109375" style="72" bestFit="1" customWidth="1"/>
    <col min="14096" max="14096" width="12.7109375" style="72" customWidth="1"/>
    <col min="14097" max="14098" width="13.85546875" style="72" bestFit="1" customWidth="1"/>
    <col min="14099" max="14099" width="12.7109375" style="72" customWidth="1"/>
    <col min="14100" max="14100" width="12.7109375" style="72" bestFit="1" customWidth="1"/>
    <col min="14101" max="14336" width="8.7109375" style="72"/>
    <col min="14337" max="14339" width="15.5703125" style="72" customWidth="1"/>
    <col min="14340" max="14340" width="14.7109375" style="72" customWidth="1"/>
    <col min="14341" max="14341" width="14" style="72" customWidth="1"/>
    <col min="14342" max="14342" width="14.5703125" style="72" customWidth="1"/>
    <col min="14343" max="14343" width="15.42578125" style="72" customWidth="1"/>
    <col min="14344" max="14344" width="16.28515625" style="72" customWidth="1"/>
    <col min="14345" max="14345" width="13.42578125" style="72" customWidth="1"/>
    <col min="14346" max="14346" width="11.85546875" style="72" customWidth="1"/>
    <col min="14347" max="14347" width="11" style="72" customWidth="1"/>
    <col min="14348" max="14349" width="11.42578125" style="72" customWidth="1"/>
    <col min="14350" max="14350" width="10.85546875" style="72" customWidth="1"/>
    <col min="14351" max="14351" width="12.7109375" style="72" bestFit="1" customWidth="1"/>
    <col min="14352" max="14352" width="12.7109375" style="72" customWidth="1"/>
    <col min="14353" max="14354" width="13.85546875" style="72" bestFit="1" customWidth="1"/>
    <col min="14355" max="14355" width="12.7109375" style="72" customWidth="1"/>
    <col min="14356" max="14356" width="12.7109375" style="72" bestFit="1" customWidth="1"/>
    <col min="14357" max="14592" width="8.7109375" style="72"/>
    <col min="14593" max="14595" width="15.5703125" style="72" customWidth="1"/>
    <col min="14596" max="14596" width="14.7109375" style="72" customWidth="1"/>
    <col min="14597" max="14597" width="14" style="72" customWidth="1"/>
    <col min="14598" max="14598" width="14.5703125" style="72" customWidth="1"/>
    <col min="14599" max="14599" width="15.42578125" style="72" customWidth="1"/>
    <col min="14600" max="14600" width="16.28515625" style="72" customWidth="1"/>
    <col min="14601" max="14601" width="13.42578125" style="72" customWidth="1"/>
    <col min="14602" max="14602" width="11.85546875" style="72" customWidth="1"/>
    <col min="14603" max="14603" width="11" style="72" customWidth="1"/>
    <col min="14604" max="14605" width="11.42578125" style="72" customWidth="1"/>
    <col min="14606" max="14606" width="10.85546875" style="72" customWidth="1"/>
    <col min="14607" max="14607" width="12.7109375" style="72" bestFit="1" customWidth="1"/>
    <col min="14608" max="14608" width="12.7109375" style="72" customWidth="1"/>
    <col min="14609" max="14610" width="13.85546875" style="72" bestFit="1" customWidth="1"/>
    <col min="14611" max="14611" width="12.7109375" style="72" customWidth="1"/>
    <col min="14612" max="14612" width="12.7109375" style="72" bestFit="1" customWidth="1"/>
    <col min="14613" max="14848" width="8.7109375" style="72"/>
    <col min="14849" max="14851" width="15.5703125" style="72" customWidth="1"/>
    <col min="14852" max="14852" width="14.7109375" style="72" customWidth="1"/>
    <col min="14853" max="14853" width="14" style="72" customWidth="1"/>
    <col min="14854" max="14854" width="14.5703125" style="72" customWidth="1"/>
    <col min="14855" max="14855" width="15.42578125" style="72" customWidth="1"/>
    <col min="14856" max="14856" width="16.28515625" style="72" customWidth="1"/>
    <col min="14857" max="14857" width="13.42578125" style="72" customWidth="1"/>
    <col min="14858" max="14858" width="11.85546875" style="72" customWidth="1"/>
    <col min="14859" max="14859" width="11" style="72" customWidth="1"/>
    <col min="14860" max="14861" width="11.42578125" style="72" customWidth="1"/>
    <col min="14862" max="14862" width="10.85546875" style="72" customWidth="1"/>
    <col min="14863" max="14863" width="12.7109375" style="72" bestFit="1" customWidth="1"/>
    <col min="14864" max="14864" width="12.7109375" style="72" customWidth="1"/>
    <col min="14865" max="14866" width="13.85546875" style="72" bestFit="1" customWidth="1"/>
    <col min="14867" max="14867" width="12.7109375" style="72" customWidth="1"/>
    <col min="14868" max="14868" width="12.7109375" style="72" bestFit="1" customWidth="1"/>
    <col min="14869" max="15104" width="8.7109375" style="72"/>
    <col min="15105" max="15107" width="15.5703125" style="72" customWidth="1"/>
    <col min="15108" max="15108" width="14.7109375" style="72" customWidth="1"/>
    <col min="15109" max="15109" width="14" style="72" customWidth="1"/>
    <col min="15110" max="15110" width="14.5703125" style="72" customWidth="1"/>
    <col min="15111" max="15111" width="15.42578125" style="72" customWidth="1"/>
    <col min="15112" max="15112" width="16.28515625" style="72" customWidth="1"/>
    <col min="15113" max="15113" width="13.42578125" style="72" customWidth="1"/>
    <col min="15114" max="15114" width="11.85546875" style="72" customWidth="1"/>
    <col min="15115" max="15115" width="11" style="72" customWidth="1"/>
    <col min="15116" max="15117" width="11.42578125" style="72" customWidth="1"/>
    <col min="15118" max="15118" width="10.85546875" style="72" customWidth="1"/>
    <col min="15119" max="15119" width="12.7109375" style="72" bestFit="1" customWidth="1"/>
    <col min="15120" max="15120" width="12.7109375" style="72" customWidth="1"/>
    <col min="15121" max="15122" width="13.85546875" style="72" bestFit="1" customWidth="1"/>
    <col min="15123" max="15123" width="12.7109375" style="72" customWidth="1"/>
    <col min="15124" max="15124" width="12.7109375" style="72" bestFit="1" customWidth="1"/>
    <col min="15125" max="15360" width="8.7109375" style="72"/>
    <col min="15361" max="15363" width="15.5703125" style="72" customWidth="1"/>
    <col min="15364" max="15364" width="14.7109375" style="72" customWidth="1"/>
    <col min="15365" max="15365" width="14" style="72" customWidth="1"/>
    <col min="15366" max="15366" width="14.5703125" style="72" customWidth="1"/>
    <col min="15367" max="15367" width="15.42578125" style="72" customWidth="1"/>
    <col min="15368" max="15368" width="16.28515625" style="72" customWidth="1"/>
    <col min="15369" max="15369" width="13.42578125" style="72" customWidth="1"/>
    <col min="15370" max="15370" width="11.85546875" style="72" customWidth="1"/>
    <col min="15371" max="15371" width="11" style="72" customWidth="1"/>
    <col min="15372" max="15373" width="11.42578125" style="72" customWidth="1"/>
    <col min="15374" max="15374" width="10.85546875" style="72" customWidth="1"/>
    <col min="15375" max="15375" width="12.7109375" style="72" bestFit="1" customWidth="1"/>
    <col min="15376" max="15376" width="12.7109375" style="72" customWidth="1"/>
    <col min="15377" max="15378" width="13.85546875" style="72" bestFit="1" customWidth="1"/>
    <col min="15379" max="15379" width="12.7109375" style="72" customWidth="1"/>
    <col min="15380" max="15380" width="12.7109375" style="72" bestFit="1" customWidth="1"/>
    <col min="15381" max="15616" width="8.7109375" style="72"/>
    <col min="15617" max="15619" width="15.5703125" style="72" customWidth="1"/>
    <col min="15620" max="15620" width="14.7109375" style="72" customWidth="1"/>
    <col min="15621" max="15621" width="14" style="72" customWidth="1"/>
    <col min="15622" max="15622" width="14.5703125" style="72" customWidth="1"/>
    <col min="15623" max="15623" width="15.42578125" style="72" customWidth="1"/>
    <col min="15624" max="15624" width="16.28515625" style="72" customWidth="1"/>
    <col min="15625" max="15625" width="13.42578125" style="72" customWidth="1"/>
    <col min="15626" max="15626" width="11.85546875" style="72" customWidth="1"/>
    <col min="15627" max="15627" width="11" style="72" customWidth="1"/>
    <col min="15628" max="15629" width="11.42578125" style="72" customWidth="1"/>
    <col min="15630" max="15630" width="10.85546875" style="72" customWidth="1"/>
    <col min="15631" max="15631" width="12.7109375" style="72" bestFit="1" customWidth="1"/>
    <col min="15632" max="15632" width="12.7109375" style="72" customWidth="1"/>
    <col min="15633" max="15634" width="13.85546875" style="72" bestFit="1" customWidth="1"/>
    <col min="15635" max="15635" width="12.7109375" style="72" customWidth="1"/>
    <col min="15636" max="15636" width="12.7109375" style="72" bestFit="1" customWidth="1"/>
    <col min="15637" max="15872" width="8.7109375" style="72"/>
    <col min="15873" max="15875" width="15.5703125" style="72" customWidth="1"/>
    <col min="15876" max="15876" width="14.7109375" style="72" customWidth="1"/>
    <col min="15877" max="15877" width="14" style="72" customWidth="1"/>
    <col min="15878" max="15878" width="14.5703125" style="72" customWidth="1"/>
    <col min="15879" max="15879" width="15.42578125" style="72" customWidth="1"/>
    <col min="15880" max="15880" width="16.28515625" style="72" customWidth="1"/>
    <col min="15881" max="15881" width="13.42578125" style="72" customWidth="1"/>
    <col min="15882" max="15882" width="11.85546875" style="72" customWidth="1"/>
    <col min="15883" max="15883" width="11" style="72" customWidth="1"/>
    <col min="15884" max="15885" width="11.42578125" style="72" customWidth="1"/>
    <col min="15886" max="15886" width="10.85546875" style="72" customWidth="1"/>
    <col min="15887" max="15887" width="12.7109375" style="72" bestFit="1" customWidth="1"/>
    <col min="15888" max="15888" width="12.7109375" style="72" customWidth="1"/>
    <col min="15889" max="15890" width="13.85546875" style="72" bestFit="1" customWidth="1"/>
    <col min="15891" max="15891" width="12.7109375" style="72" customWidth="1"/>
    <col min="15892" max="15892" width="12.7109375" style="72" bestFit="1" customWidth="1"/>
    <col min="15893" max="16128" width="8.7109375" style="72"/>
    <col min="16129" max="16131" width="15.5703125" style="72" customWidth="1"/>
    <col min="16132" max="16132" width="14.7109375" style="72" customWidth="1"/>
    <col min="16133" max="16133" width="14" style="72" customWidth="1"/>
    <col min="16134" max="16134" width="14.5703125" style="72" customWidth="1"/>
    <col min="16135" max="16135" width="15.42578125" style="72" customWidth="1"/>
    <col min="16136" max="16136" width="16.28515625" style="72" customWidth="1"/>
    <col min="16137" max="16137" width="13.42578125" style="72" customWidth="1"/>
    <col min="16138" max="16138" width="11.85546875" style="72" customWidth="1"/>
    <col min="16139" max="16139" width="11" style="72" customWidth="1"/>
    <col min="16140" max="16141" width="11.42578125" style="72" customWidth="1"/>
    <col min="16142" max="16142" width="10.85546875" style="72" customWidth="1"/>
    <col min="16143" max="16143" width="12.7109375" style="72" bestFit="1" customWidth="1"/>
    <col min="16144" max="16144" width="12.7109375" style="72" customWidth="1"/>
    <col min="16145" max="16146" width="13.85546875" style="72" bestFit="1" customWidth="1"/>
    <col min="16147" max="16147" width="12.7109375" style="72" customWidth="1"/>
    <col min="16148" max="16148" width="12.7109375" style="72" bestFit="1" customWidth="1"/>
    <col min="16149" max="16384" width="8.7109375" style="72"/>
  </cols>
  <sheetData>
    <row r="1" spans="1:20" ht="15" x14ac:dyDescent="0.2">
      <c r="A1" s="613" t="s">
        <v>468</v>
      </c>
      <c r="B1" s="613"/>
    </row>
    <row r="2" spans="1:20" x14ac:dyDescent="0.2">
      <c r="A2" s="72" t="s">
        <v>446</v>
      </c>
    </row>
    <row r="3" spans="1:20" x14ac:dyDescent="0.2">
      <c r="A3" s="614"/>
      <c r="B3" s="615">
        <v>2006</v>
      </c>
      <c r="C3" s="615">
        <v>2007</v>
      </c>
      <c r="D3" s="615">
        <v>2008</v>
      </c>
      <c r="E3" s="615">
        <v>2009</v>
      </c>
      <c r="F3" s="615">
        <v>2010</v>
      </c>
      <c r="G3" s="615">
        <v>2011</v>
      </c>
      <c r="H3" s="615">
        <v>2012</v>
      </c>
      <c r="I3" s="616">
        <v>2013</v>
      </c>
      <c r="J3" s="615">
        <v>2014</v>
      </c>
      <c r="K3" s="616">
        <v>2015</v>
      </c>
      <c r="L3" s="616">
        <v>2016</v>
      </c>
      <c r="M3" s="132">
        <v>2017</v>
      </c>
      <c r="N3" s="132">
        <v>2018</v>
      </c>
      <c r="O3" s="132">
        <v>2019</v>
      </c>
      <c r="P3" s="132">
        <v>2020</v>
      </c>
      <c r="Q3" s="132">
        <v>2021</v>
      </c>
      <c r="R3" s="132">
        <v>2022</v>
      </c>
      <c r="S3" s="132">
        <v>2023</v>
      </c>
      <c r="T3" s="132">
        <v>2024</v>
      </c>
    </row>
    <row r="4" spans="1:20" x14ac:dyDescent="0.2">
      <c r="A4" s="617" t="s">
        <v>447</v>
      </c>
      <c r="B4" s="618">
        <v>55541.63</v>
      </c>
      <c r="C4" s="618">
        <v>59214.11</v>
      </c>
      <c r="D4" s="619">
        <v>53710.46</v>
      </c>
      <c r="E4" s="620">
        <v>69874.48</v>
      </c>
      <c r="F4" s="621">
        <v>46741.41</v>
      </c>
      <c r="G4" s="621">
        <v>54774.89</v>
      </c>
      <c r="H4" s="621">
        <v>64518.65</v>
      </c>
      <c r="I4" s="622">
        <v>63579</v>
      </c>
      <c r="J4" s="621">
        <v>56308.34</v>
      </c>
      <c r="K4" s="621">
        <v>57137.37</v>
      </c>
      <c r="L4" s="621">
        <v>61237.04</v>
      </c>
      <c r="M4" s="621">
        <v>72934.17</v>
      </c>
      <c r="N4" s="621">
        <v>72891.73</v>
      </c>
      <c r="O4" s="623">
        <v>133484.12</v>
      </c>
      <c r="P4" s="623">
        <v>107984.9</v>
      </c>
      <c r="Q4" s="623">
        <v>127466.09</v>
      </c>
      <c r="R4" s="623">
        <v>128730.86</v>
      </c>
      <c r="S4" s="623">
        <v>116715.48</v>
      </c>
      <c r="T4" s="623">
        <v>119551.7</v>
      </c>
    </row>
    <row r="5" spans="1:20" x14ac:dyDescent="0.2">
      <c r="A5" s="617" t="s">
        <v>448</v>
      </c>
      <c r="B5" s="618">
        <v>50615.32</v>
      </c>
      <c r="C5" s="618">
        <v>46039.53</v>
      </c>
      <c r="D5" s="619">
        <v>51471.78</v>
      </c>
      <c r="E5" s="624">
        <v>51175.98</v>
      </c>
      <c r="F5" s="621">
        <v>45920.56</v>
      </c>
      <c r="G5" s="621">
        <v>47633.62</v>
      </c>
      <c r="H5" s="621">
        <v>54943.47</v>
      </c>
      <c r="I5" s="622">
        <v>51935.25</v>
      </c>
      <c r="J5" s="621">
        <v>55278.64</v>
      </c>
      <c r="K5" s="621">
        <v>51260.35</v>
      </c>
      <c r="L5" s="621">
        <v>59846.28</v>
      </c>
      <c r="M5" s="621">
        <v>64802.79</v>
      </c>
      <c r="N5" s="623">
        <v>78645.009999999995</v>
      </c>
      <c r="O5" s="623">
        <v>100219.51</v>
      </c>
      <c r="P5" s="623">
        <v>100527.67999999999</v>
      </c>
      <c r="Q5" s="623">
        <v>115149.18</v>
      </c>
      <c r="R5" s="623">
        <v>102163.52</v>
      </c>
      <c r="S5" s="623">
        <v>100921.07</v>
      </c>
      <c r="T5" s="623">
        <v>95148.64</v>
      </c>
    </row>
    <row r="6" spans="1:20" x14ac:dyDescent="0.2">
      <c r="A6" s="617" t="s">
        <v>449</v>
      </c>
      <c r="B6" s="618">
        <v>44799.21</v>
      </c>
      <c r="C6" s="618">
        <v>44439.360000000001</v>
      </c>
      <c r="D6" s="619">
        <v>40796.75</v>
      </c>
      <c r="E6" s="624">
        <v>62059.83</v>
      </c>
      <c r="F6" s="621">
        <v>49397.51</v>
      </c>
      <c r="G6" s="621">
        <v>52925.96</v>
      </c>
      <c r="H6" s="621">
        <v>55171.53</v>
      </c>
      <c r="I6" s="622">
        <v>55017.17</v>
      </c>
      <c r="J6" s="621">
        <v>53976.74</v>
      </c>
      <c r="K6" s="621">
        <v>58946.16</v>
      </c>
      <c r="L6" s="621">
        <v>60638.26</v>
      </c>
      <c r="M6" s="621">
        <v>64357.25</v>
      </c>
      <c r="N6" s="623">
        <v>61473.24</v>
      </c>
      <c r="O6" s="623">
        <v>89641.83</v>
      </c>
      <c r="P6" s="623">
        <v>116797.14</v>
      </c>
      <c r="Q6" s="623">
        <v>118308.37</v>
      </c>
      <c r="R6" s="623">
        <v>125849.89</v>
      </c>
      <c r="S6" s="623">
        <v>123579.42</v>
      </c>
      <c r="T6" s="623">
        <v>90301.53</v>
      </c>
    </row>
    <row r="7" spans="1:20" x14ac:dyDescent="0.2">
      <c r="A7" s="617" t="s">
        <v>450</v>
      </c>
      <c r="B7" s="618">
        <v>38393.47</v>
      </c>
      <c r="C7" s="618">
        <v>88917.02</v>
      </c>
      <c r="D7" s="619">
        <v>41906.74</v>
      </c>
      <c r="E7" s="622">
        <v>46332.15</v>
      </c>
      <c r="F7" s="621">
        <v>40888.82</v>
      </c>
      <c r="G7" s="621">
        <v>44375.27</v>
      </c>
      <c r="H7" s="621">
        <v>48695.09</v>
      </c>
      <c r="I7" s="622">
        <v>56706.26</v>
      </c>
      <c r="J7" s="621">
        <v>53212.97</v>
      </c>
      <c r="K7" s="625">
        <v>55607.16</v>
      </c>
      <c r="L7" s="625">
        <v>45545.08</v>
      </c>
      <c r="M7" s="621">
        <v>51821.5</v>
      </c>
      <c r="N7" s="623">
        <v>75227.179999999993</v>
      </c>
      <c r="O7" s="623">
        <v>83849.440000000002</v>
      </c>
      <c r="P7" s="623">
        <v>139233.95000000001</v>
      </c>
      <c r="Q7" s="623">
        <v>117434.59</v>
      </c>
      <c r="R7" s="623">
        <v>105877.11</v>
      </c>
      <c r="S7" s="623">
        <v>100373.84</v>
      </c>
      <c r="T7" s="623">
        <v>90982.29</v>
      </c>
    </row>
    <row r="8" spans="1:20" x14ac:dyDescent="0.2">
      <c r="A8" s="617" t="s">
        <v>451</v>
      </c>
      <c r="B8" s="626">
        <v>39333.040000000001</v>
      </c>
      <c r="C8" s="626">
        <v>54371.93</v>
      </c>
      <c r="D8" s="627">
        <v>36069.5</v>
      </c>
      <c r="E8" s="628">
        <v>43405.69</v>
      </c>
      <c r="F8" s="623">
        <v>36960.81</v>
      </c>
      <c r="G8" s="623">
        <v>35507.67</v>
      </c>
      <c r="H8" s="623">
        <v>47689.73</v>
      </c>
      <c r="I8" s="629">
        <v>47784.800000000003</v>
      </c>
      <c r="J8" s="623">
        <v>48256.66</v>
      </c>
      <c r="K8" s="630">
        <v>51009.4</v>
      </c>
      <c r="L8" s="630">
        <v>54748.59</v>
      </c>
      <c r="M8" s="621">
        <v>60960.5</v>
      </c>
      <c r="N8" s="623">
        <v>65849.070000000007</v>
      </c>
      <c r="O8" s="623">
        <v>83869.289999999994</v>
      </c>
      <c r="P8" s="623">
        <v>123577.64</v>
      </c>
      <c r="Q8" s="623">
        <v>98679.8</v>
      </c>
      <c r="R8" s="623">
        <v>111122.96</v>
      </c>
      <c r="S8" s="623">
        <v>111407.28</v>
      </c>
      <c r="T8" s="623">
        <v>93868.69</v>
      </c>
    </row>
    <row r="9" spans="1:20" x14ac:dyDescent="0.2">
      <c r="A9" s="617" t="s">
        <v>452</v>
      </c>
      <c r="B9" s="626">
        <v>36431.550000000003</v>
      </c>
      <c r="C9" s="626">
        <v>31831.11</v>
      </c>
      <c r="D9" s="623">
        <v>34541</v>
      </c>
      <c r="E9" s="631">
        <v>41118.199999999997</v>
      </c>
      <c r="F9" s="623">
        <v>39577.39</v>
      </c>
      <c r="G9" s="623">
        <v>43745.61</v>
      </c>
      <c r="H9" s="623">
        <v>42014.77</v>
      </c>
      <c r="I9" s="629">
        <v>40909.160000000003</v>
      </c>
      <c r="J9" s="623">
        <v>46390.68</v>
      </c>
      <c r="K9" s="630">
        <v>55360.03</v>
      </c>
      <c r="L9" s="630">
        <v>54463.74</v>
      </c>
      <c r="M9" s="621">
        <v>64368.83</v>
      </c>
      <c r="N9" s="623">
        <v>76089.210000000006</v>
      </c>
      <c r="O9" s="623">
        <v>80221.710000000006</v>
      </c>
      <c r="P9" s="623">
        <v>115072.85</v>
      </c>
      <c r="Q9" s="623">
        <v>105813.25</v>
      </c>
      <c r="R9" s="623">
        <v>122064.68</v>
      </c>
      <c r="S9" s="623">
        <v>118675.74</v>
      </c>
      <c r="T9" s="623">
        <v>87128.67</v>
      </c>
    </row>
    <row r="10" spans="1:20" x14ac:dyDescent="0.2">
      <c r="A10" s="617" t="s">
        <v>453</v>
      </c>
      <c r="B10" s="626">
        <v>36114.879999999997</v>
      </c>
      <c r="C10" s="626">
        <v>36220.19</v>
      </c>
      <c r="D10" s="623">
        <v>38106.629999999997</v>
      </c>
      <c r="E10" s="631">
        <v>43433.29</v>
      </c>
      <c r="F10" s="623">
        <v>37067.279999999999</v>
      </c>
      <c r="G10" s="623">
        <v>36625.43</v>
      </c>
      <c r="H10" s="623">
        <v>49505.81</v>
      </c>
      <c r="I10" s="629">
        <v>45788.82</v>
      </c>
      <c r="J10" s="623">
        <v>50627.46</v>
      </c>
      <c r="K10" s="630">
        <v>55609.96</v>
      </c>
      <c r="L10" s="630">
        <v>53125.96</v>
      </c>
      <c r="M10" s="621">
        <v>56185.760000000002</v>
      </c>
      <c r="N10" s="623">
        <v>76226.28</v>
      </c>
      <c r="O10" s="623">
        <v>75004.02</v>
      </c>
      <c r="P10" s="623">
        <v>113882.72</v>
      </c>
      <c r="Q10" s="623">
        <v>107406.96</v>
      </c>
      <c r="R10" s="623">
        <v>103354.78</v>
      </c>
      <c r="S10" s="623">
        <v>105296.21</v>
      </c>
      <c r="T10" s="623">
        <v>95418.67</v>
      </c>
    </row>
    <row r="11" spans="1:20" x14ac:dyDescent="0.2">
      <c r="A11" s="617" t="s">
        <v>454</v>
      </c>
      <c r="B11" s="626">
        <v>40476.080000000002</v>
      </c>
      <c r="C11" s="626">
        <v>37466.339999999997</v>
      </c>
      <c r="D11" s="623">
        <v>36875.19</v>
      </c>
      <c r="E11" s="628">
        <v>43627.91</v>
      </c>
      <c r="F11" s="623">
        <v>41725.279999999999</v>
      </c>
      <c r="G11" s="623">
        <v>46668.68</v>
      </c>
      <c r="H11" s="623">
        <v>46610.53</v>
      </c>
      <c r="I11" s="629">
        <v>48143.71</v>
      </c>
      <c r="J11" s="623">
        <v>48524.27</v>
      </c>
      <c r="K11" s="630">
        <v>54551.87</v>
      </c>
      <c r="L11" s="630">
        <v>57751.51</v>
      </c>
      <c r="M11" s="621">
        <v>64461.01</v>
      </c>
      <c r="N11" s="623">
        <v>79970.13</v>
      </c>
      <c r="O11" s="630">
        <v>79065.440000000002</v>
      </c>
      <c r="P11" s="623">
        <v>112640.54</v>
      </c>
      <c r="Q11" s="623">
        <v>107859.79</v>
      </c>
      <c r="R11" s="623">
        <v>114457</v>
      </c>
      <c r="S11" s="623">
        <v>115084.22</v>
      </c>
    </row>
    <row r="12" spans="1:20" x14ac:dyDescent="0.2">
      <c r="A12" s="617" t="s">
        <v>455</v>
      </c>
      <c r="B12" s="618">
        <v>40852.629999999997</v>
      </c>
      <c r="C12" s="618">
        <v>37041</v>
      </c>
      <c r="D12" s="621">
        <v>42055.66</v>
      </c>
      <c r="E12" s="620">
        <v>42268.47</v>
      </c>
      <c r="F12" s="621">
        <v>39940.699999999997</v>
      </c>
      <c r="G12" s="621">
        <v>46985.05</v>
      </c>
      <c r="H12" s="621">
        <v>61293.599999999999</v>
      </c>
      <c r="I12" s="622">
        <v>46397.55</v>
      </c>
      <c r="J12" s="621">
        <v>56471.28</v>
      </c>
      <c r="K12" s="625">
        <v>64137.51</v>
      </c>
      <c r="L12" s="625">
        <v>62676.92</v>
      </c>
      <c r="M12" s="621">
        <v>57136.95</v>
      </c>
      <c r="N12" s="623">
        <v>74835.08</v>
      </c>
      <c r="O12" s="630">
        <v>82642.22</v>
      </c>
      <c r="P12" s="623">
        <v>115229.47</v>
      </c>
      <c r="Q12" s="623">
        <v>107353.58</v>
      </c>
      <c r="R12" s="623">
        <v>105348.63</v>
      </c>
      <c r="S12" s="623">
        <v>106641.78</v>
      </c>
    </row>
    <row r="13" spans="1:20" x14ac:dyDescent="0.2">
      <c r="A13" s="617" t="s">
        <v>456</v>
      </c>
      <c r="B13" s="618">
        <v>50893.35</v>
      </c>
      <c r="C13" s="618">
        <v>48590.63</v>
      </c>
      <c r="D13" s="621">
        <v>49866.48</v>
      </c>
      <c r="E13" s="620">
        <v>48543.24</v>
      </c>
      <c r="F13" s="621">
        <v>46726.39</v>
      </c>
      <c r="G13" s="621">
        <v>54540.06</v>
      </c>
      <c r="H13" s="621">
        <v>62189.03</v>
      </c>
      <c r="I13" s="622">
        <v>57039.24</v>
      </c>
      <c r="J13" s="621">
        <v>62777.22</v>
      </c>
      <c r="K13" s="625">
        <v>67897.990000000005</v>
      </c>
      <c r="L13" s="625">
        <v>68652.3</v>
      </c>
      <c r="M13" s="621">
        <v>68956.03</v>
      </c>
      <c r="N13" s="623">
        <v>92998.62</v>
      </c>
      <c r="O13" s="630">
        <v>96240.78</v>
      </c>
      <c r="P13" s="623">
        <v>132406.23000000001</v>
      </c>
      <c r="Q13" s="623">
        <v>115523.56</v>
      </c>
      <c r="R13" s="623">
        <v>102155.35</v>
      </c>
      <c r="S13" s="623">
        <v>114794.58</v>
      </c>
    </row>
    <row r="14" spans="1:20" x14ac:dyDescent="0.2">
      <c r="A14" s="617" t="s">
        <v>457</v>
      </c>
      <c r="B14" s="618">
        <v>60050.45</v>
      </c>
      <c r="C14" s="618">
        <v>46837.4</v>
      </c>
      <c r="D14" s="621">
        <v>48137.86</v>
      </c>
      <c r="E14" s="620">
        <v>56230.8</v>
      </c>
      <c r="F14" s="621">
        <v>58598.22</v>
      </c>
      <c r="G14" s="621">
        <v>62101.09</v>
      </c>
      <c r="H14" s="621">
        <v>61223.839999999997</v>
      </c>
      <c r="I14" s="622">
        <v>52100.33</v>
      </c>
      <c r="J14" s="621">
        <v>61672.480000000003</v>
      </c>
      <c r="K14" s="625">
        <v>75545.399999999994</v>
      </c>
      <c r="L14" s="625">
        <v>70558.070000000007</v>
      </c>
      <c r="M14" s="621">
        <v>73579.41</v>
      </c>
      <c r="N14" s="623">
        <v>62846.97</v>
      </c>
      <c r="O14" s="630">
        <v>97791.99</v>
      </c>
      <c r="P14" s="623">
        <v>116902.28</v>
      </c>
      <c r="Q14" s="623">
        <v>113703.18</v>
      </c>
      <c r="R14" s="623">
        <v>109486.04</v>
      </c>
      <c r="S14" s="623">
        <v>104659.69</v>
      </c>
    </row>
    <row r="15" spans="1:20" ht="15" x14ac:dyDescent="0.25">
      <c r="A15" s="632" t="s">
        <v>458</v>
      </c>
      <c r="B15" s="633">
        <v>116895</v>
      </c>
      <c r="C15" s="633">
        <v>58486.6</v>
      </c>
      <c r="D15" s="634">
        <v>80279.37</v>
      </c>
      <c r="E15" s="635">
        <v>81214.33</v>
      </c>
      <c r="F15" s="634">
        <v>68183.16</v>
      </c>
      <c r="G15" s="634">
        <v>80630.86</v>
      </c>
      <c r="H15" s="634">
        <v>73330.77</v>
      </c>
      <c r="I15" s="636">
        <v>73893.149999999994</v>
      </c>
      <c r="J15" s="637">
        <v>127468.58</v>
      </c>
      <c r="K15" s="625">
        <v>98238.98</v>
      </c>
      <c r="L15" s="625">
        <v>88091.02</v>
      </c>
      <c r="M15" s="634">
        <v>83090.789999999994</v>
      </c>
      <c r="N15" s="623">
        <v>82773.570000000007</v>
      </c>
      <c r="O15" s="638">
        <v>121440.46</v>
      </c>
      <c r="P15" s="623">
        <v>136780.73000000001</v>
      </c>
      <c r="Q15" s="639">
        <v>140482.34</v>
      </c>
      <c r="R15" s="639">
        <v>135889.85999999999</v>
      </c>
      <c r="S15" s="623">
        <v>114567.08</v>
      </c>
    </row>
    <row r="16" spans="1:20" x14ac:dyDescent="0.2">
      <c r="A16" s="617" t="s">
        <v>69</v>
      </c>
      <c r="B16" s="640">
        <f>SUM(B4:B15)</f>
        <v>610396.6100000001</v>
      </c>
      <c r="C16" s="640">
        <f>SUM(C4:C15)</f>
        <v>589455.22</v>
      </c>
      <c r="D16" s="641">
        <v>553817.42000000004</v>
      </c>
      <c r="E16" s="642">
        <v>629284.37</v>
      </c>
      <c r="F16" s="641">
        <v>551727.53</v>
      </c>
      <c r="G16" s="641">
        <v>606514.18999999994</v>
      </c>
      <c r="H16" s="641">
        <v>667186.81999999995</v>
      </c>
      <c r="I16" s="642">
        <f t="shared" ref="I16:N16" si="0">SUM(I4:I15)</f>
        <v>639294.44000000006</v>
      </c>
      <c r="J16" s="641">
        <f t="shared" si="0"/>
        <v>720965.32</v>
      </c>
      <c r="K16" s="643">
        <f t="shared" si="0"/>
        <v>745302.18</v>
      </c>
      <c r="L16" s="643">
        <f t="shared" si="0"/>
        <v>737334.77</v>
      </c>
      <c r="M16" s="641">
        <f t="shared" si="0"/>
        <v>782654.99000000011</v>
      </c>
      <c r="N16" s="644">
        <f t="shared" si="0"/>
        <v>899826.08999999985</v>
      </c>
      <c r="O16" s="641">
        <f>SUM(O4:O15)</f>
        <v>1123470.81</v>
      </c>
      <c r="P16" s="645">
        <f>SUM(P4:P15)</f>
        <v>1431036.13</v>
      </c>
      <c r="Q16" s="641">
        <f>SUM(Q4:Q15)</f>
        <v>1375180.69</v>
      </c>
      <c r="R16" s="641">
        <f>SUM(R4:R15)</f>
        <v>1366500.6800000002</v>
      </c>
      <c r="S16" s="641">
        <f>SUM(S4:S15)</f>
        <v>1332716.3899999999</v>
      </c>
    </row>
    <row r="17" spans="1:20" x14ac:dyDescent="0.2">
      <c r="A17" s="646" t="s">
        <v>459</v>
      </c>
      <c r="B17" s="647">
        <v>62557</v>
      </c>
      <c r="C17" s="647">
        <v>56494</v>
      </c>
      <c r="D17" s="648">
        <v>59286</v>
      </c>
      <c r="E17" s="649">
        <v>65098</v>
      </c>
      <c r="F17" s="648">
        <v>62966</v>
      </c>
      <c r="G17" s="648">
        <v>72133</v>
      </c>
      <c r="H17" s="648">
        <v>83110</v>
      </c>
      <c r="I17" s="648">
        <v>87351</v>
      </c>
      <c r="J17" s="648">
        <v>94268</v>
      </c>
      <c r="K17" s="648">
        <v>99753</v>
      </c>
      <c r="L17" s="648">
        <v>115583</v>
      </c>
      <c r="M17" s="650">
        <v>117090</v>
      </c>
      <c r="N17" s="648">
        <v>142277</v>
      </c>
      <c r="O17" s="648">
        <f>SUM(O32)</f>
        <v>171987</v>
      </c>
      <c r="P17" s="648">
        <v>194813</v>
      </c>
      <c r="Q17" s="650">
        <v>174576</v>
      </c>
      <c r="R17" s="651">
        <v>174692</v>
      </c>
      <c r="S17" s="648">
        <v>167228</v>
      </c>
    </row>
    <row r="20" spans="1:20" x14ac:dyDescent="0.2">
      <c r="H20" s="646" t="s">
        <v>460</v>
      </c>
      <c r="I20" s="72">
        <v>8945</v>
      </c>
      <c r="J20" s="652">
        <v>7589</v>
      </c>
      <c r="K20" s="652">
        <v>8443</v>
      </c>
      <c r="L20" s="652">
        <v>9152</v>
      </c>
      <c r="M20" s="652">
        <v>10122</v>
      </c>
      <c r="N20" s="652">
        <v>10557</v>
      </c>
      <c r="O20" s="653">
        <v>18643</v>
      </c>
      <c r="P20" s="653">
        <v>15866</v>
      </c>
      <c r="Q20" s="653">
        <v>14261</v>
      </c>
      <c r="R20" s="653">
        <v>15495</v>
      </c>
      <c r="S20" s="653">
        <v>14455</v>
      </c>
      <c r="T20" s="653">
        <v>13738</v>
      </c>
    </row>
    <row r="21" spans="1:20" x14ac:dyDescent="0.2">
      <c r="I21" s="72">
        <v>7243</v>
      </c>
      <c r="J21" s="652">
        <v>7473</v>
      </c>
      <c r="K21" s="652">
        <v>7822</v>
      </c>
      <c r="L21" s="652">
        <v>9156</v>
      </c>
      <c r="M21" s="652">
        <v>9118</v>
      </c>
      <c r="N21" s="653">
        <v>11391</v>
      </c>
      <c r="O21" s="653">
        <v>13885</v>
      </c>
      <c r="P21" s="653">
        <v>13838</v>
      </c>
      <c r="Q21" s="653">
        <v>14274</v>
      </c>
      <c r="R21" s="653">
        <v>14237</v>
      </c>
      <c r="S21" s="653">
        <v>13480</v>
      </c>
      <c r="T21" s="653">
        <v>13069</v>
      </c>
    </row>
    <row r="22" spans="1:20" x14ac:dyDescent="0.2">
      <c r="I22" s="72">
        <v>7358</v>
      </c>
      <c r="J22" s="652">
        <v>7780</v>
      </c>
      <c r="K22" s="652">
        <v>8893</v>
      </c>
      <c r="L22" s="652">
        <v>9940</v>
      </c>
      <c r="M22" s="652">
        <v>10362</v>
      </c>
      <c r="N22" s="653">
        <v>12476</v>
      </c>
      <c r="O22" s="653">
        <v>13494</v>
      </c>
      <c r="P22" s="653">
        <v>16480</v>
      </c>
      <c r="Q22" s="653">
        <v>15441</v>
      </c>
      <c r="R22" s="653">
        <v>15393</v>
      </c>
      <c r="S22" s="653">
        <v>15586</v>
      </c>
      <c r="T22" s="653">
        <v>12667</v>
      </c>
    </row>
    <row r="23" spans="1:20" x14ac:dyDescent="0.2">
      <c r="I23" s="72">
        <v>7175</v>
      </c>
      <c r="J23" s="652">
        <v>7980</v>
      </c>
      <c r="K23" s="652">
        <v>8634</v>
      </c>
      <c r="L23" s="652">
        <v>8712</v>
      </c>
      <c r="M23" s="652">
        <v>8751</v>
      </c>
      <c r="N23" s="653">
        <v>11904</v>
      </c>
      <c r="O23" s="653">
        <v>13385</v>
      </c>
      <c r="P23" s="653">
        <v>17813</v>
      </c>
      <c r="Q23" s="653">
        <v>14767</v>
      </c>
      <c r="R23" s="653">
        <v>13829</v>
      </c>
      <c r="S23" s="653">
        <v>12984</v>
      </c>
      <c r="T23" s="653">
        <v>12311</v>
      </c>
    </row>
    <row r="24" spans="1:20" x14ac:dyDescent="0.2">
      <c r="I24" s="72">
        <v>6741</v>
      </c>
      <c r="J24" s="652">
        <v>7356</v>
      </c>
      <c r="K24" s="652">
        <v>8600</v>
      </c>
      <c r="L24" s="652">
        <v>9101</v>
      </c>
      <c r="M24" s="652">
        <v>9533</v>
      </c>
      <c r="N24" s="653">
        <v>12380</v>
      </c>
      <c r="O24" s="653">
        <v>13206</v>
      </c>
      <c r="P24" s="653">
        <v>16275</v>
      </c>
      <c r="Q24" s="653">
        <v>13001</v>
      </c>
      <c r="R24" s="653">
        <v>14337</v>
      </c>
      <c r="S24" s="653">
        <v>14009</v>
      </c>
      <c r="T24" s="653">
        <v>12464</v>
      </c>
    </row>
    <row r="25" spans="1:20" x14ac:dyDescent="0.2">
      <c r="I25" s="72">
        <v>6086</v>
      </c>
      <c r="J25" s="652">
        <v>6894</v>
      </c>
      <c r="K25" s="652">
        <v>8614</v>
      </c>
      <c r="L25" s="652">
        <v>9389</v>
      </c>
      <c r="M25" s="652">
        <v>9472</v>
      </c>
      <c r="N25" s="653">
        <v>11985</v>
      </c>
      <c r="O25" s="653">
        <v>12440</v>
      </c>
      <c r="P25" s="653">
        <v>16337</v>
      </c>
      <c r="Q25" s="653">
        <v>14639</v>
      </c>
      <c r="R25" s="653">
        <v>14114</v>
      </c>
      <c r="S25" s="653">
        <v>13901</v>
      </c>
      <c r="T25" s="653">
        <v>11426</v>
      </c>
    </row>
    <row r="26" spans="1:20" x14ac:dyDescent="0.2">
      <c r="I26" s="72">
        <v>6621</v>
      </c>
      <c r="J26" s="652">
        <v>7399</v>
      </c>
      <c r="K26" s="652">
        <v>8646</v>
      </c>
      <c r="L26" s="652">
        <v>8697</v>
      </c>
      <c r="M26" s="652">
        <v>8982</v>
      </c>
      <c r="N26" s="653">
        <v>12398</v>
      </c>
      <c r="O26" s="653">
        <v>13726</v>
      </c>
      <c r="P26" s="653">
        <v>16419</v>
      </c>
      <c r="Q26" s="653">
        <v>14131</v>
      </c>
      <c r="R26" s="653">
        <v>14018</v>
      </c>
      <c r="S26" s="653">
        <v>13781</v>
      </c>
      <c r="T26" s="653">
        <v>13159</v>
      </c>
    </row>
    <row r="27" spans="1:20" x14ac:dyDescent="0.2">
      <c r="I27" s="72">
        <v>6812</v>
      </c>
      <c r="J27" s="652">
        <v>7372</v>
      </c>
      <c r="K27" s="652">
        <v>8432</v>
      </c>
      <c r="L27" s="652">
        <v>9790</v>
      </c>
      <c r="M27" s="652">
        <v>10200</v>
      </c>
      <c r="N27" s="653">
        <v>12887</v>
      </c>
      <c r="O27" s="653">
        <v>13343</v>
      </c>
      <c r="P27" s="653">
        <v>16467</v>
      </c>
      <c r="Q27" s="653">
        <v>14719</v>
      </c>
      <c r="R27" s="653">
        <v>14736</v>
      </c>
      <c r="S27" s="653">
        <v>15017</v>
      </c>
    </row>
    <row r="28" spans="1:20" x14ac:dyDescent="0.2">
      <c r="I28" s="72">
        <v>6777</v>
      </c>
      <c r="J28" s="652">
        <v>7905</v>
      </c>
      <c r="K28" s="652">
        <v>9586</v>
      </c>
      <c r="L28" s="652">
        <v>9552</v>
      </c>
      <c r="M28" s="652">
        <v>9065</v>
      </c>
      <c r="N28" s="653">
        <v>11864</v>
      </c>
      <c r="O28" s="653">
        <v>13448</v>
      </c>
      <c r="P28" s="653">
        <v>16472</v>
      </c>
      <c r="Q28" s="653">
        <v>14084</v>
      </c>
      <c r="R28" s="653">
        <v>14105</v>
      </c>
      <c r="S28" s="653">
        <v>12782</v>
      </c>
    </row>
    <row r="29" spans="1:20" x14ac:dyDescent="0.2">
      <c r="I29" s="72">
        <v>7717</v>
      </c>
      <c r="J29" s="652">
        <v>8579</v>
      </c>
      <c r="K29" s="652">
        <v>9495</v>
      </c>
      <c r="L29" s="652">
        <v>10334</v>
      </c>
      <c r="M29" s="652">
        <v>10556</v>
      </c>
      <c r="N29" s="653">
        <v>14332</v>
      </c>
      <c r="O29" s="653">
        <v>15459</v>
      </c>
      <c r="P29" s="653">
        <v>19019</v>
      </c>
      <c r="Q29" s="653">
        <v>15158</v>
      </c>
      <c r="R29" s="653">
        <v>14798</v>
      </c>
      <c r="S29" s="653">
        <v>14332</v>
      </c>
    </row>
    <row r="30" spans="1:20" x14ac:dyDescent="0.2">
      <c r="I30" s="72">
        <v>6826</v>
      </c>
      <c r="J30" s="652">
        <v>8216</v>
      </c>
      <c r="K30" s="652">
        <v>9965</v>
      </c>
      <c r="L30" s="652">
        <v>10232</v>
      </c>
      <c r="M30" s="652">
        <v>10140</v>
      </c>
      <c r="N30" s="653">
        <v>9428</v>
      </c>
      <c r="O30" s="653">
        <v>14488</v>
      </c>
      <c r="P30" s="653">
        <v>15326</v>
      </c>
      <c r="Q30" s="653">
        <v>14154</v>
      </c>
      <c r="R30" s="653">
        <v>13612</v>
      </c>
      <c r="S30" s="653">
        <v>12961</v>
      </c>
    </row>
    <row r="31" spans="1:20" x14ac:dyDescent="0.2">
      <c r="I31" s="614">
        <v>9050</v>
      </c>
      <c r="J31" s="654">
        <v>9725</v>
      </c>
      <c r="K31" s="654">
        <v>11223</v>
      </c>
      <c r="L31" s="654">
        <v>11528</v>
      </c>
      <c r="M31" s="654">
        <v>10789</v>
      </c>
      <c r="N31" s="655">
        <v>10675</v>
      </c>
      <c r="O31" s="655">
        <v>16470</v>
      </c>
      <c r="P31" s="655">
        <v>14501</v>
      </c>
      <c r="Q31" s="655">
        <v>15947</v>
      </c>
      <c r="R31" s="655">
        <v>16018</v>
      </c>
      <c r="S31" s="653">
        <v>14000</v>
      </c>
    </row>
    <row r="32" spans="1:20" x14ac:dyDescent="0.2">
      <c r="A32" s="656" t="s">
        <v>461</v>
      </c>
      <c r="H32" s="646" t="s">
        <v>462</v>
      </c>
      <c r="I32" s="648">
        <f t="shared" ref="I32:N32" si="1">SUM(I20:I31)</f>
        <v>87351</v>
      </c>
      <c r="J32" s="648">
        <f t="shared" si="1"/>
        <v>94268</v>
      </c>
      <c r="K32" s="648">
        <f t="shared" si="1"/>
        <v>108353</v>
      </c>
      <c r="L32" s="648">
        <f t="shared" si="1"/>
        <v>115583</v>
      </c>
      <c r="M32" s="648">
        <f t="shared" si="1"/>
        <v>117090</v>
      </c>
      <c r="N32" s="648">
        <f t="shared" si="1"/>
        <v>142277</v>
      </c>
      <c r="O32" s="648">
        <f>SUM(O20:O31)</f>
        <v>171987</v>
      </c>
      <c r="P32" s="657">
        <f>SUM(P20:P31)</f>
        <v>194813</v>
      </c>
      <c r="Q32" s="652">
        <f>SUM(Q20:Q31)</f>
        <v>174576</v>
      </c>
      <c r="R32" s="652">
        <f>SUM(R20:R31)</f>
        <v>174692</v>
      </c>
      <c r="S32" s="658">
        <f>SUM(S20:S31)</f>
        <v>167288</v>
      </c>
    </row>
  </sheetData>
  <pageMargins left="0.75" right="0.75" top="1" bottom="1" header="0.5" footer="0.5"/>
  <pageSetup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B13"/>
  <sheetViews>
    <sheetView tabSelected="1" workbookViewId="0">
      <selection activeCell="K23" sqref="K23"/>
    </sheetView>
  </sheetViews>
  <sheetFormatPr defaultRowHeight="15" x14ac:dyDescent="0.25"/>
  <cols>
    <col min="2" max="2" width="15.28515625" bestFit="1" customWidth="1"/>
  </cols>
  <sheetData>
    <row r="13" spans="1:2" x14ac:dyDescent="0.25">
      <c r="A13" t="s">
        <v>486</v>
      </c>
      <c r="B13" s="659">
        <f>45858620.99</f>
        <v>45858620.990000002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D7"/>
  <sheetViews>
    <sheetView zoomScale="130" zoomScaleNormal="130" workbookViewId="0">
      <selection activeCell="D7" sqref="D7:D12"/>
    </sheetView>
  </sheetViews>
  <sheetFormatPr defaultRowHeight="15" x14ac:dyDescent="0.25"/>
  <cols>
    <col min="4" max="4" width="144.28515625" customWidth="1"/>
  </cols>
  <sheetData>
    <row r="3" spans="4:4" x14ac:dyDescent="0.25">
      <c r="D3" s="1" t="s">
        <v>362</v>
      </c>
    </row>
    <row r="4" spans="4:4" ht="105" x14ac:dyDescent="0.25">
      <c r="D4" s="577" t="s">
        <v>361</v>
      </c>
    </row>
    <row r="7" spans="4:4" x14ac:dyDescent="0.25">
      <c r="D7" s="1"/>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G26" sqref="G26"/>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F41"/>
  <sheetViews>
    <sheetView zoomScaleNormal="100" workbookViewId="0">
      <pane xSplit="5" ySplit="6" topLeftCell="F7" activePane="bottomRight" state="frozen"/>
      <selection activeCell="C36" sqref="C36"/>
      <selection pane="topRight" activeCell="C36" sqref="C36"/>
      <selection pane="bottomLeft" activeCell="C36" sqref="C36"/>
      <selection pane="bottomRight" activeCell="E38" sqref="E38"/>
    </sheetView>
  </sheetViews>
  <sheetFormatPr defaultColWidth="6.42578125" defaultRowHeight="11.25" x14ac:dyDescent="0.2"/>
  <cols>
    <col min="1" max="1" width="4.42578125" style="28" bestFit="1" customWidth="1"/>
    <col min="2" max="2" width="44.7109375" style="28" customWidth="1"/>
    <col min="3" max="3" width="14.42578125" style="28" bestFit="1" customWidth="1"/>
    <col min="4" max="4" width="1" style="28" customWidth="1"/>
    <col min="5" max="5" width="16.42578125" style="28" customWidth="1"/>
    <col min="6" max="6" width="6.85546875" style="28" bestFit="1" customWidth="1"/>
    <col min="7" max="16384" width="6.42578125" style="28"/>
  </cols>
  <sheetData>
    <row r="1" spans="1:6" x14ac:dyDescent="0.2">
      <c r="A1" s="63" t="s">
        <v>59</v>
      </c>
      <c r="B1" s="63"/>
      <c r="C1" s="63"/>
      <c r="D1" s="64"/>
      <c r="E1" s="63"/>
    </row>
    <row r="2" spans="1:6" x14ac:dyDescent="0.2">
      <c r="A2" s="61" t="s">
        <v>58</v>
      </c>
      <c r="B2" s="61"/>
      <c r="C2" s="61"/>
      <c r="D2" s="62"/>
      <c r="E2" s="61"/>
    </row>
    <row r="3" spans="1:6" s="60" customFormat="1" x14ac:dyDescent="0.2">
      <c r="A3" s="61" t="s">
        <v>57</v>
      </c>
      <c r="B3" s="61"/>
      <c r="C3" s="61"/>
      <c r="D3" s="62"/>
      <c r="E3" s="61"/>
    </row>
    <row r="4" spans="1:6" x14ac:dyDescent="0.2">
      <c r="A4" s="45"/>
      <c r="B4" s="45"/>
      <c r="C4" s="40"/>
      <c r="E4" s="40"/>
    </row>
    <row r="5" spans="1:6" ht="13.7" customHeight="1" x14ac:dyDescent="0.2">
      <c r="A5" s="45"/>
      <c r="B5" s="45"/>
      <c r="C5" s="40"/>
      <c r="E5" s="59" t="s">
        <v>56</v>
      </c>
    </row>
    <row r="6" spans="1:6" s="49" customFormat="1" ht="22.5" x14ac:dyDescent="0.2">
      <c r="A6" s="53" t="s">
        <v>55</v>
      </c>
      <c r="B6" s="53" t="s">
        <v>54</v>
      </c>
      <c r="C6" s="53" t="s">
        <v>53</v>
      </c>
      <c r="D6" s="28"/>
      <c r="E6" s="54" t="s">
        <v>52</v>
      </c>
    </row>
    <row r="7" spans="1:6" s="49" customFormat="1" x14ac:dyDescent="0.2">
      <c r="A7" s="58"/>
      <c r="B7" s="58"/>
      <c r="C7" s="58"/>
      <c r="E7" s="57" t="s">
        <v>51</v>
      </c>
    </row>
    <row r="8" spans="1:6" s="49" customFormat="1" x14ac:dyDescent="0.2">
      <c r="A8" s="56"/>
      <c r="B8" s="56" t="s">
        <v>50</v>
      </c>
      <c r="C8" s="55" t="s">
        <v>49</v>
      </c>
      <c r="E8" s="54" t="s">
        <v>48</v>
      </c>
    </row>
    <row r="9" spans="1:6" s="49" customFormat="1" x14ac:dyDescent="0.2">
      <c r="A9" s="52">
        <v>1</v>
      </c>
      <c r="B9" s="52"/>
      <c r="C9" s="51"/>
      <c r="E9" s="50"/>
      <c r="F9" s="47"/>
    </row>
    <row r="10" spans="1:6" x14ac:dyDescent="0.2">
      <c r="A10" s="31">
        <v>2</v>
      </c>
      <c r="B10" s="38" t="s">
        <v>46</v>
      </c>
      <c r="C10" s="39" t="s">
        <v>45</v>
      </c>
      <c r="E10" s="37">
        <v>1641442097.4404185</v>
      </c>
    </row>
    <row r="11" spans="1:6" x14ac:dyDescent="0.2">
      <c r="A11" s="31">
        <v>3</v>
      </c>
      <c r="B11" s="38"/>
      <c r="C11" s="35"/>
      <c r="E11" s="48"/>
    </row>
    <row r="12" spans="1:6" x14ac:dyDescent="0.2">
      <c r="A12" s="31">
        <v>4</v>
      </c>
      <c r="B12" s="38" t="s">
        <v>43</v>
      </c>
      <c r="C12" s="35"/>
      <c r="E12" s="48"/>
    </row>
    <row r="13" spans="1:6" x14ac:dyDescent="0.2">
      <c r="A13" s="31">
        <v>5</v>
      </c>
      <c r="B13" s="44" t="s">
        <v>42</v>
      </c>
      <c r="C13" s="42" t="s">
        <v>41</v>
      </c>
      <c r="E13" s="37">
        <v>383542505.50731432</v>
      </c>
    </row>
    <row r="14" spans="1:6" x14ac:dyDescent="0.2">
      <c r="A14" s="31">
        <v>6</v>
      </c>
      <c r="B14" s="44" t="s">
        <v>40</v>
      </c>
      <c r="C14" s="39" t="s">
        <v>39</v>
      </c>
      <c r="E14" s="37">
        <v>396497457.14430916</v>
      </c>
    </row>
    <row r="15" spans="1:6" x14ac:dyDescent="0.2">
      <c r="A15" s="31">
        <v>7</v>
      </c>
      <c r="B15" s="44" t="s">
        <v>38</v>
      </c>
      <c r="C15" s="42" t="s">
        <v>37</v>
      </c>
      <c r="E15" s="37">
        <v>246223590.04132292</v>
      </c>
    </row>
    <row r="16" spans="1:6" x14ac:dyDescent="0.2">
      <c r="A16" s="31">
        <v>8</v>
      </c>
      <c r="B16" s="44" t="s">
        <v>36</v>
      </c>
      <c r="C16" s="39">
        <v>29</v>
      </c>
      <c r="E16" s="37">
        <v>1758745.0563848785</v>
      </c>
    </row>
    <row r="17" spans="1:5" x14ac:dyDescent="0.2">
      <c r="A17" s="31">
        <v>9</v>
      </c>
      <c r="B17" s="46" t="s">
        <v>35</v>
      </c>
      <c r="C17" s="45"/>
      <c r="E17" s="41">
        <v>1028022297.7493314</v>
      </c>
    </row>
    <row r="18" spans="1:5" x14ac:dyDescent="0.2">
      <c r="A18" s="31">
        <v>10</v>
      </c>
      <c r="B18" s="38"/>
      <c r="C18" s="40"/>
      <c r="E18" s="37"/>
    </row>
    <row r="19" spans="1:5" x14ac:dyDescent="0.2">
      <c r="A19" s="31">
        <v>11</v>
      </c>
      <c r="B19" s="38" t="s">
        <v>34</v>
      </c>
      <c r="C19" s="40"/>
      <c r="E19" s="37"/>
    </row>
    <row r="20" spans="1:5" x14ac:dyDescent="0.2">
      <c r="A20" s="31">
        <v>12</v>
      </c>
      <c r="B20" s="44" t="s">
        <v>27</v>
      </c>
      <c r="C20" s="39" t="s">
        <v>33</v>
      </c>
      <c r="E20" s="37">
        <v>162746583.50478858</v>
      </c>
    </row>
    <row r="21" spans="1:5" x14ac:dyDescent="0.2">
      <c r="A21" s="31">
        <v>13</v>
      </c>
      <c r="B21" s="44" t="s">
        <v>32</v>
      </c>
      <c r="C21" s="39">
        <v>35</v>
      </c>
      <c r="E21" s="37">
        <v>571086.15913006198</v>
      </c>
    </row>
    <row r="22" spans="1:5" x14ac:dyDescent="0.2">
      <c r="A22" s="31">
        <v>14</v>
      </c>
      <c r="B22" s="44" t="s">
        <v>31</v>
      </c>
      <c r="C22" s="39">
        <v>43</v>
      </c>
      <c r="E22" s="37">
        <v>13115872.703786621</v>
      </c>
    </row>
    <row r="23" spans="1:5" x14ac:dyDescent="0.2">
      <c r="A23" s="31">
        <v>15</v>
      </c>
      <c r="B23" s="46" t="s">
        <v>30</v>
      </c>
      <c r="C23" s="45"/>
      <c r="E23" s="41">
        <v>176433542.36770526</v>
      </c>
    </row>
    <row r="24" spans="1:5" x14ac:dyDescent="0.2">
      <c r="A24" s="31">
        <v>16</v>
      </c>
      <c r="B24" s="38"/>
      <c r="C24" s="40"/>
      <c r="E24" s="37"/>
    </row>
    <row r="25" spans="1:5" x14ac:dyDescent="0.2">
      <c r="A25" s="31">
        <v>17</v>
      </c>
      <c r="B25" s="38" t="s">
        <v>29</v>
      </c>
      <c r="C25" s="40"/>
      <c r="E25" s="37"/>
    </row>
    <row r="26" spans="1:5" x14ac:dyDescent="0.2">
      <c r="A26" s="31">
        <v>18</v>
      </c>
      <c r="B26" s="44" t="s">
        <v>28</v>
      </c>
      <c r="C26" s="39">
        <v>46</v>
      </c>
      <c r="E26" s="37">
        <v>8633265.8226879854</v>
      </c>
    </row>
    <row r="27" spans="1:5" x14ac:dyDescent="0.2">
      <c r="A27" s="31">
        <v>19</v>
      </c>
      <c r="B27" s="44" t="s">
        <v>27</v>
      </c>
      <c r="C27" s="39">
        <v>49</v>
      </c>
      <c r="E27" s="37">
        <v>51267203.407449782</v>
      </c>
    </row>
    <row r="28" spans="1:5" x14ac:dyDescent="0.2">
      <c r="A28" s="31">
        <v>20</v>
      </c>
      <c r="B28" s="36" t="s">
        <v>26</v>
      </c>
      <c r="C28" s="40"/>
      <c r="E28" s="41">
        <v>59900469.230137765</v>
      </c>
    </row>
    <row r="29" spans="1:5" x14ac:dyDescent="0.2">
      <c r="A29" s="31">
        <v>21</v>
      </c>
      <c r="B29" s="38"/>
      <c r="C29" s="40"/>
      <c r="E29" s="37"/>
    </row>
    <row r="30" spans="1:5" x14ac:dyDescent="0.2">
      <c r="A30" s="31">
        <v>22</v>
      </c>
      <c r="B30" s="43" t="s">
        <v>25</v>
      </c>
      <c r="C30" s="39" t="s">
        <v>24</v>
      </c>
      <c r="E30" s="37">
        <v>12713234.309167117</v>
      </c>
    </row>
    <row r="31" spans="1:5" x14ac:dyDescent="0.2">
      <c r="A31" s="31">
        <v>23</v>
      </c>
      <c r="B31" s="38" t="s">
        <v>23</v>
      </c>
      <c r="C31" s="42" t="s">
        <v>22</v>
      </c>
      <c r="E31" s="37">
        <v>6474337.8447929416</v>
      </c>
    </row>
    <row r="32" spans="1:5" x14ac:dyDescent="0.2">
      <c r="A32" s="31">
        <v>24</v>
      </c>
      <c r="B32" s="38" t="s">
        <v>21</v>
      </c>
      <c r="C32" s="39" t="s">
        <v>20</v>
      </c>
      <c r="E32" s="37">
        <v>22645440.381103709</v>
      </c>
    </row>
    <row r="33" spans="1:5" x14ac:dyDescent="0.2">
      <c r="A33" s="31">
        <v>25</v>
      </c>
      <c r="B33" s="38"/>
      <c r="C33" s="40"/>
      <c r="E33" s="37"/>
    </row>
    <row r="34" spans="1:5" x14ac:dyDescent="0.2">
      <c r="A34" s="31">
        <v>26</v>
      </c>
      <c r="B34" s="36" t="s">
        <v>19</v>
      </c>
      <c r="C34" s="40"/>
      <c r="E34" s="41">
        <v>2947631419.3226562</v>
      </c>
    </row>
    <row r="35" spans="1:5" x14ac:dyDescent="0.2">
      <c r="A35" s="31">
        <v>27</v>
      </c>
      <c r="B35" s="38"/>
      <c r="C35" s="40"/>
      <c r="E35" s="37"/>
    </row>
    <row r="36" spans="1:5" x14ac:dyDescent="0.2">
      <c r="A36" s="31">
        <v>28</v>
      </c>
      <c r="B36" s="38" t="s">
        <v>18</v>
      </c>
      <c r="C36" s="39">
        <v>5</v>
      </c>
      <c r="E36" s="37">
        <v>817277.20589917409</v>
      </c>
    </row>
    <row r="37" spans="1:5" x14ac:dyDescent="0.2">
      <c r="A37" s="31">
        <v>29</v>
      </c>
      <c r="B37" s="38"/>
      <c r="C37" s="35"/>
      <c r="E37" s="37"/>
    </row>
    <row r="38" spans="1:5" ht="12" thickBot="1" x14ac:dyDescent="0.25">
      <c r="A38" s="31">
        <v>30</v>
      </c>
      <c r="B38" s="36" t="s">
        <v>17</v>
      </c>
      <c r="C38" s="35"/>
      <c r="E38" s="32">
        <v>2948448696.5285554</v>
      </c>
    </row>
    <row r="39" spans="1:5" ht="12" thickTop="1" x14ac:dyDescent="0.2">
      <c r="A39" s="31">
        <v>31</v>
      </c>
      <c r="B39" s="34"/>
    </row>
    <row r="40" spans="1:5" x14ac:dyDescent="0.2">
      <c r="A40" s="31">
        <v>32</v>
      </c>
      <c r="B40" s="34"/>
      <c r="C40" s="33"/>
    </row>
    <row r="41" spans="1:5" s="29" customFormat="1" x14ac:dyDescent="0.2">
      <c r="A41" s="31">
        <v>33</v>
      </c>
      <c r="B41" s="31"/>
      <c r="C41" s="30"/>
      <c r="E41" s="28"/>
    </row>
  </sheetData>
  <printOptions horizontalCentered="1"/>
  <pageMargins left="0.25" right="0.25" top="0.75" bottom="0.75" header="0.3" footer="0.3"/>
  <pageSetup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zoomScale="85" zoomScaleNormal="85" workbookViewId="0">
      <pane xSplit="3" ySplit="9" topLeftCell="D10" activePane="bottomRight" state="frozenSplit"/>
      <selection activeCell="J41" sqref="J41"/>
      <selection pane="topRight" activeCell="J41" sqref="J41"/>
      <selection pane="bottomLeft" activeCell="J41" sqref="J41"/>
      <selection pane="bottomRight" activeCell="D26" sqref="D26"/>
    </sheetView>
  </sheetViews>
  <sheetFormatPr defaultRowHeight="15" x14ac:dyDescent="0.25"/>
  <cols>
    <col min="1" max="1" width="5" bestFit="1" customWidth="1"/>
    <col min="2" max="2" width="37.5703125" customWidth="1"/>
    <col min="3" max="3" width="8.42578125" bestFit="1" customWidth="1"/>
    <col min="4" max="4" width="16.5703125" bestFit="1" customWidth="1"/>
  </cols>
  <sheetData>
    <row r="1" spans="1:4" x14ac:dyDescent="0.25">
      <c r="A1" s="550" t="s">
        <v>59</v>
      </c>
      <c r="B1" s="2"/>
      <c r="C1" s="550"/>
      <c r="D1" s="550"/>
    </row>
    <row r="2" spans="1:4" x14ac:dyDescent="0.25">
      <c r="A2" s="550" t="s">
        <v>319</v>
      </c>
      <c r="B2" s="2"/>
      <c r="C2" s="550"/>
      <c r="D2" s="550"/>
    </row>
    <row r="3" spans="1:4" x14ac:dyDescent="0.25">
      <c r="A3" s="2" t="s">
        <v>320</v>
      </c>
      <c r="B3" s="2"/>
      <c r="C3" s="2"/>
      <c r="D3" s="2"/>
    </row>
    <row r="4" spans="1:4" x14ac:dyDescent="0.25">
      <c r="A4" s="2" t="s">
        <v>321</v>
      </c>
      <c r="B4" s="2"/>
      <c r="C4" s="2"/>
      <c r="D4" s="2"/>
    </row>
    <row r="6" spans="1:4" x14ac:dyDescent="0.25">
      <c r="D6" s="374" t="s">
        <v>322</v>
      </c>
    </row>
    <row r="7" spans="1:4" x14ac:dyDescent="0.25">
      <c r="B7" s="551"/>
      <c r="C7" s="551"/>
      <c r="D7" s="374" t="s">
        <v>323</v>
      </c>
    </row>
    <row r="8" spans="1:4" x14ac:dyDescent="0.25">
      <c r="A8" t="s">
        <v>195</v>
      </c>
      <c r="B8" s="551"/>
      <c r="C8" s="551" t="s">
        <v>158</v>
      </c>
      <c r="D8" s="551" t="s">
        <v>324</v>
      </c>
    </row>
    <row r="9" spans="1:4" x14ac:dyDescent="0.25">
      <c r="A9" t="s">
        <v>192</v>
      </c>
      <c r="B9" s="552" t="s">
        <v>306</v>
      </c>
      <c r="C9" s="552" t="s">
        <v>160</v>
      </c>
      <c r="D9" s="551" t="s">
        <v>325</v>
      </c>
    </row>
    <row r="10" spans="1:4" x14ac:dyDescent="0.25">
      <c r="B10" s="551" t="s">
        <v>11</v>
      </c>
      <c r="C10" s="551" t="s">
        <v>12</v>
      </c>
      <c r="D10" s="551" t="s">
        <v>326</v>
      </c>
    </row>
    <row r="11" spans="1:4" x14ac:dyDescent="0.25">
      <c r="A11" s="9">
        <v>1</v>
      </c>
      <c r="B11" t="s">
        <v>46</v>
      </c>
      <c r="C11" s="9" t="s">
        <v>327</v>
      </c>
      <c r="D11" s="554">
        <v>736496733.13986278</v>
      </c>
    </row>
    <row r="12" spans="1:4" x14ac:dyDescent="0.25">
      <c r="A12" s="9">
        <v>2</v>
      </c>
      <c r="B12" t="s">
        <v>328</v>
      </c>
      <c r="C12" s="9">
        <v>16</v>
      </c>
      <c r="D12" s="554">
        <v>7873.3118504735558</v>
      </c>
    </row>
    <row r="13" spans="1:4" x14ac:dyDescent="0.25">
      <c r="A13" s="9">
        <v>3</v>
      </c>
      <c r="B13" t="s">
        <v>329</v>
      </c>
      <c r="C13" s="9">
        <v>31</v>
      </c>
      <c r="D13" s="554">
        <v>272929580.61317331</v>
      </c>
    </row>
    <row r="14" spans="1:4" x14ac:dyDescent="0.25">
      <c r="A14" s="9">
        <v>4</v>
      </c>
      <c r="B14" t="s">
        <v>330</v>
      </c>
      <c r="C14" s="9">
        <v>41</v>
      </c>
      <c r="D14" s="554">
        <v>52252819.606871404</v>
      </c>
    </row>
    <row r="15" spans="1:4" x14ac:dyDescent="0.25">
      <c r="A15" s="9">
        <v>5</v>
      </c>
      <c r="B15" t="s">
        <v>331</v>
      </c>
      <c r="C15" s="9">
        <v>85</v>
      </c>
      <c r="D15" s="554">
        <v>10874904.865987208</v>
      </c>
    </row>
    <row r="16" spans="1:4" x14ac:dyDescent="0.25">
      <c r="A16" s="9">
        <v>6</v>
      </c>
      <c r="B16" t="s">
        <v>332</v>
      </c>
      <c r="C16" s="9">
        <v>86</v>
      </c>
      <c r="D16" s="554">
        <v>3577102.4061122024</v>
      </c>
    </row>
    <row r="17" spans="1:4" x14ac:dyDescent="0.25">
      <c r="A17" s="9">
        <v>7</v>
      </c>
      <c r="B17" t="s">
        <v>333</v>
      </c>
      <c r="C17" s="9">
        <v>87</v>
      </c>
      <c r="D17" s="554">
        <v>8330905.8498841031</v>
      </c>
    </row>
    <row r="18" spans="1:4" x14ac:dyDescent="0.25">
      <c r="A18" s="9">
        <v>8</v>
      </c>
      <c r="B18" t="s">
        <v>334</v>
      </c>
      <c r="C18" s="9" t="s">
        <v>335</v>
      </c>
      <c r="D18" s="554">
        <v>0</v>
      </c>
    </row>
    <row r="19" spans="1:4" x14ac:dyDescent="0.25">
      <c r="A19" s="9">
        <v>9</v>
      </c>
      <c r="B19" t="s">
        <v>336</v>
      </c>
      <c r="C19" s="9" t="s">
        <v>337</v>
      </c>
      <c r="D19" s="554">
        <v>7946191.7189193591</v>
      </c>
    </row>
    <row r="20" spans="1:4" x14ac:dyDescent="0.25">
      <c r="A20" s="9">
        <v>10</v>
      </c>
      <c r="B20" t="s">
        <v>338</v>
      </c>
      <c r="C20" s="9" t="s">
        <v>339</v>
      </c>
      <c r="D20" s="554">
        <v>13597991.353716819</v>
      </c>
    </row>
    <row r="21" spans="1:4" x14ac:dyDescent="0.25">
      <c r="A21" s="9">
        <v>11</v>
      </c>
      <c r="B21" t="s">
        <v>340</v>
      </c>
      <c r="C21" s="9" t="s">
        <v>341</v>
      </c>
      <c r="D21" s="554">
        <v>446911.59003398701</v>
      </c>
    </row>
    <row r="22" spans="1:4" x14ac:dyDescent="0.25">
      <c r="A22" s="9">
        <v>12</v>
      </c>
      <c r="B22" t="s">
        <v>342</v>
      </c>
      <c r="C22" s="9" t="s">
        <v>343</v>
      </c>
      <c r="D22" s="554">
        <v>5242767.2340899752</v>
      </c>
    </row>
    <row r="23" spans="1:4" x14ac:dyDescent="0.25">
      <c r="A23" s="9">
        <v>13</v>
      </c>
      <c r="B23" t="s">
        <v>344</v>
      </c>
      <c r="C23" s="9" t="s">
        <v>345</v>
      </c>
      <c r="D23" s="554">
        <v>4634663.1802804954</v>
      </c>
    </row>
    <row r="24" spans="1:4" x14ac:dyDescent="0.25">
      <c r="A24" s="9">
        <v>14</v>
      </c>
      <c r="B24" t="s">
        <v>346</v>
      </c>
      <c r="D24" s="554">
        <v>3185478.3275307794</v>
      </c>
    </row>
    <row r="25" spans="1:4" x14ac:dyDescent="0.25">
      <c r="A25" s="9">
        <v>15</v>
      </c>
      <c r="B25" t="s">
        <v>167</v>
      </c>
      <c r="D25" s="555">
        <v>1119523923.198313</v>
      </c>
    </row>
    <row r="26" spans="1:4" x14ac:dyDescent="0.25">
      <c r="A26" s="9"/>
    </row>
    <row r="27" spans="1:4" s="558" customFormat="1" x14ac:dyDescent="0.25">
      <c r="A27" s="9"/>
      <c r="B27" s="556" t="s">
        <v>347</v>
      </c>
      <c r="C27" s="557"/>
      <c r="D27" s="559"/>
    </row>
    <row r="28" spans="1:4" s="558" customFormat="1" x14ac:dyDescent="0.25">
      <c r="A28" s="9">
        <v>16</v>
      </c>
      <c r="B28" s="560" t="s">
        <v>46</v>
      </c>
      <c r="C28" s="561" t="s">
        <v>348</v>
      </c>
      <c r="D28" s="553">
        <v>736504606.4517132</v>
      </c>
    </row>
    <row r="29" spans="1:4" s="558" customFormat="1" x14ac:dyDescent="0.25">
      <c r="A29" s="9">
        <v>17</v>
      </c>
      <c r="B29" s="562" t="s">
        <v>349</v>
      </c>
      <c r="C29" s="561" t="s">
        <v>350</v>
      </c>
      <c r="D29" s="553">
        <v>272929580.61317331</v>
      </c>
    </row>
    <row r="30" spans="1:4" s="558" customFormat="1" x14ac:dyDescent="0.25">
      <c r="A30" s="9">
        <v>18</v>
      </c>
      <c r="B30" s="560" t="s">
        <v>351</v>
      </c>
      <c r="C30" s="561" t="s">
        <v>352</v>
      </c>
      <c r="D30" s="553">
        <v>60199011.325790763</v>
      </c>
    </row>
    <row r="31" spans="1:4" s="558" customFormat="1" x14ac:dyDescent="0.25">
      <c r="A31" s="9">
        <v>19</v>
      </c>
      <c r="B31" s="560" t="s">
        <v>331</v>
      </c>
      <c r="C31" s="561" t="s">
        <v>353</v>
      </c>
      <c r="D31" s="553">
        <v>24472896.219704024</v>
      </c>
    </row>
    <row r="32" spans="1:4" s="558" customFormat="1" x14ac:dyDescent="0.25">
      <c r="A32" s="9">
        <v>20</v>
      </c>
      <c r="B32" s="560" t="s">
        <v>354</v>
      </c>
      <c r="C32" s="561" t="s">
        <v>355</v>
      </c>
      <c r="D32" s="553">
        <v>4024013.9961461895</v>
      </c>
    </row>
    <row r="33" spans="1:4" s="558" customFormat="1" x14ac:dyDescent="0.25">
      <c r="A33" s="9">
        <v>21</v>
      </c>
      <c r="B33" s="563" t="s">
        <v>356</v>
      </c>
      <c r="C33" s="561" t="s">
        <v>357</v>
      </c>
      <c r="D33" s="553">
        <v>13573673.083974078</v>
      </c>
    </row>
    <row r="34" spans="1:4" s="558" customFormat="1" x14ac:dyDescent="0.25">
      <c r="A34" s="9">
        <v>22</v>
      </c>
      <c r="B34" s="563" t="s">
        <v>358</v>
      </c>
      <c r="C34" s="561" t="s">
        <v>345</v>
      </c>
      <c r="D34" s="553">
        <v>4634663.1802804954</v>
      </c>
    </row>
    <row r="35" spans="1:4" s="558" customFormat="1" x14ac:dyDescent="0.25">
      <c r="A35" s="9">
        <v>23</v>
      </c>
      <c r="B35" s="563" t="s">
        <v>346</v>
      </c>
      <c r="C35" s="560"/>
      <c r="D35" s="553">
        <v>3185478.3275307794</v>
      </c>
    </row>
    <row r="36" spans="1:4" s="558" customFormat="1" x14ac:dyDescent="0.25">
      <c r="A36" s="9">
        <v>24</v>
      </c>
      <c r="B36" s="563" t="s">
        <v>167</v>
      </c>
      <c r="C36" s="563"/>
      <c r="D36" s="555">
        <v>1119523923.198313</v>
      </c>
    </row>
    <row r="37" spans="1:4" s="558" customFormat="1" x14ac:dyDescent="0.25">
      <c r="B37" s="564"/>
      <c r="C37" s="564"/>
      <c r="D37" s="565"/>
    </row>
    <row r="41" spans="1:4" x14ac:dyDescent="0.25">
      <c r="B41" s="566"/>
      <c r="C41" s="566"/>
    </row>
  </sheetData>
  <printOptions horizontalCentered="1"/>
  <pageMargins left="0.45" right="0.45" top="0.75" bottom="0.75" header="0.3" footer="0.3"/>
  <pageSetup paperSize="5" scale="49" orientation="landscape" blackAndWhite="1" r:id="rId1"/>
  <headerFooter>
    <oddFooter>&amp;L&amp;F 
&amp;A&amp;C&amp;P&amp;R&amp;D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topLeftCell="A5" workbookViewId="0">
      <selection activeCell="F44" sqref="F44"/>
    </sheetView>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6"/>
  <sheetViews>
    <sheetView zoomScale="85" zoomScaleNormal="85" workbookViewId="0">
      <pane xSplit="5" ySplit="6" topLeftCell="F19" activePane="bottomRight" state="frozen"/>
      <selection pane="topRight" activeCell="F1" sqref="F1"/>
      <selection pane="bottomLeft" activeCell="A7" sqref="A7"/>
      <selection pane="bottomRight" activeCell="F30" sqref="F30"/>
    </sheetView>
  </sheetViews>
  <sheetFormatPr defaultColWidth="9.140625" defaultRowHeight="12.75" x14ac:dyDescent="0.2"/>
  <cols>
    <col min="1" max="1" width="8.5703125" style="72" customWidth="1"/>
    <col min="2" max="2" width="44.7109375" style="72" customWidth="1"/>
    <col min="3" max="3" width="40.85546875" style="72" customWidth="1"/>
    <col min="4" max="5" width="10.42578125" style="72" customWidth="1"/>
    <col min="6" max="6" width="19.140625" style="71" bestFit="1" customWidth="1"/>
    <col min="7" max="7" width="16.5703125" style="71" bestFit="1" customWidth="1"/>
    <col min="8" max="8" width="18" style="71" bestFit="1" customWidth="1"/>
    <col min="9" max="9" width="11.85546875" style="72" bestFit="1" customWidth="1"/>
    <col min="10" max="10" width="17.42578125" style="71" customWidth="1"/>
    <col min="11" max="14" width="9.140625" style="71"/>
    <col min="15" max="15" width="12.140625" style="71" bestFit="1" customWidth="1"/>
    <col min="16" max="22" width="9.140625" style="71"/>
    <col min="23" max="16384" width="9.140625" style="72"/>
  </cols>
  <sheetData>
    <row r="1" spans="1:23" ht="18" x14ac:dyDescent="0.25">
      <c r="A1" s="69" t="s">
        <v>62</v>
      </c>
      <c r="B1" s="70"/>
      <c r="C1" s="70"/>
      <c r="D1" s="70"/>
      <c r="E1" s="70"/>
      <c r="F1" s="70"/>
      <c r="G1" s="70"/>
      <c r="H1" s="70"/>
      <c r="I1" s="70"/>
    </row>
    <row r="2" spans="1:23" ht="18" x14ac:dyDescent="0.25">
      <c r="A2" s="69" t="s">
        <v>63</v>
      </c>
      <c r="B2" s="70"/>
      <c r="C2" s="70"/>
      <c r="D2" s="70"/>
      <c r="E2" s="70"/>
      <c r="F2" s="70"/>
      <c r="G2" s="70"/>
      <c r="H2" s="70"/>
      <c r="I2" s="70"/>
    </row>
    <row r="3" spans="1:23" ht="18" x14ac:dyDescent="0.25">
      <c r="A3" s="69" t="s">
        <v>64</v>
      </c>
      <c r="B3" s="73"/>
      <c r="C3" s="73"/>
      <c r="D3" s="73"/>
      <c r="E3" s="73"/>
      <c r="F3" s="73"/>
      <c r="G3" s="73"/>
      <c r="H3" s="73"/>
      <c r="I3" s="73"/>
    </row>
    <row r="4" spans="1:23" ht="18" x14ac:dyDescent="0.25">
      <c r="A4" s="69" t="s">
        <v>65</v>
      </c>
      <c r="B4" s="73"/>
      <c r="C4" s="73"/>
      <c r="D4" s="73"/>
      <c r="E4" s="73"/>
      <c r="F4" s="73"/>
      <c r="G4" s="73"/>
      <c r="H4" s="73"/>
      <c r="I4" s="73"/>
    </row>
    <row r="5" spans="1:23" s="75" customFormat="1" ht="17.25" customHeight="1" x14ac:dyDescent="0.25">
      <c r="A5" s="74"/>
      <c r="I5" s="76"/>
      <c r="J5" s="76"/>
      <c r="K5" s="76"/>
      <c r="L5" s="76"/>
      <c r="M5" s="76"/>
      <c r="N5" s="76"/>
      <c r="O5" s="76"/>
      <c r="P5" s="76"/>
      <c r="Q5" s="76"/>
      <c r="R5" s="76"/>
      <c r="S5" s="76"/>
      <c r="T5" s="76"/>
      <c r="U5" s="76"/>
      <c r="V5" s="76"/>
    </row>
    <row r="6" spans="1:23" ht="39.75" customHeight="1" thickBot="1" x14ac:dyDescent="0.25">
      <c r="A6" s="77" t="s">
        <v>66</v>
      </c>
      <c r="B6" s="78"/>
      <c r="C6" s="79"/>
      <c r="D6" s="80" t="s">
        <v>67</v>
      </c>
      <c r="E6" s="81" t="s">
        <v>68</v>
      </c>
      <c r="F6" s="82" t="s">
        <v>2</v>
      </c>
      <c r="G6" s="82" t="s">
        <v>3</v>
      </c>
      <c r="H6" s="82" t="s">
        <v>69</v>
      </c>
      <c r="I6" s="83" t="s">
        <v>10</v>
      </c>
    </row>
    <row r="7" spans="1:23" x14ac:dyDescent="0.2">
      <c r="A7" s="84" t="s">
        <v>70</v>
      </c>
      <c r="B7" s="85" t="s">
        <v>71</v>
      </c>
      <c r="C7" s="86" t="s">
        <v>72</v>
      </c>
      <c r="D7" s="86" t="s">
        <v>73</v>
      </c>
      <c r="E7" s="87" t="s">
        <v>74</v>
      </c>
      <c r="F7" s="88" t="s">
        <v>75</v>
      </c>
      <c r="G7" s="88" t="s">
        <v>76</v>
      </c>
      <c r="H7" s="88" t="s">
        <v>77</v>
      </c>
      <c r="I7" s="88" t="s">
        <v>78</v>
      </c>
    </row>
    <row r="8" spans="1:23" x14ac:dyDescent="0.2">
      <c r="A8" s="84"/>
      <c r="B8" s="85"/>
      <c r="C8" s="86"/>
      <c r="D8" s="86"/>
      <c r="E8" s="87"/>
      <c r="F8" s="89"/>
      <c r="G8" s="89"/>
      <c r="H8" s="89"/>
      <c r="I8" s="89"/>
    </row>
    <row r="9" spans="1:23" x14ac:dyDescent="0.2">
      <c r="A9" s="84">
        <f>ROW()</f>
        <v>9</v>
      </c>
      <c r="B9" s="90" t="s">
        <v>79</v>
      </c>
      <c r="C9" s="86"/>
      <c r="D9" s="91"/>
      <c r="E9" s="91"/>
      <c r="F9" s="92">
        <v>58075551.387308091</v>
      </c>
      <c r="G9" s="92">
        <v>15036084.65658378</v>
      </c>
      <c r="H9" s="92">
        <v>73111636.043891877</v>
      </c>
      <c r="I9" s="89"/>
    </row>
    <row r="10" spans="1:23" x14ac:dyDescent="0.2">
      <c r="A10" s="84">
        <f>ROW()</f>
        <v>10</v>
      </c>
      <c r="B10" s="90" t="s">
        <v>80</v>
      </c>
      <c r="C10" s="86"/>
      <c r="D10" s="93">
        <v>2.8620799928117547E-2</v>
      </c>
      <c r="E10" s="94">
        <v>3.3048826788958624E-2</v>
      </c>
      <c r="F10" s="95">
        <f>(F9*D10)</f>
        <v>1662168.7369712542</v>
      </c>
      <c r="G10" s="95">
        <f>(G9*E10)</f>
        <v>496924.95739955577</v>
      </c>
      <c r="H10" s="95">
        <f>F10+G10</f>
        <v>2159093.6943708099</v>
      </c>
      <c r="I10" s="96" t="s">
        <v>81</v>
      </c>
    </row>
    <row r="11" spans="1:23" x14ac:dyDescent="0.2">
      <c r="A11" s="84">
        <f>ROW()</f>
        <v>11</v>
      </c>
      <c r="B11" s="90" t="s">
        <v>82</v>
      </c>
      <c r="C11" s="86"/>
      <c r="D11" s="93">
        <v>5.5792927848306115E-3</v>
      </c>
      <c r="E11" s="94">
        <v>3.1429996836243472E-2</v>
      </c>
      <c r="F11" s="95">
        <f>IF(D11&lt;0,0,D11)*F9</f>
        <v>324020.50483026745</v>
      </c>
      <c r="G11" s="95">
        <f>IF(E11&lt;0,0,E11)*G9</f>
        <v>472584.09318591724</v>
      </c>
      <c r="H11" s="95">
        <f>F11+G11</f>
        <v>796604.59801618475</v>
      </c>
      <c r="I11" s="96"/>
      <c r="W11" s="71"/>
    </row>
    <row r="12" spans="1:23" x14ac:dyDescent="0.2">
      <c r="A12" s="84">
        <f>ROW()</f>
        <v>12</v>
      </c>
      <c r="B12" s="90" t="s">
        <v>83</v>
      </c>
      <c r="C12" s="86"/>
      <c r="D12" s="93"/>
      <c r="E12" s="94"/>
      <c r="F12" s="95">
        <v>4393433</v>
      </c>
      <c r="G12" s="95">
        <v>1961711</v>
      </c>
      <c r="H12" s="95">
        <f>F12+G12</f>
        <v>6355144</v>
      </c>
      <c r="I12" s="96"/>
      <c r="W12" s="71"/>
    </row>
    <row r="13" spans="1:23" x14ac:dyDescent="0.2">
      <c r="A13" s="84">
        <f>ROW()</f>
        <v>13</v>
      </c>
      <c r="B13" s="72" t="s">
        <v>84</v>
      </c>
      <c r="C13" s="86"/>
      <c r="D13" s="93"/>
      <c r="E13" s="93"/>
      <c r="F13" s="95">
        <f>F14-SUM(F9:F12)</f>
        <v>5603932.9567274228</v>
      </c>
      <c r="G13" s="95">
        <f>G14-SUM(G9:G12)</f>
        <v>-5603932.9567274228</v>
      </c>
      <c r="H13" s="95">
        <f>F13+G13</f>
        <v>0</v>
      </c>
      <c r="I13" s="96"/>
      <c r="W13" s="71"/>
    </row>
    <row r="14" spans="1:23" x14ac:dyDescent="0.2">
      <c r="A14" s="84">
        <f>ROW()</f>
        <v>14</v>
      </c>
      <c r="B14" s="90" t="s">
        <v>85</v>
      </c>
      <c r="C14" s="97"/>
      <c r="D14" s="98">
        <v>0.85</v>
      </c>
      <c r="E14" s="98">
        <v>0.15</v>
      </c>
      <c r="F14" s="99">
        <f>H14*D14</f>
        <v>70059106.585837036</v>
      </c>
      <c r="G14" s="99">
        <f>H14*E14</f>
        <v>12363371.750441831</v>
      </c>
      <c r="H14" s="100">
        <f>SUM(H9:H12)</f>
        <v>82422478.336278871</v>
      </c>
      <c r="I14" s="101"/>
      <c r="J14" s="102"/>
      <c r="L14" s="103"/>
      <c r="U14" s="675" t="s">
        <v>86</v>
      </c>
      <c r="V14" s="675"/>
      <c r="W14" s="675"/>
    </row>
    <row r="15" spans="1:23" s="71" customFormat="1" x14ac:dyDescent="0.2">
      <c r="A15" s="84">
        <f>ROW()</f>
        <v>15</v>
      </c>
      <c r="B15" s="90"/>
      <c r="C15" s="97"/>
      <c r="D15" s="104"/>
      <c r="E15" s="105"/>
      <c r="F15" s="106">
        <f>F14/H14</f>
        <v>0.85</v>
      </c>
      <c r="G15" s="106">
        <f>G14/H14</f>
        <v>0.15</v>
      </c>
      <c r="H15" s="107"/>
      <c r="I15" s="101"/>
      <c r="U15" s="675"/>
      <c r="V15" s="675"/>
      <c r="W15" s="675"/>
    </row>
    <row r="16" spans="1:23" ht="13.7" customHeight="1" x14ac:dyDescent="0.2">
      <c r="A16" s="84">
        <f>ROW()</f>
        <v>16</v>
      </c>
      <c r="B16" s="90" t="s">
        <v>87</v>
      </c>
      <c r="C16" s="97"/>
      <c r="D16" s="104"/>
      <c r="E16" s="105"/>
      <c r="F16" s="108">
        <v>-528748.13824634906</v>
      </c>
      <c r="G16" s="108">
        <v>79222.051113773283</v>
      </c>
      <c r="H16" s="95">
        <f>SUM(F16:G16)</f>
        <v>-449526.08713257581</v>
      </c>
      <c r="I16" s="101"/>
      <c r="W16" s="71"/>
    </row>
    <row r="17" spans="1:23" x14ac:dyDescent="0.2">
      <c r="A17" s="84">
        <f>ROW()</f>
        <v>17</v>
      </c>
      <c r="B17" s="109" t="s">
        <v>88</v>
      </c>
      <c r="C17" s="97"/>
      <c r="D17" s="97"/>
      <c r="E17" s="110"/>
      <c r="F17" s="95">
        <v>1378754.4707383141</v>
      </c>
      <c r="G17" s="95">
        <v>-2220990.2390735466</v>
      </c>
      <c r="H17" s="95">
        <f>SUM(F17:G17)</f>
        <v>-842235.76833523251</v>
      </c>
      <c r="I17" s="101"/>
      <c r="W17" s="71"/>
    </row>
    <row r="18" spans="1:23" s="71" customFormat="1" x14ac:dyDescent="0.2">
      <c r="A18" s="84">
        <f>ROW()</f>
        <v>18</v>
      </c>
      <c r="B18" s="90" t="s">
        <v>89</v>
      </c>
      <c r="C18" s="86"/>
      <c r="D18" s="91"/>
      <c r="E18" s="91"/>
      <c r="F18" s="111">
        <v>631125</v>
      </c>
      <c r="G18" s="111">
        <v>111375</v>
      </c>
      <c r="H18" s="111">
        <f>F18+G18</f>
        <v>742500</v>
      </c>
      <c r="I18" s="87"/>
    </row>
    <row r="19" spans="1:23" x14ac:dyDescent="0.2">
      <c r="A19" s="84">
        <f>ROW()</f>
        <v>19</v>
      </c>
      <c r="B19" s="112" t="s">
        <v>90</v>
      </c>
      <c r="C19" s="97"/>
      <c r="D19" s="91">
        <f>D14</f>
        <v>0.85</v>
      </c>
      <c r="E19" s="91">
        <f>E14</f>
        <v>0.15</v>
      </c>
      <c r="F19" s="113">
        <f>H19*D19</f>
        <v>-763816.61300000001</v>
      </c>
      <c r="G19" s="113">
        <f>H19*E19</f>
        <v>-134791.16699999999</v>
      </c>
      <c r="H19" s="114">
        <v>-898607.78</v>
      </c>
      <c r="I19" s="101"/>
      <c r="W19" s="71"/>
    </row>
    <row r="20" spans="1:23" s="71" customFormat="1" x14ac:dyDescent="0.2">
      <c r="A20" s="84">
        <f>ROW()</f>
        <v>20</v>
      </c>
      <c r="B20" s="90"/>
      <c r="C20" s="97"/>
      <c r="D20" s="91"/>
      <c r="E20" s="115"/>
      <c r="F20" s="95"/>
      <c r="G20" s="95"/>
      <c r="H20" s="95"/>
      <c r="I20" s="101"/>
    </row>
    <row r="21" spans="1:23" s="71" customFormat="1" ht="14.1" customHeight="1" x14ac:dyDescent="0.2">
      <c r="A21" s="84">
        <f>ROW()</f>
        <v>21</v>
      </c>
      <c r="B21" s="109" t="s">
        <v>91</v>
      </c>
      <c r="C21" s="97"/>
      <c r="F21" s="116">
        <f>F14+SUM(F16:F19)</f>
        <v>70776421.305328995</v>
      </c>
      <c r="G21" s="116">
        <f>G14+SUM(G16:G19)</f>
        <v>10198187.395482058</v>
      </c>
      <c r="H21" s="116">
        <f>H14+SUM(H16:H19)</f>
        <v>80974608.700811058</v>
      </c>
      <c r="I21" s="101"/>
    </row>
    <row r="22" spans="1:23" s="71" customFormat="1" ht="14.1" customHeight="1" x14ac:dyDescent="0.2">
      <c r="A22" s="84">
        <f>ROW()</f>
        <v>22</v>
      </c>
      <c r="B22" s="112"/>
      <c r="C22" s="97"/>
      <c r="D22" s="97"/>
      <c r="E22" s="117"/>
      <c r="F22" s="118"/>
      <c r="G22" s="118"/>
      <c r="H22" s="118"/>
      <c r="I22" s="101"/>
    </row>
    <row r="23" spans="1:23" s="71" customFormat="1" ht="14.1" customHeight="1" x14ac:dyDescent="0.2">
      <c r="A23" s="84">
        <f>ROW()</f>
        <v>23</v>
      </c>
      <c r="B23" s="119" t="s">
        <v>92</v>
      </c>
      <c r="C23" s="97"/>
      <c r="D23" s="97"/>
      <c r="E23" s="117"/>
      <c r="F23" s="118"/>
      <c r="G23" s="118"/>
      <c r="H23" s="118"/>
      <c r="I23" s="101"/>
    </row>
    <row r="24" spans="1:23" s="71" customFormat="1" ht="14.1" customHeight="1" x14ac:dyDescent="0.2">
      <c r="A24" s="84">
        <f>ROW()</f>
        <v>24</v>
      </c>
      <c r="B24" s="112" t="s">
        <v>93</v>
      </c>
      <c r="C24" s="97"/>
      <c r="D24" s="97"/>
      <c r="E24" s="117"/>
      <c r="F24" s="120">
        <v>7.1970000000000003E-3</v>
      </c>
      <c r="G24" s="120">
        <v>4.1980000000000003E-3</v>
      </c>
      <c r="H24" s="118"/>
      <c r="I24" s="117"/>
    </row>
    <row r="25" spans="1:23" s="71" customFormat="1" ht="14.1" customHeight="1" x14ac:dyDescent="0.2">
      <c r="A25" s="84">
        <f>ROW()</f>
        <v>25</v>
      </c>
      <c r="B25" s="112" t="s">
        <v>94</v>
      </c>
      <c r="C25" s="97"/>
      <c r="D25" s="97"/>
      <c r="E25" s="117"/>
      <c r="F25" s="120">
        <v>5.0000000000000001E-3</v>
      </c>
      <c r="G25" s="120">
        <v>5.0000000000000001E-3</v>
      </c>
      <c r="H25" s="118"/>
      <c r="I25" s="117"/>
      <c r="M25" s="102"/>
    </row>
    <row r="26" spans="1:23" s="71" customFormat="1" ht="14.1" customHeight="1" x14ac:dyDescent="0.2">
      <c r="A26" s="84">
        <f>ROW()</f>
        <v>26</v>
      </c>
      <c r="B26" s="112" t="s">
        <v>95</v>
      </c>
      <c r="C26" s="97"/>
      <c r="D26" s="97"/>
      <c r="E26" s="117"/>
      <c r="F26" s="120">
        <v>3.8455000000000003E-2</v>
      </c>
      <c r="G26" s="120">
        <v>3.8358000000000003E-2</v>
      </c>
      <c r="H26" s="118"/>
      <c r="I26" s="117"/>
    </row>
    <row r="27" spans="1:23" s="71" customFormat="1" ht="14.1" customHeight="1" x14ac:dyDescent="0.2">
      <c r="A27" s="84">
        <f>ROW()</f>
        <v>27</v>
      </c>
      <c r="B27" s="112"/>
      <c r="C27" s="97"/>
      <c r="D27" s="97"/>
      <c r="E27" s="117"/>
      <c r="F27" s="121"/>
      <c r="G27" s="121"/>
      <c r="H27" s="118"/>
      <c r="I27" s="117"/>
    </row>
    <row r="28" spans="1:23" s="71" customFormat="1" ht="14.1" customHeight="1" x14ac:dyDescent="0.2">
      <c r="A28" s="84">
        <f>ROW()</f>
        <v>28</v>
      </c>
      <c r="B28" s="109" t="s">
        <v>96</v>
      </c>
      <c r="C28" s="97"/>
      <c r="D28" s="97"/>
      <c r="E28" s="117"/>
      <c r="F28" s="122">
        <f>1-SUM(F24:F26)</f>
        <v>0.94934799999999997</v>
      </c>
      <c r="G28" s="122">
        <f>1-SUM(G24:G26)</f>
        <v>0.95244399999999996</v>
      </c>
      <c r="H28" s="123"/>
      <c r="I28" s="117"/>
    </row>
    <row r="29" spans="1:23" s="71" customFormat="1" ht="14.1" customHeight="1" x14ac:dyDescent="0.2">
      <c r="A29" s="84">
        <f>ROW()</f>
        <v>29</v>
      </c>
      <c r="B29" s="112"/>
      <c r="C29" s="97"/>
      <c r="D29" s="97"/>
      <c r="E29" s="117"/>
      <c r="F29" s="118"/>
      <c r="G29" s="118"/>
      <c r="H29" s="118"/>
      <c r="I29" s="117"/>
    </row>
    <row r="30" spans="1:23" s="71" customFormat="1" ht="14.1" customHeight="1" thickBot="1" x14ac:dyDescent="0.25">
      <c r="A30" s="124">
        <f>ROW()</f>
        <v>30</v>
      </c>
      <c r="B30" s="125" t="s">
        <v>97</v>
      </c>
      <c r="C30" s="126"/>
      <c r="D30" s="126"/>
      <c r="E30" s="127"/>
      <c r="F30" s="128">
        <f>F21/F28</f>
        <v>74552662.780486181</v>
      </c>
      <c r="G30" s="128">
        <f>G21/G28</f>
        <v>10707387.936174786</v>
      </c>
      <c r="H30" s="128">
        <f>SUM(F30:G30)</f>
        <v>85260050.716660962</v>
      </c>
      <c r="I30" s="117"/>
    </row>
    <row r="31" spans="1:23" s="71" customFormat="1" ht="14.1" customHeight="1" thickTop="1" x14ac:dyDescent="0.2">
      <c r="A31" s="84">
        <f>ROW()</f>
        <v>31</v>
      </c>
      <c r="B31" s="112"/>
      <c r="C31" s="97"/>
      <c r="D31" s="97"/>
      <c r="E31" s="117"/>
      <c r="F31" s="129"/>
      <c r="G31" s="129"/>
      <c r="H31" s="129"/>
      <c r="I31" s="117"/>
    </row>
    <row r="32" spans="1:23" s="71" customFormat="1" ht="14.1" customHeight="1" x14ac:dyDescent="0.2">
      <c r="A32" s="84">
        <f>ROW()</f>
        <v>32</v>
      </c>
      <c r="B32" s="109" t="s">
        <v>98</v>
      </c>
      <c r="C32" s="97"/>
      <c r="D32" s="97"/>
      <c r="E32" s="97"/>
      <c r="F32" s="130">
        <v>57446758.364430211</v>
      </c>
      <c r="G32" s="130">
        <v>14986326.79216213</v>
      </c>
      <c r="H32" s="114">
        <f>SUM(F32:G32)</f>
        <v>72433085.156592339</v>
      </c>
      <c r="I32" s="117"/>
      <c r="Q32" s="103"/>
    </row>
    <row r="33" spans="1:15" s="71" customFormat="1" x14ac:dyDescent="0.2">
      <c r="A33" s="84">
        <f>ROW()</f>
        <v>33</v>
      </c>
      <c r="B33" s="131"/>
      <c r="C33" s="132"/>
      <c r="D33" s="132"/>
      <c r="E33" s="132"/>
      <c r="F33" s="133"/>
      <c r="G33" s="133"/>
      <c r="H33" s="133"/>
      <c r="I33" s="117"/>
    </row>
    <row r="34" spans="1:15" s="71" customFormat="1" ht="13.5" thickBot="1" x14ac:dyDescent="0.25">
      <c r="A34" s="84">
        <f>ROW()</f>
        <v>34</v>
      </c>
      <c r="B34" s="134" t="s">
        <v>99</v>
      </c>
      <c r="C34" s="135"/>
      <c r="D34" s="135"/>
      <c r="E34" s="136"/>
      <c r="F34" s="137">
        <f>F30-F32</f>
        <v>17105904.41605597</v>
      </c>
      <c r="G34" s="137">
        <f>G30-G32</f>
        <v>-4278938.8559873439</v>
      </c>
      <c r="H34" s="137">
        <f>H30-H32</f>
        <v>12826965.560068622</v>
      </c>
      <c r="I34" s="138"/>
    </row>
    <row r="35" spans="1:15" s="71" customFormat="1" ht="13.5" thickTop="1" x14ac:dyDescent="0.2">
      <c r="A35" s="84">
        <f>ROW()</f>
        <v>35</v>
      </c>
      <c r="B35" s="86"/>
      <c r="C35" s="97"/>
      <c r="D35" s="97"/>
      <c r="E35" s="97"/>
      <c r="F35" s="97"/>
      <c r="G35" s="97"/>
      <c r="H35" s="97"/>
    </row>
    <row r="36" spans="1:15" s="71" customFormat="1" ht="14.1" customHeight="1" x14ac:dyDescent="0.2">
      <c r="A36" s="84">
        <f>ROW()</f>
        <v>36</v>
      </c>
      <c r="B36" s="139" t="s">
        <v>100</v>
      </c>
      <c r="C36" s="97"/>
      <c r="D36" s="97"/>
      <c r="E36" s="97"/>
      <c r="F36" s="140"/>
      <c r="G36" s="140"/>
      <c r="H36" s="141"/>
    </row>
    <row r="37" spans="1:15" s="71" customFormat="1" ht="14.1" customHeight="1" x14ac:dyDescent="0.2">
      <c r="A37" s="84">
        <f>ROW()</f>
        <v>37</v>
      </c>
      <c r="B37" s="139" t="s">
        <v>101</v>
      </c>
      <c r="C37" s="97"/>
      <c r="D37" s="97"/>
      <c r="E37" s="97"/>
      <c r="F37" s="142">
        <v>129808</v>
      </c>
      <c r="G37" s="142"/>
      <c r="H37" s="95">
        <f>F37+G37</f>
        <v>129808</v>
      </c>
    </row>
    <row r="38" spans="1:15" s="71" customFormat="1" ht="14.1" customHeight="1" x14ac:dyDescent="0.25">
      <c r="A38" s="84">
        <f>ROW()</f>
        <v>38</v>
      </c>
      <c r="B38" s="139" t="s">
        <v>102</v>
      </c>
      <c r="C38" s="97"/>
      <c r="D38" s="97"/>
      <c r="E38" s="97"/>
      <c r="F38" s="142">
        <v>613636</v>
      </c>
      <c r="G38" s="142"/>
      <c r="H38" s="95">
        <f t="shared" ref="H38:H39" si="0">F38+G38</f>
        <v>613636</v>
      </c>
      <c r="O38" s="143"/>
    </row>
    <row r="39" spans="1:15" s="71" customFormat="1" ht="14.1" customHeight="1" x14ac:dyDescent="0.2">
      <c r="A39" s="84">
        <f>ROW()</f>
        <v>39</v>
      </c>
      <c r="B39" s="139" t="s">
        <v>103</v>
      </c>
      <c r="C39" s="97"/>
      <c r="D39" s="97"/>
      <c r="E39" s="97"/>
      <c r="F39" s="142">
        <v>432092</v>
      </c>
      <c r="G39" s="142">
        <v>310408</v>
      </c>
      <c r="H39" s="95">
        <f t="shared" si="0"/>
        <v>742500</v>
      </c>
    </row>
    <row r="40" spans="1:15" s="71" customFormat="1" ht="14.1" customHeight="1" x14ac:dyDescent="0.2">
      <c r="A40" s="84">
        <f>ROW()</f>
        <v>40</v>
      </c>
      <c r="B40" s="139"/>
      <c r="C40" s="97"/>
      <c r="D40" s="97"/>
      <c r="E40" s="97"/>
      <c r="F40" s="142"/>
      <c r="G40" s="142"/>
      <c r="H40" s="95"/>
    </row>
    <row r="41" spans="1:15" s="71" customFormat="1" ht="14.1" customHeight="1" x14ac:dyDescent="0.2">
      <c r="A41" s="84">
        <f>ROW()</f>
        <v>41</v>
      </c>
      <c r="B41" s="144" t="s">
        <v>104</v>
      </c>
      <c r="C41" s="97"/>
      <c r="D41" s="97"/>
      <c r="E41" s="97"/>
      <c r="F41" s="145">
        <f>F14+SUM(F37:F39)</f>
        <v>71234642.585837036</v>
      </c>
      <c r="G41" s="145">
        <f>G14+SUM(G37:G39)</f>
        <v>12673779.750441831</v>
      </c>
      <c r="H41" s="145">
        <f>H14+SUM(H37:H39)</f>
        <v>83908422.336278871</v>
      </c>
    </row>
    <row r="42" spans="1:15" s="71" customFormat="1" ht="14.1" customHeight="1" x14ac:dyDescent="0.2">
      <c r="A42" s="146"/>
      <c r="B42" s="131"/>
      <c r="C42" s="97"/>
      <c r="D42" s="97"/>
      <c r="E42" s="97"/>
      <c r="F42" s="147"/>
      <c r="G42" s="147"/>
      <c r="H42" s="147"/>
    </row>
    <row r="43" spans="1:15" s="71" customFormat="1" ht="14.1" customHeight="1" x14ac:dyDescent="0.2">
      <c r="A43" s="146"/>
      <c r="B43" s="131"/>
      <c r="C43" s="97"/>
      <c r="D43" s="97"/>
      <c r="E43" s="97"/>
      <c r="F43" s="140"/>
      <c r="G43" s="140"/>
      <c r="H43" s="141"/>
    </row>
    <row r="44" spans="1:15" s="71" customFormat="1" ht="14.1" customHeight="1" thickBot="1" x14ac:dyDescent="0.25">
      <c r="A44" s="148" t="s">
        <v>105</v>
      </c>
      <c r="C44" s="97"/>
      <c r="D44" s="97"/>
      <c r="E44" s="97"/>
      <c r="F44" s="149" t="s">
        <v>2</v>
      </c>
      <c r="G44" s="149" t="s">
        <v>3</v>
      </c>
      <c r="H44" s="150" t="s">
        <v>69</v>
      </c>
    </row>
    <row r="45" spans="1:15" s="71" customFormat="1" ht="14.1" customHeight="1" x14ac:dyDescent="0.2">
      <c r="A45" s="151"/>
      <c r="C45" s="97"/>
      <c r="D45" s="97"/>
      <c r="E45" s="97"/>
      <c r="F45" s="152"/>
      <c r="G45" s="152"/>
      <c r="H45" s="140"/>
    </row>
    <row r="46" spans="1:15" s="71" customFormat="1" x14ac:dyDescent="0.2">
      <c r="A46" s="153" t="s">
        <v>80</v>
      </c>
      <c r="B46" s="154"/>
      <c r="C46" s="154"/>
      <c r="D46" s="154"/>
      <c r="E46" s="154"/>
      <c r="F46" s="155">
        <v>1750852.9400928367</v>
      </c>
      <c r="G46" s="155">
        <v>521736.66630222439</v>
      </c>
      <c r="H46" s="155">
        <f t="shared" ref="H46:H54" si="1">SUM(F46:G46)</f>
        <v>2272589.6063950611</v>
      </c>
    </row>
    <row r="47" spans="1:15" s="71" customFormat="1" x14ac:dyDescent="0.2">
      <c r="A47" s="139" t="s">
        <v>106</v>
      </c>
      <c r="B47" s="154"/>
      <c r="C47" s="154"/>
      <c r="D47" s="154"/>
      <c r="E47" s="154"/>
      <c r="F47" s="155">
        <v>-295778.83089705184</v>
      </c>
      <c r="G47" s="155">
        <v>483037.88641306665</v>
      </c>
      <c r="H47" s="155">
        <f t="shared" si="1"/>
        <v>187259.05551601481</v>
      </c>
    </row>
    <row r="48" spans="1:15" s="71" customFormat="1" x14ac:dyDescent="0.2">
      <c r="A48" s="72" t="s">
        <v>82</v>
      </c>
      <c r="F48" s="155">
        <v>341308.46099667082</v>
      </c>
      <c r="G48" s="155">
        <v>496180.45069937682</v>
      </c>
      <c r="H48" s="155">
        <f t="shared" si="1"/>
        <v>837488.91169604764</v>
      </c>
    </row>
    <row r="49" spans="1:9" s="71" customFormat="1" x14ac:dyDescent="0.2">
      <c r="A49" s="72" t="s">
        <v>107</v>
      </c>
      <c r="F49" s="155">
        <v>4627842.4771527406</v>
      </c>
      <c r="G49" s="155">
        <v>2059660.2004947274</v>
      </c>
      <c r="H49" s="155">
        <f t="shared" si="1"/>
        <v>6687502.6776474677</v>
      </c>
    </row>
    <row r="50" spans="1:9" s="71" customFormat="1" x14ac:dyDescent="0.2">
      <c r="A50" s="72" t="s">
        <v>84</v>
      </c>
      <c r="F50" s="155">
        <v>5902928.0692932652</v>
      </c>
      <c r="G50" s="155">
        <v>-5883740.1009691097</v>
      </c>
      <c r="H50" s="155">
        <f t="shared" si="1"/>
        <v>19187.968324155547</v>
      </c>
    </row>
    <row r="51" spans="1:9" s="71" customFormat="1" x14ac:dyDescent="0.2">
      <c r="A51" s="72" t="s">
        <v>108</v>
      </c>
      <c r="F51" s="155">
        <v>3439100.7557990393</v>
      </c>
      <c r="G51" s="155">
        <v>-2196929.8718208387</v>
      </c>
      <c r="H51" s="155">
        <f t="shared" si="1"/>
        <v>1242170.8839782006</v>
      </c>
    </row>
    <row r="52" spans="1:9" s="71" customFormat="1" x14ac:dyDescent="0.2">
      <c r="A52" s="72" t="s">
        <v>109</v>
      </c>
      <c r="F52" s="155">
        <v>1328897.2022531526</v>
      </c>
      <c r="G52" s="155">
        <v>233749.37176051893</v>
      </c>
      <c r="H52" s="155">
        <f t="shared" si="1"/>
        <v>1562646.5740136716</v>
      </c>
    </row>
    <row r="53" spans="1:9" s="71" customFormat="1" x14ac:dyDescent="0.2">
      <c r="A53" s="72" t="s">
        <v>110</v>
      </c>
      <c r="F53" s="155">
        <v>-54101.911800983362</v>
      </c>
      <c r="G53" s="155">
        <v>-9515.9100656527153</v>
      </c>
      <c r="H53" s="155">
        <f t="shared" si="1"/>
        <v>-63617.821866636077</v>
      </c>
    </row>
    <row r="54" spans="1:9" s="71" customFormat="1" x14ac:dyDescent="0.2">
      <c r="A54" s="72" t="s">
        <v>111</v>
      </c>
      <c r="F54" s="155">
        <v>64855.253166299313</v>
      </c>
      <c r="G54" s="155">
        <v>16882.451198343188</v>
      </c>
      <c r="H54" s="155">
        <f t="shared" si="1"/>
        <v>81737.704364642501</v>
      </c>
    </row>
    <row r="55" spans="1:9" s="71" customFormat="1" x14ac:dyDescent="0.2">
      <c r="F55" s="155"/>
      <c r="G55" s="155"/>
      <c r="H55" s="156"/>
    </row>
    <row r="56" spans="1:9" s="71" customFormat="1" ht="13.5" thickBot="1" x14ac:dyDescent="0.25">
      <c r="A56" s="157" t="s">
        <v>112</v>
      </c>
      <c r="F56" s="158">
        <f>SUM(F46:F54)</f>
        <v>17105904.41605597</v>
      </c>
      <c r="G56" s="158">
        <f>SUM(G46:G54)</f>
        <v>-4278938.8559873439</v>
      </c>
      <c r="H56" s="158">
        <f>SUM(H46:H54)</f>
        <v>12826965.560068626</v>
      </c>
    </row>
    <row r="57" spans="1:9" s="71" customFormat="1" ht="13.5" thickTop="1" x14ac:dyDescent="0.2">
      <c r="A57" s="72"/>
      <c r="F57" s="159">
        <f>F56-F34</f>
        <v>0</v>
      </c>
      <c r="G57" s="159">
        <f>G56-G34</f>
        <v>0</v>
      </c>
      <c r="H57" s="159">
        <f>H56-H34</f>
        <v>0</v>
      </c>
    </row>
    <row r="58" spans="1:9" s="71" customFormat="1" x14ac:dyDescent="0.2"/>
    <row r="59" spans="1:9" s="71" customFormat="1" x14ac:dyDescent="0.2">
      <c r="A59" s="160" t="s">
        <v>113</v>
      </c>
      <c r="F59" s="161"/>
      <c r="G59" s="161"/>
      <c r="I59" s="72"/>
    </row>
    <row r="60" spans="1:9" s="71" customFormat="1" x14ac:dyDescent="0.2">
      <c r="F60" s="161"/>
      <c r="G60" s="161"/>
      <c r="I60" s="72"/>
    </row>
    <row r="61" spans="1:9" s="71" customFormat="1" x14ac:dyDescent="0.2">
      <c r="C61" s="162"/>
      <c r="D61" s="162"/>
      <c r="I61" s="72"/>
    </row>
    <row r="62" spans="1:9" s="71" customFormat="1" x14ac:dyDescent="0.2">
      <c r="I62" s="72"/>
    </row>
    <row r="63" spans="1:9" s="71" customFormat="1" x14ac:dyDescent="0.2">
      <c r="A63" s="72"/>
      <c r="B63" s="72"/>
      <c r="C63" s="163"/>
      <c r="D63" s="163"/>
      <c r="E63" s="72"/>
      <c r="I63" s="72"/>
    </row>
    <row r="64" spans="1:9" s="71" customFormat="1" x14ac:dyDescent="0.2">
      <c r="A64" s="72"/>
      <c r="B64" s="72"/>
      <c r="C64" s="164"/>
      <c r="D64" s="164"/>
      <c r="E64" s="72"/>
      <c r="I64" s="72"/>
    </row>
    <row r="96" spans="1:23" s="71" customFormat="1" x14ac:dyDescent="0.2">
      <c r="A96" s="72"/>
      <c r="B96" s="72"/>
      <c r="C96" s="72"/>
      <c r="D96" s="72"/>
      <c r="E96" s="72" t="s">
        <v>114</v>
      </c>
      <c r="I96" s="72"/>
      <c r="W96" s="72"/>
    </row>
  </sheetData>
  <mergeCells count="1">
    <mergeCell ref="U14:W1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778"/>
  <sheetViews>
    <sheetView zoomScale="115" zoomScaleNormal="110" zoomScaleSheetLayoutView="80" workbookViewId="0">
      <pane xSplit="7" ySplit="11" topLeftCell="H12" activePane="bottomRight" state="frozen"/>
      <selection pane="topRight" activeCell="H1" sqref="H1"/>
      <selection pane="bottomLeft" activeCell="A12" sqref="A12"/>
      <selection pane="bottomRight" activeCell="V24" sqref="V24"/>
    </sheetView>
  </sheetViews>
  <sheetFormatPr defaultColWidth="10.28515625" defaultRowHeight="11.25" x14ac:dyDescent="0.2"/>
  <cols>
    <col min="1" max="1" width="2.42578125" style="165" customWidth="1"/>
    <col min="2" max="2" width="6" style="169" bestFit="1" customWidth="1"/>
    <col min="3" max="3" width="27.7109375" style="168" customWidth="1"/>
    <col min="4" max="4" width="7" style="167" bestFit="1" customWidth="1"/>
    <col min="5" max="5" width="22.85546875" style="165" customWidth="1"/>
    <col min="6" max="6" width="8" style="165" bestFit="1" customWidth="1"/>
    <col min="7" max="7" width="1" style="166" customWidth="1"/>
    <col min="8" max="8" width="9.140625" style="165" bestFit="1" customWidth="1"/>
    <col min="9" max="9" width="11.5703125" style="165" bestFit="1" customWidth="1"/>
    <col min="10" max="10" width="11.28515625" style="165" bestFit="1" customWidth="1"/>
    <col min="11" max="11" width="1.140625" style="165" customWidth="1"/>
    <col min="12" max="12" width="1" style="165" customWidth="1"/>
    <col min="13" max="13" width="6.7109375" style="165" bestFit="1" customWidth="1"/>
    <col min="14" max="14" width="10.42578125" style="165" bestFit="1" customWidth="1"/>
    <col min="15" max="15" width="11" style="165" bestFit="1" customWidth="1"/>
    <col min="16" max="16" width="1" style="165" customWidth="1"/>
    <col min="17" max="17" width="15" style="165" bestFit="1" customWidth="1"/>
    <col min="18" max="18" width="11.42578125" style="165" bestFit="1" customWidth="1"/>
    <col min="19" max="19" width="11.5703125" style="165" bestFit="1" customWidth="1"/>
    <col min="20" max="20" width="15" style="165" bestFit="1" customWidth="1"/>
    <col min="21" max="21" width="10" style="165" bestFit="1" customWidth="1"/>
    <col min="22" max="22" width="14.42578125" style="165" bestFit="1" customWidth="1"/>
    <col min="23" max="23" width="3.5703125" style="165" customWidth="1"/>
    <col min="24" max="16384" width="10.28515625" style="165"/>
  </cols>
  <sheetData>
    <row r="1" spans="2:22" x14ac:dyDescent="0.2">
      <c r="B1" s="251" t="s">
        <v>59</v>
      </c>
      <c r="C1" s="249"/>
      <c r="D1" s="249"/>
      <c r="E1" s="249"/>
      <c r="F1" s="249"/>
      <c r="G1" s="250"/>
      <c r="H1" s="249"/>
      <c r="I1" s="249"/>
      <c r="J1" s="249"/>
      <c r="K1" s="249"/>
      <c r="L1" s="249"/>
      <c r="M1" s="249"/>
      <c r="N1" s="249"/>
      <c r="O1" s="249"/>
      <c r="P1" s="249"/>
      <c r="Q1" s="249"/>
      <c r="R1" s="249"/>
      <c r="S1" s="249"/>
      <c r="T1" s="249"/>
      <c r="U1" s="249"/>
      <c r="V1" s="249"/>
    </row>
    <row r="2" spans="2:22" x14ac:dyDescent="0.2">
      <c r="B2" s="246" t="s">
        <v>203</v>
      </c>
      <c r="C2" s="247"/>
      <c r="D2" s="247"/>
      <c r="E2" s="247"/>
      <c r="F2" s="247"/>
      <c r="G2" s="248"/>
      <c r="H2" s="247"/>
      <c r="I2" s="247"/>
      <c r="J2" s="247"/>
      <c r="K2" s="247"/>
      <c r="L2" s="247"/>
      <c r="M2" s="247"/>
      <c r="N2" s="247"/>
      <c r="O2" s="247"/>
      <c r="P2" s="247"/>
      <c r="Q2" s="247"/>
      <c r="R2" s="247"/>
      <c r="S2" s="247"/>
      <c r="T2" s="247"/>
      <c r="U2" s="247"/>
      <c r="V2" s="247"/>
    </row>
    <row r="3" spans="2:22" x14ac:dyDescent="0.2">
      <c r="B3" s="246" t="s">
        <v>202</v>
      </c>
      <c r="C3" s="247"/>
      <c r="D3" s="247"/>
      <c r="E3" s="247"/>
      <c r="F3" s="247"/>
      <c r="G3" s="248"/>
      <c r="H3" s="247"/>
      <c r="I3" s="247"/>
      <c r="J3" s="247"/>
      <c r="K3" s="247"/>
      <c r="L3" s="247"/>
      <c r="M3" s="246"/>
      <c r="N3" s="246"/>
      <c r="O3" s="246"/>
      <c r="P3" s="246"/>
      <c r="Q3" s="246"/>
      <c r="R3" s="246"/>
      <c r="S3" s="246"/>
      <c r="T3" s="246"/>
      <c r="U3" s="246"/>
      <c r="V3" s="246"/>
    </row>
    <row r="4" spans="2:22" x14ac:dyDescent="0.2">
      <c r="E4" s="229"/>
      <c r="F4" s="229"/>
      <c r="G4" s="222"/>
      <c r="V4" s="245"/>
    </row>
    <row r="5" spans="2:22" x14ac:dyDescent="0.2">
      <c r="E5" s="229"/>
      <c r="F5" s="229"/>
      <c r="G5" s="222"/>
      <c r="S5" s="183"/>
      <c r="U5" s="245"/>
      <c r="V5" s="183" t="s">
        <v>186</v>
      </c>
    </row>
    <row r="6" spans="2:22" x14ac:dyDescent="0.2">
      <c r="E6" s="236"/>
      <c r="F6" s="236"/>
      <c r="G6" s="239"/>
      <c r="H6" s="676" t="s">
        <v>185</v>
      </c>
      <c r="I6" s="676"/>
      <c r="J6" s="676"/>
      <c r="K6" s="676"/>
      <c r="L6" s="222"/>
      <c r="M6" s="677" t="s">
        <v>184</v>
      </c>
      <c r="N6" s="677"/>
      <c r="O6" s="677"/>
      <c r="P6" s="237"/>
      <c r="Q6" s="183"/>
      <c r="R6" s="183" t="s">
        <v>44</v>
      </c>
      <c r="S6" s="183"/>
      <c r="T6" s="183" t="s">
        <v>178</v>
      </c>
      <c r="U6" s="183" t="s">
        <v>183</v>
      </c>
      <c r="V6" s="183" t="s">
        <v>178</v>
      </c>
    </row>
    <row r="7" spans="2:22" x14ac:dyDescent="0.2">
      <c r="G7" s="234"/>
      <c r="I7" s="229" t="s">
        <v>201</v>
      </c>
      <c r="J7" s="229" t="s">
        <v>200</v>
      </c>
      <c r="K7" s="238"/>
      <c r="L7" s="166"/>
      <c r="M7" s="183"/>
      <c r="N7" s="183" t="s">
        <v>182</v>
      </c>
      <c r="O7" s="183" t="s">
        <v>182</v>
      </c>
      <c r="P7" s="229"/>
      <c r="Q7" s="183"/>
      <c r="R7" s="183" t="s">
        <v>167</v>
      </c>
      <c r="S7" s="183"/>
      <c r="T7" s="183" t="s">
        <v>169</v>
      </c>
      <c r="U7" s="205" t="s">
        <v>173</v>
      </c>
      <c r="V7" s="205" t="s">
        <v>169</v>
      </c>
    </row>
    <row r="8" spans="2:22" x14ac:dyDescent="0.2">
      <c r="B8" s="244"/>
      <c r="C8" s="233"/>
      <c r="E8" s="236"/>
      <c r="F8" s="235" t="s">
        <v>44</v>
      </c>
      <c r="G8" s="223"/>
      <c r="I8" s="229" t="s">
        <v>199</v>
      </c>
      <c r="J8" s="229" t="s">
        <v>199</v>
      </c>
      <c r="K8" s="229"/>
      <c r="L8" s="222"/>
      <c r="M8" s="183"/>
      <c r="N8" s="183" t="s">
        <v>198</v>
      </c>
      <c r="O8" s="183" t="s">
        <v>198</v>
      </c>
      <c r="P8" s="229"/>
      <c r="Q8" s="183"/>
      <c r="R8" s="183" t="s">
        <v>178</v>
      </c>
      <c r="S8" s="183" t="s">
        <v>44</v>
      </c>
      <c r="T8" s="183" t="s">
        <v>158</v>
      </c>
      <c r="U8" s="228" t="s">
        <v>181</v>
      </c>
      <c r="V8" s="228" t="s">
        <v>158</v>
      </c>
    </row>
    <row r="9" spans="2:22" x14ac:dyDescent="0.2">
      <c r="B9" s="244"/>
      <c r="C9" s="233"/>
      <c r="D9" s="204" t="s">
        <v>180</v>
      </c>
      <c r="E9" s="229" t="s">
        <v>179</v>
      </c>
      <c r="F9" s="232" t="s">
        <v>178</v>
      </c>
      <c r="G9" s="223"/>
      <c r="H9" s="229" t="s">
        <v>177</v>
      </c>
      <c r="I9" s="229" t="s">
        <v>197</v>
      </c>
      <c r="J9" s="229" t="s">
        <v>196</v>
      </c>
      <c r="K9" s="231"/>
      <c r="L9" s="222"/>
      <c r="M9" s="229" t="s">
        <v>176</v>
      </c>
      <c r="N9" s="229" t="s">
        <v>166</v>
      </c>
      <c r="O9" s="229" t="s">
        <v>166</v>
      </c>
      <c r="P9" s="229"/>
      <c r="Q9" s="229" t="s">
        <v>174</v>
      </c>
      <c r="R9" s="229" t="s">
        <v>169</v>
      </c>
      <c r="S9" s="229" t="s">
        <v>173</v>
      </c>
      <c r="T9" s="229" t="s">
        <v>162</v>
      </c>
      <c r="U9" s="205" t="s">
        <v>172</v>
      </c>
      <c r="V9" s="228" t="s">
        <v>171</v>
      </c>
    </row>
    <row r="10" spans="2:22" x14ac:dyDescent="0.2">
      <c r="B10" s="222" t="s">
        <v>195</v>
      </c>
      <c r="C10" s="230" t="s">
        <v>67</v>
      </c>
      <c r="D10" s="204" t="s">
        <v>158</v>
      </c>
      <c r="E10" s="229" t="s">
        <v>170</v>
      </c>
      <c r="F10" s="223" t="s">
        <v>169</v>
      </c>
      <c r="G10" s="223"/>
      <c r="H10" s="229" t="s">
        <v>168</v>
      </c>
      <c r="I10" s="229" t="s">
        <v>167</v>
      </c>
      <c r="J10" s="229" t="s">
        <v>167</v>
      </c>
      <c r="K10" s="229"/>
      <c r="L10" s="222"/>
      <c r="M10" s="229" t="s">
        <v>166</v>
      </c>
      <c r="N10" s="222" t="s">
        <v>194</v>
      </c>
      <c r="O10" s="222" t="s">
        <v>193</v>
      </c>
      <c r="P10" s="222"/>
      <c r="Q10" s="222" t="s">
        <v>162</v>
      </c>
      <c r="R10" s="229" t="s">
        <v>165</v>
      </c>
      <c r="S10" s="229" t="s">
        <v>164</v>
      </c>
      <c r="T10" s="229" t="s">
        <v>148</v>
      </c>
      <c r="U10" s="228" t="s">
        <v>163</v>
      </c>
      <c r="V10" s="228" t="s">
        <v>162</v>
      </c>
    </row>
    <row r="11" spans="2:22" x14ac:dyDescent="0.2">
      <c r="B11" s="221" t="s">
        <v>192</v>
      </c>
      <c r="C11" s="227" t="s">
        <v>161</v>
      </c>
      <c r="D11" s="226" t="s">
        <v>160</v>
      </c>
      <c r="E11" s="225" t="s">
        <v>159</v>
      </c>
      <c r="F11" s="224" t="s">
        <v>158</v>
      </c>
      <c r="G11" s="223"/>
      <c r="H11" s="221" t="s">
        <v>157</v>
      </c>
      <c r="I11" s="221" t="s">
        <v>47</v>
      </c>
      <c r="J11" s="221" t="s">
        <v>47</v>
      </c>
      <c r="K11" s="221"/>
      <c r="L11" s="222"/>
      <c r="M11" s="221" t="s">
        <v>155</v>
      </c>
      <c r="N11" s="221" t="s">
        <v>191</v>
      </c>
      <c r="O11" s="221" t="s">
        <v>191</v>
      </c>
      <c r="P11" s="222"/>
      <c r="Q11" s="221" t="s">
        <v>153</v>
      </c>
      <c r="R11" s="221" t="s">
        <v>152</v>
      </c>
      <c r="S11" s="221" t="s">
        <v>151</v>
      </c>
      <c r="T11" s="221" t="s">
        <v>150</v>
      </c>
      <c r="U11" s="220" t="s">
        <v>149</v>
      </c>
      <c r="V11" s="220" t="s">
        <v>148</v>
      </c>
    </row>
    <row r="12" spans="2:22" s="213" customFormat="1" ht="3" customHeight="1" x14ac:dyDescent="0.2">
      <c r="B12" s="215"/>
      <c r="C12" s="218"/>
      <c r="D12" s="217"/>
      <c r="E12" s="215"/>
      <c r="F12" s="216"/>
      <c r="G12" s="215"/>
      <c r="H12" s="215"/>
      <c r="I12" s="215"/>
      <c r="J12" s="215"/>
      <c r="K12" s="215"/>
      <c r="L12" s="215"/>
      <c r="M12" s="215"/>
      <c r="N12" s="215"/>
      <c r="O12" s="215"/>
      <c r="P12" s="215"/>
      <c r="Q12" s="215"/>
      <c r="R12" s="215"/>
      <c r="S12" s="215"/>
      <c r="T12" s="215"/>
      <c r="U12" s="214"/>
      <c r="V12" s="214"/>
    </row>
    <row r="13" spans="2:22" x14ac:dyDescent="0.2">
      <c r="B13" s="183">
        <v>1</v>
      </c>
      <c r="C13" s="168" t="s">
        <v>147</v>
      </c>
      <c r="D13" s="204" t="s">
        <v>190</v>
      </c>
      <c r="E13" s="208" t="s">
        <v>146</v>
      </c>
      <c r="F13" s="207">
        <v>-0.45</v>
      </c>
      <c r="G13" s="202"/>
      <c r="H13" s="201">
        <v>80946.419961104533</v>
      </c>
      <c r="I13" s="201">
        <v>27514452.534882426</v>
      </c>
      <c r="J13" s="201">
        <v>74362397.825975448</v>
      </c>
      <c r="K13" s="200"/>
      <c r="L13" s="212"/>
      <c r="M13" s="211">
        <v>7.49</v>
      </c>
      <c r="N13" s="243">
        <v>0.11076900000000001</v>
      </c>
      <c r="O13" s="243">
        <v>0.130186</v>
      </c>
      <c r="P13" s="209"/>
      <c r="Q13" s="196">
        <f t="shared" ref="Q13:Q18" si="0">(M13*H13+I13*N13+J13*O13)</f>
        <v>13334980.201717503</v>
      </c>
      <c r="R13" s="196">
        <f t="shared" ref="R13:R18" si="1">Q13*F13</f>
        <v>-6000741.0907728765</v>
      </c>
      <c r="S13" s="194"/>
      <c r="T13" s="194"/>
      <c r="U13" s="194"/>
      <c r="V13" s="194"/>
    </row>
    <row r="14" spans="2:22" x14ac:dyDescent="0.2">
      <c r="B14" s="183">
        <v>2</v>
      </c>
      <c r="C14" s="168" t="s">
        <v>145</v>
      </c>
      <c r="D14" s="204" t="s">
        <v>190</v>
      </c>
      <c r="E14" s="208" t="s">
        <v>144</v>
      </c>
      <c r="F14" s="207">
        <v>-0.4</v>
      </c>
      <c r="G14" s="202"/>
      <c r="H14" s="201">
        <v>104821.98245716344</v>
      </c>
      <c r="I14" s="201">
        <v>54681936.628555708</v>
      </c>
      <c r="J14" s="201">
        <v>44844399.535549469</v>
      </c>
      <c r="K14" s="200"/>
      <c r="L14" s="200"/>
      <c r="M14" s="199">
        <f t="shared" ref="M14:O18" si="2">M13</f>
        <v>7.49</v>
      </c>
      <c r="N14" s="242">
        <f t="shared" si="2"/>
        <v>0.11076900000000001</v>
      </c>
      <c r="O14" s="242">
        <f t="shared" si="2"/>
        <v>0.130186</v>
      </c>
      <c r="P14" s="197"/>
      <c r="Q14" s="196">
        <f t="shared" si="0"/>
        <v>12680293.084947683</v>
      </c>
      <c r="R14" s="196">
        <f t="shared" si="1"/>
        <v>-5072117.2339790734</v>
      </c>
      <c r="S14" s="194"/>
      <c r="T14" s="194"/>
      <c r="U14" s="194"/>
      <c r="V14" s="194"/>
    </row>
    <row r="15" spans="2:22" x14ac:dyDescent="0.2">
      <c r="B15" s="183">
        <v>3</v>
      </c>
      <c r="C15" s="168" t="s">
        <v>143</v>
      </c>
      <c r="D15" s="204" t="s">
        <v>190</v>
      </c>
      <c r="E15" s="208" t="s">
        <v>142</v>
      </c>
      <c r="F15" s="207">
        <v>-0.2</v>
      </c>
      <c r="G15" s="202"/>
      <c r="H15" s="201">
        <v>188921.96362313849</v>
      </c>
      <c r="I15" s="201">
        <v>107380103.92660625</v>
      </c>
      <c r="J15" s="201">
        <v>73735808.49286139</v>
      </c>
      <c r="K15" s="200"/>
      <c r="L15" s="200"/>
      <c r="M15" s="199">
        <f t="shared" si="2"/>
        <v>7.49</v>
      </c>
      <c r="N15" s="242">
        <f t="shared" si="2"/>
        <v>0.11076900000000001</v>
      </c>
      <c r="O15" s="242">
        <f t="shared" si="2"/>
        <v>0.130186</v>
      </c>
      <c r="P15" s="197"/>
      <c r="Q15" s="196">
        <f t="shared" si="0"/>
        <v>22908782.203835208</v>
      </c>
      <c r="R15" s="196">
        <f t="shared" si="1"/>
        <v>-4581756.4407670414</v>
      </c>
      <c r="S15" s="194"/>
      <c r="T15" s="194"/>
      <c r="U15" s="194"/>
      <c r="V15" s="194"/>
    </row>
    <row r="16" spans="2:22" x14ac:dyDescent="0.2">
      <c r="B16" s="183">
        <v>4</v>
      </c>
      <c r="C16" s="168" t="s">
        <v>141</v>
      </c>
      <c r="D16" s="204" t="s">
        <v>190</v>
      </c>
      <c r="E16" s="208" t="s">
        <v>140</v>
      </c>
      <c r="F16" s="207">
        <v>-0.15</v>
      </c>
      <c r="G16" s="202"/>
      <c r="H16" s="201">
        <v>147982.14628504164</v>
      </c>
      <c r="I16" s="201">
        <v>88975136.330827847</v>
      </c>
      <c r="J16" s="201">
        <v>60566383.581306137</v>
      </c>
      <c r="K16" s="200"/>
      <c r="L16" s="200"/>
      <c r="M16" s="199">
        <f t="shared" si="2"/>
        <v>7.49</v>
      </c>
      <c r="N16" s="242">
        <f t="shared" si="2"/>
        <v>0.11076900000000001</v>
      </c>
      <c r="O16" s="242">
        <f t="shared" si="2"/>
        <v>0.130186</v>
      </c>
      <c r="P16" s="197"/>
      <c r="Q16" s="196">
        <f t="shared" si="0"/>
        <v>18848968.364820354</v>
      </c>
      <c r="R16" s="196">
        <f t="shared" si="1"/>
        <v>-2827345.254723053</v>
      </c>
      <c r="S16" s="194"/>
      <c r="T16" s="194"/>
      <c r="U16" s="194"/>
      <c r="V16" s="194"/>
    </row>
    <row r="17" spans="2:22" x14ac:dyDescent="0.2">
      <c r="B17" s="183">
        <v>5</v>
      </c>
      <c r="C17" s="168" t="s">
        <v>139</v>
      </c>
      <c r="D17" s="204" t="s">
        <v>190</v>
      </c>
      <c r="E17" s="208" t="s">
        <v>138</v>
      </c>
      <c r="F17" s="207">
        <v>-0.1</v>
      </c>
      <c r="G17" s="202"/>
      <c r="H17" s="201">
        <v>21449.395152181951</v>
      </c>
      <c r="I17" s="201">
        <v>13914007.42191297</v>
      </c>
      <c r="J17" s="201">
        <v>12915935.840437703</v>
      </c>
      <c r="K17" s="200"/>
      <c r="L17" s="200"/>
      <c r="M17" s="199">
        <f t="shared" si="2"/>
        <v>7.49</v>
      </c>
      <c r="N17" s="242">
        <f t="shared" si="2"/>
        <v>0.11076900000000001</v>
      </c>
      <c r="O17" s="242">
        <f t="shared" si="2"/>
        <v>0.130186</v>
      </c>
      <c r="P17" s="197"/>
      <c r="Q17" s="196">
        <f t="shared" si="0"/>
        <v>3383370.6811309434</v>
      </c>
      <c r="R17" s="196">
        <f t="shared" si="1"/>
        <v>-338337.06811309437</v>
      </c>
      <c r="S17" s="194"/>
      <c r="T17" s="194"/>
      <c r="U17" s="194"/>
      <c r="V17" s="194"/>
    </row>
    <row r="18" spans="2:22" x14ac:dyDescent="0.2">
      <c r="B18" s="183">
        <v>6</v>
      </c>
      <c r="C18" s="168" t="s">
        <v>137</v>
      </c>
      <c r="D18" s="204" t="s">
        <v>190</v>
      </c>
      <c r="E18" s="208" t="s">
        <v>135</v>
      </c>
      <c r="F18" s="207">
        <v>-0.05</v>
      </c>
      <c r="G18" s="202"/>
      <c r="H18" s="201">
        <v>31291.191288725146</v>
      </c>
      <c r="I18" s="201">
        <v>20817286.076398555</v>
      </c>
      <c r="J18" s="201">
        <v>18413314.931027547</v>
      </c>
      <c r="K18" s="200"/>
      <c r="L18" s="200"/>
      <c r="M18" s="199">
        <f t="shared" si="2"/>
        <v>7.49</v>
      </c>
      <c r="N18" s="242">
        <f t="shared" si="2"/>
        <v>0.11076900000000001</v>
      </c>
      <c r="O18" s="242">
        <f t="shared" si="2"/>
        <v>0.130186</v>
      </c>
      <c r="P18" s="197"/>
      <c r="Q18" s="196">
        <f t="shared" si="0"/>
        <v>4937436.8017598949</v>
      </c>
      <c r="R18" s="196">
        <f t="shared" si="1"/>
        <v>-246871.84008799476</v>
      </c>
      <c r="S18" s="194"/>
      <c r="T18" s="194"/>
      <c r="U18" s="194"/>
      <c r="V18" s="194"/>
    </row>
    <row r="19" spans="2:22" x14ac:dyDescent="0.2">
      <c r="B19" s="183"/>
      <c r="H19" s="241"/>
      <c r="P19" s="166"/>
      <c r="S19" s="170"/>
      <c r="T19" s="170"/>
      <c r="U19" s="170"/>
      <c r="V19" s="170"/>
    </row>
    <row r="20" spans="2:22" x14ac:dyDescent="0.2">
      <c r="B20" s="183">
        <v>7</v>
      </c>
      <c r="C20" s="168" t="s">
        <v>189</v>
      </c>
      <c r="H20" s="195"/>
      <c r="I20" s="195"/>
      <c r="J20" s="195"/>
      <c r="K20" s="195"/>
      <c r="L20" s="195"/>
      <c r="P20" s="166"/>
      <c r="Q20" s="196">
        <f>SUM(Q13:Q18)</f>
        <v>76093831.338211596</v>
      </c>
      <c r="R20" s="196">
        <f>SUM(R13:R18)</f>
        <v>-19067168.928443138</v>
      </c>
      <c r="S20" s="194">
        <v>0</v>
      </c>
      <c r="T20" s="194">
        <v>20063354.611619256</v>
      </c>
      <c r="U20" s="194"/>
      <c r="V20" s="194"/>
    </row>
    <row r="21" spans="2:22" x14ac:dyDescent="0.2">
      <c r="B21" s="183"/>
      <c r="H21" s="195"/>
      <c r="P21" s="166"/>
      <c r="S21" s="170"/>
      <c r="T21" s="170"/>
      <c r="U21" s="170"/>
      <c r="V21" s="170"/>
    </row>
    <row r="22" spans="2:22" x14ac:dyDescent="0.2">
      <c r="B22" s="183">
        <v>8</v>
      </c>
      <c r="C22" s="168" t="s">
        <v>188</v>
      </c>
      <c r="H22" s="241"/>
      <c r="J22" s="240"/>
      <c r="P22" s="166"/>
      <c r="S22" s="170"/>
      <c r="T22" s="170"/>
      <c r="U22" s="194">
        <v>8126264</v>
      </c>
      <c r="V22" s="170"/>
    </row>
    <row r="23" spans="2:22" x14ac:dyDescent="0.2">
      <c r="B23" s="183"/>
      <c r="C23" s="193"/>
      <c r="D23" s="192"/>
      <c r="E23" s="191"/>
      <c r="F23" s="191"/>
      <c r="H23" s="191"/>
      <c r="I23" s="191"/>
      <c r="J23" s="191"/>
      <c r="K23" s="191"/>
      <c r="L23" s="166"/>
      <c r="M23" s="191"/>
      <c r="N23" s="191"/>
      <c r="O23" s="191"/>
      <c r="P23" s="166"/>
      <c r="Q23" s="191"/>
      <c r="R23" s="190"/>
      <c r="S23" s="189"/>
      <c r="T23" s="189"/>
      <c r="U23" s="189"/>
      <c r="V23" s="189"/>
    </row>
    <row r="24" spans="2:22" x14ac:dyDescent="0.2">
      <c r="B24" s="183">
        <v>9</v>
      </c>
      <c r="C24" s="188" t="s">
        <v>187</v>
      </c>
      <c r="P24" s="166"/>
      <c r="S24" s="170"/>
      <c r="T24" s="170"/>
      <c r="U24" s="184"/>
      <c r="V24" s="184">
        <f>T20-U22</f>
        <v>11937090.611619256</v>
      </c>
    </row>
    <row r="25" spans="2:22" x14ac:dyDescent="0.2">
      <c r="B25" s="183"/>
      <c r="C25" s="188"/>
      <c r="P25" s="166"/>
      <c r="S25" s="170"/>
      <c r="T25" s="170"/>
      <c r="U25" s="184"/>
      <c r="V25" s="184"/>
    </row>
    <row r="26" spans="2:22" x14ac:dyDescent="0.2">
      <c r="B26" s="183"/>
      <c r="C26" s="188"/>
      <c r="P26" s="166"/>
      <c r="S26" s="170"/>
      <c r="T26" s="170"/>
      <c r="U26" s="184"/>
      <c r="V26" s="205"/>
    </row>
    <row r="27" spans="2:22" x14ac:dyDescent="0.2">
      <c r="B27" s="183"/>
      <c r="C27" s="188"/>
      <c r="P27" s="166"/>
      <c r="S27" s="205"/>
      <c r="T27" s="170"/>
      <c r="U27" s="205"/>
      <c r="V27" s="205" t="s">
        <v>186</v>
      </c>
    </row>
    <row r="28" spans="2:22" x14ac:dyDescent="0.2">
      <c r="B28" s="183"/>
      <c r="E28" s="236"/>
      <c r="F28" s="236"/>
      <c r="G28" s="239"/>
      <c r="H28" s="676" t="s">
        <v>185</v>
      </c>
      <c r="I28" s="676"/>
      <c r="J28" s="676"/>
      <c r="K28" s="676"/>
      <c r="L28" s="222"/>
      <c r="M28" s="677" t="s">
        <v>184</v>
      </c>
      <c r="N28" s="677"/>
      <c r="O28" s="677"/>
      <c r="P28" s="237"/>
      <c r="Q28" s="183"/>
      <c r="R28" s="183" t="s">
        <v>44</v>
      </c>
      <c r="S28" s="183"/>
      <c r="T28" s="183" t="s">
        <v>178</v>
      </c>
      <c r="U28" s="205" t="s">
        <v>183</v>
      </c>
      <c r="V28" s="205" t="s">
        <v>178</v>
      </c>
    </row>
    <row r="29" spans="2:22" x14ac:dyDescent="0.2">
      <c r="B29" s="183"/>
      <c r="E29" s="236"/>
      <c r="F29" s="236"/>
      <c r="G29" s="239"/>
      <c r="H29" s="222"/>
      <c r="I29" s="222"/>
      <c r="J29" s="222"/>
      <c r="K29" s="238"/>
      <c r="L29" s="222"/>
      <c r="M29" s="237"/>
      <c r="N29" s="237"/>
      <c r="O29" s="237"/>
      <c r="P29" s="237"/>
      <c r="Q29" s="183"/>
      <c r="R29" s="183" t="s">
        <v>167</v>
      </c>
      <c r="S29" s="183"/>
      <c r="T29" s="183" t="s">
        <v>169</v>
      </c>
      <c r="U29" s="205" t="s">
        <v>173</v>
      </c>
      <c r="V29" s="205" t="s">
        <v>169</v>
      </c>
    </row>
    <row r="30" spans="2:22" x14ac:dyDescent="0.2">
      <c r="B30" s="183"/>
      <c r="D30" s="204"/>
      <c r="E30" s="236"/>
      <c r="F30" s="235" t="s">
        <v>44</v>
      </c>
      <c r="G30" s="234"/>
      <c r="I30" s="229"/>
      <c r="J30" s="229"/>
      <c r="K30" s="229"/>
      <c r="L30" s="166"/>
      <c r="M30" s="183"/>
      <c r="N30" s="183"/>
      <c r="O30" s="183" t="s">
        <v>182</v>
      </c>
      <c r="P30" s="229"/>
      <c r="Q30" s="183"/>
      <c r="R30" s="183" t="s">
        <v>178</v>
      </c>
      <c r="S30" s="183" t="s">
        <v>44</v>
      </c>
      <c r="T30" s="183" t="s">
        <v>158</v>
      </c>
      <c r="U30" s="228" t="s">
        <v>181</v>
      </c>
      <c r="V30" s="228" t="s">
        <v>158</v>
      </c>
    </row>
    <row r="31" spans="2:22" x14ac:dyDescent="0.2">
      <c r="B31" s="183"/>
      <c r="C31" s="233"/>
      <c r="D31" s="204" t="s">
        <v>180</v>
      </c>
      <c r="E31" s="229" t="s">
        <v>179</v>
      </c>
      <c r="F31" s="232" t="s">
        <v>178</v>
      </c>
      <c r="G31" s="223"/>
      <c r="H31" s="229" t="s">
        <v>177</v>
      </c>
      <c r="I31" s="229"/>
      <c r="J31" s="229"/>
      <c r="K31" s="231"/>
      <c r="L31" s="222"/>
      <c r="M31" s="229" t="s">
        <v>176</v>
      </c>
      <c r="N31" s="229"/>
      <c r="O31" s="229" t="s">
        <v>175</v>
      </c>
      <c r="P31" s="229"/>
      <c r="Q31" s="229" t="s">
        <v>174</v>
      </c>
      <c r="R31" s="229" t="s">
        <v>169</v>
      </c>
      <c r="S31" s="229" t="s">
        <v>173</v>
      </c>
      <c r="T31" s="229" t="s">
        <v>162</v>
      </c>
      <c r="U31" s="205" t="s">
        <v>172</v>
      </c>
      <c r="V31" s="228" t="s">
        <v>171</v>
      </c>
    </row>
    <row r="32" spans="2:22" x14ac:dyDescent="0.2">
      <c r="B32" s="183"/>
      <c r="C32" s="230" t="s">
        <v>68</v>
      </c>
      <c r="D32" s="204" t="s">
        <v>158</v>
      </c>
      <c r="E32" s="229" t="s">
        <v>170</v>
      </c>
      <c r="F32" s="223" t="s">
        <v>169</v>
      </c>
      <c r="G32" s="223"/>
      <c r="H32" s="229" t="s">
        <v>168</v>
      </c>
      <c r="I32" s="229"/>
      <c r="J32" s="229" t="s">
        <v>167</v>
      </c>
      <c r="K32" s="229"/>
      <c r="L32" s="222"/>
      <c r="M32" s="229" t="s">
        <v>166</v>
      </c>
      <c r="N32" s="229"/>
      <c r="O32" s="229" t="s">
        <v>166</v>
      </c>
      <c r="P32" s="222"/>
      <c r="Q32" s="222" t="s">
        <v>162</v>
      </c>
      <c r="R32" s="229" t="s">
        <v>165</v>
      </c>
      <c r="S32" s="229" t="s">
        <v>164</v>
      </c>
      <c r="T32" s="229" t="s">
        <v>148</v>
      </c>
      <c r="U32" s="228" t="s">
        <v>163</v>
      </c>
      <c r="V32" s="228" t="s">
        <v>162</v>
      </c>
    </row>
    <row r="33" spans="2:22" x14ac:dyDescent="0.2">
      <c r="B33" s="183"/>
      <c r="C33" s="227" t="s">
        <v>161</v>
      </c>
      <c r="D33" s="226" t="s">
        <v>160</v>
      </c>
      <c r="E33" s="225" t="s">
        <v>159</v>
      </c>
      <c r="F33" s="224" t="s">
        <v>158</v>
      </c>
      <c r="G33" s="223"/>
      <c r="H33" s="221" t="s">
        <v>157</v>
      </c>
      <c r="I33" s="221"/>
      <c r="J33" s="221" t="s">
        <v>156</v>
      </c>
      <c r="K33" s="221"/>
      <c r="L33" s="222"/>
      <c r="M33" s="221" t="s">
        <v>155</v>
      </c>
      <c r="N33" s="221"/>
      <c r="O33" s="221" t="s">
        <v>154</v>
      </c>
      <c r="P33" s="222"/>
      <c r="Q33" s="221" t="s">
        <v>153</v>
      </c>
      <c r="R33" s="221" t="s">
        <v>152</v>
      </c>
      <c r="S33" s="221" t="s">
        <v>151</v>
      </c>
      <c r="T33" s="221" t="s">
        <v>150</v>
      </c>
      <c r="U33" s="220" t="s">
        <v>149</v>
      </c>
      <c r="V33" s="220" t="s">
        <v>148</v>
      </c>
    </row>
    <row r="34" spans="2:22" s="213" customFormat="1" ht="3.95" customHeight="1" x14ac:dyDescent="0.2">
      <c r="B34" s="219"/>
      <c r="C34" s="218"/>
      <c r="D34" s="217"/>
      <c r="E34" s="215"/>
      <c r="F34" s="216"/>
      <c r="G34" s="215"/>
      <c r="H34" s="215"/>
      <c r="I34" s="215"/>
      <c r="J34" s="215"/>
      <c r="K34" s="215"/>
      <c r="L34" s="215"/>
      <c r="M34" s="215"/>
      <c r="N34" s="215"/>
      <c r="O34" s="215"/>
      <c r="P34" s="215"/>
      <c r="Q34" s="215"/>
      <c r="R34" s="215"/>
      <c r="S34" s="215"/>
      <c r="T34" s="215"/>
      <c r="U34" s="214"/>
      <c r="V34" s="214"/>
    </row>
    <row r="35" spans="2:22" x14ac:dyDescent="0.2">
      <c r="B35" s="183">
        <v>10</v>
      </c>
      <c r="C35" s="168" t="s">
        <v>147</v>
      </c>
      <c r="D35" s="204" t="s">
        <v>136</v>
      </c>
      <c r="E35" s="208" t="s">
        <v>146</v>
      </c>
      <c r="F35" s="207">
        <v>-0.45</v>
      </c>
      <c r="G35" s="202"/>
      <c r="H35" s="206">
        <v>32754.741850697592</v>
      </c>
      <c r="I35" s="206"/>
      <c r="J35" s="206">
        <v>2820600.1475018011</v>
      </c>
      <c r="K35" s="200"/>
      <c r="L35" s="212"/>
      <c r="M35" s="211">
        <v>12.5</v>
      </c>
      <c r="N35" s="210"/>
      <c r="O35" s="210">
        <v>1.2949200000000001</v>
      </c>
      <c r="P35" s="209"/>
      <c r="Q35" s="196">
        <f t="shared" ref="Q35:Q40" si="3">(M35*H35+J35*O35)</f>
        <v>4061885.8161367523</v>
      </c>
      <c r="R35" s="196">
        <f t="shared" ref="R35:R40" si="4">Q35*F35</f>
        <v>-1827848.6172615385</v>
      </c>
      <c r="S35" s="194"/>
      <c r="T35" s="194"/>
      <c r="U35" s="194"/>
      <c r="V35" s="194"/>
    </row>
    <row r="36" spans="2:22" x14ac:dyDescent="0.2">
      <c r="B36" s="183">
        <v>11</v>
      </c>
      <c r="C36" s="168" t="s">
        <v>145</v>
      </c>
      <c r="D36" s="204" t="s">
        <v>136</v>
      </c>
      <c r="E36" s="208" t="s">
        <v>144</v>
      </c>
      <c r="F36" s="207">
        <v>-0.4</v>
      </c>
      <c r="G36" s="202"/>
      <c r="H36" s="206">
        <v>107119.30280218876</v>
      </c>
      <c r="I36" s="206"/>
      <c r="J36" s="206">
        <v>5811508.8201668374</v>
      </c>
      <c r="K36" s="200"/>
      <c r="L36" s="200"/>
      <c r="M36" s="199">
        <f>M35</f>
        <v>12.5</v>
      </c>
      <c r="N36" s="198"/>
      <c r="O36" s="198">
        <f>O35</f>
        <v>1.2949200000000001</v>
      </c>
      <c r="P36" s="197"/>
      <c r="Q36" s="196">
        <f t="shared" si="3"/>
        <v>8864430.2864378002</v>
      </c>
      <c r="R36" s="196">
        <f t="shared" si="4"/>
        <v>-3545772.1145751202</v>
      </c>
      <c r="S36" s="194"/>
      <c r="T36" s="194"/>
      <c r="U36" s="194"/>
      <c r="V36" s="194"/>
    </row>
    <row r="37" spans="2:22" x14ac:dyDescent="0.2">
      <c r="B37" s="205">
        <v>12</v>
      </c>
      <c r="C37" s="168" t="s">
        <v>143</v>
      </c>
      <c r="D37" s="204" t="s">
        <v>136</v>
      </c>
      <c r="E37" s="208" t="s">
        <v>142</v>
      </c>
      <c r="F37" s="207">
        <v>-0.2</v>
      </c>
      <c r="G37" s="202"/>
      <c r="H37" s="206">
        <v>289356.16622488305</v>
      </c>
      <c r="I37" s="206"/>
      <c r="J37" s="206">
        <v>16287974.387721471</v>
      </c>
      <c r="K37" s="200"/>
      <c r="L37" s="200"/>
      <c r="M37" s="199">
        <f>M36</f>
        <v>12.5</v>
      </c>
      <c r="N37" s="198"/>
      <c r="O37" s="198">
        <f>O36</f>
        <v>1.2949200000000001</v>
      </c>
      <c r="P37" s="197"/>
      <c r="Q37" s="196">
        <f t="shared" si="3"/>
        <v>24708575.871959329</v>
      </c>
      <c r="R37" s="196">
        <f t="shared" si="4"/>
        <v>-4941715.1743918657</v>
      </c>
      <c r="S37" s="194"/>
      <c r="T37" s="194"/>
      <c r="U37" s="194"/>
      <c r="V37" s="194"/>
    </row>
    <row r="38" spans="2:22" x14ac:dyDescent="0.2">
      <c r="B38" s="205">
        <v>13</v>
      </c>
      <c r="C38" s="168" t="s">
        <v>141</v>
      </c>
      <c r="D38" s="204" t="s">
        <v>136</v>
      </c>
      <c r="E38" s="208" t="s">
        <v>140</v>
      </c>
      <c r="F38" s="207">
        <v>-0.15</v>
      </c>
      <c r="G38" s="202"/>
      <c r="H38" s="206">
        <v>321711.65396678582</v>
      </c>
      <c r="I38" s="206"/>
      <c r="J38" s="206">
        <v>20076008.620903209</v>
      </c>
      <c r="K38" s="200"/>
      <c r="L38" s="200"/>
      <c r="M38" s="199">
        <f>M37</f>
        <v>12.5</v>
      </c>
      <c r="N38" s="198"/>
      <c r="O38" s="198">
        <f>O37</f>
        <v>1.2949200000000001</v>
      </c>
      <c r="P38" s="197"/>
      <c r="Q38" s="196">
        <f t="shared" si="3"/>
        <v>30018220.757964805</v>
      </c>
      <c r="R38" s="196">
        <f t="shared" si="4"/>
        <v>-4502733.1136947209</v>
      </c>
      <c r="S38" s="194"/>
      <c r="T38" s="194"/>
      <c r="U38" s="194"/>
      <c r="V38" s="194"/>
    </row>
    <row r="39" spans="2:22" x14ac:dyDescent="0.2">
      <c r="B39" s="205">
        <v>14</v>
      </c>
      <c r="C39" s="168" t="s">
        <v>139</v>
      </c>
      <c r="D39" s="204" t="s">
        <v>136</v>
      </c>
      <c r="E39" s="208" t="s">
        <v>138</v>
      </c>
      <c r="F39" s="207">
        <v>-0.1</v>
      </c>
      <c r="G39" s="202"/>
      <c r="H39" s="206">
        <v>6944.4949977830975</v>
      </c>
      <c r="I39" s="206"/>
      <c r="J39" s="206">
        <v>737699.97059642675</v>
      </c>
      <c r="K39" s="200"/>
      <c r="L39" s="200"/>
      <c r="M39" s="199">
        <f>M38</f>
        <v>12.5</v>
      </c>
      <c r="N39" s="198"/>
      <c r="O39" s="198">
        <f>O38</f>
        <v>1.2949200000000001</v>
      </c>
      <c r="P39" s="197"/>
      <c r="Q39" s="196">
        <f t="shared" si="3"/>
        <v>1042068.6333970138</v>
      </c>
      <c r="R39" s="196">
        <f t="shared" si="4"/>
        <v>-104206.86333970138</v>
      </c>
      <c r="S39" s="194"/>
      <c r="T39" s="194"/>
      <c r="U39" s="194"/>
      <c r="V39" s="194"/>
    </row>
    <row r="40" spans="2:22" x14ac:dyDescent="0.2">
      <c r="B40" s="205">
        <v>15</v>
      </c>
      <c r="C40" s="168" t="s">
        <v>137</v>
      </c>
      <c r="D40" s="204" t="s">
        <v>136</v>
      </c>
      <c r="E40" s="208" t="s">
        <v>135</v>
      </c>
      <c r="F40" s="207">
        <v>-0.05</v>
      </c>
      <c r="G40" s="202"/>
      <c r="H40" s="206">
        <v>15073.398029434042</v>
      </c>
      <c r="I40" s="206"/>
      <c r="J40" s="206">
        <v>1500076.1660762429</v>
      </c>
      <c r="K40" s="200"/>
      <c r="L40" s="200"/>
      <c r="M40" s="199">
        <f>M39</f>
        <v>12.5</v>
      </c>
      <c r="N40" s="198"/>
      <c r="O40" s="198">
        <f>O39</f>
        <v>1.2949200000000001</v>
      </c>
      <c r="P40" s="197"/>
      <c r="Q40" s="196">
        <f t="shared" si="3"/>
        <v>2130896.1043433743</v>
      </c>
      <c r="R40" s="196">
        <f t="shared" si="4"/>
        <v>-106544.80521716872</v>
      </c>
      <c r="S40" s="194"/>
      <c r="T40" s="194"/>
      <c r="U40" s="194"/>
      <c r="V40" s="194"/>
    </row>
    <row r="41" spans="2:22" x14ac:dyDescent="0.2">
      <c r="B41" s="205"/>
      <c r="D41" s="204"/>
      <c r="F41" s="203"/>
      <c r="G41" s="202"/>
      <c r="H41" s="201"/>
      <c r="I41" s="201"/>
      <c r="J41" s="201"/>
      <c r="K41" s="200"/>
      <c r="L41" s="200"/>
      <c r="M41" s="199"/>
      <c r="N41" s="198"/>
      <c r="O41" s="198"/>
      <c r="P41" s="197"/>
      <c r="Q41" s="196"/>
      <c r="R41" s="196"/>
      <c r="S41" s="194"/>
      <c r="T41" s="194"/>
      <c r="U41" s="194"/>
      <c r="V41" s="194"/>
    </row>
    <row r="42" spans="2:22" x14ac:dyDescent="0.2">
      <c r="B42" s="183">
        <v>16</v>
      </c>
      <c r="C42" s="168" t="s">
        <v>134</v>
      </c>
      <c r="H42" s="195"/>
      <c r="I42" s="195"/>
      <c r="J42" s="195"/>
      <c r="K42" s="195"/>
      <c r="L42" s="195"/>
      <c r="P42" s="166"/>
      <c r="Q42" s="196">
        <f>SUM(Q35:Q40)</f>
        <v>70826077.470239073</v>
      </c>
      <c r="R42" s="196">
        <f>SUM(R35:R40)</f>
        <v>-15028820.688480115</v>
      </c>
      <c r="S42" s="194">
        <v>0</v>
      </c>
      <c r="T42" s="194">
        <v>15762667.433514832</v>
      </c>
      <c r="U42" s="194"/>
      <c r="V42" s="194"/>
    </row>
    <row r="43" spans="2:22" x14ac:dyDescent="0.2">
      <c r="B43" s="183"/>
      <c r="H43" s="195"/>
      <c r="P43" s="166"/>
      <c r="S43" s="170"/>
      <c r="T43" s="170"/>
      <c r="U43" s="170"/>
      <c r="V43" s="170"/>
    </row>
    <row r="44" spans="2:22" x14ac:dyDescent="0.2">
      <c r="B44" s="183">
        <v>17</v>
      </c>
      <c r="C44" s="168" t="s">
        <v>133</v>
      </c>
      <c r="P44" s="166"/>
      <c r="S44" s="170"/>
      <c r="T44" s="170"/>
      <c r="U44" s="194">
        <v>1758190</v>
      </c>
      <c r="V44" s="170"/>
    </row>
    <row r="45" spans="2:22" x14ac:dyDescent="0.2">
      <c r="B45" s="183"/>
      <c r="C45" s="193"/>
      <c r="D45" s="192"/>
      <c r="E45" s="191"/>
      <c r="F45" s="191"/>
      <c r="H45" s="191"/>
      <c r="I45" s="191"/>
      <c r="J45" s="191"/>
      <c r="K45" s="191"/>
      <c r="L45" s="166"/>
      <c r="M45" s="191"/>
      <c r="N45" s="191"/>
      <c r="O45" s="191"/>
      <c r="P45" s="166"/>
      <c r="Q45" s="191"/>
      <c r="R45" s="190"/>
      <c r="S45" s="189"/>
      <c r="T45" s="189"/>
      <c r="U45" s="189"/>
      <c r="V45" s="189"/>
    </row>
    <row r="46" spans="2:22" x14ac:dyDescent="0.2">
      <c r="B46" s="183">
        <v>18</v>
      </c>
      <c r="C46" s="188" t="s">
        <v>132</v>
      </c>
      <c r="P46" s="166"/>
      <c r="R46" s="187"/>
      <c r="S46" s="184"/>
      <c r="T46" s="184"/>
      <c r="U46" s="184"/>
      <c r="V46" s="184">
        <f>T42-U44</f>
        <v>14004477.433514832</v>
      </c>
    </row>
    <row r="47" spans="2:22" x14ac:dyDescent="0.2">
      <c r="B47" s="183"/>
      <c r="C47" s="188"/>
      <c r="P47" s="166"/>
      <c r="R47" s="187"/>
      <c r="S47" s="184"/>
      <c r="T47" s="184"/>
      <c r="U47" s="184"/>
      <c r="V47" s="184"/>
    </row>
    <row r="48" spans="2:22" x14ac:dyDescent="0.2">
      <c r="B48" s="183">
        <v>19</v>
      </c>
      <c r="C48" s="168" t="s">
        <v>131</v>
      </c>
      <c r="P48" s="166"/>
      <c r="Q48" s="186"/>
      <c r="R48" s="186"/>
      <c r="S48" s="185"/>
      <c r="T48" s="185">
        <f>SUM(T20,T42)</f>
        <v>35826022.04513409</v>
      </c>
      <c r="U48" s="185">
        <f>SUM(U22,U44)</f>
        <v>9884454</v>
      </c>
      <c r="V48" s="184"/>
    </row>
    <row r="49" spans="2:22" x14ac:dyDescent="0.2">
      <c r="B49" s="183"/>
      <c r="P49" s="166"/>
      <c r="S49" s="170"/>
      <c r="T49" s="170"/>
      <c r="U49" s="170"/>
      <c r="V49" s="170"/>
    </row>
    <row r="50" spans="2:22" x14ac:dyDescent="0.2">
      <c r="B50" s="183">
        <v>20</v>
      </c>
      <c r="C50" s="182" t="s">
        <v>130</v>
      </c>
      <c r="D50" s="181"/>
      <c r="E50" s="180"/>
      <c r="F50" s="180"/>
      <c r="G50" s="180"/>
      <c r="H50" s="180"/>
      <c r="I50" s="180"/>
      <c r="J50" s="180"/>
      <c r="K50" s="180"/>
      <c r="L50" s="180"/>
      <c r="M50" s="180"/>
      <c r="N50" s="180"/>
      <c r="O50" s="180"/>
      <c r="P50" s="180"/>
      <c r="Q50" s="180"/>
      <c r="R50" s="180"/>
      <c r="S50" s="179"/>
      <c r="T50" s="179"/>
      <c r="U50" s="178"/>
      <c r="V50" s="177">
        <f>SUM(V24,V46)</f>
        <v>25941568.04513409</v>
      </c>
    </row>
    <row r="51" spans="2:22" x14ac:dyDescent="0.2">
      <c r="P51" s="166"/>
      <c r="S51" s="170"/>
      <c r="T51" s="170"/>
      <c r="U51" s="170"/>
      <c r="V51" s="176">
        <f>T48-U48-V50</f>
        <v>0</v>
      </c>
    </row>
    <row r="52" spans="2:22" x14ac:dyDescent="0.2">
      <c r="P52" s="166"/>
      <c r="S52" s="170"/>
      <c r="T52" s="170"/>
      <c r="U52" s="170"/>
      <c r="V52" s="175"/>
    </row>
    <row r="53" spans="2:22" x14ac:dyDescent="0.2">
      <c r="B53" s="174" t="s">
        <v>129</v>
      </c>
      <c r="P53" s="166"/>
      <c r="S53" s="170"/>
      <c r="T53" s="170"/>
      <c r="U53" s="170"/>
      <c r="V53" s="170"/>
    </row>
    <row r="54" spans="2:22" x14ac:dyDescent="0.2">
      <c r="B54" s="173" t="s">
        <v>128</v>
      </c>
      <c r="C54" s="172" t="s">
        <v>127</v>
      </c>
      <c r="P54" s="166"/>
    </row>
    <row r="55" spans="2:22" x14ac:dyDescent="0.2">
      <c r="B55" s="173" t="s">
        <v>126</v>
      </c>
      <c r="C55" s="172" t="s">
        <v>125</v>
      </c>
    </row>
    <row r="56" spans="2:22" x14ac:dyDescent="0.2">
      <c r="B56" s="173" t="s">
        <v>124</v>
      </c>
      <c r="C56" s="172" t="s">
        <v>123</v>
      </c>
    </row>
    <row r="57" spans="2:22" s="170" customFormat="1" x14ac:dyDescent="0.2">
      <c r="B57" s="173" t="s">
        <v>122</v>
      </c>
      <c r="C57" s="172" t="s">
        <v>121</v>
      </c>
      <c r="D57" s="167"/>
      <c r="G57" s="171"/>
    </row>
    <row r="58" spans="2:22" x14ac:dyDescent="0.2">
      <c r="B58" s="173" t="s">
        <v>120</v>
      </c>
      <c r="C58" s="172" t="s">
        <v>119</v>
      </c>
    </row>
    <row r="59" spans="2:22" x14ac:dyDescent="0.2">
      <c r="B59" s="173" t="s">
        <v>118</v>
      </c>
      <c r="C59" s="172" t="s">
        <v>117</v>
      </c>
    </row>
    <row r="60" spans="2:22" s="170" customFormat="1" x14ac:dyDescent="0.2">
      <c r="B60" s="173" t="s">
        <v>116</v>
      </c>
      <c r="C60" s="172" t="s">
        <v>115</v>
      </c>
      <c r="G60" s="171"/>
    </row>
    <row r="61" spans="2:22" x14ac:dyDescent="0.2">
      <c r="B61" s="165"/>
      <c r="C61" s="165"/>
      <c r="D61" s="170"/>
    </row>
    <row r="62" spans="2:22" x14ac:dyDescent="0.2">
      <c r="B62" s="165"/>
      <c r="C62" s="165"/>
      <c r="D62" s="170"/>
    </row>
    <row r="63" spans="2:22" x14ac:dyDescent="0.2">
      <c r="B63" s="165"/>
      <c r="C63" s="165"/>
      <c r="D63" s="170"/>
    </row>
    <row r="64" spans="2:22" x14ac:dyDescent="0.2">
      <c r="B64" s="165"/>
      <c r="C64" s="165"/>
      <c r="D64" s="170"/>
    </row>
    <row r="65" spans="2:4" x14ac:dyDescent="0.2">
      <c r="B65" s="165"/>
      <c r="C65" s="165"/>
      <c r="D65" s="170"/>
    </row>
    <row r="66" spans="2:4" x14ac:dyDescent="0.2">
      <c r="B66" s="165"/>
      <c r="C66" s="165"/>
      <c r="D66" s="170"/>
    </row>
    <row r="67" spans="2:4" x14ac:dyDescent="0.2">
      <c r="B67" s="165"/>
      <c r="C67" s="165"/>
      <c r="D67" s="170"/>
    </row>
    <row r="68" spans="2:4" x14ac:dyDescent="0.2">
      <c r="B68" s="165"/>
      <c r="C68" s="165"/>
      <c r="D68" s="170"/>
    </row>
    <row r="69" spans="2:4" x14ac:dyDescent="0.2">
      <c r="B69" s="165"/>
      <c r="C69" s="165"/>
      <c r="D69" s="170"/>
    </row>
    <row r="70" spans="2:4" x14ac:dyDescent="0.2">
      <c r="B70" s="165"/>
      <c r="C70" s="165"/>
      <c r="D70" s="170"/>
    </row>
    <row r="71" spans="2:4" x14ac:dyDescent="0.2">
      <c r="B71" s="165"/>
      <c r="C71" s="165"/>
      <c r="D71" s="170"/>
    </row>
    <row r="72" spans="2:4" x14ac:dyDescent="0.2">
      <c r="B72" s="165"/>
      <c r="C72" s="165"/>
      <c r="D72" s="170"/>
    </row>
    <row r="73" spans="2:4" x14ac:dyDescent="0.2">
      <c r="B73" s="165"/>
      <c r="C73" s="165"/>
      <c r="D73" s="170"/>
    </row>
    <row r="74" spans="2:4" x14ac:dyDescent="0.2">
      <c r="B74" s="165"/>
      <c r="C74" s="165"/>
      <c r="D74" s="170"/>
    </row>
    <row r="75" spans="2:4" x14ac:dyDescent="0.2">
      <c r="B75" s="165"/>
      <c r="C75" s="165"/>
      <c r="D75" s="170"/>
    </row>
    <row r="76" spans="2:4" x14ac:dyDescent="0.2">
      <c r="B76" s="165"/>
      <c r="C76" s="165"/>
      <c r="D76" s="170"/>
    </row>
    <row r="77" spans="2:4" x14ac:dyDescent="0.2">
      <c r="B77" s="165"/>
      <c r="C77" s="165"/>
      <c r="D77" s="170"/>
    </row>
    <row r="78" spans="2:4" x14ac:dyDescent="0.2">
      <c r="B78" s="165"/>
      <c r="C78" s="165"/>
      <c r="D78" s="170"/>
    </row>
    <row r="79" spans="2:4" x14ac:dyDescent="0.2">
      <c r="B79" s="165"/>
      <c r="C79" s="165"/>
      <c r="D79" s="170"/>
    </row>
    <row r="80" spans="2:4" x14ac:dyDescent="0.2">
      <c r="B80" s="165"/>
      <c r="C80" s="165"/>
      <c r="D80" s="170"/>
    </row>
    <row r="81" spans="2:4" x14ac:dyDescent="0.2">
      <c r="B81" s="165"/>
      <c r="C81" s="165"/>
      <c r="D81" s="170"/>
    </row>
    <row r="82" spans="2:4" x14ac:dyDescent="0.2">
      <c r="B82" s="165"/>
      <c r="C82" s="165"/>
      <c r="D82" s="170"/>
    </row>
    <row r="83" spans="2:4" x14ac:dyDescent="0.2">
      <c r="B83" s="165"/>
      <c r="C83" s="165"/>
      <c r="D83" s="170"/>
    </row>
    <row r="84" spans="2:4" x14ac:dyDescent="0.2">
      <c r="B84" s="165"/>
      <c r="C84" s="165"/>
      <c r="D84" s="170"/>
    </row>
    <row r="85" spans="2:4" x14ac:dyDescent="0.2">
      <c r="B85" s="165"/>
      <c r="C85" s="165"/>
      <c r="D85" s="170"/>
    </row>
    <row r="86" spans="2:4" x14ac:dyDescent="0.2">
      <c r="B86" s="165"/>
      <c r="C86" s="165"/>
      <c r="D86" s="170"/>
    </row>
    <row r="87" spans="2:4" x14ac:dyDescent="0.2">
      <c r="B87" s="165"/>
      <c r="C87" s="165"/>
      <c r="D87" s="170"/>
    </row>
    <row r="88" spans="2:4" x14ac:dyDescent="0.2">
      <c r="B88" s="165"/>
      <c r="C88" s="165"/>
      <c r="D88" s="170"/>
    </row>
    <row r="89" spans="2:4" x14ac:dyDescent="0.2">
      <c r="B89" s="165"/>
      <c r="C89" s="165"/>
      <c r="D89" s="170"/>
    </row>
    <row r="90" spans="2:4" x14ac:dyDescent="0.2">
      <c r="B90" s="165"/>
      <c r="C90" s="165"/>
      <c r="D90" s="170"/>
    </row>
    <row r="91" spans="2:4" x14ac:dyDescent="0.2">
      <c r="B91" s="165"/>
      <c r="C91" s="165"/>
      <c r="D91" s="170"/>
    </row>
    <row r="92" spans="2:4" x14ac:dyDescent="0.2">
      <c r="B92" s="165"/>
      <c r="C92" s="165"/>
      <c r="D92" s="170"/>
    </row>
    <row r="93" spans="2:4" x14ac:dyDescent="0.2">
      <c r="B93" s="165"/>
      <c r="C93" s="165"/>
      <c r="D93" s="170"/>
    </row>
    <row r="94" spans="2:4" x14ac:dyDescent="0.2">
      <c r="B94" s="165"/>
      <c r="C94" s="165"/>
      <c r="D94" s="170"/>
    </row>
    <row r="95" spans="2:4" x14ac:dyDescent="0.2">
      <c r="B95" s="165"/>
      <c r="C95" s="165"/>
      <c r="D95" s="170"/>
    </row>
    <row r="96" spans="2:4" x14ac:dyDescent="0.2">
      <c r="B96" s="165"/>
      <c r="C96" s="165"/>
      <c r="D96" s="170"/>
    </row>
    <row r="97" spans="2:4" x14ac:dyDescent="0.2">
      <c r="B97" s="165"/>
      <c r="C97" s="165"/>
      <c r="D97" s="170"/>
    </row>
    <row r="98" spans="2:4" x14ac:dyDescent="0.2">
      <c r="B98" s="165"/>
      <c r="C98" s="165"/>
      <c r="D98" s="170"/>
    </row>
    <row r="99" spans="2:4" x14ac:dyDescent="0.2">
      <c r="B99" s="165"/>
      <c r="C99" s="165"/>
      <c r="D99" s="170"/>
    </row>
    <row r="100" spans="2:4" x14ac:dyDescent="0.2">
      <c r="B100" s="165"/>
      <c r="C100" s="165"/>
      <c r="D100" s="170"/>
    </row>
    <row r="101" spans="2:4" x14ac:dyDescent="0.2">
      <c r="B101" s="165"/>
      <c r="C101" s="165"/>
      <c r="D101" s="170"/>
    </row>
    <row r="102" spans="2:4" x14ac:dyDescent="0.2">
      <c r="B102" s="165"/>
      <c r="C102" s="165"/>
      <c r="D102" s="170"/>
    </row>
    <row r="103" spans="2:4" x14ac:dyDescent="0.2">
      <c r="B103" s="165"/>
      <c r="C103" s="165"/>
      <c r="D103" s="170"/>
    </row>
    <row r="104" spans="2:4" x14ac:dyDescent="0.2">
      <c r="B104" s="165"/>
      <c r="C104" s="165"/>
      <c r="D104" s="170"/>
    </row>
    <row r="105" spans="2:4" x14ac:dyDescent="0.2">
      <c r="B105" s="165"/>
      <c r="C105" s="165"/>
      <c r="D105" s="170"/>
    </row>
    <row r="106" spans="2:4" x14ac:dyDescent="0.2">
      <c r="B106" s="165"/>
      <c r="C106" s="165"/>
      <c r="D106" s="170"/>
    </row>
    <row r="107" spans="2:4" x14ac:dyDescent="0.2">
      <c r="B107" s="165"/>
      <c r="C107" s="165"/>
      <c r="D107" s="170"/>
    </row>
    <row r="108" spans="2:4" x14ac:dyDescent="0.2">
      <c r="B108" s="165"/>
      <c r="C108" s="165"/>
      <c r="D108" s="170"/>
    </row>
    <row r="109" spans="2:4" x14ac:dyDescent="0.2">
      <c r="B109" s="165"/>
      <c r="C109" s="165"/>
      <c r="D109" s="170"/>
    </row>
    <row r="110" spans="2:4" x14ac:dyDescent="0.2">
      <c r="B110" s="165"/>
      <c r="C110" s="165"/>
      <c r="D110" s="170"/>
    </row>
    <row r="111" spans="2:4" x14ac:dyDescent="0.2">
      <c r="B111" s="165"/>
      <c r="C111" s="165"/>
      <c r="D111" s="170"/>
    </row>
    <row r="112" spans="2:4" x14ac:dyDescent="0.2">
      <c r="B112" s="165"/>
      <c r="C112" s="165"/>
      <c r="D112" s="170"/>
    </row>
    <row r="113" spans="2:4" x14ac:dyDescent="0.2">
      <c r="B113" s="165"/>
      <c r="C113" s="165"/>
      <c r="D113" s="170"/>
    </row>
    <row r="114" spans="2:4" x14ac:dyDescent="0.2">
      <c r="B114" s="165"/>
      <c r="C114" s="165"/>
      <c r="D114" s="170"/>
    </row>
    <row r="115" spans="2:4" x14ac:dyDescent="0.2">
      <c r="B115" s="165"/>
      <c r="C115" s="165"/>
      <c r="D115" s="170"/>
    </row>
    <row r="116" spans="2:4" x14ac:dyDescent="0.2">
      <c r="B116" s="165"/>
      <c r="C116" s="165"/>
      <c r="D116" s="170"/>
    </row>
    <row r="117" spans="2:4" x14ac:dyDescent="0.2">
      <c r="B117" s="165"/>
      <c r="C117" s="165"/>
      <c r="D117" s="170"/>
    </row>
    <row r="118" spans="2:4" x14ac:dyDescent="0.2">
      <c r="B118" s="165"/>
      <c r="C118" s="165"/>
      <c r="D118" s="170"/>
    </row>
    <row r="119" spans="2:4" x14ac:dyDescent="0.2">
      <c r="B119" s="165"/>
      <c r="C119" s="165"/>
      <c r="D119" s="170"/>
    </row>
    <row r="120" spans="2:4" x14ac:dyDescent="0.2">
      <c r="B120" s="165"/>
      <c r="C120" s="165"/>
      <c r="D120" s="170"/>
    </row>
    <row r="121" spans="2:4" x14ac:dyDescent="0.2">
      <c r="B121" s="165"/>
      <c r="C121" s="165"/>
      <c r="D121" s="170"/>
    </row>
    <row r="122" spans="2:4" x14ac:dyDescent="0.2">
      <c r="B122" s="165"/>
      <c r="C122" s="165"/>
      <c r="D122" s="170"/>
    </row>
    <row r="123" spans="2:4" x14ac:dyDescent="0.2">
      <c r="B123" s="165"/>
      <c r="C123" s="165"/>
      <c r="D123" s="170"/>
    </row>
    <row r="124" spans="2:4" x14ac:dyDescent="0.2">
      <c r="B124" s="165"/>
      <c r="C124" s="165"/>
      <c r="D124" s="170"/>
    </row>
    <row r="125" spans="2:4" x14ac:dyDescent="0.2">
      <c r="B125" s="165"/>
      <c r="C125" s="165"/>
      <c r="D125" s="170"/>
    </row>
    <row r="126" spans="2:4" x14ac:dyDescent="0.2">
      <c r="B126" s="165"/>
      <c r="C126" s="165"/>
      <c r="D126" s="170"/>
    </row>
    <row r="127" spans="2:4" x14ac:dyDescent="0.2">
      <c r="B127" s="165"/>
      <c r="C127" s="165"/>
      <c r="D127" s="170"/>
    </row>
    <row r="128" spans="2:4" x14ac:dyDescent="0.2">
      <c r="B128" s="165"/>
      <c r="C128" s="165"/>
      <c r="D128" s="170"/>
    </row>
    <row r="129" spans="2:4" x14ac:dyDescent="0.2">
      <c r="B129" s="165"/>
      <c r="C129" s="165"/>
      <c r="D129" s="170"/>
    </row>
    <row r="130" spans="2:4" x14ac:dyDescent="0.2">
      <c r="B130" s="165"/>
      <c r="C130" s="165"/>
      <c r="D130" s="170"/>
    </row>
    <row r="131" spans="2:4" x14ac:dyDescent="0.2">
      <c r="B131" s="165"/>
      <c r="C131" s="165"/>
      <c r="D131" s="170"/>
    </row>
    <row r="132" spans="2:4" x14ac:dyDescent="0.2">
      <c r="B132" s="165"/>
      <c r="C132" s="165"/>
      <c r="D132" s="170"/>
    </row>
    <row r="133" spans="2:4" x14ac:dyDescent="0.2">
      <c r="B133" s="165"/>
      <c r="C133" s="165"/>
      <c r="D133" s="170"/>
    </row>
    <row r="134" spans="2:4" x14ac:dyDescent="0.2">
      <c r="B134" s="165"/>
      <c r="C134" s="165"/>
      <c r="D134" s="170"/>
    </row>
    <row r="135" spans="2:4" x14ac:dyDescent="0.2">
      <c r="B135" s="165"/>
      <c r="C135" s="165"/>
      <c r="D135" s="170"/>
    </row>
    <row r="136" spans="2:4" x14ac:dyDescent="0.2">
      <c r="B136" s="165"/>
      <c r="C136" s="165"/>
      <c r="D136" s="170"/>
    </row>
    <row r="137" spans="2:4" x14ac:dyDescent="0.2">
      <c r="B137" s="165"/>
      <c r="C137" s="165"/>
      <c r="D137" s="170"/>
    </row>
    <row r="138" spans="2:4" x14ac:dyDescent="0.2">
      <c r="B138" s="165"/>
      <c r="C138" s="165"/>
      <c r="D138" s="170"/>
    </row>
    <row r="139" spans="2:4" x14ac:dyDescent="0.2">
      <c r="B139" s="165"/>
      <c r="C139" s="165"/>
      <c r="D139" s="170"/>
    </row>
    <row r="140" spans="2:4" x14ac:dyDescent="0.2">
      <c r="B140" s="165"/>
      <c r="C140" s="165"/>
      <c r="D140" s="170"/>
    </row>
    <row r="141" spans="2:4" x14ac:dyDescent="0.2">
      <c r="B141" s="165"/>
      <c r="C141" s="165"/>
      <c r="D141" s="170"/>
    </row>
    <row r="142" spans="2:4" x14ac:dyDescent="0.2">
      <c r="B142" s="165"/>
      <c r="C142" s="165"/>
      <c r="D142" s="170"/>
    </row>
    <row r="143" spans="2:4" x14ac:dyDescent="0.2">
      <c r="B143" s="165"/>
      <c r="C143" s="165"/>
      <c r="D143" s="170"/>
    </row>
    <row r="144" spans="2:4" x14ac:dyDescent="0.2">
      <c r="B144" s="165"/>
      <c r="C144" s="165"/>
      <c r="D144" s="170"/>
    </row>
    <row r="145" spans="2:4" x14ac:dyDescent="0.2">
      <c r="B145" s="165"/>
      <c r="C145" s="165"/>
      <c r="D145" s="170"/>
    </row>
    <row r="146" spans="2:4" x14ac:dyDescent="0.2">
      <c r="B146" s="165"/>
      <c r="C146" s="165"/>
      <c r="D146" s="170"/>
    </row>
    <row r="147" spans="2:4" x14ac:dyDescent="0.2">
      <c r="B147" s="165"/>
      <c r="C147" s="165"/>
      <c r="D147" s="170"/>
    </row>
    <row r="148" spans="2:4" x14ac:dyDescent="0.2">
      <c r="B148" s="165"/>
      <c r="C148" s="165"/>
      <c r="D148" s="170"/>
    </row>
    <row r="149" spans="2:4" x14ac:dyDescent="0.2">
      <c r="B149" s="165"/>
      <c r="C149" s="165"/>
      <c r="D149" s="170"/>
    </row>
    <row r="150" spans="2:4" x14ac:dyDescent="0.2">
      <c r="B150" s="165"/>
      <c r="C150" s="165"/>
      <c r="D150" s="170"/>
    </row>
    <row r="151" spans="2:4" x14ac:dyDescent="0.2">
      <c r="B151" s="165"/>
      <c r="C151" s="165"/>
      <c r="D151" s="170"/>
    </row>
    <row r="152" spans="2:4" x14ac:dyDescent="0.2">
      <c r="B152" s="165"/>
      <c r="C152" s="165"/>
      <c r="D152" s="170"/>
    </row>
    <row r="153" spans="2:4" x14ac:dyDescent="0.2">
      <c r="B153" s="165"/>
      <c r="C153" s="165"/>
      <c r="D153" s="170"/>
    </row>
    <row r="154" spans="2:4" x14ac:dyDescent="0.2">
      <c r="B154" s="165"/>
      <c r="C154" s="165"/>
      <c r="D154" s="170"/>
    </row>
    <row r="155" spans="2:4" x14ac:dyDescent="0.2">
      <c r="B155" s="165"/>
      <c r="C155" s="165"/>
      <c r="D155" s="170"/>
    </row>
    <row r="156" spans="2:4" x14ac:dyDescent="0.2">
      <c r="B156" s="165"/>
      <c r="C156" s="165"/>
      <c r="D156" s="170"/>
    </row>
    <row r="157" spans="2:4" x14ac:dyDescent="0.2">
      <c r="B157" s="165"/>
      <c r="C157" s="165"/>
      <c r="D157" s="170"/>
    </row>
    <row r="158" spans="2:4" x14ac:dyDescent="0.2">
      <c r="B158" s="165"/>
      <c r="C158" s="165"/>
      <c r="D158" s="170"/>
    </row>
    <row r="159" spans="2:4" x14ac:dyDescent="0.2">
      <c r="B159" s="165"/>
      <c r="C159" s="165"/>
      <c r="D159" s="170"/>
    </row>
    <row r="160" spans="2:4" x14ac:dyDescent="0.2">
      <c r="B160" s="165"/>
      <c r="C160" s="165"/>
      <c r="D160" s="170"/>
    </row>
    <row r="161" spans="2:4" x14ac:dyDescent="0.2">
      <c r="B161" s="165"/>
      <c r="C161" s="165"/>
      <c r="D161" s="170"/>
    </row>
    <row r="162" spans="2:4" x14ac:dyDescent="0.2">
      <c r="B162" s="165"/>
      <c r="C162" s="165"/>
      <c r="D162" s="170"/>
    </row>
    <row r="163" spans="2:4" x14ac:dyDescent="0.2">
      <c r="B163" s="165"/>
      <c r="C163" s="165"/>
      <c r="D163" s="170"/>
    </row>
    <row r="164" spans="2:4" x14ac:dyDescent="0.2">
      <c r="B164" s="165"/>
      <c r="C164" s="165"/>
      <c r="D164" s="170"/>
    </row>
    <row r="165" spans="2:4" x14ac:dyDescent="0.2">
      <c r="B165" s="165"/>
      <c r="C165" s="165"/>
      <c r="D165" s="170"/>
    </row>
    <row r="166" spans="2:4" x14ac:dyDescent="0.2">
      <c r="B166" s="165"/>
      <c r="C166" s="165"/>
      <c r="D166" s="170"/>
    </row>
    <row r="167" spans="2:4" x14ac:dyDescent="0.2">
      <c r="B167" s="165"/>
      <c r="C167" s="165"/>
      <c r="D167" s="170"/>
    </row>
    <row r="168" spans="2:4" x14ac:dyDescent="0.2">
      <c r="B168" s="165"/>
      <c r="C168" s="165"/>
      <c r="D168" s="170"/>
    </row>
    <row r="169" spans="2:4" x14ac:dyDescent="0.2">
      <c r="B169" s="165"/>
      <c r="C169" s="165"/>
      <c r="D169" s="170"/>
    </row>
    <row r="170" spans="2:4" x14ac:dyDescent="0.2">
      <c r="B170" s="165"/>
      <c r="C170" s="165"/>
      <c r="D170" s="170"/>
    </row>
    <row r="171" spans="2:4" x14ac:dyDescent="0.2">
      <c r="B171" s="165"/>
      <c r="C171" s="165"/>
      <c r="D171" s="170"/>
    </row>
    <row r="172" spans="2:4" x14ac:dyDescent="0.2">
      <c r="B172" s="165"/>
      <c r="C172" s="165"/>
      <c r="D172" s="170"/>
    </row>
    <row r="173" spans="2:4" x14ac:dyDescent="0.2">
      <c r="B173" s="165"/>
      <c r="C173" s="165"/>
      <c r="D173" s="170"/>
    </row>
    <row r="174" spans="2:4" x14ac:dyDescent="0.2">
      <c r="B174" s="165"/>
      <c r="C174" s="165"/>
      <c r="D174" s="170"/>
    </row>
    <row r="175" spans="2:4" x14ac:dyDescent="0.2">
      <c r="B175" s="165"/>
      <c r="C175" s="165"/>
      <c r="D175" s="170"/>
    </row>
    <row r="176" spans="2:4" x14ac:dyDescent="0.2">
      <c r="B176" s="165"/>
      <c r="C176" s="165"/>
      <c r="D176" s="170"/>
    </row>
    <row r="177" spans="2:4" x14ac:dyDescent="0.2">
      <c r="B177" s="165"/>
      <c r="C177" s="165"/>
      <c r="D177" s="170"/>
    </row>
    <row r="178" spans="2:4" x14ac:dyDescent="0.2">
      <c r="B178" s="165"/>
      <c r="C178" s="165"/>
      <c r="D178" s="170"/>
    </row>
    <row r="179" spans="2:4" x14ac:dyDescent="0.2">
      <c r="B179" s="165"/>
      <c r="C179" s="165"/>
      <c r="D179" s="170"/>
    </row>
    <row r="180" spans="2:4" x14ac:dyDescent="0.2">
      <c r="B180" s="165"/>
      <c r="C180" s="165"/>
      <c r="D180" s="170"/>
    </row>
    <row r="181" spans="2:4" x14ac:dyDescent="0.2">
      <c r="B181" s="165"/>
      <c r="C181" s="165"/>
      <c r="D181" s="170"/>
    </row>
    <row r="182" spans="2:4" x14ac:dyDescent="0.2">
      <c r="B182" s="165"/>
      <c r="C182" s="165"/>
      <c r="D182" s="170"/>
    </row>
    <row r="183" spans="2:4" x14ac:dyDescent="0.2">
      <c r="B183" s="165"/>
      <c r="C183" s="165"/>
      <c r="D183" s="170"/>
    </row>
    <row r="184" spans="2:4" x14ac:dyDescent="0.2">
      <c r="B184" s="165"/>
      <c r="C184" s="165"/>
      <c r="D184" s="170"/>
    </row>
    <row r="185" spans="2:4" x14ac:dyDescent="0.2">
      <c r="B185" s="165"/>
      <c r="C185" s="165"/>
      <c r="D185" s="170"/>
    </row>
    <row r="186" spans="2:4" x14ac:dyDescent="0.2">
      <c r="B186" s="165"/>
      <c r="C186" s="165"/>
      <c r="D186" s="170"/>
    </row>
    <row r="187" spans="2:4" x14ac:dyDescent="0.2">
      <c r="B187" s="165"/>
      <c r="C187" s="165"/>
      <c r="D187" s="170"/>
    </row>
    <row r="188" spans="2:4" x14ac:dyDescent="0.2">
      <c r="B188" s="165"/>
      <c r="C188" s="165"/>
      <c r="D188" s="170"/>
    </row>
    <row r="189" spans="2:4" x14ac:dyDescent="0.2">
      <c r="B189" s="165"/>
      <c r="C189" s="165"/>
      <c r="D189" s="170"/>
    </row>
    <row r="190" spans="2:4" x14ac:dyDescent="0.2">
      <c r="B190" s="165"/>
      <c r="C190" s="165"/>
      <c r="D190" s="170"/>
    </row>
    <row r="191" spans="2:4" x14ac:dyDescent="0.2">
      <c r="B191" s="165"/>
      <c r="C191" s="165"/>
      <c r="D191" s="170"/>
    </row>
    <row r="192" spans="2:4" x14ac:dyDescent="0.2">
      <c r="B192" s="165"/>
      <c r="C192" s="165"/>
      <c r="D192" s="170"/>
    </row>
    <row r="193" spans="2:4" x14ac:dyDescent="0.2">
      <c r="B193" s="165"/>
      <c r="C193" s="165"/>
      <c r="D193" s="170"/>
    </row>
    <row r="194" spans="2:4" x14ac:dyDescent="0.2">
      <c r="B194" s="165"/>
      <c r="C194" s="165"/>
      <c r="D194" s="170"/>
    </row>
    <row r="195" spans="2:4" x14ac:dyDescent="0.2">
      <c r="B195" s="165"/>
      <c r="C195" s="165"/>
      <c r="D195" s="170"/>
    </row>
    <row r="196" spans="2:4" x14ac:dyDescent="0.2">
      <c r="B196" s="165"/>
      <c r="C196" s="165"/>
      <c r="D196" s="170"/>
    </row>
    <row r="197" spans="2:4" x14ac:dyDescent="0.2">
      <c r="B197" s="165"/>
      <c r="C197" s="165"/>
      <c r="D197" s="170"/>
    </row>
    <row r="198" spans="2:4" x14ac:dyDescent="0.2">
      <c r="B198" s="165"/>
      <c r="C198" s="165"/>
      <c r="D198" s="170"/>
    </row>
    <row r="199" spans="2:4" x14ac:dyDescent="0.2">
      <c r="B199" s="165"/>
      <c r="C199" s="165"/>
      <c r="D199" s="170"/>
    </row>
    <row r="200" spans="2:4" x14ac:dyDescent="0.2">
      <c r="B200" s="165"/>
      <c r="C200" s="165"/>
      <c r="D200" s="170"/>
    </row>
    <row r="201" spans="2:4" x14ac:dyDescent="0.2">
      <c r="B201" s="165"/>
      <c r="C201" s="165"/>
      <c r="D201" s="170"/>
    </row>
    <row r="202" spans="2:4" x14ac:dyDescent="0.2">
      <c r="B202" s="165"/>
      <c r="C202" s="165"/>
      <c r="D202" s="170"/>
    </row>
    <row r="203" spans="2:4" x14ac:dyDescent="0.2">
      <c r="B203" s="165"/>
      <c r="C203" s="165"/>
      <c r="D203" s="170"/>
    </row>
    <row r="204" spans="2:4" x14ac:dyDescent="0.2">
      <c r="B204" s="165"/>
      <c r="C204" s="165"/>
      <c r="D204" s="170"/>
    </row>
    <row r="205" spans="2:4" x14ac:dyDescent="0.2">
      <c r="B205" s="165"/>
      <c r="C205" s="165"/>
      <c r="D205" s="170"/>
    </row>
    <row r="206" spans="2:4" x14ac:dyDescent="0.2">
      <c r="B206" s="165"/>
      <c r="C206" s="165"/>
      <c r="D206" s="170"/>
    </row>
    <row r="207" spans="2:4" x14ac:dyDescent="0.2">
      <c r="B207" s="165"/>
      <c r="C207" s="165"/>
      <c r="D207" s="170"/>
    </row>
    <row r="208" spans="2:4" x14ac:dyDescent="0.2">
      <c r="B208" s="165"/>
      <c r="C208" s="165"/>
      <c r="D208" s="170"/>
    </row>
    <row r="209" spans="2:4" x14ac:dyDescent="0.2">
      <c r="B209" s="165"/>
      <c r="C209" s="165"/>
      <c r="D209" s="170"/>
    </row>
    <row r="210" spans="2:4" x14ac:dyDescent="0.2">
      <c r="B210" s="165"/>
      <c r="C210" s="165"/>
      <c r="D210" s="170"/>
    </row>
    <row r="211" spans="2:4" x14ac:dyDescent="0.2">
      <c r="B211" s="165"/>
      <c r="C211" s="165"/>
      <c r="D211" s="170"/>
    </row>
    <row r="212" spans="2:4" x14ac:dyDescent="0.2">
      <c r="B212" s="165"/>
      <c r="C212" s="165"/>
      <c r="D212" s="170"/>
    </row>
    <row r="213" spans="2:4" x14ac:dyDescent="0.2">
      <c r="B213" s="165"/>
      <c r="C213" s="165"/>
      <c r="D213" s="170"/>
    </row>
    <row r="214" spans="2:4" x14ac:dyDescent="0.2">
      <c r="B214" s="165"/>
      <c r="C214" s="165"/>
      <c r="D214" s="170"/>
    </row>
    <row r="215" spans="2:4" x14ac:dyDescent="0.2">
      <c r="B215" s="165"/>
      <c r="C215" s="165"/>
      <c r="D215" s="170"/>
    </row>
    <row r="216" spans="2:4" x14ac:dyDescent="0.2">
      <c r="B216" s="165"/>
      <c r="C216" s="165"/>
      <c r="D216" s="170"/>
    </row>
    <row r="217" spans="2:4" x14ac:dyDescent="0.2">
      <c r="B217" s="165"/>
      <c r="C217" s="165"/>
      <c r="D217" s="170"/>
    </row>
    <row r="218" spans="2:4" x14ac:dyDescent="0.2">
      <c r="B218" s="165"/>
      <c r="C218" s="165"/>
      <c r="D218" s="170"/>
    </row>
    <row r="219" spans="2:4" x14ac:dyDescent="0.2">
      <c r="B219" s="165"/>
      <c r="C219" s="165"/>
      <c r="D219" s="170"/>
    </row>
    <row r="220" spans="2:4" x14ac:dyDescent="0.2">
      <c r="B220" s="165"/>
      <c r="C220" s="165"/>
      <c r="D220" s="170"/>
    </row>
    <row r="221" spans="2:4" x14ac:dyDescent="0.2">
      <c r="B221" s="165"/>
      <c r="C221" s="165"/>
      <c r="D221" s="170"/>
    </row>
    <row r="222" spans="2:4" x14ac:dyDescent="0.2">
      <c r="B222" s="165"/>
      <c r="C222" s="165"/>
      <c r="D222" s="170"/>
    </row>
    <row r="223" spans="2:4" x14ac:dyDescent="0.2">
      <c r="B223" s="165"/>
      <c r="C223" s="165"/>
      <c r="D223" s="170"/>
    </row>
    <row r="224" spans="2:4" x14ac:dyDescent="0.2">
      <c r="B224" s="165"/>
      <c r="C224" s="165"/>
      <c r="D224" s="170"/>
    </row>
    <row r="225" spans="2:4" x14ac:dyDescent="0.2">
      <c r="B225" s="165"/>
      <c r="C225" s="165"/>
      <c r="D225" s="170"/>
    </row>
    <row r="226" spans="2:4" x14ac:dyDescent="0.2">
      <c r="B226" s="165"/>
      <c r="C226" s="165"/>
      <c r="D226" s="170"/>
    </row>
    <row r="227" spans="2:4" x14ac:dyDescent="0.2">
      <c r="B227" s="165"/>
      <c r="C227" s="165"/>
      <c r="D227" s="170"/>
    </row>
    <row r="228" spans="2:4" x14ac:dyDescent="0.2">
      <c r="B228" s="165"/>
      <c r="C228" s="165"/>
      <c r="D228" s="170"/>
    </row>
    <row r="229" spans="2:4" x14ac:dyDescent="0.2">
      <c r="B229" s="165"/>
      <c r="C229" s="165"/>
      <c r="D229" s="170"/>
    </row>
    <row r="230" spans="2:4" x14ac:dyDescent="0.2">
      <c r="B230" s="165"/>
      <c r="C230" s="165"/>
      <c r="D230" s="170"/>
    </row>
    <row r="231" spans="2:4" x14ac:dyDescent="0.2">
      <c r="B231" s="165"/>
      <c r="C231" s="165"/>
      <c r="D231" s="170"/>
    </row>
    <row r="232" spans="2:4" x14ac:dyDescent="0.2">
      <c r="B232" s="165"/>
      <c r="C232" s="165"/>
      <c r="D232" s="170"/>
    </row>
    <row r="233" spans="2:4" x14ac:dyDescent="0.2">
      <c r="B233" s="165"/>
      <c r="C233" s="165"/>
      <c r="D233" s="170"/>
    </row>
    <row r="234" spans="2:4" x14ac:dyDescent="0.2">
      <c r="B234" s="165"/>
      <c r="C234" s="165"/>
      <c r="D234" s="170"/>
    </row>
    <row r="235" spans="2:4" x14ac:dyDescent="0.2">
      <c r="B235" s="165"/>
      <c r="C235" s="165"/>
      <c r="D235" s="170"/>
    </row>
    <row r="236" spans="2:4" x14ac:dyDescent="0.2">
      <c r="B236" s="165"/>
      <c r="C236" s="165"/>
      <c r="D236" s="170"/>
    </row>
    <row r="237" spans="2:4" x14ac:dyDescent="0.2">
      <c r="B237" s="165"/>
      <c r="C237" s="165"/>
      <c r="D237" s="170"/>
    </row>
    <row r="238" spans="2:4" x14ac:dyDescent="0.2">
      <c r="B238" s="165"/>
      <c r="C238" s="165"/>
      <c r="D238" s="170"/>
    </row>
    <row r="239" spans="2:4" x14ac:dyDescent="0.2">
      <c r="B239" s="165"/>
      <c r="C239" s="165"/>
      <c r="D239" s="170"/>
    </row>
    <row r="240" spans="2:4" x14ac:dyDescent="0.2">
      <c r="B240" s="165"/>
      <c r="C240" s="165"/>
      <c r="D240" s="170"/>
    </row>
    <row r="241" spans="2:4" x14ac:dyDescent="0.2">
      <c r="B241" s="165"/>
      <c r="C241" s="165"/>
      <c r="D241" s="170"/>
    </row>
    <row r="242" spans="2:4" x14ac:dyDescent="0.2">
      <c r="B242" s="165"/>
      <c r="C242" s="165"/>
      <c r="D242" s="170"/>
    </row>
    <row r="243" spans="2:4" x14ac:dyDescent="0.2">
      <c r="B243" s="165"/>
      <c r="C243" s="165"/>
      <c r="D243" s="170"/>
    </row>
    <row r="244" spans="2:4" x14ac:dyDescent="0.2">
      <c r="B244" s="165"/>
      <c r="C244" s="165"/>
      <c r="D244" s="170"/>
    </row>
    <row r="245" spans="2:4" x14ac:dyDescent="0.2">
      <c r="B245" s="165"/>
      <c r="C245" s="165"/>
      <c r="D245" s="170"/>
    </row>
    <row r="246" spans="2:4" x14ac:dyDescent="0.2">
      <c r="B246" s="165"/>
      <c r="C246" s="165"/>
      <c r="D246" s="170"/>
    </row>
    <row r="247" spans="2:4" x14ac:dyDescent="0.2">
      <c r="B247" s="165"/>
      <c r="C247" s="165"/>
      <c r="D247" s="170"/>
    </row>
    <row r="248" spans="2:4" x14ac:dyDescent="0.2">
      <c r="B248" s="165"/>
      <c r="C248" s="165"/>
      <c r="D248" s="170"/>
    </row>
    <row r="249" spans="2:4" x14ac:dyDescent="0.2">
      <c r="B249" s="165"/>
      <c r="C249" s="165"/>
      <c r="D249" s="170"/>
    </row>
    <row r="250" spans="2:4" x14ac:dyDescent="0.2">
      <c r="B250" s="165"/>
      <c r="C250" s="165"/>
      <c r="D250" s="170"/>
    </row>
    <row r="251" spans="2:4" x14ac:dyDescent="0.2">
      <c r="B251" s="165"/>
      <c r="C251" s="165"/>
      <c r="D251" s="170"/>
    </row>
    <row r="252" spans="2:4" x14ac:dyDescent="0.2">
      <c r="B252" s="165"/>
      <c r="C252" s="165"/>
      <c r="D252" s="170"/>
    </row>
    <row r="253" spans="2:4" x14ac:dyDescent="0.2">
      <c r="B253" s="165"/>
      <c r="C253" s="165"/>
      <c r="D253" s="170"/>
    </row>
    <row r="254" spans="2:4" x14ac:dyDescent="0.2">
      <c r="B254" s="165"/>
      <c r="C254" s="165"/>
      <c r="D254" s="170"/>
    </row>
    <row r="255" spans="2:4" x14ac:dyDescent="0.2">
      <c r="B255" s="165"/>
      <c r="C255" s="165"/>
      <c r="D255" s="170"/>
    </row>
    <row r="256" spans="2:4" x14ac:dyDescent="0.2">
      <c r="B256" s="165"/>
      <c r="C256" s="165"/>
      <c r="D256" s="170"/>
    </row>
    <row r="257" spans="2:4" x14ac:dyDescent="0.2">
      <c r="B257" s="165"/>
      <c r="C257" s="165"/>
      <c r="D257" s="170"/>
    </row>
    <row r="258" spans="2:4" x14ac:dyDescent="0.2">
      <c r="B258" s="165"/>
      <c r="C258" s="165"/>
      <c r="D258" s="170"/>
    </row>
    <row r="259" spans="2:4" x14ac:dyDescent="0.2">
      <c r="B259" s="165"/>
      <c r="C259" s="165"/>
      <c r="D259" s="170"/>
    </row>
    <row r="260" spans="2:4" x14ac:dyDescent="0.2">
      <c r="B260" s="165"/>
      <c r="C260" s="165"/>
      <c r="D260" s="170"/>
    </row>
    <row r="261" spans="2:4" x14ac:dyDescent="0.2">
      <c r="B261" s="165"/>
      <c r="C261" s="165"/>
      <c r="D261" s="170"/>
    </row>
    <row r="262" spans="2:4" x14ac:dyDescent="0.2">
      <c r="B262" s="165"/>
      <c r="C262" s="165"/>
      <c r="D262" s="170"/>
    </row>
    <row r="263" spans="2:4" x14ac:dyDescent="0.2">
      <c r="B263" s="165"/>
      <c r="C263" s="165"/>
      <c r="D263" s="170"/>
    </row>
    <row r="264" spans="2:4" x14ac:dyDescent="0.2">
      <c r="B264" s="165"/>
      <c r="C264" s="165"/>
      <c r="D264" s="170"/>
    </row>
    <row r="265" spans="2:4" x14ac:dyDescent="0.2">
      <c r="B265" s="165"/>
      <c r="C265" s="165"/>
      <c r="D265" s="170"/>
    </row>
    <row r="266" spans="2:4" x14ac:dyDescent="0.2">
      <c r="B266" s="165"/>
      <c r="C266" s="165"/>
      <c r="D266" s="170"/>
    </row>
    <row r="267" spans="2:4" x14ac:dyDescent="0.2">
      <c r="B267" s="165"/>
      <c r="C267" s="165"/>
      <c r="D267" s="170"/>
    </row>
    <row r="268" spans="2:4" x14ac:dyDescent="0.2">
      <c r="B268" s="165"/>
      <c r="C268" s="165"/>
      <c r="D268" s="170"/>
    </row>
    <row r="269" spans="2:4" x14ac:dyDescent="0.2">
      <c r="B269" s="165"/>
      <c r="C269" s="165"/>
      <c r="D269" s="170"/>
    </row>
    <row r="270" spans="2:4" x14ac:dyDescent="0.2">
      <c r="B270" s="165"/>
      <c r="C270" s="165"/>
      <c r="D270" s="170"/>
    </row>
    <row r="271" spans="2:4" x14ac:dyDescent="0.2">
      <c r="B271" s="165"/>
      <c r="C271" s="165"/>
      <c r="D271" s="170"/>
    </row>
    <row r="272" spans="2:4" x14ac:dyDescent="0.2">
      <c r="B272" s="165"/>
      <c r="C272" s="165"/>
      <c r="D272" s="170"/>
    </row>
    <row r="273" spans="2:4" x14ac:dyDescent="0.2">
      <c r="B273" s="165"/>
      <c r="C273" s="165"/>
      <c r="D273" s="170"/>
    </row>
    <row r="274" spans="2:4" x14ac:dyDescent="0.2">
      <c r="B274" s="165"/>
      <c r="C274" s="165"/>
      <c r="D274" s="170"/>
    </row>
    <row r="275" spans="2:4" x14ac:dyDescent="0.2">
      <c r="B275" s="165"/>
      <c r="C275" s="165"/>
      <c r="D275" s="170"/>
    </row>
    <row r="276" spans="2:4" x14ac:dyDescent="0.2">
      <c r="B276" s="165"/>
      <c r="C276" s="165"/>
      <c r="D276" s="170"/>
    </row>
    <row r="277" spans="2:4" x14ac:dyDescent="0.2">
      <c r="B277" s="165"/>
      <c r="C277" s="165"/>
      <c r="D277" s="170"/>
    </row>
    <row r="278" spans="2:4" x14ac:dyDescent="0.2">
      <c r="B278" s="165"/>
      <c r="C278" s="165"/>
      <c r="D278" s="170"/>
    </row>
    <row r="279" spans="2:4" x14ac:dyDescent="0.2">
      <c r="B279" s="165"/>
      <c r="C279" s="165"/>
      <c r="D279" s="170"/>
    </row>
    <row r="280" spans="2:4" x14ac:dyDescent="0.2">
      <c r="B280" s="165"/>
      <c r="C280" s="165"/>
      <c r="D280" s="170"/>
    </row>
    <row r="281" spans="2:4" x14ac:dyDescent="0.2">
      <c r="B281" s="165"/>
      <c r="C281" s="165"/>
      <c r="D281" s="170"/>
    </row>
    <row r="282" spans="2:4" x14ac:dyDescent="0.2">
      <c r="B282" s="165"/>
      <c r="C282" s="165"/>
      <c r="D282" s="170"/>
    </row>
    <row r="283" spans="2:4" x14ac:dyDescent="0.2">
      <c r="B283" s="165"/>
      <c r="C283" s="165"/>
      <c r="D283" s="170"/>
    </row>
    <row r="284" spans="2:4" x14ac:dyDescent="0.2">
      <c r="B284" s="165"/>
      <c r="C284" s="165"/>
      <c r="D284" s="170"/>
    </row>
    <row r="285" spans="2:4" x14ac:dyDescent="0.2">
      <c r="B285" s="165"/>
      <c r="C285" s="165"/>
      <c r="D285" s="170"/>
    </row>
    <row r="286" spans="2:4" x14ac:dyDescent="0.2">
      <c r="B286" s="165"/>
      <c r="C286" s="165"/>
      <c r="D286" s="170"/>
    </row>
    <row r="287" spans="2:4" x14ac:dyDescent="0.2">
      <c r="B287" s="165"/>
      <c r="C287" s="165"/>
      <c r="D287" s="170"/>
    </row>
    <row r="288" spans="2:4" x14ac:dyDescent="0.2">
      <c r="B288" s="165"/>
      <c r="C288" s="165"/>
      <c r="D288" s="170"/>
    </row>
    <row r="289" spans="2:4" x14ac:dyDescent="0.2">
      <c r="B289" s="165"/>
      <c r="C289" s="165"/>
      <c r="D289" s="170"/>
    </row>
    <row r="290" spans="2:4" x14ac:dyDescent="0.2">
      <c r="B290" s="165"/>
      <c r="C290" s="165"/>
      <c r="D290" s="170"/>
    </row>
    <row r="291" spans="2:4" x14ac:dyDescent="0.2">
      <c r="B291" s="165"/>
      <c r="C291" s="165"/>
      <c r="D291" s="170"/>
    </row>
    <row r="292" spans="2:4" x14ac:dyDescent="0.2">
      <c r="B292" s="165"/>
      <c r="C292" s="165"/>
      <c r="D292" s="170"/>
    </row>
    <row r="293" spans="2:4" x14ac:dyDescent="0.2">
      <c r="B293" s="165"/>
      <c r="C293" s="165"/>
      <c r="D293" s="170"/>
    </row>
    <row r="294" spans="2:4" x14ac:dyDescent="0.2">
      <c r="B294" s="165"/>
      <c r="C294" s="165"/>
      <c r="D294" s="170"/>
    </row>
    <row r="295" spans="2:4" x14ac:dyDescent="0.2">
      <c r="B295" s="165"/>
      <c r="C295" s="165"/>
      <c r="D295" s="170"/>
    </row>
    <row r="296" spans="2:4" x14ac:dyDescent="0.2">
      <c r="B296" s="165"/>
      <c r="C296" s="165"/>
      <c r="D296" s="170"/>
    </row>
    <row r="297" spans="2:4" x14ac:dyDescent="0.2">
      <c r="B297" s="165"/>
      <c r="C297" s="165"/>
      <c r="D297" s="170"/>
    </row>
    <row r="298" spans="2:4" x14ac:dyDescent="0.2">
      <c r="B298" s="165"/>
      <c r="C298" s="165"/>
      <c r="D298" s="170"/>
    </row>
    <row r="299" spans="2:4" x14ac:dyDescent="0.2">
      <c r="B299" s="165"/>
      <c r="C299" s="165"/>
      <c r="D299" s="170"/>
    </row>
    <row r="300" spans="2:4" x14ac:dyDescent="0.2">
      <c r="B300" s="165"/>
      <c r="C300" s="165"/>
      <c r="D300" s="170"/>
    </row>
    <row r="301" spans="2:4" x14ac:dyDescent="0.2">
      <c r="B301" s="165"/>
      <c r="C301" s="165"/>
      <c r="D301" s="170"/>
    </row>
    <row r="302" spans="2:4" x14ac:dyDescent="0.2">
      <c r="B302" s="165"/>
      <c r="C302" s="165"/>
      <c r="D302" s="170"/>
    </row>
    <row r="303" spans="2:4" x14ac:dyDescent="0.2">
      <c r="B303" s="165"/>
      <c r="C303" s="165"/>
      <c r="D303" s="170"/>
    </row>
    <row r="304" spans="2:4" x14ac:dyDescent="0.2">
      <c r="B304" s="165"/>
      <c r="C304" s="165"/>
      <c r="D304" s="170"/>
    </row>
    <row r="305" spans="2:4" x14ac:dyDescent="0.2">
      <c r="B305" s="165"/>
      <c r="C305" s="165"/>
      <c r="D305" s="170"/>
    </row>
    <row r="306" spans="2:4" x14ac:dyDescent="0.2">
      <c r="B306" s="165"/>
      <c r="C306" s="165"/>
      <c r="D306" s="170"/>
    </row>
    <row r="307" spans="2:4" x14ac:dyDescent="0.2">
      <c r="B307" s="165"/>
      <c r="C307" s="165"/>
      <c r="D307" s="170"/>
    </row>
    <row r="308" spans="2:4" x14ac:dyDescent="0.2">
      <c r="B308" s="165"/>
      <c r="C308" s="165"/>
      <c r="D308" s="170"/>
    </row>
    <row r="309" spans="2:4" x14ac:dyDescent="0.2">
      <c r="B309" s="165"/>
      <c r="C309" s="165"/>
      <c r="D309" s="170"/>
    </row>
    <row r="310" spans="2:4" x14ac:dyDescent="0.2">
      <c r="B310" s="165"/>
      <c r="C310" s="165"/>
      <c r="D310" s="170"/>
    </row>
    <row r="311" spans="2:4" x14ac:dyDescent="0.2">
      <c r="B311" s="165"/>
      <c r="C311" s="165"/>
      <c r="D311" s="170"/>
    </row>
    <row r="312" spans="2:4" x14ac:dyDescent="0.2">
      <c r="B312" s="165"/>
      <c r="C312" s="165"/>
      <c r="D312" s="170"/>
    </row>
    <row r="313" spans="2:4" x14ac:dyDescent="0.2">
      <c r="B313" s="165"/>
      <c r="C313" s="165"/>
      <c r="D313" s="170"/>
    </row>
    <row r="314" spans="2:4" x14ac:dyDescent="0.2">
      <c r="B314" s="165"/>
      <c r="C314" s="165"/>
      <c r="D314" s="170"/>
    </row>
    <row r="315" spans="2:4" x14ac:dyDescent="0.2">
      <c r="B315" s="165"/>
      <c r="C315" s="165"/>
      <c r="D315" s="170"/>
    </row>
    <row r="316" spans="2:4" x14ac:dyDescent="0.2">
      <c r="B316" s="165"/>
      <c r="C316" s="165"/>
      <c r="D316" s="170"/>
    </row>
    <row r="317" spans="2:4" x14ac:dyDescent="0.2">
      <c r="B317" s="165"/>
      <c r="C317" s="165"/>
      <c r="D317" s="170"/>
    </row>
    <row r="318" spans="2:4" x14ac:dyDescent="0.2">
      <c r="B318" s="165"/>
      <c r="C318" s="165"/>
      <c r="D318" s="170"/>
    </row>
    <row r="319" spans="2:4" x14ac:dyDescent="0.2">
      <c r="B319" s="165"/>
      <c r="C319" s="165"/>
      <c r="D319" s="170"/>
    </row>
    <row r="320" spans="2:4" x14ac:dyDescent="0.2">
      <c r="B320" s="165"/>
      <c r="C320" s="165"/>
      <c r="D320" s="170"/>
    </row>
    <row r="321" spans="2:4" x14ac:dyDescent="0.2">
      <c r="B321" s="165"/>
      <c r="C321" s="165"/>
      <c r="D321" s="170"/>
    </row>
    <row r="322" spans="2:4" x14ac:dyDescent="0.2">
      <c r="B322" s="165"/>
      <c r="C322" s="165"/>
      <c r="D322" s="170"/>
    </row>
    <row r="323" spans="2:4" x14ac:dyDescent="0.2">
      <c r="B323" s="165"/>
      <c r="C323" s="165"/>
      <c r="D323" s="170"/>
    </row>
    <row r="324" spans="2:4" x14ac:dyDescent="0.2">
      <c r="B324" s="165"/>
      <c r="C324" s="165"/>
      <c r="D324" s="170"/>
    </row>
    <row r="325" spans="2:4" x14ac:dyDescent="0.2">
      <c r="B325" s="165"/>
      <c r="C325" s="165"/>
      <c r="D325" s="170"/>
    </row>
    <row r="326" spans="2:4" x14ac:dyDescent="0.2">
      <c r="B326" s="165"/>
      <c r="C326" s="165"/>
      <c r="D326" s="170"/>
    </row>
    <row r="327" spans="2:4" x14ac:dyDescent="0.2">
      <c r="B327" s="165"/>
      <c r="C327" s="165"/>
      <c r="D327" s="170"/>
    </row>
    <row r="328" spans="2:4" x14ac:dyDescent="0.2">
      <c r="B328" s="165"/>
      <c r="C328" s="165"/>
      <c r="D328" s="170"/>
    </row>
    <row r="329" spans="2:4" x14ac:dyDescent="0.2">
      <c r="B329" s="165"/>
      <c r="C329" s="165"/>
      <c r="D329" s="170"/>
    </row>
    <row r="330" spans="2:4" x14ac:dyDescent="0.2">
      <c r="B330" s="165"/>
      <c r="C330" s="165"/>
      <c r="D330" s="170"/>
    </row>
    <row r="331" spans="2:4" x14ac:dyDescent="0.2">
      <c r="B331" s="165"/>
      <c r="C331" s="165"/>
      <c r="D331" s="170"/>
    </row>
    <row r="332" spans="2:4" x14ac:dyDescent="0.2">
      <c r="B332" s="165"/>
      <c r="C332" s="165"/>
      <c r="D332" s="170"/>
    </row>
    <row r="333" spans="2:4" x14ac:dyDescent="0.2">
      <c r="B333" s="165"/>
      <c r="C333" s="165"/>
      <c r="D333" s="170"/>
    </row>
    <row r="334" spans="2:4" x14ac:dyDescent="0.2">
      <c r="B334" s="165"/>
      <c r="C334" s="165"/>
      <c r="D334" s="170"/>
    </row>
    <row r="335" spans="2:4" x14ac:dyDescent="0.2">
      <c r="B335" s="165"/>
      <c r="C335" s="165"/>
      <c r="D335" s="170"/>
    </row>
    <row r="336" spans="2:4" x14ac:dyDescent="0.2">
      <c r="B336" s="165"/>
      <c r="C336" s="165"/>
      <c r="D336" s="170"/>
    </row>
    <row r="337" spans="2:4" x14ac:dyDescent="0.2">
      <c r="B337" s="165"/>
      <c r="C337" s="165"/>
      <c r="D337" s="170"/>
    </row>
    <row r="338" spans="2:4" x14ac:dyDescent="0.2">
      <c r="B338" s="165"/>
      <c r="C338" s="165"/>
      <c r="D338" s="170"/>
    </row>
    <row r="339" spans="2:4" x14ac:dyDescent="0.2">
      <c r="B339" s="165"/>
      <c r="C339" s="165"/>
      <c r="D339" s="170"/>
    </row>
    <row r="340" spans="2:4" x14ac:dyDescent="0.2">
      <c r="B340" s="165"/>
      <c r="C340" s="165"/>
      <c r="D340" s="170"/>
    </row>
    <row r="341" spans="2:4" x14ac:dyDescent="0.2">
      <c r="B341" s="165"/>
      <c r="C341" s="165"/>
      <c r="D341" s="170"/>
    </row>
    <row r="342" spans="2:4" x14ac:dyDescent="0.2">
      <c r="B342" s="165"/>
      <c r="C342" s="165"/>
      <c r="D342" s="170"/>
    </row>
    <row r="343" spans="2:4" x14ac:dyDescent="0.2">
      <c r="B343" s="165"/>
      <c r="C343" s="165"/>
      <c r="D343" s="170"/>
    </row>
    <row r="344" spans="2:4" x14ac:dyDescent="0.2">
      <c r="B344" s="165"/>
      <c r="C344" s="165"/>
      <c r="D344" s="170"/>
    </row>
    <row r="345" spans="2:4" x14ac:dyDescent="0.2">
      <c r="B345" s="165"/>
      <c r="C345" s="165"/>
      <c r="D345" s="170"/>
    </row>
    <row r="346" spans="2:4" x14ac:dyDescent="0.2">
      <c r="B346" s="165"/>
      <c r="C346" s="165"/>
      <c r="D346" s="170"/>
    </row>
    <row r="347" spans="2:4" x14ac:dyDescent="0.2">
      <c r="B347" s="165"/>
      <c r="C347" s="165"/>
      <c r="D347" s="170"/>
    </row>
    <row r="348" spans="2:4" x14ac:dyDescent="0.2">
      <c r="B348" s="165"/>
      <c r="C348" s="165"/>
      <c r="D348" s="170"/>
    </row>
    <row r="349" spans="2:4" x14ac:dyDescent="0.2">
      <c r="B349" s="165"/>
      <c r="C349" s="165"/>
      <c r="D349" s="170"/>
    </row>
    <row r="350" spans="2:4" x14ac:dyDescent="0.2">
      <c r="B350" s="165"/>
      <c r="C350" s="165"/>
      <c r="D350" s="170"/>
    </row>
    <row r="351" spans="2:4" x14ac:dyDescent="0.2">
      <c r="B351" s="165"/>
      <c r="C351" s="165"/>
      <c r="D351" s="170"/>
    </row>
    <row r="352" spans="2:4" x14ac:dyDescent="0.2">
      <c r="B352" s="165"/>
      <c r="C352" s="165"/>
      <c r="D352" s="170"/>
    </row>
    <row r="353" spans="2:4" x14ac:dyDescent="0.2">
      <c r="B353" s="165"/>
      <c r="C353" s="165"/>
      <c r="D353" s="170"/>
    </row>
    <row r="354" spans="2:4" x14ac:dyDescent="0.2">
      <c r="B354" s="165"/>
      <c r="C354" s="165"/>
      <c r="D354" s="170"/>
    </row>
    <row r="355" spans="2:4" x14ac:dyDescent="0.2">
      <c r="B355" s="165"/>
      <c r="C355" s="165"/>
      <c r="D355" s="170"/>
    </row>
    <row r="356" spans="2:4" x14ac:dyDescent="0.2">
      <c r="B356" s="165"/>
      <c r="C356" s="165"/>
      <c r="D356" s="170"/>
    </row>
    <row r="357" spans="2:4" x14ac:dyDescent="0.2">
      <c r="B357" s="165"/>
      <c r="C357" s="165"/>
      <c r="D357" s="170"/>
    </row>
    <row r="358" spans="2:4" x14ac:dyDescent="0.2">
      <c r="B358" s="165"/>
      <c r="C358" s="165"/>
      <c r="D358" s="170"/>
    </row>
    <row r="359" spans="2:4" x14ac:dyDescent="0.2">
      <c r="B359" s="165"/>
      <c r="C359" s="165"/>
      <c r="D359" s="170"/>
    </row>
    <row r="360" spans="2:4" x14ac:dyDescent="0.2">
      <c r="B360" s="165"/>
      <c r="C360" s="165"/>
      <c r="D360" s="170"/>
    </row>
    <row r="361" spans="2:4" x14ac:dyDescent="0.2">
      <c r="B361" s="165"/>
      <c r="C361" s="165"/>
      <c r="D361" s="170"/>
    </row>
    <row r="362" spans="2:4" x14ac:dyDescent="0.2">
      <c r="B362" s="165"/>
      <c r="C362" s="165"/>
      <c r="D362" s="170"/>
    </row>
    <row r="363" spans="2:4" x14ac:dyDescent="0.2">
      <c r="B363" s="165"/>
      <c r="C363" s="165"/>
      <c r="D363" s="170"/>
    </row>
    <row r="364" spans="2:4" x14ac:dyDescent="0.2">
      <c r="B364" s="165"/>
      <c r="C364" s="165"/>
      <c r="D364" s="170"/>
    </row>
    <row r="365" spans="2:4" x14ac:dyDescent="0.2">
      <c r="B365" s="165"/>
      <c r="C365" s="165"/>
      <c r="D365" s="170"/>
    </row>
    <row r="366" spans="2:4" x14ac:dyDescent="0.2">
      <c r="B366" s="165"/>
      <c r="C366" s="165"/>
      <c r="D366" s="170"/>
    </row>
    <row r="367" spans="2:4" x14ac:dyDescent="0.2">
      <c r="B367" s="165"/>
      <c r="C367" s="165"/>
      <c r="D367" s="170"/>
    </row>
    <row r="368" spans="2:4" x14ac:dyDescent="0.2">
      <c r="B368" s="165"/>
      <c r="C368" s="165"/>
      <c r="D368" s="170"/>
    </row>
    <row r="369" spans="2:4" x14ac:dyDescent="0.2">
      <c r="B369" s="165"/>
      <c r="C369" s="165"/>
      <c r="D369" s="170"/>
    </row>
    <row r="370" spans="2:4" x14ac:dyDescent="0.2">
      <c r="B370" s="165"/>
      <c r="C370" s="165"/>
      <c r="D370" s="170"/>
    </row>
    <row r="371" spans="2:4" x14ac:dyDescent="0.2">
      <c r="B371" s="165"/>
      <c r="C371" s="165"/>
      <c r="D371" s="170"/>
    </row>
    <row r="372" spans="2:4" x14ac:dyDescent="0.2">
      <c r="B372" s="165"/>
      <c r="C372" s="165"/>
      <c r="D372" s="170"/>
    </row>
    <row r="373" spans="2:4" x14ac:dyDescent="0.2">
      <c r="B373" s="165"/>
      <c r="C373" s="165"/>
      <c r="D373" s="170"/>
    </row>
    <row r="374" spans="2:4" x14ac:dyDescent="0.2">
      <c r="B374" s="165"/>
      <c r="C374" s="165"/>
      <c r="D374" s="170"/>
    </row>
    <row r="375" spans="2:4" x14ac:dyDescent="0.2">
      <c r="B375" s="165"/>
      <c r="C375" s="165"/>
      <c r="D375" s="170"/>
    </row>
    <row r="376" spans="2:4" x14ac:dyDescent="0.2">
      <c r="B376" s="165"/>
      <c r="C376" s="165"/>
      <c r="D376" s="170"/>
    </row>
    <row r="377" spans="2:4" x14ac:dyDescent="0.2">
      <c r="B377" s="165"/>
      <c r="C377" s="165"/>
      <c r="D377" s="170"/>
    </row>
    <row r="378" spans="2:4" x14ac:dyDescent="0.2">
      <c r="B378" s="165"/>
      <c r="C378" s="165"/>
      <c r="D378" s="170"/>
    </row>
    <row r="379" spans="2:4" x14ac:dyDescent="0.2">
      <c r="B379" s="165"/>
      <c r="C379" s="165"/>
      <c r="D379" s="170"/>
    </row>
    <row r="380" spans="2:4" x14ac:dyDescent="0.2">
      <c r="B380" s="165"/>
      <c r="C380" s="165"/>
      <c r="D380" s="170"/>
    </row>
    <row r="381" spans="2:4" x14ac:dyDescent="0.2">
      <c r="B381" s="165"/>
      <c r="C381" s="165"/>
      <c r="D381" s="170"/>
    </row>
    <row r="382" spans="2:4" x14ac:dyDescent="0.2">
      <c r="B382" s="165"/>
      <c r="C382" s="165"/>
      <c r="D382" s="170"/>
    </row>
    <row r="383" spans="2:4" x14ac:dyDescent="0.2">
      <c r="B383" s="165"/>
      <c r="C383" s="165"/>
      <c r="D383" s="170"/>
    </row>
    <row r="384" spans="2:4" x14ac:dyDescent="0.2">
      <c r="B384" s="165"/>
      <c r="C384" s="165"/>
      <c r="D384" s="170"/>
    </row>
    <row r="385" spans="2:4" x14ac:dyDescent="0.2">
      <c r="B385" s="165"/>
      <c r="C385" s="165"/>
      <c r="D385" s="170"/>
    </row>
    <row r="386" spans="2:4" x14ac:dyDescent="0.2">
      <c r="B386" s="165"/>
      <c r="C386" s="165"/>
      <c r="D386" s="170"/>
    </row>
    <row r="387" spans="2:4" x14ac:dyDescent="0.2">
      <c r="B387" s="165"/>
      <c r="C387" s="165"/>
      <c r="D387" s="170"/>
    </row>
    <row r="388" spans="2:4" x14ac:dyDescent="0.2">
      <c r="B388" s="165"/>
      <c r="C388" s="165"/>
      <c r="D388" s="170"/>
    </row>
    <row r="389" spans="2:4" x14ac:dyDescent="0.2">
      <c r="B389" s="165"/>
      <c r="C389" s="165"/>
      <c r="D389" s="170"/>
    </row>
    <row r="390" spans="2:4" x14ac:dyDescent="0.2">
      <c r="B390" s="165"/>
      <c r="C390" s="165"/>
      <c r="D390" s="170"/>
    </row>
    <row r="391" spans="2:4" x14ac:dyDescent="0.2">
      <c r="B391" s="165"/>
      <c r="C391" s="165"/>
      <c r="D391" s="170"/>
    </row>
    <row r="392" spans="2:4" x14ac:dyDescent="0.2">
      <c r="B392" s="165"/>
      <c r="C392" s="165"/>
      <c r="D392" s="170"/>
    </row>
    <row r="393" spans="2:4" x14ac:dyDescent="0.2">
      <c r="B393" s="165"/>
      <c r="C393" s="165"/>
      <c r="D393" s="170"/>
    </row>
    <row r="394" spans="2:4" x14ac:dyDescent="0.2">
      <c r="B394" s="165"/>
      <c r="C394" s="165"/>
      <c r="D394" s="170"/>
    </row>
    <row r="395" spans="2:4" x14ac:dyDescent="0.2">
      <c r="B395" s="165"/>
      <c r="C395" s="165"/>
      <c r="D395" s="170"/>
    </row>
    <row r="396" spans="2:4" x14ac:dyDescent="0.2">
      <c r="B396" s="165"/>
      <c r="C396" s="165"/>
      <c r="D396" s="170"/>
    </row>
    <row r="397" spans="2:4" x14ac:dyDescent="0.2">
      <c r="B397" s="165"/>
      <c r="C397" s="165"/>
      <c r="D397" s="170"/>
    </row>
    <row r="398" spans="2:4" x14ac:dyDescent="0.2">
      <c r="B398" s="165"/>
      <c r="C398" s="165"/>
      <c r="D398" s="170"/>
    </row>
    <row r="399" spans="2:4" x14ac:dyDescent="0.2">
      <c r="B399" s="165"/>
      <c r="C399" s="165"/>
      <c r="D399" s="170"/>
    </row>
    <row r="400" spans="2:4" x14ac:dyDescent="0.2">
      <c r="B400" s="165"/>
      <c r="C400" s="165"/>
      <c r="D400" s="170"/>
    </row>
    <row r="401" spans="2:4" x14ac:dyDescent="0.2">
      <c r="B401" s="165"/>
      <c r="C401" s="165"/>
      <c r="D401" s="170"/>
    </row>
    <row r="402" spans="2:4" x14ac:dyDescent="0.2">
      <c r="B402" s="165"/>
      <c r="C402" s="165"/>
      <c r="D402" s="170"/>
    </row>
    <row r="403" spans="2:4" x14ac:dyDescent="0.2">
      <c r="B403" s="165"/>
      <c r="C403" s="165"/>
      <c r="D403" s="170"/>
    </row>
    <row r="404" spans="2:4" x14ac:dyDescent="0.2">
      <c r="B404" s="165"/>
      <c r="C404" s="165"/>
      <c r="D404" s="170"/>
    </row>
    <row r="405" spans="2:4" x14ac:dyDescent="0.2">
      <c r="B405" s="165"/>
      <c r="C405" s="165"/>
      <c r="D405" s="170"/>
    </row>
    <row r="406" spans="2:4" x14ac:dyDescent="0.2">
      <c r="B406" s="165"/>
      <c r="C406" s="165"/>
      <c r="D406" s="170"/>
    </row>
    <row r="407" spans="2:4" x14ac:dyDescent="0.2">
      <c r="B407" s="165"/>
      <c r="C407" s="165"/>
      <c r="D407" s="170"/>
    </row>
    <row r="408" spans="2:4" x14ac:dyDescent="0.2">
      <c r="B408" s="165"/>
      <c r="C408" s="165"/>
      <c r="D408" s="170"/>
    </row>
    <row r="409" spans="2:4" x14ac:dyDescent="0.2">
      <c r="B409" s="165"/>
      <c r="C409" s="165"/>
      <c r="D409" s="170"/>
    </row>
    <row r="410" spans="2:4" x14ac:dyDescent="0.2">
      <c r="B410" s="165"/>
      <c r="C410" s="165"/>
      <c r="D410" s="170"/>
    </row>
    <row r="411" spans="2:4" x14ac:dyDescent="0.2">
      <c r="B411" s="165"/>
      <c r="C411" s="165"/>
      <c r="D411" s="170"/>
    </row>
    <row r="412" spans="2:4" x14ac:dyDescent="0.2">
      <c r="B412" s="165"/>
      <c r="C412" s="165"/>
      <c r="D412" s="170"/>
    </row>
    <row r="413" spans="2:4" x14ac:dyDescent="0.2">
      <c r="B413" s="165"/>
      <c r="C413" s="165"/>
      <c r="D413" s="170"/>
    </row>
    <row r="414" spans="2:4" x14ac:dyDescent="0.2">
      <c r="B414" s="165"/>
      <c r="C414" s="165"/>
      <c r="D414" s="170"/>
    </row>
    <row r="415" spans="2:4" x14ac:dyDescent="0.2">
      <c r="B415" s="165"/>
      <c r="C415" s="165"/>
      <c r="D415" s="170"/>
    </row>
    <row r="416" spans="2:4" x14ac:dyDescent="0.2">
      <c r="B416" s="165"/>
      <c r="C416" s="165"/>
      <c r="D416" s="170"/>
    </row>
    <row r="417" spans="2:4" x14ac:dyDescent="0.2">
      <c r="B417" s="165"/>
      <c r="C417" s="165"/>
      <c r="D417" s="170"/>
    </row>
    <row r="418" spans="2:4" x14ac:dyDescent="0.2">
      <c r="B418" s="165"/>
      <c r="C418" s="165"/>
      <c r="D418" s="170"/>
    </row>
    <row r="419" spans="2:4" x14ac:dyDescent="0.2">
      <c r="B419" s="165"/>
      <c r="C419" s="165"/>
      <c r="D419" s="170"/>
    </row>
    <row r="420" spans="2:4" x14ac:dyDescent="0.2">
      <c r="B420" s="165"/>
      <c r="C420" s="165"/>
      <c r="D420" s="170"/>
    </row>
    <row r="421" spans="2:4" x14ac:dyDescent="0.2">
      <c r="B421" s="165"/>
      <c r="C421" s="165"/>
      <c r="D421" s="170"/>
    </row>
    <row r="422" spans="2:4" x14ac:dyDescent="0.2">
      <c r="B422" s="165"/>
      <c r="C422" s="165"/>
      <c r="D422" s="170"/>
    </row>
    <row r="423" spans="2:4" x14ac:dyDescent="0.2">
      <c r="B423" s="165"/>
      <c r="C423" s="165"/>
      <c r="D423" s="170"/>
    </row>
    <row r="424" spans="2:4" x14ac:dyDescent="0.2">
      <c r="B424" s="165"/>
      <c r="C424" s="165"/>
      <c r="D424" s="170"/>
    </row>
    <row r="425" spans="2:4" x14ac:dyDescent="0.2">
      <c r="B425" s="165"/>
      <c r="C425" s="165"/>
      <c r="D425" s="170"/>
    </row>
    <row r="426" spans="2:4" x14ac:dyDescent="0.2">
      <c r="B426" s="165"/>
      <c r="C426" s="165"/>
      <c r="D426" s="170"/>
    </row>
    <row r="427" spans="2:4" x14ac:dyDescent="0.2">
      <c r="B427" s="165"/>
      <c r="C427" s="165"/>
      <c r="D427" s="170"/>
    </row>
    <row r="428" spans="2:4" x14ac:dyDescent="0.2">
      <c r="B428" s="165"/>
      <c r="C428" s="165"/>
      <c r="D428" s="170"/>
    </row>
    <row r="429" spans="2:4" x14ac:dyDescent="0.2">
      <c r="B429" s="165"/>
      <c r="C429" s="165"/>
      <c r="D429" s="170"/>
    </row>
    <row r="430" spans="2:4" x14ac:dyDescent="0.2">
      <c r="B430" s="165"/>
      <c r="C430" s="165"/>
      <c r="D430" s="170"/>
    </row>
    <row r="431" spans="2:4" x14ac:dyDescent="0.2">
      <c r="B431" s="165"/>
      <c r="C431" s="165"/>
      <c r="D431" s="170"/>
    </row>
    <row r="432" spans="2:4" x14ac:dyDescent="0.2">
      <c r="B432" s="165"/>
      <c r="C432" s="165"/>
      <c r="D432" s="170"/>
    </row>
    <row r="433" spans="2:4" x14ac:dyDescent="0.2">
      <c r="B433" s="165"/>
      <c r="C433" s="165"/>
      <c r="D433" s="170"/>
    </row>
    <row r="434" spans="2:4" x14ac:dyDescent="0.2">
      <c r="B434" s="165"/>
      <c r="C434" s="165"/>
      <c r="D434" s="170"/>
    </row>
    <row r="435" spans="2:4" x14ac:dyDescent="0.2">
      <c r="B435" s="165"/>
      <c r="C435" s="165"/>
      <c r="D435" s="170"/>
    </row>
    <row r="436" spans="2:4" x14ac:dyDescent="0.2">
      <c r="B436" s="165"/>
      <c r="C436" s="165"/>
      <c r="D436" s="170"/>
    </row>
    <row r="437" spans="2:4" x14ac:dyDescent="0.2">
      <c r="B437" s="165"/>
      <c r="C437" s="165"/>
      <c r="D437" s="170"/>
    </row>
    <row r="438" spans="2:4" x14ac:dyDescent="0.2">
      <c r="B438" s="165"/>
      <c r="C438" s="165"/>
      <c r="D438" s="170"/>
    </row>
    <row r="439" spans="2:4" x14ac:dyDescent="0.2">
      <c r="B439" s="165"/>
      <c r="C439" s="165"/>
      <c r="D439" s="170"/>
    </row>
    <row r="440" spans="2:4" x14ac:dyDescent="0.2">
      <c r="B440" s="165"/>
      <c r="C440" s="165"/>
      <c r="D440" s="170"/>
    </row>
    <row r="441" spans="2:4" x14ac:dyDescent="0.2">
      <c r="B441" s="165"/>
      <c r="C441" s="165"/>
      <c r="D441" s="170"/>
    </row>
    <row r="442" spans="2:4" x14ac:dyDescent="0.2">
      <c r="B442" s="165"/>
      <c r="C442" s="165"/>
      <c r="D442" s="170"/>
    </row>
    <row r="443" spans="2:4" x14ac:dyDescent="0.2">
      <c r="B443" s="165"/>
      <c r="C443" s="165"/>
      <c r="D443" s="170"/>
    </row>
    <row r="444" spans="2:4" x14ac:dyDescent="0.2">
      <c r="B444" s="165"/>
      <c r="C444" s="165"/>
      <c r="D444" s="170"/>
    </row>
    <row r="445" spans="2:4" x14ac:dyDescent="0.2">
      <c r="B445" s="165"/>
      <c r="C445" s="165"/>
      <c r="D445" s="170"/>
    </row>
    <row r="446" spans="2:4" x14ac:dyDescent="0.2">
      <c r="B446" s="165"/>
      <c r="C446" s="165"/>
      <c r="D446" s="170"/>
    </row>
    <row r="447" spans="2:4" x14ac:dyDescent="0.2">
      <c r="B447" s="165"/>
      <c r="C447" s="165"/>
      <c r="D447" s="170"/>
    </row>
    <row r="448" spans="2:4" x14ac:dyDescent="0.2">
      <c r="B448" s="165"/>
      <c r="C448" s="165"/>
      <c r="D448" s="170"/>
    </row>
    <row r="449" spans="2:4" x14ac:dyDescent="0.2">
      <c r="B449" s="165"/>
      <c r="C449" s="165"/>
      <c r="D449" s="170"/>
    </row>
    <row r="450" spans="2:4" x14ac:dyDescent="0.2">
      <c r="B450" s="165"/>
      <c r="C450" s="165"/>
      <c r="D450" s="170"/>
    </row>
    <row r="451" spans="2:4" x14ac:dyDescent="0.2">
      <c r="B451" s="165"/>
      <c r="C451" s="165"/>
      <c r="D451" s="170"/>
    </row>
    <row r="452" spans="2:4" x14ac:dyDescent="0.2">
      <c r="B452" s="165"/>
      <c r="C452" s="165"/>
      <c r="D452" s="170"/>
    </row>
    <row r="453" spans="2:4" x14ac:dyDescent="0.2">
      <c r="B453" s="165"/>
      <c r="C453" s="165"/>
      <c r="D453" s="170"/>
    </row>
    <row r="454" spans="2:4" x14ac:dyDescent="0.2">
      <c r="B454" s="165"/>
      <c r="C454" s="165"/>
      <c r="D454" s="170"/>
    </row>
    <row r="455" spans="2:4" x14ac:dyDescent="0.2">
      <c r="B455" s="165"/>
      <c r="C455" s="165"/>
      <c r="D455" s="170"/>
    </row>
    <row r="456" spans="2:4" x14ac:dyDescent="0.2">
      <c r="B456" s="165"/>
      <c r="C456" s="165"/>
      <c r="D456" s="170"/>
    </row>
    <row r="457" spans="2:4" x14ac:dyDescent="0.2">
      <c r="B457" s="165"/>
      <c r="C457" s="165"/>
      <c r="D457" s="170"/>
    </row>
    <row r="458" spans="2:4" x14ac:dyDescent="0.2">
      <c r="B458" s="165"/>
      <c r="C458" s="165"/>
      <c r="D458" s="170"/>
    </row>
    <row r="459" spans="2:4" x14ac:dyDescent="0.2">
      <c r="B459" s="165"/>
      <c r="C459" s="165"/>
      <c r="D459" s="170"/>
    </row>
    <row r="460" spans="2:4" x14ac:dyDescent="0.2">
      <c r="B460" s="165"/>
      <c r="C460" s="165"/>
      <c r="D460" s="170"/>
    </row>
    <row r="461" spans="2:4" x14ac:dyDescent="0.2">
      <c r="B461" s="165"/>
      <c r="C461" s="165"/>
      <c r="D461" s="170"/>
    </row>
    <row r="462" spans="2:4" x14ac:dyDescent="0.2">
      <c r="B462" s="165"/>
      <c r="C462" s="165"/>
      <c r="D462" s="170"/>
    </row>
    <row r="463" spans="2:4" x14ac:dyDescent="0.2">
      <c r="B463" s="165"/>
      <c r="C463" s="165"/>
      <c r="D463" s="170"/>
    </row>
    <row r="464" spans="2:4" x14ac:dyDescent="0.2">
      <c r="B464" s="165"/>
      <c r="C464" s="165"/>
      <c r="D464" s="170"/>
    </row>
    <row r="465" spans="2:4" x14ac:dyDescent="0.2">
      <c r="B465" s="165"/>
      <c r="C465" s="165"/>
      <c r="D465" s="170"/>
    </row>
    <row r="466" spans="2:4" x14ac:dyDescent="0.2">
      <c r="B466" s="165"/>
      <c r="C466" s="165"/>
      <c r="D466" s="170"/>
    </row>
    <row r="467" spans="2:4" x14ac:dyDescent="0.2">
      <c r="B467" s="165"/>
      <c r="C467" s="165"/>
      <c r="D467" s="170"/>
    </row>
    <row r="468" spans="2:4" x14ac:dyDescent="0.2">
      <c r="B468" s="165"/>
      <c r="C468" s="165"/>
      <c r="D468" s="170"/>
    </row>
    <row r="469" spans="2:4" x14ac:dyDescent="0.2">
      <c r="B469" s="165"/>
      <c r="C469" s="165"/>
      <c r="D469" s="170"/>
    </row>
    <row r="470" spans="2:4" x14ac:dyDescent="0.2">
      <c r="B470" s="165"/>
      <c r="C470" s="165"/>
      <c r="D470" s="170"/>
    </row>
    <row r="471" spans="2:4" x14ac:dyDescent="0.2">
      <c r="B471" s="165"/>
      <c r="C471" s="165"/>
      <c r="D471" s="170"/>
    </row>
    <row r="472" spans="2:4" x14ac:dyDescent="0.2">
      <c r="B472" s="165"/>
      <c r="C472" s="165"/>
      <c r="D472" s="170"/>
    </row>
    <row r="473" spans="2:4" x14ac:dyDescent="0.2">
      <c r="B473" s="165"/>
      <c r="C473" s="165"/>
      <c r="D473" s="170"/>
    </row>
    <row r="474" spans="2:4" x14ac:dyDescent="0.2">
      <c r="B474" s="165"/>
      <c r="C474" s="165"/>
      <c r="D474" s="170"/>
    </row>
    <row r="475" spans="2:4" x14ac:dyDescent="0.2">
      <c r="B475" s="165"/>
      <c r="C475" s="165"/>
      <c r="D475" s="170"/>
    </row>
    <row r="476" spans="2:4" x14ac:dyDescent="0.2">
      <c r="B476" s="165"/>
      <c r="C476" s="165"/>
      <c r="D476" s="170"/>
    </row>
    <row r="477" spans="2:4" x14ac:dyDescent="0.2">
      <c r="B477" s="165"/>
      <c r="C477" s="165"/>
      <c r="D477" s="170"/>
    </row>
    <row r="478" spans="2:4" x14ac:dyDescent="0.2">
      <c r="B478" s="165"/>
      <c r="C478" s="165"/>
      <c r="D478" s="170"/>
    </row>
    <row r="479" spans="2:4" x14ac:dyDescent="0.2">
      <c r="B479" s="165"/>
      <c r="C479" s="165"/>
      <c r="D479" s="170"/>
    </row>
    <row r="480" spans="2:4" x14ac:dyDescent="0.2">
      <c r="B480" s="165"/>
      <c r="C480" s="165"/>
      <c r="D480" s="170"/>
    </row>
    <row r="481" spans="2:4" x14ac:dyDescent="0.2">
      <c r="B481" s="165"/>
      <c r="C481" s="165"/>
      <c r="D481" s="170"/>
    </row>
    <row r="482" spans="2:4" x14ac:dyDescent="0.2">
      <c r="B482" s="165"/>
      <c r="C482" s="165"/>
      <c r="D482" s="170"/>
    </row>
    <row r="483" spans="2:4" x14ac:dyDescent="0.2">
      <c r="B483" s="165"/>
      <c r="C483" s="165"/>
      <c r="D483" s="170"/>
    </row>
    <row r="484" spans="2:4" x14ac:dyDescent="0.2">
      <c r="B484" s="165"/>
      <c r="C484" s="165"/>
      <c r="D484" s="170"/>
    </row>
    <row r="485" spans="2:4" x14ac:dyDescent="0.2">
      <c r="B485" s="165"/>
      <c r="C485" s="165"/>
      <c r="D485" s="170"/>
    </row>
    <row r="486" spans="2:4" x14ac:dyDescent="0.2">
      <c r="B486" s="165"/>
      <c r="C486" s="165"/>
      <c r="D486" s="170"/>
    </row>
    <row r="487" spans="2:4" x14ac:dyDescent="0.2">
      <c r="B487" s="165"/>
      <c r="C487" s="165"/>
      <c r="D487" s="170"/>
    </row>
    <row r="488" spans="2:4" x14ac:dyDescent="0.2">
      <c r="B488" s="165"/>
      <c r="C488" s="165"/>
      <c r="D488" s="170"/>
    </row>
    <row r="489" spans="2:4" x14ac:dyDescent="0.2">
      <c r="B489" s="165"/>
      <c r="C489" s="165"/>
      <c r="D489" s="170"/>
    </row>
    <row r="490" spans="2:4" x14ac:dyDescent="0.2">
      <c r="B490" s="165"/>
      <c r="C490" s="165"/>
      <c r="D490" s="170"/>
    </row>
    <row r="491" spans="2:4" x14ac:dyDescent="0.2">
      <c r="B491" s="165"/>
      <c r="C491" s="165"/>
      <c r="D491" s="170"/>
    </row>
    <row r="492" spans="2:4" x14ac:dyDescent="0.2">
      <c r="B492" s="165"/>
      <c r="C492" s="165"/>
      <c r="D492" s="170"/>
    </row>
    <row r="493" spans="2:4" x14ac:dyDescent="0.2">
      <c r="B493" s="165"/>
      <c r="C493" s="165"/>
      <c r="D493" s="170"/>
    </row>
    <row r="494" spans="2:4" x14ac:dyDescent="0.2">
      <c r="B494" s="165"/>
      <c r="C494" s="165"/>
      <c r="D494" s="170"/>
    </row>
    <row r="495" spans="2:4" x14ac:dyDescent="0.2">
      <c r="B495" s="165"/>
      <c r="C495" s="165"/>
      <c r="D495" s="170"/>
    </row>
    <row r="496" spans="2:4" x14ac:dyDescent="0.2">
      <c r="B496" s="165"/>
      <c r="C496" s="165"/>
      <c r="D496" s="170"/>
    </row>
    <row r="497" spans="2:4" x14ac:dyDescent="0.2">
      <c r="B497" s="165"/>
      <c r="C497" s="165"/>
      <c r="D497" s="170"/>
    </row>
    <row r="498" spans="2:4" x14ac:dyDescent="0.2">
      <c r="B498" s="165"/>
      <c r="C498" s="165"/>
      <c r="D498" s="170"/>
    </row>
    <row r="499" spans="2:4" x14ac:dyDescent="0.2">
      <c r="B499" s="165"/>
      <c r="C499" s="165"/>
      <c r="D499" s="170"/>
    </row>
    <row r="500" spans="2:4" x14ac:dyDescent="0.2">
      <c r="B500" s="165"/>
      <c r="C500" s="165"/>
      <c r="D500" s="170"/>
    </row>
    <row r="501" spans="2:4" x14ac:dyDescent="0.2">
      <c r="B501" s="165"/>
      <c r="C501" s="165"/>
      <c r="D501" s="170"/>
    </row>
    <row r="502" spans="2:4" x14ac:dyDescent="0.2">
      <c r="B502" s="165"/>
      <c r="C502" s="165"/>
      <c r="D502" s="170"/>
    </row>
    <row r="503" spans="2:4" x14ac:dyDescent="0.2">
      <c r="B503" s="165"/>
      <c r="C503" s="165"/>
      <c r="D503" s="170"/>
    </row>
    <row r="504" spans="2:4" x14ac:dyDescent="0.2">
      <c r="B504" s="165"/>
      <c r="C504" s="165"/>
      <c r="D504" s="170"/>
    </row>
    <row r="505" spans="2:4" x14ac:dyDescent="0.2">
      <c r="B505" s="165"/>
      <c r="C505" s="165"/>
      <c r="D505" s="170"/>
    </row>
    <row r="506" spans="2:4" x14ac:dyDescent="0.2">
      <c r="B506" s="165"/>
      <c r="C506" s="165"/>
      <c r="D506" s="170"/>
    </row>
    <row r="507" spans="2:4" x14ac:dyDescent="0.2">
      <c r="B507" s="165"/>
      <c r="C507" s="165"/>
      <c r="D507" s="170"/>
    </row>
    <row r="508" spans="2:4" x14ac:dyDescent="0.2">
      <c r="B508" s="165"/>
      <c r="C508" s="165"/>
      <c r="D508" s="170"/>
    </row>
    <row r="509" spans="2:4" x14ac:dyDescent="0.2">
      <c r="B509" s="165"/>
      <c r="C509" s="165"/>
      <c r="D509" s="170"/>
    </row>
    <row r="510" spans="2:4" x14ac:dyDescent="0.2">
      <c r="B510" s="165"/>
      <c r="C510" s="165"/>
      <c r="D510" s="170"/>
    </row>
    <row r="511" spans="2:4" x14ac:dyDescent="0.2">
      <c r="B511" s="165"/>
      <c r="C511" s="165"/>
      <c r="D511" s="170"/>
    </row>
    <row r="512" spans="2:4" x14ac:dyDescent="0.2">
      <c r="B512" s="165"/>
      <c r="C512" s="165"/>
      <c r="D512" s="170"/>
    </row>
    <row r="513" spans="2:4" x14ac:dyDescent="0.2">
      <c r="B513" s="165"/>
      <c r="C513" s="165"/>
      <c r="D513" s="170"/>
    </row>
    <row r="514" spans="2:4" x14ac:dyDescent="0.2">
      <c r="B514" s="165"/>
      <c r="C514" s="165"/>
      <c r="D514" s="170"/>
    </row>
    <row r="515" spans="2:4" x14ac:dyDescent="0.2">
      <c r="B515" s="165"/>
      <c r="C515" s="165"/>
      <c r="D515" s="170"/>
    </row>
    <row r="516" spans="2:4" x14ac:dyDescent="0.2">
      <c r="B516" s="165"/>
      <c r="C516" s="165"/>
      <c r="D516" s="170"/>
    </row>
    <row r="517" spans="2:4" x14ac:dyDescent="0.2">
      <c r="B517" s="165"/>
      <c r="C517" s="165"/>
      <c r="D517" s="170"/>
    </row>
    <row r="518" spans="2:4" x14ac:dyDescent="0.2">
      <c r="B518" s="165"/>
      <c r="C518" s="165"/>
      <c r="D518" s="170"/>
    </row>
    <row r="519" spans="2:4" x14ac:dyDescent="0.2">
      <c r="B519" s="165"/>
      <c r="C519" s="165"/>
      <c r="D519" s="170"/>
    </row>
    <row r="520" spans="2:4" x14ac:dyDescent="0.2">
      <c r="B520" s="165"/>
      <c r="C520" s="165"/>
      <c r="D520" s="170"/>
    </row>
    <row r="521" spans="2:4" x14ac:dyDescent="0.2">
      <c r="B521" s="165"/>
      <c r="C521" s="165"/>
      <c r="D521" s="170"/>
    </row>
    <row r="522" spans="2:4" x14ac:dyDescent="0.2">
      <c r="B522" s="165"/>
      <c r="C522" s="165"/>
      <c r="D522" s="170"/>
    </row>
    <row r="523" spans="2:4" x14ac:dyDescent="0.2">
      <c r="B523" s="165"/>
      <c r="C523" s="165"/>
      <c r="D523" s="170"/>
    </row>
    <row r="524" spans="2:4" x14ac:dyDescent="0.2">
      <c r="B524" s="165"/>
      <c r="C524" s="165"/>
      <c r="D524" s="170"/>
    </row>
    <row r="525" spans="2:4" x14ac:dyDescent="0.2">
      <c r="B525" s="165"/>
      <c r="C525" s="165"/>
      <c r="D525" s="170"/>
    </row>
    <row r="526" spans="2:4" x14ac:dyDescent="0.2">
      <c r="B526" s="165"/>
      <c r="C526" s="165"/>
      <c r="D526" s="170"/>
    </row>
    <row r="527" spans="2:4" x14ac:dyDescent="0.2">
      <c r="B527" s="165"/>
      <c r="C527" s="165"/>
      <c r="D527" s="170"/>
    </row>
    <row r="528" spans="2:4" x14ac:dyDescent="0.2">
      <c r="B528" s="165"/>
      <c r="C528" s="165"/>
      <c r="D528" s="170"/>
    </row>
    <row r="529" spans="2:4" x14ac:dyDescent="0.2">
      <c r="B529" s="165"/>
      <c r="C529" s="165"/>
      <c r="D529" s="170"/>
    </row>
    <row r="530" spans="2:4" x14ac:dyDescent="0.2">
      <c r="B530" s="165"/>
      <c r="C530" s="165"/>
      <c r="D530" s="170"/>
    </row>
    <row r="531" spans="2:4" x14ac:dyDescent="0.2">
      <c r="B531" s="165"/>
      <c r="C531" s="165"/>
      <c r="D531" s="170"/>
    </row>
    <row r="532" spans="2:4" x14ac:dyDescent="0.2">
      <c r="B532" s="165"/>
      <c r="C532" s="165"/>
      <c r="D532" s="170"/>
    </row>
    <row r="533" spans="2:4" x14ac:dyDescent="0.2">
      <c r="B533" s="165"/>
      <c r="C533" s="165"/>
      <c r="D533" s="170"/>
    </row>
    <row r="534" spans="2:4" x14ac:dyDescent="0.2">
      <c r="B534" s="165"/>
      <c r="C534" s="165"/>
      <c r="D534" s="170"/>
    </row>
    <row r="535" spans="2:4" x14ac:dyDescent="0.2">
      <c r="B535" s="165"/>
      <c r="C535" s="165"/>
      <c r="D535" s="170"/>
    </row>
    <row r="536" spans="2:4" x14ac:dyDescent="0.2">
      <c r="B536" s="165"/>
      <c r="C536" s="165"/>
      <c r="D536" s="170"/>
    </row>
    <row r="537" spans="2:4" x14ac:dyDescent="0.2">
      <c r="B537" s="165"/>
      <c r="C537" s="165"/>
      <c r="D537" s="170"/>
    </row>
    <row r="538" spans="2:4" x14ac:dyDescent="0.2">
      <c r="B538" s="165"/>
      <c r="C538" s="165"/>
      <c r="D538" s="170"/>
    </row>
    <row r="539" spans="2:4" x14ac:dyDescent="0.2">
      <c r="B539" s="165"/>
      <c r="C539" s="165"/>
      <c r="D539" s="170"/>
    </row>
    <row r="540" spans="2:4" x14ac:dyDescent="0.2">
      <c r="B540" s="165"/>
      <c r="C540" s="165"/>
      <c r="D540" s="170"/>
    </row>
    <row r="541" spans="2:4" x14ac:dyDescent="0.2">
      <c r="B541" s="165"/>
      <c r="C541" s="165"/>
      <c r="D541" s="170"/>
    </row>
    <row r="542" spans="2:4" x14ac:dyDescent="0.2">
      <c r="B542" s="165"/>
      <c r="C542" s="165"/>
      <c r="D542" s="170"/>
    </row>
    <row r="543" spans="2:4" x14ac:dyDescent="0.2">
      <c r="B543" s="165"/>
      <c r="C543" s="165"/>
      <c r="D543" s="170"/>
    </row>
    <row r="544" spans="2:4" x14ac:dyDescent="0.2">
      <c r="B544" s="165"/>
      <c r="C544" s="165"/>
      <c r="D544" s="170"/>
    </row>
    <row r="545" spans="2:4" x14ac:dyDescent="0.2">
      <c r="B545" s="165"/>
      <c r="C545" s="165"/>
      <c r="D545" s="170"/>
    </row>
    <row r="546" spans="2:4" x14ac:dyDescent="0.2">
      <c r="B546" s="165"/>
      <c r="C546" s="165"/>
      <c r="D546" s="170"/>
    </row>
    <row r="547" spans="2:4" x14ac:dyDescent="0.2">
      <c r="B547" s="165"/>
      <c r="C547" s="165"/>
      <c r="D547" s="170"/>
    </row>
    <row r="548" spans="2:4" x14ac:dyDescent="0.2">
      <c r="B548" s="165"/>
      <c r="C548" s="165"/>
      <c r="D548" s="170"/>
    </row>
    <row r="549" spans="2:4" x14ac:dyDescent="0.2">
      <c r="B549" s="165"/>
      <c r="C549" s="165"/>
      <c r="D549" s="170"/>
    </row>
    <row r="550" spans="2:4" x14ac:dyDescent="0.2">
      <c r="B550" s="165"/>
      <c r="C550" s="165"/>
      <c r="D550" s="170"/>
    </row>
    <row r="551" spans="2:4" x14ac:dyDescent="0.2">
      <c r="B551" s="165"/>
      <c r="C551" s="165"/>
      <c r="D551" s="170"/>
    </row>
    <row r="552" spans="2:4" x14ac:dyDescent="0.2">
      <c r="B552" s="165"/>
      <c r="C552" s="165"/>
      <c r="D552" s="170"/>
    </row>
    <row r="553" spans="2:4" x14ac:dyDescent="0.2">
      <c r="B553" s="165"/>
      <c r="C553" s="165"/>
      <c r="D553" s="170"/>
    </row>
    <row r="554" spans="2:4" x14ac:dyDescent="0.2">
      <c r="B554" s="165"/>
      <c r="C554" s="165"/>
      <c r="D554" s="170"/>
    </row>
    <row r="555" spans="2:4" x14ac:dyDescent="0.2">
      <c r="B555" s="165"/>
      <c r="C555" s="165"/>
      <c r="D555" s="170"/>
    </row>
    <row r="556" spans="2:4" x14ac:dyDescent="0.2">
      <c r="B556" s="165"/>
      <c r="C556" s="165"/>
      <c r="D556" s="170"/>
    </row>
    <row r="557" spans="2:4" x14ac:dyDescent="0.2">
      <c r="B557" s="165"/>
      <c r="C557" s="165"/>
      <c r="D557" s="170"/>
    </row>
    <row r="558" spans="2:4" x14ac:dyDescent="0.2">
      <c r="B558" s="165"/>
      <c r="C558" s="165"/>
      <c r="D558" s="170"/>
    </row>
    <row r="559" spans="2:4" x14ac:dyDescent="0.2">
      <c r="B559" s="165"/>
      <c r="C559" s="165"/>
      <c r="D559" s="170"/>
    </row>
    <row r="560" spans="2:4" x14ac:dyDescent="0.2">
      <c r="B560" s="165"/>
      <c r="C560" s="165"/>
      <c r="D560" s="170"/>
    </row>
    <row r="561" spans="2:4" x14ac:dyDescent="0.2">
      <c r="B561" s="165"/>
      <c r="C561" s="165"/>
      <c r="D561" s="170"/>
    </row>
    <row r="562" spans="2:4" x14ac:dyDescent="0.2">
      <c r="B562" s="165"/>
      <c r="C562" s="165"/>
      <c r="D562" s="170"/>
    </row>
    <row r="563" spans="2:4" x14ac:dyDescent="0.2">
      <c r="B563" s="165"/>
      <c r="C563" s="165"/>
      <c r="D563" s="170"/>
    </row>
    <row r="564" spans="2:4" x14ac:dyDescent="0.2">
      <c r="B564" s="165"/>
      <c r="C564" s="165"/>
      <c r="D564" s="170"/>
    </row>
    <row r="565" spans="2:4" x14ac:dyDescent="0.2">
      <c r="B565" s="165"/>
      <c r="C565" s="165"/>
      <c r="D565" s="170"/>
    </row>
    <row r="566" spans="2:4" x14ac:dyDescent="0.2">
      <c r="B566" s="165"/>
      <c r="C566" s="165"/>
      <c r="D566" s="170"/>
    </row>
    <row r="567" spans="2:4" x14ac:dyDescent="0.2">
      <c r="B567" s="165"/>
      <c r="C567" s="165"/>
      <c r="D567" s="170"/>
    </row>
    <row r="568" spans="2:4" x14ac:dyDescent="0.2">
      <c r="B568" s="165"/>
      <c r="C568" s="165"/>
      <c r="D568" s="170"/>
    </row>
    <row r="569" spans="2:4" x14ac:dyDescent="0.2">
      <c r="B569" s="165"/>
      <c r="C569" s="165"/>
      <c r="D569" s="170"/>
    </row>
    <row r="570" spans="2:4" x14ac:dyDescent="0.2">
      <c r="B570" s="165"/>
      <c r="C570" s="165"/>
      <c r="D570" s="170"/>
    </row>
    <row r="571" spans="2:4" x14ac:dyDescent="0.2">
      <c r="B571" s="165"/>
      <c r="C571" s="165"/>
      <c r="D571" s="170"/>
    </row>
    <row r="572" spans="2:4" x14ac:dyDescent="0.2">
      <c r="B572" s="165"/>
      <c r="C572" s="165"/>
      <c r="D572" s="170"/>
    </row>
    <row r="573" spans="2:4" x14ac:dyDescent="0.2">
      <c r="B573" s="165"/>
      <c r="C573" s="165"/>
      <c r="D573" s="170"/>
    </row>
    <row r="574" spans="2:4" x14ac:dyDescent="0.2">
      <c r="B574" s="165"/>
      <c r="C574" s="165"/>
      <c r="D574" s="170"/>
    </row>
    <row r="575" spans="2:4" x14ac:dyDescent="0.2">
      <c r="B575" s="165"/>
      <c r="C575" s="165"/>
      <c r="D575" s="170"/>
    </row>
    <row r="576" spans="2:4" x14ac:dyDescent="0.2">
      <c r="B576" s="165"/>
      <c r="C576" s="165"/>
      <c r="D576" s="170"/>
    </row>
    <row r="577" spans="2:4" x14ac:dyDescent="0.2">
      <c r="B577" s="165"/>
      <c r="C577" s="165"/>
      <c r="D577" s="170"/>
    </row>
    <row r="578" spans="2:4" x14ac:dyDescent="0.2">
      <c r="B578" s="165"/>
      <c r="C578" s="165"/>
      <c r="D578" s="170"/>
    </row>
    <row r="579" spans="2:4" x14ac:dyDescent="0.2">
      <c r="B579" s="165"/>
      <c r="C579" s="165"/>
      <c r="D579" s="170"/>
    </row>
    <row r="580" spans="2:4" x14ac:dyDescent="0.2">
      <c r="B580" s="165"/>
      <c r="C580" s="165"/>
      <c r="D580" s="170"/>
    </row>
    <row r="581" spans="2:4" x14ac:dyDescent="0.2">
      <c r="B581" s="165"/>
      <c r="C581" s="165"/>
      <c r="D581" s="170"/>
    </row>
    <row r="582" spans="2:4" x14ac:dyDescent="0.2">
      <c r="B582" s="165"/>
      <c r="C582" s="165"/>
      <c r="D582" s="170"/>
    </row>
    <row r="583" spans="2:4" x14ac:dyDescent="0.2">
      <c r="B583" s="165"/>
      <c r="C583" s="165"/>
      <c r="D583" s="170"/>
    </row>
    <row r="584" spans="2:4" x14ac:dyDescent="0.2">
      <c r="B584" s="165"/>
      <c r="C584" s="165"/>
      <c r="D584" s="170"/>
    </row>
    <row r="585" spans="2:4" x14ac:dyDescent="0.2">
      <c r="B585" s="165"/>
      <c r="C585" s="165"/>
      <c r="D585" s="170"/>
    </row>
    <row r="586" spans="2:4" x14ac:dyDescent="0.2">
      <c r="B586" s="165"/>
      <c r="C586" s="165"/>
      <c r="D586" s="170"/>
    </row>
    <row r="587" spans="2:4" x14ac:dyDescent="0.2">
      <c r="B587" s="165"/>
      <c r="C587" s="165"/>
      <c r="D587" s="170"/>
    </row>
    <row r="588" spans="2:4" x14ac:dyDescent="0.2">
      <c r="B588" s="165"/>
      <c r="C588" s="165"/>
      <c r="D588" s="170"/>
    </row>
    <row r="589" spans="2:4" x14ac:dyDescent="0.2">
      <c r="B589" s="165"/>
      <c r="C589" s="165"/>
      <c r="D589" s="170"/>
    </row>
    <row r="590" spans="2:4" x14ac:dyDescent="0.2">
      <c r="B590" s="165"/>
      <c r="C590" s="165"/>
      <c r="D590" s="170"/>
    </row>
    <row r="591" spans="2:4" x14ac:dyDescent="0.2">
      <c r="B591" s="165"/>
      <c r="C591" s="165"/>
      <c r="D591" s="170"/>
    </row>
    <row r="592" spans="2:4" x14ac:dyDescent="0.2">
      <c r="B592" s="165"/>
      <c r="C592" s="165"/>
      <c r="D592" s="170"/>
    </row>
    <row r="593" spans="2:4" x14ac:dyDescent="0.2">
      <c r="B593" s="165"/>
      <c r="C593" s="165"/>
      <c r="D593" s="170"/>
    </row>
    <row r="594" spans="2:4" x14ac:dyDescent="0.2">
      <c r="B594" s="165"/>
      <c r="C594" s="165"/>
      <c r="D594" s="170"/>
    </row>
    <row r="595" spans="2:4" x14ac:dyDescent="0.2">
      <c r="B595" s="165"/>
      <c r="C595" s="165"/>
      <c r="D595" s="170"/>
    </row>
    <row r="596" spans="2:4" x14ac:dyDescent="0.2">
      <c r="B596" s="165"/>
      <c r="C596" s="165"/>
      <c r="D596" s="170"/>
    </row>
    <row r="597" spans="2:4" x14ac:dyDescent="0.2">
      <c r="B597" s="165"/>
      <c r="C597" s="165"/>
      <c r="D597" s="170"/>
    </row>
    <row r="598" spans="2:4" x14ac:dyDescent="0.2">
      <c r="B598" s="165"/>
      <c r="C598" s="165"/>
      <c r="D598" s="170"/>
    </row>
    <row r="599" spans="2:4" x14ac:dyDescent="0.2">
      <c r="B599" s="165"/>
      <c r="C599" s="165"/>
      <c r="D599" s="170"/>
    </row>
    <row r="600" spans="2:4" x14ac:dyDescent="0.2">
      <c r="B600" s="165"/>
      <c r="C600" s="165"/>
      <c r="D600" s="170"/>
    </row>
    <row r="601" spans="2:4" x14ac:dyDescent="0.2">
      <c r="B601" s="165"/>
      <c r="C601" s="165"/>
      <c r="D601" s="170"/>
    </row>
    <row r="602" spans="2:4" x14ac:dyDescent="0.2">
      <c r="B602" s="165"/>
      <c r="C602" s="165"/>
      <c r="D602" s="170"/>
    </row>
    <row r="603" spans="2:4" x14ac:dyDescent="0.2">
      <c r="B603" s="165"/>
      <c r="C603" s="165"/>
      <c r="D603" s="170"/>
    </row>
    <row r="604" spans="2:4" x14ac:dyDescent="0.2">
      <c r="B604" s="165"/>
      <c r="C604" s="165"/>
      <c r="D604" s="170"/>
    </row>
    <row r="605" spans="2:4" x14ac:dyDescent="0.2">
      <c r="B605" s="165"/>
      <c r="C605" s="165"/>
      <c r="D605" s="170"/>
    </row>
    <row r="606" spans="2:4" x14ac:dyDescent="0.2">
      <c r="B606" s="165"/>
      <c r="C606" s="165"/>
      <c r="D606" s="170"/>
    </row>
    <row r="607" spans="2:4" x14ac:dyDescent="0.2">
      <c r="B607" s="165"/>
      <c r="C607" s="165"/>
      <c r="D607" s="170"/>
    </row>
    <row r="608" spans="2:4" x14ac:dyDescent="0.2">
      <c r="B608" s="165"/>
      <c r="C608" s="165"/>
      <c r="D608" s="170"/>
    </row>
    <row r="609" spans="2:4" x14ac:dyDescent="0.2">
      <c r="B609" s="165"/>
      <c r="C609" s="165"/>
      <c r="D609" s="170"/>
    </row>
    <row r="610" spans="2:4" x14ac:dyDescent="0.2">
      <c r="B610" s="165"/>
      <c r="C610" s="165"/>
      <c r="D610" s="170"/>
    </row>
    <row r="611" spans="2:4" x14ac:dyDescent="0.2">
      <c r="B611" s="165"/>
      <c r="C611" s="165"/>
      <c r="D611" s="170"/>
    </row>
    <row r="612" spans="2:4" x14ac:dyDescent="0.2">
      <c r="B612" s="165"/>
      <c r="C612" s="165"/>
      <c r="D612" s="170"/>
    </row>
    <row r="613" spans="2:4" x14ac:dyDescent="0.2">
      <c r="B613" s="165"/>
      <c r="C613" s="165"/>
      <c r="D613" s="170"/>
    </row>
    <row r="614" spans="2:4" x14ac:dyDescent="0.2">
      <c r="B614" s="165"/>
      <c r="C614" s="165"/>
      <c r="D614" s="170"/>
    </row>
    <row r="615" spans="2:4" x14ac:dyDescent="0.2">
      <c r="B615" s="165"/>
      <c r="C615" s="165"/>
      <c r="D615" s="170"/>
    </row>
    <row r="616" spans="2:4" x14ac:dyDescent="0.2">
      <c r="B616" s="165"/>
      <c r="C616" s="165"/>
      <c r="D616" s="170"/>
    </row>
    <row r="617" spans="2:4" x14ac:dyDescent="0.2">
      <c r="B617" s="165"/>
      <c r="C617" s="165"/>
      <c r="D617" s="170"/>
    </row>
    <row r="618" spans="2:4" x14ac:dyDescent="0.2">
      <c r="B618" s="165"/>
      <c r="C618" s="165"/>
      <c r="D618" s="170"/>
    </row>
    <row r="619" spans="2:4" x14ac:dyDescent="0.2">
      <c r="B619" s="165"/>
      <c r="C619" s="165"/>
      <c r="D619" s="170"/>
    </row>
    <row r="620" spans="2:4" x14ac:dyDescent="0.2">
      <c r="B620" s="165"/>
      <c r="C620" s="165"/>
      <c r="D620" s="170"/>
    </row>
    <row r="621" spans="2:4" x14ac:dyDescent="0.2">
      <c r="B621" s="165"/>
      <c r="C621" s="165"/>
      <c r="D621" s="170"/>
    </row>
    <row r="622" spans="2:4" x14ac:dyDescent="0.2">
      <c r="B622" s="165"/>
      <c r="C622" s="165"/>
      <c r="D622" s="170"/>
    </row>
    <row r="623" spans="2:4" x14ac:dyDescent="0.2">
      <c r="B623" s="165"/>
      <c r="C623" s="165"/>
      <c r="D623" s="170"/>
    </row>
    <row r="624" spans="2:4" x14ac:dyDescent="0.2">
      <c r="B624" s="165"/>
      <c r="C624" s="165"/>
      <c r="D624" s="170"/>
    </row>
    <row r="625" spans="2:4" x14ac:dyDescent="0.2">
      <c r="B625" s="165"/>
      <c r="C625" s="165"/>
      <c r="D625" s="170"/>
    </row>
    <row r="626" spans="2:4" x14ac:dyDescent="0.2">
      <c r="B626" s="165"/>
      <c r="C626" s="165"/>
      <c r="D626" s="170"/>
    </row>
    <row r="627" spans="2:4" x14ac:dyDescent="0.2">
      <c r="B627" s="165"/>
      <c r="C627" s="165"/>
      <c r="D627" s="170"/>
    </row>
    <row r="628" spans="2:4" x14ac:dyDescent="0.2">
      <c r="B628" s="165"/>
      <c r="C628" s="165"/>
      <c r="D628" s="170"/>
    </row>
    <row r="629" spans="2:4" x14ac:dyDescent="0.2">
      <c r="B629" s="165"/>
      <c r="C629" s="165"/>
      <c r="D629" s="170"/>
    </row>
    <row r="630" spans="2:4" x14ac:dyDescent="0.2">
      <c r="B630" s="165"/>
      <c r="C630" s="165"/>
      <c r="D630" s="170"/>
    </row>
    <row r="631" spans="2:4" x14ac:dyDescent="0.2">
      <c r="B631" s="165"/>
      <c r="C631" s="165"/>
      <c r="D631" s="170"/>
    </row>
    <row r="632" spans="2:4" x14ac:dyDescent="0.2">
      <c r="B632" s="165"/>
      <c r="C632" s="165"/>
      <c r="D632" s="170"/>
    </row>
    <row r="633" spans="2:4" x14ac:dyDescent="0.2">
      <c r="B633" s="165"/>
      <c r="C633" s="165"/>
      <c r="D633" s="170"/>
    </row>
    <row r="634" spans="2:4" x14ac:dyDescent="0.2">
      <c r="B634" s="165"/>
      <c r="C634" s="165"/>
      <c r="D634" s="170"/>
    </row>
    <row r="635" spans="2:4" x14ac:dyDescent="0.2">
      <c r="B635" s="165"/>
      <c r="C635" s="165"/>
      <c r="D635" s="170"/>
    </row>
    <row r="636" spans="2:4" x14ac:dyDescent="0.2">
      <c r="B636" s="165"/>
      <c r="C636" s="165"/>
      <c r="D636" s="170"/>
    </row>
    <row r="637" spans="2:4" x14ac:dyDescent="0.2">
      <c r="B637" s="165"/>
      <c r="C637" s="165"/>
      <c r="D637" s="170"/>
    </row>
    <row r="638" spans="2:4" x14ac:dyDescent="0.2">
      <c r="B638" s="165"/>
      <c r="C638" s="165"/>
      <c r="D638" s="170"/>
    </row>
    <row r="639" spans="2:4" x14ac:dyDescent="0.2">
      <c r="B639" s="165"/>
      <c r="C639" s="165"/>
      <c r="D639" s="170"/>
    </row>
    <row r="640" spans="2:4" x14ac:dyDescent="0.2">
      <c r="B640" s="165"/>
      <c r="C640" s="165"/>
      <c r="D640" s="170"/>
    </row>
    <row r="641" spans="2:4" x14ac:dyDescent="0.2">
      <c r="B641" s="165"/>
      <c r="C641" s="165"/>
      <c r="D641" s="170"/>
    </row>
    <row r="642" spans="2:4" x14ac:dyDescent="0.2">
      <c r="B642" s="165"/>
      <c r="C642" s="165"/>
      <c r="D642" s="170"/>
    </row>
    <row r="643" spans="2:4" x14ac:dyDescent="0.2">
      <c r="B643" s="165"/>
      <c r="C643" s="165"/>
      <c r="D643" s="170"/>
    </row>
    <row r="644" spans="2:4" x14ac:dyDescent="0.2">
      <c r="B644" s="165"/>
      <c r="C644" s="165"/>
      <c r="D644" s="170"/>
    </row>
    <row r="645" spans="2:4" x14ac:dyDescent="0.2">
      <c r="B645" s="165"/>
      <c r="C645" s="165"/>
      <c r="D645" s="170"/>
    </row>
    <row r="646" spans="2:4" x14ac:dyDescent="0.2">
      <c r="B646" s="165"/>
      <c r="C646" s="165"/>
      <c r="D646" s="170"/>
    </row>
    <row r="647" spans="2:4" x14ac:dyDescent="0.2">
      <c r="B647" s="165"/>
      <c r="C647" s="165"/>
      <c r="D647" s="170"/>
    </row>
    <row r="648" spans="2:4" x14ac:dyDescent="0.2">
      <c r="B648" s="165"/>
      <c r="C648" s="165"/>
      <c r="D648" s="170"/>
    </row>
    <row r="649" spans="2:4" x14ac:dyDescent="0.2">
      <c r="B649" s="165"/>
      <c r="C649" s="165"/>
      <c r="D649" s="170"/>
    </row>
    <row r="650" spans="2:4" x14ac:dyDescent="0.2">
      <c r="B650" s="165"/>
      <c r="C650" s="165"/>
      <c r="D650" s="170"/>
    </row>
    <row r="651" spans="2:4" x14ac:dyDescent="0.2">
      <c r="B651" s="165"/>
      <c r="C651" s="165"/>
      <c r="D651" s="170"/>
    </row>
    <row r="652" spans="2:4" x14ac:dyDescent="0.2">
      <c r="B652" s="165"/>
      <c r="C652" s="165"/>
      <c r="D652" s="170"/>
    </row>
    <row r="653" spans="2:4" x14ac:dyDescent="0.2">
      <c r="B653" s="165"/>
      <c r="C653" s="165"/>
      <c r="D653" s="170"/>
    </row>
    <row r="654" spans="2:4" x14ac:dyDescent="0.2">
      <c r="B654" s="165"/>
      <c r="C654" s="165"/>
      <c r="D654" s="170"/>
    </row>
    <row r="655" spans="2:4" x14ac:dyDescent="0.2">
      <c r="B655" s="165"/>
      <c r="C655" s="165"/>
      <c r="D655" s="170"/>
    </row>
    <row r="656" spans="2:4" x14ac:dyDescent="0.2">
      <c r="B656" s="165"/>
      <c r="C656" s="165"/>
      <c r="D656" s="170"/>
    </row>
    <row r="657" spans="2:4" x14ac:dyDescent="0.2">
      <c r="B657" s="165"/>
      <c r="C657" s="165"/>
      <c r="D657" s="170"/>
    </row>
    <row r="658" spans="2:4" x14ac:dyDescent="0.2">
      <c r="B658" s="165"/>
      <c r="C658" s="165"/>
      <c r="D658" s="170"/>
    </row>
    <row r="659" spans="2:4" x14ac:dyDescent="0.2">
      <c r="B659" s="165"/>
      <c r="C659" s="165"/>
      <c r="D659" s="170"/>
    </row>
    <row r="660" spans="2:4" x14ac:dyDescent="0.2">
      <c r="B660" s="165"/>
      <c r="C660" s="165"/>
      <c r="D660" s="170"/>
    </row>
    <row r="661" spans="2:4" x14ac:dyDescent="0.2">
      <c r="B661" s="165"/>
      <c r="C661" s="165"/>
      <c r="D661" s="170"/>
    </row>
    <row r="662" spans="2:4" x14ac:dyDescent="0.2">
      <c r="B662" s="165"/>
      <c r="C662" s="165"/>
      <c r="D662" s="170"/>
    </row>
    <row r="663" spans="2:4" x14ac:dyDescent="0.2">
      <c r="B663" s="165"/>
      <c r="C663" s="165"/>
      <c r="D663" s="170"/>
    </row>
    <row r="664" spans="2:4" x14ac:dyDescent="0.2">
      <c r="B664" s="165"/>
      <c r="C664" s="165"/>
      <c r="D664" s="170"/>
    </row>
    <row r="665" spans="2:4" x14ac:dyDescent="0.2">
      <c r="B665" s="165"/>
      <c r="C665" s="165"/>
      <c r="D665" s="170"/>
    </row>
    <row r="666" spans="2:4" x14ac:dyDescent="0.2">
      <c r="B666" s="165"/>
      <c r="C666" s="165"/>
      <c r="D666" s="170"/>
    </row>
    <row r="667" spans="2:4" x14ac:dyDescent="0.2">
      <c r="B667" s="165"/>
      <c r="C667" s="165"/>
      <c r="D667" s="170"/>
    </row>
    <row r="668" spans="2:4" x14ac:dyDescent="0.2">
      <c r="B668" s="165"/>
      <c r="C668" s="165"/>
      <c r="D668" s="170"/>
    </row>
    <row r="669" spans="2:4" x14ac:dyDescent="0.2">
      <c r="B669" s="165"/>
      <c r="C669" s="165"/>
      <c r="D669" s="170"/>
    </row>
    <row r="670" spans="2:4" x14ac:dyDescent="0.2">
      <c r="B670" s="165"/>
      <c r="C670" s="165"/>
      <c r="D670" s="170"/>
    </row>
    <row r="671" spans="2:4" x14ac:dyDescent="0.2">
      <c r="B671" s="165"/>
      <c r="C671" s="165"/>
      <c r="D671" s="170"/>
    </row>
    <row r="672" spans="2:4" x14ac:dyDescent="0.2">
      <c r="B672" s="165"/>
      <c r="C672" s="165"/>
      <c r="D672" s="170"/>
    </row>
    <row r="673" spans="2:4" x14ac:dyDescent="0.2">
      <c r="B673" s="165"/>
      <c r="C673" s="165"/>
      <c r="D673" s="170"/>
    </row>
    <row r="674" spans="2:4" x14ac:dyDescent="0.2">
      <c r="B674" s="165"/>
      <c r="C674" s="165"/>
      <c r="D674" s="170"/>
    </row>
    <row r="675" spans="2:4" x14ac:dyDescent="0.2">
      <c r="B675" s="165"/>
      <c r="C675" s="165"/>
      <c r="D675" s="170"/>
    </row>
    <row r="676" spans="2:4" x14ac:dyDescent="0.2">
      <c r="B676" s="165"/>
      <c r="C676" s="165"/>
      <c r="D676" s="170"/>
    </row>
    <row r="677" spans="2:4" x14ac:dyDescent="0.2">
      <c r="B677" s="165"/>
      <c r="C677" s="165"/>
      <c r="D677" s="170"/>
    </row>
    <row r="678" spans="2:4" x14ac:dyDescent="0.2">
      <c r="B678" s="165"/>
      <c r="C678" s="165"/>
      <c r="D678" s="170"/>
    </row>
    <row r="679" spans="2:4" x14ac:dyDescent="0.2">
      <c r="B679" s="165"/>
      <c r="C679" s="165"/>
      <c r="D679" s="170"/>
    </row>
    <row r="680" spans="2:4" x14ac:dyDescent="0.2">
      <c r="B680" s="165"/>
      <c r="C680" s="165"/>
      <c r="D680" s="170"/>
    </row>
    <row r="681" spans="2:4" x14ac:dyDescent="0.2">
      <c r="B681" s="165"/>
      <c r="C681" s="165"/>
      <c r="D681" s="170"/>
    </row>
    <row r="682" spans="2:4" x14ac:dyDescent="0.2">
      <c r="B682" s="165"/>
      <c r="C682" s="165"/>
      <c r="D682" s="170"/>
    </row>
    <row r="683" spans="2:4" x14ac:dyDescent="0.2">
      <c r="B683" s="165"/>
      <c r="C683" s="165"/>
      <c r="D683" s="170"/>
    </row>
    <row r="684" spans="2:4" x14ac:dyDescent="0.2">
      <c r="B684" s="165"/>
      <c r="C684" s="165"/>
      <c r="D684" s="170"/>
    </row>
    <row r="685" spans="2:4" x14ac:dyDescent="0.2">
      <c r="B685" s="165"/>
      <c r="C685" s="165"/>
      <c r="D685" s="170"/>
    </row>
    <row r="686" spans="2:4" x14ac:dyDescent="0.2">
      <c r="B686" s="165"/>
      <c r="C686" s="165"/>
      <c r="D686" s="170"/>
    </row>
    <row r="687" spans="2:4" x14ac:dyDescent="0.2">
      <c r="B687" s="165"/>
      <c r="C687" s="165"/>
      <c r="D687" s="170"/>
    </row>
    <row r="688" spans="2:4" x14ac:dyDescent="0.2">
      <c r="B688" s="165"/>
      <c r="C688" s="165"/>
      <c r="D688" s="170"/>
    </row>
    <row r="689" spans="2:4" x14ac:dyDescent="0.2">
      <c r="B689" s="165"/>
      <c r="C689" s="165"/>
      <c r="D689" s="170"/>
    </row>
    <row r="690" spans="2:4" x14ac:dyDescent="0.2">
      <c r="B690" s="165"/>
      <c r="C690" s="165"/>
      <c r="D690" s="170"/>
    </row>
    <row r="691" spans="2:4" x14ac:dyDescent="0.2">
      <c r="B691" s="165"/>
      <c r="C691" s="165"/>
      <c r="D691" s="170"/>
    </row>
    <row r="692" spans="2:4" x14ac:dyDescent="0.2">
      <c r="B692" s="165"/>
      <c r="C692" s="165"/>
      <c r="D692" s="170"/>
    </row>
    <row r="693" spans="2:4" x14ac:dyDescent="0.2">
      <c r="B693" s="165"/>
      <c r="C693" s="165"/>
      <c r="D693" s="170"/>
    </row>
    <row r="694" spans="2:4" x14ac:dyDescent="0.2">
      <c r="B694" s="165"/>
      <c r="C694" s="165"/>
      <c r="D694" s="170"/>
    </row>
    <row r="695" spans="2:4" x14ac:dyDescent="0.2">
      <c r="B695" s="165"/>
      <c r="C695" s="165"/>
      <c r="D695" s="170"/>
    </row>
    <row r="696" spans="2:4" x14ac:dyDescent="0.2">
      <c r="B696" s="165"/>
      <c r="C696" s="165"/>
      <c r="D696" s="170"/>
    </row>
    <row r="697" spans="2:4" x14ac:dyDescent="0.2">
      <c r="B697" s="165"/>
      <c r="C697" s="165"/>
      <c r="D697" s="170"/>
    </row>
    <row r="698" spans="2:4" x14ac:dyDescent="0.2">
      <c r="B698" s="165"/>
      <c r="C698" s="165"/>
      <c r="D698" s="170"/>
    </row>
    <row r="699" spans="2:4" x14ac:dyDescent="0.2">
      <c r="B699" s="165"/>
      <c r="C699" s="165"/>
      <c r="D699" s="170"/>
    </row>
    <row r="700" spans="2:4" x14ac:dyDescent="0.2">
      <c r="B700" s="165"/>
      <c r="C700" s="165"/>
      <c r="D700" s="170"/>
    </row>
    <row r="701" spans="2:4" x14ac:dyDescent="0.2">
      <c r="B701" s="165"/>
      <c r="C701" s="165"/>
      <c r="D701" s="170"/>
    </row>
    <row r="702" spans="2:4" x14ac:dyDescent="0.2">
      <c r="B702" s="165"/>
      <c r="C702" s="165"/>
      <c r="D702" s="170"/>
    </row>
    <row r="703" spans="2:4" x14ac:dyDescent="0.2">
      <c r="B703" s="165"/>
      <c r="C703" s="165"/>
      <c r="D703" s="170"/>
    </row>
    <row r="704" spans="2:4" x14ac:dyDescent="0.2">
      <c r="B704" s="165"/>
      <c r="C704" s="165"/>
      <c r="D704" s="170"/>
    </row>
    <row r="705" spans="2:4" x14ac:dyDescent="0.2">
      <c r="B705" s="165"/>
      <c r="C705" s="165"/>
      <c r="D705" s="170"/>
    </row>
    <row r="706" spans="2:4" x14ac:dyDescent="0.2">
      <c r="B706" s="165"/>
      <c r="C706" s="165"/>
      <c r="D706" s="170"/>
    </row>
    <row r="707" spans="2:4" x14ac:dyDescent="0.2">
      <c r="B707" s="165"/>
      <c r="C707" s="165"/>
      <c r="D707" s="170"/>
    </row>
    <row r="708" spans="2:4" x14ac:dyDescent="0.2">
      <c r="B708" s="165"/>
      <c r="C708" s="165"/>
      <c r="D708" s="170"/>
    </row>
    <row r="709" spans="2:4" x14ac:dyDescent="0.2">
      <c r="B709" s="165"/>
      <c r="C709" s="165"/>
      <c r="D709" s="170"/>
    </row>
    <row r="710" spans="2:4" x14ac:dyDescent="0.2">
      <c r="B710" s="165"/>
      <c r="C710" s="165"/>
      <c r="D710" s="170"/>
    </row>
    <row r="711" spans="2:4" x14ac:dyDescent="0.2">
      <c r="B711" s="165"/>
      <c r="C711" s="165"/>
      <c r="D711" s="170"/>
    </row>
    <row r="712" spans="2:4" x14ac:dyDescent="0.2">
      <c r="B712" s="165"/>
      <c r="C712" s="165"/>
      <c r="D712" s="170"/>
    </row>
    <row r="713" spans="2:4" x14ac:dyDescent="0.2">
      <c r="B713" s="165"/>
      <c r="C713" s="165"/>
      <c r="D713" s="170"/>
    </row>
    <row r="714" spans="2:4" x14ac:dyDescent="0.2">
      <c r="B714" s="165"/>
      <c r="C714" s="165"/>
      <c r="D714" s="170"/>
    </row>
    <row r="715" spans="2:4" x14ac:dyDescent="0.2">
      <c r="B715" s="165"/>
      <c r="C715" s="165"/>
      <c r="D715" s="170"/>
    </row>
    <row r="716" spans="2:4" x14ac:dyDescent="0.2">
      <c r="B716" s="165"/>
      <c r="C716" s="165"/>
      <c r="D716" s="170"/>
    </row>
    <row r="717" spans="2:4" x14ac:dyDescent="0.2">
      <c r="B717" s="165"/>
      <c r="C717" s="165"/>
      <c r="D717" s="170"/>
    </row>
    <row r="718" spans="2:4" x14ac:dyDescent="0.2">
      <c r="B718" s="165"/>
      <c r="C718" s="165"/>
      <c r="D718" s="170"/>
    </row>
    <row r="719" spans="2:4" x14ac:dyDescent="0.2">
      <c r="B719" s="165"/>
      <c r="C719" s="165"/>
      <c r="D719" s="170"/>
    </row>
    <row r="720" spans="2:4" x14ac:dyDescent="0.2">
      <c r="B720" s="165"/>
      <c r="C720" s="165"/>
      <c r="D720" s="170"/>
    </row>
    <row r="721" spans="2:4" x14ac:dyDescent="0.2">
      <c r="B721" s="165"/>
      <c r="C721" s="165"/>
      <c r="D721" s="170"/>
    </row>
    <row r="722" spans="2:4" x14ac:dyDescent="0.2">
      <c r="B722" s="165"/>
      <c r="C722" s="165"/>
      <c r="D722" s="170"/>
    </row>
    <row r="723" spans="2:4" x14ac:dyDescent="0.2">
      <c r="B723" s="165"/>
      <c r="C723" s="165"/>
      <c r="D723" s="170"/>
    </row>
    <row r="724" spans="2:4" x14ac:dyDescent="0.2">
      <c r="B724" s="165"/>
      <c r="C724" s="165"/>
      <c r="D724" s="170"/>
    </row>
    <row r="725" spans="2:4" x14ac:dyDescent="0.2">
      <c r="B725" s="165"/>
      <c r="C725" s="165"/>
      <c r="D725" s="170"/>
    </row>
    <row r="726" spans="2:4" x14ac:dyDescent="0.2">
      <c r="B726" s="165"/>
      <c r="C726" s="165"/>
      <c r="D726" s="170"/>
    </row>
    <row r="727" spans="2:4" x14ac:dyDescent="0.2">
      <c r="B727" s="165"/>
      <c r="C727" s="165"/>
      <c r="D727" s="170"/>
    </row>
    <row r="728" spans="2:4" x14ac:dyDescent="0.2">
      <c r="B728" s="165"/>
      <c r="C728" s="165"/>
      <c r="D728" s="170"/>
    </row>
    <row r="729" spans="2:4" x14ac:dyDescent="0.2">
      <c r="B729" s="165"/>
      <c r="C729" s="165"/>
      <c r="D729" s="170"/>
    </row>
    <row r="730" spans="2:4" x14ac:dyDescent="0.2">
      <c r="B730" s="165"/>
      <c r="C730" s="165"/>
      <c r="D730" s="170"/>
    </row>
    <row r="731" spans="2:4" x14ac:dyDescent="0.2">
      <c r="B731" s="165"/>
      <c r="C731" s="165"/>
      <c r="D731" s="170"/>
    </row>
    <row r="732" spans="2:4" x14ac:dyDescent="0.2">
      <c r="B732" s="165"/>
      <c r="C732" s="165"/>
      <c r="D732" s="170"/>
    </row>
    <row r="733" spans="2:4" x14ac:dyDescent="0.2">
      <c r="B733" s="165"/>
      <c r="C733" s="165"/>
      <c r="D733" s="170"/>
    </row>
    <row r="734" spans="2:4" x14ac:dyDescent="0.2">
      <c r="B734" s="165"/>
      <c r="C734" s="165"/>
      <c r="D734" s="170"/>
    </row>
    <row r="735" spans="2:4" x14ac:dyDescent="0.2">
      <c r="B735" s="165"/>
      <c r="C735" s="165"/>
      <c r="D735" s="170"/>
    </row>
    <row r="736" spans="2:4" x14ac:dyDescent="0.2">
      <c r="B736" s="165"/>
      <c r="C736" s="165"/>
      <c r="D736" s="170"/>
    </row>
    <row r="737" spans="2:4" x14ac:dyDescent="0.2">
      <c r="B737" s="165"/>
      <c r="C737" s="165"/>
      <c r="D737" s="170"/>
    </row>
    <row r="738" spans="2:4" x14ac:dyDescent="0.2">
      <c r="B738" s="165"/>
      <c r="C738" s="165"/>
      <c r="D738" s="170"/>
    </row>
    <row r="739" spans="2:4" x14ac:dyDescent="0.2">
      <c r="B739" s="165"/>
      <c r="C739" s="165"/>
      <c r="D739" s="170"/>
    </row>
    <row r="740" spans="2:4" x14ac:dyDescent="0.2">
      <c r="B740" s="165"/>
      <c r="C740" s="165"/>
      <c r="D740" s="170"/>
    </row>
    <row r="741" spans="2:4" x14ac:dyDescent="0.2">
      <c r="B741" s="165"/>
      <c r="C741" s="165"/>
      <c r="D741" s="170"/>
    </row>
    <row r="742" spans="2:4" x14ac:dyDescent="0.2">
      <c r="B742" s="165"/>
      <c r="C742" s="165"/>
      <c r="D742" s="170"/>
    </row>
    <row r="743" spans="2:4" x14ac:dyDescent="0.2">
      <c r="B743" s="165"/>
      <c r="C743" s="165"/>
      <c r="D743" s="170"/>
    </row>
    <row r="744" spans="2:4" x14ac:dyDescent="0.2">
      <c r="B744" s="165"/>
      <c r="C744" s="165"/>
      <c r="D744" s="170"/>
    </row>
    <row r="745" spans="2:4" x14ac:dyDescent="0.2">
      <c r="B745" s="165"/>
      <c r="C745" s="165"/>
      <c r="D745" s="170"/>
    </row>
    <row r="746" spans="2:4" x14ac:dyDescent="0.2">
      <c r="B746" s="165"/>
      <c r="C746" s="165"/>
      <c r="D746" s="170"/>
    </row>
    <row r="747" spans="2:4" x14ac:dyDescent="0.2">
      <c r="B747" s="165"/>
      <c r="C747" s="165"/>
      <c r="D747" s="170"/>
    </row>
    <row r="748" spans="2:4" x14ac:dyDescent="0.2">
      <c r="B748" s="165"/>
      <c r="C748" s="165"/>
      <c r="D748" s="170"/>
    </row>
    <row r="749" spans="2:4" x14ac:dyDescent="0.2">
      <c r="B749" s="165"/>
      <c r="C749" s="165"/>
      <c r="D749" s="170"/>
    </row>
    <row r="750" spans="2:4" x14ac:dyDescent="0.2">
      <c r="B750" s="165"/>
      <c r="C750" s="165"/>
      <c r="D750" s="170"/>
    </row>
    <row r="751" spans="2:4" x14ac:dyDescent="0.2">
      <c r="B751" s="165"/>
      <c r="C751" s="165"/>
      <c r="D751" s="170"/>
    </row>
    <row r="752" spans="2:4" x14ac:dyDescent="0.2">
      <c r="B752" s="165"/>
      <c r="C752" s="165"/>
      <c r="D752" s="170"/>
    </row>
    <row r="753" spans="2:4" x14ac:dyDescent="0.2">
      <c r="B753" s="165"/>
      <c r="C753" s="165"/>
      <c r="D753" s="170"/>
    </row>
    <row r="754" spans="2:4" x14ac:dyDescent="0.2">
      <c r="B754" s="165"/>
      <c r="C754" s="165"/>
      <c r="D754" s="170"/>
    </row>
    <row r="755" spans="2:4" x14ac:dyDescent="0.2">
      <c r="B755" s="165"/>
      <c r="C755" s="165"/>
      <c r="D755" s="170"/>
    </row>
    <row r="756" spans="2:4" x14ac:dyDescent="0.2">
      <c r="B756" s="165"/>
      <c r="C756" s="165"/>
      <c r="D756" s="170"/>
    </row>
    <row r="757" spans="2:4" x14ac:dyDescent="0.2">
      <c r="B757" s="165"/>
      <c r="C757" s="165"/>
      <c r="D757" s="170"/>
    </row>
    <row r="758" spans="2:4" x14ac:dyDescent="0.2">
      <c r="B758" s="165"/>
      <c r="C758" s="165"/>
      <c r="D758" s="170"/>
    </row>
    <row r="759" spans="2:4" x14ac:dyDescent="0.2">
      <c r="B759" s="165"/>
      <c r="C759" s="165"/>
      <c r="D759" s="170"/>
    </row>
    <row r="760" spans="2:4" x14ac:dyDescent="0.2">
      <c r="B760" s="165"/>
      <c r="C760" s="165"/>
      <c r="D760" s="170"/>
    </row>
    <row r="761" spans="2:4" x14ac:dyDescent="0.2">
      <c r="B761" s="165"/>
      <c r="C761" s="165"/>
      <c r="D761" s="170"/>
    </row>
    <row r="762" spans="2:4" x14ac:dyDescent="0.2">
      <c r="B762" s="165"/>
      <c r="C762" s="165"/>
      <c r="D762" s="170"/>
    </row>
    <row r="763" spans="2:4" x14ac:dyDescent="0.2">
      <c r="B763" s="165"/>
      <c r="C763" s="165"/>
      <c r="D763" s="170"/>
    </row>
    <row r="764" spans="2:4" x14ac:dyDescent="0.2">
      <c r="B764" s="165"/>
      <c r="C764" s="165"/>
      <c r="D764" s="170"/>
    </row>
    <row r="765" spans="2:4" x14ac:dyDescent="0.2">
      <c r="B765" s="165"/>
      <c r="C765" s="165"/>
      <c r="D765" s="170"/>
    </row>
    <row r="766" spans="2:4" x14ac:dyDescent="0.2">
      <c r="B766" s="165"/>
      <c r="C766" s="165"/>
      <c r="D766" s="170"/>
    </row>
    <row r="767" spans="2:4" x14ac:dyDescent="0.2">
      <c r="B767" s="165"/>
      <c r="C767" s="165"/>
      <c r="D767" s="170"/>
    </row>
    <row r="768" spans="2:4" x14ac:dyDescent="0.2">
      <c r="B768" s="165"/>
      <c r="C768" s="165"/>
      <c r="D768" s="170"/>
    </row>
    <row r="769" spans="2:4" x14ac:dyDescent="0.2">
      <c r="B769" s="165"/>
      <c r="C769" s="165"/>
      <c r="D769" s="170"/>
    </row>
    <row r="770" spans="2:4" x14ac:dyDescent="0.2">
      <c r="B770" s="165"/>
      <c r="C770" s="165"/>
      <c r="D770" s="170"/>
    </row>
    <row r="771" spans="2:4" x14ac:dyDescent="0.2">
      <c r="B771" s="165"/>
      <c r="C771" s="165"/>
      <c r="D771" s="170"/>
    </row>
    <row r="772" spans="2:4" x14ac:dyDescent="0.2">
      <c r="B772" s="165"/>
      <c r="C772" s="165"/>
      <c r="D772" s="170"/>
    </row>
    <row r="773" spans="2:4" x14ac:dyDescent="0.2">
      <c r="B773" s="165"/>
      <c r="C773" s="165"/>
      <c r="D773" s="170"/>
    </row>
    <row r="774" spans="2:4" x14ac:dyDescent="0.2">
      <c r="B774" s="165"/>
      <c r="C774" s="165"/>
      <c r="D774" s="170"/>
    </row>
    <row r="775" spans="2:4" x14ac:dyDescent="0.2">
      <c r="B775" s="165"/>
      <c r="C775" s="165"/>
      <c r="D775" s="170"/>
    </row>
    <row r="776" spans="2:4" x14ac:dyDescent="0.2">
      <c r="B776" s="165"/>
      <c r="C776" s="165"/>
      <c r="D776" s="170"/>
    </row>
    <row r="777" spans="2:4" x14ac:dyDescent="0.2">
      <c r="B777" s="165"/>
      <c r="C777" s="165"/>
      <c r="D777" s="170"/>
    </row>
    <row r="778" spans="2:4" x14ac:dyDescent="0.2">
      <c r="B778" s="165"/>
      <c r="C778" s="165"/>
      <c r="D778" s="170"/>
    </row>
    <row r="779" spans="2:4" x14ac:dyDescent="0.2">
      <c r="B779" s="165"/>
      <c r="C779" s="165"/>
      <c r="D779" s="170"/>
    </row>
    <row r="780" spans="2:4" x14ac:dyDescent="0.2">
      <c r="B780" s="165"/>
      <c r="C780" s="165"/>
      <c r="D780" s="170"/>
    </row>
    <row r="781" spans="2:4" x14ac:dyDescent="0.2">
      <c r="B781" s="165"/>
      <c r="C781" s="165"/>
      <c r="D781" s="170"/>
    </row>
    <row r="782" spans="2:4" x14ac:dyDescent="0.2">
      <c r="B782" s="165"/>
      <c r="C782" s="165"/>
      <c r="D782" s="170"/>
    </row>
    <row r="783" spans="2:4" x14ac:dyDescent="0.2">
      <c r="B783" s="165"/>
      <c r="C783" s="165"/>
      <c r="D783" s="170"/>
    </row>
    <row r="784" spans="2:4" x14ac:dyDescent="0.2">
      <c r="B784" s="165"/>
      <c r="C784" s="165"/>
      <c r="D784" s="170"/>
    </row>
    <row r="785" spans="2:4" x14ac:dyDescent="0.2">
      <c r="B785" s="165"/>
      <c r="C785" s="165"/>
      <c r="D785" s="170"/>
    </row>
    <row r="786" spans="2:4" x14ac:dyDescent="0.2">
      <c r="B786" s="165"/>
      <c r="C786" s="165"/>
      <c r="D786" s="170"/>
    </row>
    <row r="787" spans="2:4" x14ac:dyDescent="0.2">
      <c r="B787" s="165"/>
      <c r="C787" s="165"/>
      <c r="D787" s="170"/>
    </row>
    <row r="788" spans="2:4" x14ac:dyDescent="0.2">
      <c r="B788" s="165"/>
      <c r="C788" s="165"/>
      <c r="D788" s="170"/>
    </row>
    <row r="789" spans="2:4" x14ac:dyDescent="0.2">
      <c r="B789" s="165"/>
      <c r="C789" s="165"/>
      <c r="D789" s="170"/>
    </row>
    <row r="790" spans="2:4" x14ac:dyDescent="0.2">
      <c r="B790" s="165"/>
      <c r="C790" s="165"/>
      <c r="D790" s="170"/>
    </row>
    <row r="791" spans="2:4" x14ac:dyDescent="0.2">
      <c r="B791" s="165"/>
      <c r="C791" s="165"/>
      <c r="D791" s="170"/>
    </row>
    <row r="792" spans="2:4" x14ac:dyDescent="0.2">
      <c r="B792" s="165"/>
      <c r="C792" s="165"/>
      <c r="D792" s="170"/>
    </row>
    <row r="793" spans="2:4" x14ac:dyDescent="0.2">
      <c r="B793" s="165"/>
      <c r="C793" s="165"/>
      <c r="D793" s="170"/>
    </row>
    <row r="794" spans="2:4" x14ac:dyDescent="0.2">
      <c r="B794" s="165"/>
      <c r="C794" s="165"/>
      <c r="D794" s="170"/>
    </row>
    <row r="795" spans="2:4" x14ac:dyDescent="0.2">
      <c r="B795" s="165"/>
      <c r="C795" s="165"/>
      <c r="D795" s="170"/>
    </row>
    <row r="796" spans="2:4" x14ac:dyDescent="0.2">
      <c r="B796" s="165"/>
      <c r="C796" s="165"/>
      <c r="D796" s="170"/>
    </row>
    <row r="797" spans="2:4" x14ac:dyDescent="0.2">
      <c r="B797" s="165"/>
      <c r="C797" s="165"/>
      <c r="D797" s="170"/>
    </row>
    <row r="798" spans="2:4" x14ac:dyDescent="0.2">
      <c r="B798" s="165"/>
      <c r="C798" s="165"/>
      <c r="D798" s="170"/>
    </row>
    <row r="799" spans="2:4" x14ac:dyDescent="0.2">
      <c r="B799" s="165"/>
      <c r="C799" s="165"/>
      <c r="D799" s="170"/>
    </row>
    <row r="800" spans="2:4" x14ac:dyDescent="0.2">
      <c r="B800" s="165"/>
      <c r="C800" s="165"/>
      <c r="D800" s="170"/>
    </row>
    <row r="801" spans="2:4" x14ac:dyDescent="0.2">
      <c r="B801" s="165"/>
      <c r="C801" s="165"/>
      <c r="D801" s="170"/>
    </row>
    <row r="802" spans="2:4" x14ac:dyDescent="0.2">
      <c r="B802" s="165"/>
      <c r="C802" s="165"/>
      <c r="D802" s="170"/>
    </row>
    <row r="803" spans="2:4" x14ac:dyDescent="0.2">
      <c r="B803" s="165"/>
      <c r="C803" s="165"/>
      <c r="D803" s="170"/>
    </row>
    <row r="804" spans="2:4" x14ac:dyDescent="0.2">
      <c r="B804" s="165"/>
      <c r="C804" s="165"/>
      <c r="D804" s="170"/>
    </row>
    <row r="805" spans="2:4" x14ac:dyDescent="0.2">
      <c r="B805" s="165"/>
      <c r="C805" s="165"/>
      <c r="D805" s="170"/>
    </row>
    <row r="806" spans="2:4" x14ac:dyDescent="0.2">
      <c r="B806" s="165"/>
      <c r="C806" s="165"/>
      <c r="D806" s="170"/>
    </row>
    <row r="807" spans="2:4" x14ac:dyDescent="0.2">
      <c r="B807" s="165"/>
      <c r="C807" s="165"/>
      <c r="D807" s="170"/>
    </row>
    <row r="808" spans="2:4" x14ac:dyDescent="0.2">
      <c r="B808" s="165"/>
      <c r="C808" s="165"/>
      <c r="D808" s="170"/>
    </row>
    <row r="809" spans="2:4" x14ac:dyDescent="0.2">
      <c r="B809" s="165"/>
      <c r="C809" s="165"/>
      <c r="D809" s="170"/>
    </row>
    <row r="810" spans="2:4" x14ac:dyDescent="0.2">
      <c r="B810" s="165"/>
      <c r="C810" s="165"/>
      <c r="D810" s="170"/>
    </row>
    <row r="811" spans="2:4" x14ac:dyDescent="0.2">
      <c r="B811" s="165"/>
      <c r="C811" s="165"/>
      <c r="D811" s="170"/>
    </row>
    <row r="812" spans="2:4" x14ac:dyDescent="0.2">
      <c r="B812" s="165"/>
      <c r="C812" s="165"/>
      <c r="D812" s="170"/>
    </row>
    <row r="813" spans="2:4" x14ac:dyDescent="0.2">
      <c r="B813" s="165"/>
      <c r="C813" s="165"/>
      <c r="D813" s="170"/>
    </row>
    <row r="814" spans="2:4" x14ac:dyDescent="0.2">
      <c r="B814" s="165"/>
      <c r="C814" s="165"/>
      <c r="D814" s="170"/>
    </row>
    <row r="815" spans="2:4" x14ac:dyDescent="0.2">
      <c r="B815" s="165"/>
      <c r="C815" s="165"/>
      <c r="D815" s="170"/>
    </row>
    <row r="816" spans="2:4" x14ac:dyDescent="0.2">
      <c r="B816" s="165"/>
      <c r="C816" s="165"/>
      <c r="D816" s="170"/>
    </row>
    <row r="817" spans="2:4" x14ac:dyDescent="0.2">
      <c r="B817" s="165"/>
      <c r="C817" s="165"/>
      <c r="D817" s="170"/>
    </row>
    <row r="818" spans="2:4" x14ac:dyDescent="0.2">
      <c r="B818" s="165"/>
      <c r="C818" s="165"/>
      <c r="D818" s="170"/>
    </row>
    <row r="819" spans="2:4" x14ac:dyDescent="0.2">
      <c r="B819" s="165"/>
      <c r="C819" s="165"/>
      <c r="D819" s="170"/>
    </row>
    <row r="820" spans="2:4" x14ac:dyDescent="0.2">
      <c r="B820" s="165"/>
      <c r="C820" s="165"/>
      <c r="D820" s="170"/>
    </row>
    <row r="821" spans="2:4" x14ac:dyDescent="0.2">
      <c r="B821" s="165"/>
      <c r="C821" s="165"/>
      <c r="D821" s="170"/>
    </row>
    <row r="822" spans="2:4" x14ac:dyDescent="0.2">
      <c r="B822" s="165"/>
      <c r="C822" s="165"/>
      <c r="D822" s="170"/>
    </row>
    <row r="823" spans="2:4" x14ac:dyDescent="0.2">
      <c r="B823" s="165"/>
      <c r="C823" s="165"/>
      <c r="D823" s="170"/>
    </row>
    <row r="824" spans="2:4" x14ac:dyDescent="0.2">
      <c r="B824" s="165"/>
      <c r="C824" s="165"/>
      <c r="D824" s="170"/>
    </row>
    <row r="825" spans="2:4" x14ac:dyDescent="0.2">
      <c r="B825" s="165"/>
      <c r="C825" s="165"/>
      <c r="D825" s="170"/>
    </row>
    <row r="826" spans="2:4" x14ac:dyDescent="0.2">
      <c r="B826" s="165"/>
      <c r="C826" s="165"/>
      <c r="D826" s="170"/>
    </row>
    <row r="827" spans="2:4" x14ac:dyDescent="0.2">
      <c r="B827" s="165"/>
      <c r="C827" s="165"/>
      <c r="D827" s="170"/>
    </row>
    <row r="828" spans="2:4" x14ac:dyDescent="0.2">
      <c r="B828" s="165"/>
      <c r="C828" s="165"/>
      <c r="D828" s="170"/>
    </row>
    <row r="829" spans="2:4" x14ac:dyDescent="0.2">
      <c r="B829" s="165"/>
      <c r="C829" s="165"/>
      <c r="D829" s="170"/>
    </row>
    <row r="830" spans="2:4" x14ac:dyDescent="0.2">
      <c r="B830" s="165"/>
      <c r="C830" s="165"/>
      <c r="D830" s="170"/>
    </row>
    <row r="831" spans="2:4" x14ac:dyDescent="0.2">
      <c r="B831" s="165"/>
      <c r="C831" s="165"/>
      <c r="D831" s="170"/>
    </row>
    <row r="832" spans="2:4" x14ac:dyDescent="0.2">
      <c r="B832" s="165"/>
      <c r="C832" s="165"/>
      <c r="D832" s="170"/>
    </row>
    <row r="833" spans="2:4" x14ac:dyDescent="0.2">
      <c r="B833" s="165"/>
      <c r="C833" s="165"/>
      <c r="D833" s="170"/>
    </row>
    <row r="834" spans="2:4" x14ac:dyDescent="0.2">
      <c r="B834" s="165"/>
      <c r="C834" s="165"/>
      <c r="D834" s="170"/>
    </row>
    <row r="835" spans="2:4" x14ac:dyDescent="0.2">
      <c r="B835" s="165"/>
      <c r="C835" s="165"/>
      <c r="D835" s="170"/>
    </row>
    <row r="836" spans="2:4" x14ac:dyDescent="0.2">
      <c r="B836" s="165"/>
      <c r="C836" s="165"/>
      <c r="D836" s="170"/>
    </row>
    <row r="837" spans="2:4" x14ac:dyDescent="0.2">
      <c r="B837" s="165"/>
      <c r="C837" s="165"/>
      <c r="D837" s="170"/>
    </row>
    <row r="838" spans="2:4" x14ac:dyDescent="0.2">
      <c r="B838" s="165"/>
      <c r="C838" s="165"/>
      <c r="D838" s="170"/>
    </row>
    <row r="839" spans="2:4" x14ac:dyDescent="0.2">
      <c r="B839" s="165"/>
      <c r="C839" s="165"/>
      <c r="D839" s="170"/>
    </row>
    <row r="840" spans="2:4" x14ac:dyDescent="0.2">
      <c r="B840" s="165"/>
      <c r="C840" s="165"/>
      <c r="D840" s="170"/>
    </row>
    <row r="841" spans="2:4" x14ac:dyDescent="0.2">
      <c r="B841" s="165"/>
      <c r="C841" s="165"/>
      <c r="D841" s="170"/>
    </row>
    <row r="842" spans="2:4" x14ac:dyDescent="0.2">
      <c r="B842" s="165"/>
      <c r="C842" s="165"/>
      <c r="D842" s="170"/>
    </row>
    <row r="843" spans="2:4" x14ac:dyDescent="0.2">
      <c r="B843" s="165"/>
      <c r="C843" s="165"/>
      <c r="D843" s="170"/>
    </row>
    <row r="844" spans="2:4" x14ac:dyDescent="0.2">
      <c r="B844" s="165"/>
      <c r="C844" s="165"/>
      <c r="D844" s="170"/>
    </row>
    <row r="845" spans="2:4" x14ac:dyDescent="0.2">
      <c r="B845" s="165"/>
      <c r="C845" s="165"/>
      <c r="D845" s="170"/>
    </row>
    <row r="846" spans="2:4" x14ac:dyDescent="0.2">
      <c r="B846" s="165"/>
      <c r="C846" s="165"/>
      <c r="D846" s="170"/>
    </row>
    <row r="847" spans="2:4" x14ac:dyDescent="0.2">
      <c r="B847" s="165"/>
      <c r="C847" s="165"/>
      <c r="D847" s="170"/>
    </row>
    <row r="848" spans="2:4" x14ac:dyDescent="0.2">
      <c r="B848" s="165"/>
      <c r="C848" s="165"/>
      <c r="D848" s="170"/>
    </row>
    <row r="849" spans="2:4" x14ac:dyDescent="0.2">
      <c r="B849" s="165"/>
      <c r="C849" s="165"/>
      <c r="D849" s="170"/>
    </row>
    <row r="850" spans="2:4" x14ac:dyDescent="0.2">
      <c r="B850" s="165"/>
      <c r="C850" s="165"/>
      <c r="D850" s="170"/>
    </row>
    <row r="851" spans="2:4" x14ac:dyDescent="0.2">
      <c r="B851" s="165"/>
      <c r="C851" s="165"/>
      <c r="D851" s="170"/>
    </row>
    <row r="852" spans="2:4" x14ac:dyDescent="0.2">
      <c r="B852" s="165"/>
      <c r="C852" s="165"/>
      <c r="D852" s="170"/>
    </row>
    <row r="853" spans="2:4" x14ac:dyDescent="0.2">
      <c r="B853" s="165"/>
      <c r="C853" s="165"/>
      <c r="D853" s="170"/>
    </row>
    <row r="854" spans="2:4" x14ac:dyDescent="0.2">
      <c r="B854" s="165"/>
      <c r="C854" s="165"/>
      <c r="D854" s="170"/>
    </row>
    <row r="855" spans="2:4" x14ac:dyDescent="0.2">
      <c r="B855" s="165"/>
      <c r="C855" s="165"/>
      <c r="D855" s="170"/>
    </row>
    <row r="856" spans="2:4" x14ac:dyDescent="0.2">
      <c r="B856" s="165"/>
      <c r="C856" s="165"/>
      <c r="D856" s="170"/>
    </row>
    <row r="857" spans="2:4" x14ac:dyDescent="0.2">
      <c r="B857" s="165"/>
      <c r="C857" s="165"/>
      <c r="D857" s="170"/>
    </row>
    <row r="858" spans="2:4" x14ac:dyDescent="0.2">
      <c r="B858" s="165"/>
      <c r="C858" s="165"/>
      <c r="D858" s="170"/>
    </row>
    <row r="859" spans="2:4" x14ac:dyDescent="0.2">
      <c r="B859" s="165"/>
      <c r="C859" s="165"/>
      <c r="D859" s="170"/>
    </row>
    <row r="860" spans="2:4" x14ac:dyDescent="0.2">
      <c r="B860" s="165"/>
      <c r="C860" s="165"/>
      <c r="D860" s="170"/>
    </row>
    <row r="861" spans="2:4" x14ac:dyDescent="0.2">
      <c r="B861" s="165"/>
      <c r="C861" s="165"/>
      <c r="D861" s="170"/>
    </row>
    <row r="862" spans="2:4" x14ac:dyDescent="0.2">
      <c r="B862" s="165"/>
      <c r="C862" s="165"/>
      <c r="D862" s="170"/>
    </row>
    <row r="863" spans="2:4" x14ac:dyDescent="0.2">
      <c r="B863" s="165"/>
      <c r="C863" s="165"/>
      <c r="D863" s="170"/>
    </row>
    <row r="864" spans="2:4" x14ac:dyDescent="0.2">
      <c r="B864" s="165"/>
      <c r="C864" s="165"/>
      <c r="D864" s="170"/>
    </row>
    <row r="865" spans="2:4" x14ac:dyDescent="0.2">
      <c r="B865" s="165"/>
      <c r="C865" s="165"/>
      <c r="D865" s="170"/>
    </row>
    <row r="866" spans="2:4" x14ac:dyDescent="0.2">
      <c r="B866" s="165"/>
      <c r="C866" s="165"/>
      <c r="D866" s="170"/>
    </row>
    <row r="867" spans="2:4" x14ac:dyDescent="0.2">
      <c r="B867" s="165"/>
      <c r="C867" s="165"/>
      <c r="D867" s="170"/>
    </row>
    <row r="868" spans="2:4" x14ac:dyDescent="0.2">
      <c r="B868" s="165"/>
      <c r="C868" s="165"/>
      <c r="D868" s="170"/>
    </row>
    <row r="869" spans="2:4" x14ac:dyDescent="0.2">
      <c r="B869" s="165"/>
      <c r="C869" s="165"/>
      <c r="D869" s="170"/>
    </row>
    <row r="870" spans="2:4" x14ac:dyDescent="0.2">
      <c r="B870" s="165"/>
      <c r="C870" s="165"/>
      <c r="D870" s="170"/>
    </row>
    <row r="871" spans="2:4" x14ac:dyDescent="0.2">
      <c r="B871" s="165"/>
      <c r="C871" s="165"/>
      <c r="D871" s="170"/>
    </row>
    <row r="872" spans="2:4" x14ac:dyDescent="0.2">
      <c r="B872" s="165"/>
      <c r="C872" s="165"/>
      <c r="D872" s="170"/>
    </row>
    <row r="873" spans="2:4" x14ac:dyDescent="0.2">
      <c r="B873" s="165"/>
      <c r="C873" s="165"/>
      <c r="D873" s="170"/>
    </row>
    <row r="874" spans="2:4" x14ac:dyDescent="0.2">
      <c r="B874" s="165"/>
      <c r="C874" s="165"/>
      <c r="D874" s="170"/>
    </row>
    <row r="875" spans="2:4" x14ac:dyDescent="0.2">
      <c r="B875" s="165"/>
      <c r="C875" s="165"/>
      <c r="D875" s="170"/>
    </row>
    <row r="876" spans="2:4" x14ac:dyDescent="0.2">
      <c r="B876" s="165"/>
      <c r="C876" s="165"/>
      <c r="D876" s="170"/>
    </row>
    <row r="877" spans="2:4" x14ac:dyDescent="0.2">
      <c r="B877" s="165"/>
      <c r="C877" s="165"/>
      <c r="D877" s="170"/>
    </row>
    <row r="878" spans="2:4" x14ac:dyDescent="0.2">
      <c r="B878" s="165"/>
      <c r="C878" s="165"/>
      <c r="D878" s="170"/>
    </row>
    <row r="879" spans="2:4" x14ac:dyDescent="0.2">
      <c r="B879" s="165"/>
      <c r="C879" s="165"/>
      <c r="D879" s="170"/>
    </row>
    <row r="880" spans="2:4" x14ac:dyDescent="0.2">
      <c r="B880" s="165"/>
      <c r="C880" s="165"/>
      <c r="D880" s="170"/>
    </row>
    <row r="881" spans="2:4" x14ac:dyDescent="0.2">
      <c r="B881" s="165"/>
      <c r="C881" s="165"/>
      <c r="D881" s="170"/>
    </row>
    <row r="882" spans="2:4" x14ac:dyDescent="0.2">
      <c r="B882" s="165"/>
      <c r="C882" s="165"/>
      <c r="D882" s="170"/>
    </row>
    <row r="883" spans="2:4" x14ac:dyDescent="0.2">
      <c r="B883" s="165"/>
      <c r="C883" s="165"/>
      <c r="D883" s="170"/>
    </row>
    <row r="884" spans="2:4" x14ac:dyDescent="0.2">
      <c r="B884" s="165"/>
      <c r="C884" s="165"/>
      <c r="D884" s="170"/>
    </row>
    <row r="885" spans="2:4" x14ac:dyDescent="0.2">
      <c r="B885" s="165"/>
      <c r="C885" s="165"/>
      <c r="D885" s="170"/>
    </row>
    <row r="886" spans="2:4" x14ac:dyDescent="0.2">
      <c r="B886" s="165"/>
      <c r="C886" s="165"/>
      <c r="D886" s="170"/>
    </row>
    <row r="887" spans="2:4" x14ac:dyDescent="0.2">
      <c r="B887" s="165"/>
      <c r="C887" s="165"/>
      <c r="D887" s="170"/>
    </row>
    <row r="888" spans="2:4" x14ac:dyDescent="0.2">
      <c r="B888" s="165"/>
      <c r="C888" s="165"/>
      <c r="D888" s="170"/>
    </row>
    <row r="889" spans="2:4" x14ac:dyDescent="0.2">
      <c r="B889" s="165"/>
      <c r="C889" s="165"/>
      <c r="D889" s="170"/>
    </row>
    <row r="890" spans="2:4" x14ac:dyDescent="0.2">
      <c r="B890" s="165"/>
      <c r="C890" s="165"/>
      <c r="D890" s="170"/>
    </row>
    <row r="891" spans="2:4" x14ac:dyDescent="0.2">
      <c r="B891" s="165"/>
      <c r="C891" s="165"/>
      <c r="D891" s="170"/>
    </row>
    <row r="892" spans="2:4" x14ac:dyDescent="0.2">
      <c r="B892" s="165"/>
      <c r="C892" s="165"/>
      <c r="D892" s="170"/>
    </row>
    <row r="893" spans="2:4" x14ac:dyDescent="0.2">
      <c r="B893" s="165"/>
      <c r="C893" s="165"/>
      <c r="D893" s="170"/>
    </row>
    <row r="894" spans="2:4" x14ac:dyDescent="0.2">
      <c r="B894" s="165"/>
      <c r="C894" s="165"/>
      <c r="D894" s="170"/>
    </row>
    <row r="895" spans="2:4" x14ac:dyDescent="0.2">
      <c r="B895" s="165"/>
      <c r="C895" s="165"/>
      <c r="D895" s="170"/>
    </row>
    <row r="896" spans="2:4" x14ac:dyDescent="0.2">
      <c r="B896" s="165"/>
      <c r="C896" s="165"/>
      <c r="D896" s="170"/>
    </row>
    <row r="897" spans="2:4" x14ac:dyDescent="0.2">
      <c r="B897" s="165"/>
      <c r="C897" s="165"/>
      <c r="D897" s="170"/>
    </row>
    <row r="898" spans="2:4" x14ac:dyDescent="0.2">
      <c r="B898" s="165"/>
      <c r="C898" s="165"/>
      <c r="D898" s="170"/>
    </row>
    <row r="899" spans="2:4" x14ac:dyDescent="0.2">
      <c r="B899" s="165"/>
      <c r="C899" s="165"/>
      <c r="D899" s="170"/>
    </row>
    <row r="900" spans="2:4" x14ac:dyDescent="0.2">
      <c r="B900" s="165"/>
      <c r="C900" s="165"/>
      <c r="D900" s="170"/>
    </row>
    <row r="901" spans="2:4" x14ac:dyDescent="0.2">
      <c r="B901" s="165"/>
      <c r="C901" s="165"/>
      <c r="D901" s="170"/>
    </row>
    <row r="902" spans="2:4" x14ac:dyDescent="0.2">
      <c r="B902" s="165"/>
      <c r="C902" s="165"/>
      <c r="D902" s="170"/>
    </row>
    <row r="903" spans="2:4" x14ac:dyDescent="0.2">
      <c r="B903" s="165"/>
      <c r="C903" s="165"/>
      <c r="D903" s="170"/>
    </row>
    <row r="904" spans="2:4" x14ac:dyDescent="0.2">
      <c r="B904" s="165"/>
      <c r="C904" s="165"/>
      <c r="D904" s="170"/>
    </row>
    <row r="905" spans="2:4" x14ac:dyDescent="0.2">
      <c r="B905" s="165"/>
      <c r="C905" s="165"/>
      <c r="D905" s="170"/>
    </row>
    <row r="906" spans="2:4" x14ac:dyDescent="0.2">
      <c r="B906" s="165"/>
      <c r="C906" s="165"/>
      <c r="D906" s="170"/>
    </row>
    <row r="907" spans="2:4" x14ac:dyDescent="0.2">
      <c r="B907" s="165"/>
      <c r="C907" s="165"/>
      <c r="D907" s="170"/>
    </row>
    <row r="908" spans="2:4" x14ac:dyDescent="0.2">
      <c r="B908" s="165"/>
      <c r="C908" s="165"/>
      <c r="D908" s="170"/>
    </row>
    <row r="909" spans="2:4" x14ac:dyDescent="0.2">
      <c r="B909" s="165"/>
      <c r="C909" s="165"/>
      <c r="D909" s="170"/>
    </row>
    <row r="910" spans="2:4" x14ac:dyDescent="0.2">
      <c r="B910" s="165"/>
      <c r="C910" s="165"/>
      <c r="D910" s="170"/>
    </row>
    <row r="911" spans="2:4" x14ac:dyDescent="0.2">
      <c r="B911" s="165"/>
      <c r="C911" s="165"/>
      <c r="D911" s="170"/>
    </row>
    <row r="912" spans="2:4" x14ac:dyDescent="0.2">
      <c r="B912" s="165"/>
      <c r="C912" s="165"/>
      <c r="D912" s="170"/>
    </row>
    <row r="913" spans="2:4" x14ac:dyDescent="0.2">
      <c r="B913" s="165"/>
      <c r="C913" s="165"/>
      <c r="D913" s="170"/>
    </row>
    <row r="914" spans="2:4" x14ac:dyDescent="0.2">
      <c r="B914" s="165"/>
      <c r="C914" s="165"/>
      <c r="D914" s="170"/>
    </row>
    <row r="915" spans="2:4" x14ac:dyDescent="0.2">
      <c r="B915" s="165"/>
      <c r="C915" s="165"/>
      <c r="D915" s="170"/>
    </row>
    <row r="916" spans="2:4" x14ac:dyDescent="0.2">
      <c r="B916" s="165"/>
      <c r="C916" s="165"/>
      <c r="D916" s="170"/>
    </row>
    <row r="917" spans="2:4" x14ac:dyDescent="0.2">
      <c r="B917" s="165"/>
      <c r="C917" s="165"/>
      <c r="D917" s="170"/>
    </row>
    <row r="918" spans="2:4" x14ac:dyDescent="0.2">
      <c r="B918" s="165"/>
      <c r="C918" s="165"/>
      <c r="D918" s="170"/>
    </row>
    <row r="919" spans="2:4" x14ac:dyDescent="0.2">
      <c r="B919" s="165"/>
      <c r="C919" s="165"/>
      <c r="D919" s="170"/>
    </row>
    <row r="920" spans="2:4" x14ac:dyDescent="0.2">
      <c r="B920" s="165"/>
      <c r="C920" s="165"/>
      <c r="D920" s="170"/>
    </row>
    <row r="921" spans="2:4" x14ac:dyDescent="0.2">
      <c r="B921" s="165"/>
      <c r="C921" s="165"/>
      <c r="D921" s="170"/>
    </row>
    <row r="922" spans="2:4" x14ac:dyDescent="0.2">
      <c r="B922" s="165"/>
      <c r="C922" s="165"/>
      <c r="D922" s="170"/>
    </row>
    <row r="923" spans="2:4" x14ac:dyDescent="0.2">
      <c r="B923" s="165"/>
      <c r="C923" s="165"/>
      <c r="D923" s="170"/>
    </row>
    <row r="924" spans="2:4" x14ac:dyDescent="0.2">
      <c r="B924" s="165"/>
      <c r="C924" s="165"/>
      <c r="D924" s="170"/>
    </row>
    <row r="925" spans="2:4" x14ac:dyDescent="0.2">
      <c r="B925" s="165"/>
      <c r="C925" s="165"/>
      <c r="D925" s="170"/>
    </row>
    <row r="926" spans="2:4" x14ac:dyDescent="0.2">
      <c r="B926" s="165"/>
      <c r="C926" s="165"/>
      <c r="D926" s="170"/>
    </row>
    <row r="927" spans="2:4" x14ac:dyDescent="0.2">
      <c r="B927" s="165"/>
      <c r="C927" s="165"/>
      <c r="D927" s="170"/>
    </row>
    <row r="928" spans="2:4" x14ac:dyDescent="0.2">
      <c r="B928" s="165"/>
      <c r="C928" s="165"/>
      <c r="D928" s="170"/>
    </row>
    <row r="929" spans="2:4" x14ac:dyDescent="0.2">
      <c r="B929" s="165"/>
      <c r="C929" s="165"/>
      <c r="D929" s="170"/>
    </row>
    <row r="930" spans="2:4" x14ac:dyDescent="0.2">
      <c r="B930" s="165"/>
      <c r="C930" s="165"/>
      <c r="D930" s="170"/>
    </row>
    <row r="931" spans="2:4" x14ac:dyDescent="0.2">
      <c r="B931" s="165"/>
      <c r="C931" s="165"/>
      <c r="D931" s="170"/>
    </row>
    <row r="932" spans="2:4" x14ac:dyDescent="0.2">
      <c r="B932" s="165"/>
      <c r="C932" s="165"/>
      <c r="D932" s="170"/>
    </row>
    <row r="933" spans="2:4" x14ac:dyDescent="0.2">
      <c r="B933" s="165"/>
      <c r="C933" s="165"/>
      <c r="D933" s="170"/>
    </row>
    <row r="934" spans="2:4" x14ac:dyDescent="0.2">
      <c r="B934" s="165"/>
      <c r="C934" s="165"/>
      <c r="D934" s="170"/>
    </row>
    <row r="935" spans="2:4" x14ac:dyDescent="0.2">
      <c r="B935" s="165"/>
      <c r="C935" s="165"/>
      <c r="D935" s="170"/>
    </row>
    <row r="936" spans="2:4" x14ac:dyDescent="0.2">
      <c r="B936" s="165"/>
      <c r="C936" s="165"/>
      <c r="D936" s="170"/>
    </row>
    <row r="937" spans="2:4" x14ac:dyDescent="0.2">
      <c r="B937" s="165"/>
      <c r="C937" s="165"/>
      <c r="D937" s="170"/>
    </row>
    <row r="938" spans="2:4" x14ac:dyDescent="0.2">
      <c r="B938" s="165"/>
      <c r="C938" s="165"/>
      <c r="D938" s="170"/>
    </row>
    <row r="939" spans="2:4" x14ac:dyDescent="0.2">
      <c r="B939" s="165"/>
      <c r="C939" s="165"/>
      <c r="D939" s="170"/>
    </row>
    <row r="940" spans="2:4" x14ac:dyDescent="0.2">
      <c r="B940" s="165"/>
      <c r="C940" s="165"/>
      <c r="D940" s="170"/>
    </row>
    <row r="941" spans="2:4" x14ac:dyDescent="0.2">
      <c r="B941" s="165"/>
      <c r="C941" s="165"/>
      <c r="D941" s="170"/>
    </row>
    <row r="942" spans="2:4" x14ac:dyDescent="0.2">
      <c r="B942" s="165"/>
      <c r="C942" s="165"/>
      <c r="D942" s="170"/>
    </row>
    <row r="943" spans="2:4" x14ac:dyDescent="0.2">
      <c r="B943" s="165"/>
      <c r="C943" s="165"/>
      <c r="D943" s="170"/>
    </row>
    <row r="944" spans="2:4" x14ac:dyDescent="0.2">
      <c r="B944" s="165"/>
      <c r="C944" s="165"/>
      <c r="D944" s="170"/>
    </row>
    <row r="945" spans="2:4" x14ac:dyDescent="0.2">
      <c r="B945" s="165"/>
      <c r="C945" s="165"/>
      <c r="D945" s="170"/>
    </row>
    <row r="946" spans="2:4" x14ac:dyDescent="0.2">
      <c r="B946" s="165"/>
      <c r="C946" s="165"/>
      <c r="D946" s="170"/>
    </row>
    <row r="947" spans="2:4" x14ac:dyDescent="0.2">
      <c r="B947" s="165"/>
      <c r="C947" s="165"/>
      <c r="D947" s="170"/>
    </row>
    <row r="948" spans="2:4" x14ac:dyDescent="0.2">
      <c r="B948" s="165"/>
      <c r="C948" s="165"/>
      <c r="D948" s="170"/>
    </row>
    <row r="949" spans="2:4" x14ac:dyDescent="0.2">
      <c r="B949" s="165"/>
      <c r="C949" s="165"/>
      <c r="D949" s="170"/>
    </row>
    <row r="950" spans="2:4" x14ac:dyDescent="0.2">
      <c r="B950" s="165"/>
      <c r="C950" s="165"/>
      <c r="D950" s="170"/>
    </row>
    <row r="951" spans="2:4" x14ac:dyDescent="0.2">
      <c r="B951" s="165"/>
      <c r="C951" s="165"/>
      <c r="D951" s="170"/>
    </row>
    <row r="952" spans="2:4" x14ac:dyDescent="0.2">
      <c r="B952" s="165"/>
      <c r="C952" s="165"/>
      <c r="D952" s="170"/>
    </row>
    <row r="953" spans="2:4" x14ac:dyDescent="0.2">
      <c r="B953" s="165"/>
      <c r="C953" s="165"/>
      <c r="D953" s="170"/>
    </row>
    <row r="954" spans="2:4" x14ac:dyDescent="0.2">
      <c r="B954" s="165"/>
      <c r="C954" s="165"/>
      <c r="D954" s="170"/>
    </row>
    <row r="955" spans="2:4" x14ac:dyDescent="0.2">
      <c r="B955" s="165"/>
      <c r="C955" s="165"/>
      <c r="D955" s="170"/>
    </row>
    <row r="956" spans="2:4" x14ac:dyDescent="0.2">
      <c r="B956" s="165"/>
      <c r="C956" s="165"/>
      <c r="D956" s="170"/>
    </row>
    <row r="957" spans="2:4" x14ac:dyDescent="0.2">
      <c r="B957" s="165"/>
      <c r="C957" s="165"/>
      <c r="D957" s="170"/>
    </row>
    <row r="958" spans="2:4" x14ac:dyDescent="0.2">
      <c r="B958" s="165"/>
      <c r="C958" s="165"/>
      <c r="D958" s="170"/>
    </row>
    <row r="959" spans="2:4" x14ac:dyDescent="0.2">
      <c r="B959" s="165"/>
      <c r="C959" s="165"/>
      <c r="D959" s="170"/>
    </row>
    <row r="960" spans="2:4" x14ac:dyDescent="0.2">
      <c r="B960" s="165"/>
      <c r="C960" s="165"/>
      <c r="D960" s="170"/>
    </row>
    <row r="961" spans="2:4" x14ac:dyDescent="0.2">
      <c r="B961" s="165"/>
      <c r="C961" s="165"/>
      <c r="D961" s="170"/>
    </row>
    <row r="962" spans="2:4" x14ac:dyDescent="0.2">
      <c r="B962" s="165"/>
      <c r="C962" s="165"/>
      <c r="D962" s="170"/>
    </row>
    <row r="963" spans="2:4" x14ac:dyDescent="0.2">
      <c r="B963" s="165"/>
      <c r="C963" s="165"/>
      <c r="D963" s="170"/>
    </row>
    <row r="964" spans="2:4" x14ac:dyDescent="0.2">
      <c r="B964" s="165"/>
      <c r="C964" s="165"/>
      <c r="D964" s="170"/>
    </row>
    <row r="965" spans="2:4" x14ac:dyDescent="0.2">
      <c r="B965" s="165"/>
      <c r="C965" s="165"/>
      <c r="D965" s="170"/>
    </row>
    <row r="966" spans="2:4" x14ac:dyDescent="0.2">
      <c r="B966" s="165"/>
      <c r="C966" s="165"/>
      <c r="D966" s="170"/>
    </row>
    <row r="967" spans="2:4" x14ac:dyDescent="0.2">
      <c r="B967" s="165"/>
      <c r="C967" s="165"/>
      <c r="D967" s="170"/>
    </row>
    <row r="968" spans="2:4" x14ac:dyDescent="0.2">
      <c r="B968" s="165"/>
      <c r="C968" s="165"/>
      <c r="D968" s="170"/>
    </row>
    <row r="969" spans="2:4" x14ac:dyDescent="0.2">
      <c r="B969" s="165"/>
      <c r="C969" s="165"/>
      <c r="D969" s="170"/>
    </row>
    <row r="970" spans="2:4" x14ac:dyDescent="0.2">
      <c r="B970" s="165"/>
      <c r="C970" s="165"/>
      <c r="D970" s="170"/>
    </row>
    <row r="971" spans="2:4" x14ac:dyDescent="0.2">
      <c r="B971" s="165"/>
      <c r="C971" s="165"/>
      <c r="D971" s="170"/>
    </row>
    <row r="972" spans="2:4" x14ac:dyDescent="0.2">
      <c r="B972" s="165"/>
      <c r="C972" s="165"/>
      <c r="D972" s="170"/>
    </row>
    <row r="973" spans="2:4" x14ac:dyDescent="0.2">
      <c r="B973" s="165"/>
      <c r="C973" s="165"/>
      <c r="D973" s="170"/>
    </row>
    <row r="974" spans="2:4" x14ac:dyDescent="0.2">
      <c r="B974" s="165"/>
      <c r="C974" s="165"/>
      <c r="D974" s="170"/>
    </row>
    <row r="975" spans="2:4" x14ac:dyDescent="0.2">
      <c r="B975" s="165"/>
      <c r="C975" s="165"/>
      <c r="D975" s="170"/>
    </row>
    <row r="976" spans="2:4" x14ac:dyDescent="0.2">
      <c r="B976" s="165"/>
      <c r="C976" s="165"/>
      <c r="D976" s="170"/>
    </row>
    <row r="977" spans="2:4" x14ac:dyDescent="0.2">
      <c r="B977" s="165"/>
      <c r="C977" s="165"/>
      <c r="D977" s="170"/>
    </row>
    <row r="978" spans="2:4" x14ac:dyDescent="0.2">
      <c r="B978" s="165"/>
      <c r="C978" s="165"/>
      <c r="D978" s="170"/>
    </row>
    <row r="979" spans="2:4" x14ac:dyDescent="0.2">
      <c r="B979" s="165"/>
      <c r="C979" s="165"/>
      <c r="D979" s="170"/>
    </row>
    <row r="980" spans="2:4" x14ac:dyDescent="0.2">
      <c r="B980" s="165"/>
      <c r="C980" s="165"/>
      <c r="D980" s="170"/>
    </row>
    <row r="981" spans="2:4" x14ac:dyDescent="0.2">
      <c r="B981" s="165"/>
      <c r="C981" s="165"/>
      <c r="D981" s="170"/>
    </row>
    <row r="982" spans="2:4" x14ac:dyDescent="0.2">
      <c r="B982" s="165"/>
      <c r="C982" s="165"/>
      <c r="D982" s="170"/>
    </row>
    <row r="983" spans="2:4" x14ac:dyDescent="0.2">
      <c r="B983" s="165"/>
      <c r="C983" s="165"/>
      <c r="D983" s="170"/>
    </row>
    <row r="984" spans="2:4" x14ac:dyDescent="0.2">
      <c r="B984" s="165"/>
      <c r="C984" s="165"/>
      <c r="D984" s="170"/>
    </row>
    <row r="985" spans="2:4" x14ac:dyDescent="0.2">
      <c r="B985" s="165"/>
      <c r="C985" s="165"/>
      <c r="D985" s="170"/>
    </row>
    <row r="986" spans="2:4" x14ac:dyDescent="0.2">
      <c r="B986" s="165"/>
      <c r="C986" s="165"/>
      <c r="D986" s="170"/>
    </row>
    <row r="987" spans="2:4" x14ac:dyDescent="0.2">
      <c r="B987" s="165"/>
      <c r="C987" s="165"/>
      <c r="D987" s="170"/>
    </row>
    <row r="988" spans="2:4" x14ac:dyDescent="0.2">
      <c r="B988" s="165"/>
      <c r="C988" s="165"/>
      <c r="D988" s="170"/>
    </row>
    <row r="989" spans="2:4" x14ac:dyDescent="0.2">
      <c r="B989" s="165"/>
      <c r="C989" s="165"/>
      <c r="D989" s="170"/>
    </row>
    <row r="990" spans="2:4" x14ac:dyDescent="0.2">
      <c r="B990" s="165"/>
      <c r="C990" s="165"/>
      <c r="D990" s="170"/>
    </row>
    <row r="991" spans="2:4" x14ac:dyDescent="0.2">
      <c r="B991" s="165"/>
      <c r="C991" s="165"/>
      <c r="D991" s="170"/>
    </row>
    <row r="992" spans="2:4" x14ac:dyDescent="0.2">
      <c r="B992" s="165"/>
      <c r="C992" s="165"/>
      <c r="D992" s="170"/>
    </row>
    <row r="993" spans="2:4" x14ac:dyDescent="0.2">
      <c r="B993" s="165"/>
      <c r="C993" s="165"/>
      <c r="D993" s="170"/>
    </row>
    <row r="994" spans="2:4" x14ac:dyDescent="0.2">
      <c r="B994" s="165"/>
      <c r="C994" s="165"/>
      <c r="D994" s="170"/>
    </row>
    <row r="995" spans="2:4" x14ac:dyDescent="0.2">
      <c r="B995" s="165"/>
      <c r="C995" s="165"/>
      <c r="D995" s="170"/>
    </row>
    <row r="996" spans="2:4" x14ac:dyDescent="0.2">
      <c r="B996" s="165"/>
      <c r="C996" s="165"/>
      <c r="D996" s="170"/>
    </row>
    <row r="997" spans="2:4" x14ac:dyDescent="0.2">
      <c r="B997" s="165"/>
      <c r="C997" s="165"/>
      <c r="D997" s="170"/>
    </row>
    <row r="998" spans="2:4" x14ac:dyDescent="0.2">
      <c r="B998" s="165"/>
      <c r="C998" s="165"/>
      <c r="D998" s="170"/>
    </row>
    <row r="999" spans="2:4" x14ac:dyDescent="0.2">
      <c r="B999" s="165"/>
      <c r="C999" s="165"/>
      <c r="D999" s="170"/>
    </row>
    <row r="1000" spans="2:4" x14ac:dyDescent="0.2">
      <c r="B1000" s="165"/>
      <c r="C1000" s="165"/>
      <c r="D1000" s="170"/>
    </row>
    <row r="1001" spans="2:4" x14ac:dyDescent="0.2">
      <c r="B1001" s="165"/>
      <c r="C1001" s="165"/>
      <c r="D1001" s="170"/>
    </row>
    <row r="1002" spans="2:4" x14ac:dyDescent="0.2">
      <c r="B1002" s="165"/>
      <c r="C1002" s="165"/>
      <c r="D1002" s="170"/>
    </row>
    <row r="1003" spans="2:4" x14ac:dyDescent="0.2">
      <c r="B1003" s="165"/>
      <c r="C1003" s="165"/>
      <c r="D1003" s="170"/>
    </row>
    <row r="1004" spans="2:4" x14ac:dyDescent="0.2">
      <c r="B1004" s="165"/>
      <c r="C1004" s="165"/>
      <c r="D1004" s="170"/>
    </row>
    <row r="1005" spans="2:4" x14ac:dyDescent="0.2">
      <c r="B1005" s="165"/>
      <c r="C1005" s="165"/>
      <c r="D1005" s="170"/>
    </row>
    <row r="1006" spans="2:4" x14ac:dyDescent="0.2">
      <c r="B1006" s="165"/>
      <c r="C1006" s="165"/>
      <c r="D1006" s="170"/>
    </row>
    <row r="1007" spans="2:4" x14ac:dyDescent="0.2">
      <c r="B1007" s="165"/>
      <c r="C1007" s="165"/>
      <c r="D1007" s="170"/>
    </row>
    <row r="1008" spans="2:4" x14ac:dyDescent="0.2">
      <c r="B1008" s="165"/>
      <c r="C1008" s="165"/>
      <c r="D1008" s="170"/>
    </row>
    <row r="1009" spans="2:4" x14ac:dyDescent="0.2">
      <c r="B1009" s="165"/>
      <c r="C1009" s="165"/>
      <c r="D1009" s="170"/>
    </row>
    <row r="1010" spans="2:4" x14ac:dyDescent="0.2">
      <c r="B1010" s="165"/>
      <c r="C1010" s="165"/>
      <c r="D1010" s="170"/>
    </row>
    <row r="1011" spans="2:4" x14ac:dyDescent="0.2">
      <c r="B1011" s="165"/>
      <c r="C1011" s="165"/>
      <c r="D1011" s="170"/>
    </row>
    <row r="1012" spans="2:4" x14ac:dyDescent="0.2">
      <c r="B1012" s="165"/>
      <c r="C1012" s="165"/>
      <c r="D1012" s="170"/>
    </row>
    <row r="1013" spans="2:4" x14ac:dyDescent="0.2">
      <c r="B1013" s="165"/>
      <c r="C1013" s="165"/>
      <c r="D1013" s="170"/>
    </row>
    <row r="1014" spans="2:4" x14ac:dyDescent="0.2">
      <c r="B1014" s="165"/>
      <c r="C1014" s="165"/>
      <c r="D1014" s="170"/>
    </row>
    <row r="1015" spans="2:4" x14ac:dyDescent="0.2">
      <c r="B1015" s="165"/>
      <c r="C1015" s="165"/>
      <c r="D1015" s="170"/>
    </row>
    <row r="1016" spans="2:4" x14ac:dyDescent="0.2">
      <c r="B1016" s="165"/>
      <c r="C1016" s="165"/>
      <c r="D1016" s="170"/>
    </row>
    <row r="1017" spans="2:4" x14ac:dyDescent="0.2">
      <c r="B1017" s="165"/>
      <c r="C1017" s="165"/>
      <c r="D1017" s="170"/>
    </row>
    <row r="1018" spans="2:4" x14ac:dyDescent="0.2">
      <c r="B1018" s="165"/>
      <c r="C1018" s="165"/>
      <c r="D1018" s="170"/>
    </row>
    <row r="1019" spans="2:4" x14ac:dyDescent="0.2">
      <c r="B1019" s="165"/>
      <c r="C1019" s="165"/>
      <c r="D1019" s="170"/>
    </row>
    <row r="1020" spans="2:4" x14ac:dyDescent="0.2">
      <c r="B1020" s="165"/>
      <c r="C1020" s="165"/>
      <c r="D1020" s="170"/>
    </row>
    <row r="1021" spans="2:4" x14ac:dyDescent="0.2">
      <c r="B1021" s="165"/>
      <c r="C1021" s="165"/>
      <c r="D1021" s="170"/>
    </row>
    <row r="1022" spans="2:4" x14ac:dyDescent="0.2">
      <c r="B1022" s="165"/>
      <c r="C1022" s="165"/>
      <c r="D1022" s="170"/>
    </row>
    <row r="1023" spans="2:4" x14ac:dyDescent="0.2">
      <c r="B1023" s="165"/>
      <c r="C1023" s="165"/>
      <c r="D1023" s="170"/>
    </row>
    <row r="1024" spans="2:4" x14ac:dyDescent="0.2">
      <c r="B1024" s="165"/>
      <c r="C1024" s="165"/>
      <c r="D1024" s="170"/>
    </row>
    <row r="1025" spans="2:4" x14ac:dyDescent="0.2">
      <c r="B1025" s="165"/>
      <c r="C1025" s="165"/>
      <c r="D1025" s="170"/>
    </row>
    <row r="1026" spans="2:4" x14ac:dyDescent="0.2">
      <c r="B1026" s="165"/>
      <c r="C1026" s="165"/>
      <c r="D1026" s="170"/>
    </row>
    <row r="1027" spans="2:4" x14ac:dyDescent="0.2">
      <c r="B1027" s="165"/>
      <c r="C1027" s="165"/>
      <c r="D1027" s="170"/>
    </row>
    <row r="1028" spans="2:4" x14ac:dyDescent="0.2">
      <c r="B1028" s="165"/>
      <c r="C1028" s="165"/>
      <c r="D1028" s="170"/>
    </row>
    <row r="1029" spans="2:4" x14ac:dyDescent="0.2">
      <c r="B1029" s="165"/>
      <c r="C1029" s="165"/>
      <c r="D1029" s="170"/>
    </row>
    <row r="1030" spans="2:4" x14ac:dyDescent="0.2">
      <c r="B1030" s="165"/>
      <c r="C1030" s="165"/>
      <c r="D1030" s="170"/>
    </row>
    <row r="1031" spans="2:4" x14ac:dyDescent="0.2">
      <c r="B1031" s="165"/>
      <c r="C1031" s="165"/>
      <c r="D1031" s="170"/>
    </row>
    <row r="1032" spans="2:4" x14ac:dyDescent="0.2">
      <c r="B1032" s="165"/>
      <c r="C1032" s="165"/>
      <c r="D1032" s="170"/>
    </row>
    <row r="1033" spans="2:4" x14ac:dyDescent="0.2">
      <c r="B1033" s="165"/>
      <c r="C1033" s="165"/>
      <c r="D1033" s="170"/>
    </row>
    <row r="1034" spans="2:4" x14ac:dyDescent="0.2">
      <c r="B1034" s="165"/>
      <c r="C1034" s="165"/>
      <c r="D1034" s="170"/>
    </row>
    <row r="1035" spans="2:4" x14ac:dyDescent="0.2">
      <c r="B1035" s="165"/>
      <c r="C1035" s="165"/>
      <c r="D1035" s="170"/>
    </row>
    <row r="1036" spans="2:4" x14ac:dyDescent="0.2">
      <c r="B1036" s="165"/>
      <c r="C1036" s="165"/>
      <c r="D1036" s="170"/>
    </row>
    <row r="1037" spans="2:4" x14ac:dyDescent="0.2">
      <c r="B1037" s="165"/>
      <c r="C1037" s="165"/>
      <c r="D1037" s="170"/>
    </row>
    <row r="1038" spans="2:4" x14ac:dyDescent="0.2">
      <c r="B1038" s="165"/>
      <c r="C1038" s="165"/>
      <c r="D1038" s="170"/>
    </row>
    <row r="1039" spans="2:4" x14ac:dyDescent="0.2">
      <c r="B1039" s="165"/>
      <c r="C1039" s="165"/>
      <c r="D1039" s="170"/>
    </row>
    <row r="1040" spans="2:4" x14ac:dyDescent="0.2">
      <c r="B1040" s="165"/>
      <c r="C1040" s="165"/>
      <c r="D1040" s="170"/>
    </row>
    <row r="1041" spans="2:4" x14ac:dyDescent="0.2">
      <c r="B1041" s="165"/>
      <c r="C1041" s="165"/>
      <c r="D1041" s="170"/>
    </row>
    <row r="1042" spans="2:4" x14ac:dyDescent="0.2">
      <c r="B1042" s="165"/>
      <c r="C1042" s="165"/>
      <c r="D1042" s="170"/>
    </row>
    <row r="1043" spans="2:4" x14ac:dyDescent="0.2">
      <c r="B1043" s="165"/>
      <c r="C1043" s="165"/>
      <c r="D1043" s="170"/>
    </row>
    <row r="1044" spans="2:4" x14ac:dyDescent="0.2">
      <c r="B1044" s="165"/>
      <c r="C1044" s="165"/>
      <c r="D1044" s="170"/>
    </row>
    <row r="1045" spans="2:4" x14ac:dyDescent="0.2">
      <c r="B1045" s="165"/>
      <c r="C1045" s="165"/>
      <c r="D1045" s="170"/>
    </row>
    <row r="1046" spans="2:4" x14ac:dyDescent="0.2">
      <c r="B1046" s="165"/>
      <c r="C1046" s="165"/>
      <c r="D1046" s="170"/>
    </row>
    <row r="1047" spans="2:4" x14ac:dyDescent="0.2">
      <c r="B1047" s="165"/>
      <c r="C1047" s="165"/>
      <c r="D1047" s="170"/>
    </row>
    <row r="1048" spans="2:4" x14ac:dyDescent="0.2">
      <c r="B1048" s="165"/>
      <c r="C1048" s="165"/>
      <c r="D1048" s="170"/>
    </row>
    <row r="1049" spans="2:4" x14ac:dyDescent="0.2">
      <c r="B1049" s="165"/>
      <c r="C1049" s="165"/>
      <c r="D1049" s="170"/>
    </row>
    <row r="1050" spans="2:4" x14ac:dyDescent="0.2">
      <c r="B1050" s="165"/>
      <c r="C1050" s="165"/>
      <c r="D1050" s="170"/>
    </row>
    <row r="1051" spans="2:4" x14ac:dyDescent="0.2">
      <c r="B1051" s="165"/>
      <c r="C1051" s="165"/>
      <c r="D1051" s="170"/>
    </row>
    <row r="1052" spans="2:4" x14ac:dyDescent="0.2">
      <c r="B1052" s="165"/>
      <c r="C1052" s="165"/>
      <c r="D1052" s="170"/>
    </row>
    <row r="1053" spans="2:4" x14ac:dyDescent="0.2">
      <c r="B1053" s="165"/>
      <c r="C1053" s="165"/>
      <c r="D1053" s="170"/>
    </row>
    <row r="1054" spans="2:4" x14ac:dyDescent="0.2">
      <c r="B1054" s="165"/>
      <c r="C1054" s="165"/>
      <c r="D1054" s="170"/>
    </row>
    <row r="1055" spans="2:4" x14ac:dyDescent="0.2">
      <c r="B1055" s="165"/>
      <c r="C1055" s="165"/>
      <c r="D1055" s="170"/>
    </row>
    <row r="1056" spans="2:4" x14ac:dyDescent="0.2">
      <c r="B1056" s="165"/>
      <c r="C1056" s="165"/>
      <c r="D1056" s="170"/>
    </row>
    <row r="1057" spans="2:4" x14ac:dyDescent="0.2">
      <c r="B1057" s="165"/>
      <c r="C1057" s="165"/>
      <c r="D1057" s="170"/>
    </row>
    <row r="1058" spans="2:4" x14ac:dyDescent="0.2">
      <c r="B1058" s="165"/>
      <c r="C1058" s="165"/>
      <c r="D1058" s="170"/>
    </row>
    <row r="1059" spans="2:4" x14ac:dyDescent="0.2">
      <c r="B1059" s="165"/>
      <c r="C1059" s="165"/>
      <c r="D1059" s="170"/>
    </row>
    <row r="1060" spans="2:4" x14ac:dyDescent="0.2">
      <c r="B1060" s="165"/>
      <c r="C1060" s="165"/>
      <c r="D1060" s="170"/>
    </row>
    <row r="1061" spans="2:4" x14ac:dyDescent="0.2">
      <c r="B1061" s="165"/>
      <c r="C1061" s="165"/>
      <c r="D1061" s="170"/>
    </row>
    <row r="1062" spans="2:4" x14ac:dyDescent="0.2">
      <c r="B1062" s="165"/>
      <c r="C1062" s="165"/>
      <c r="D1062" s="170"/>
    </row>
    <row r="1063" spans="2:4" x14ac:dyDescent="0.2">
      <c r="B1063" s="165"/>
      <c r="C1063" s="165"/>
      <c r="D1063" s="170"/>
    </row>
    <row r="1064" spans="2:4" x14ac:dyDescent="0.2">
      <c r="B1064" s="165"/>
      <c r="C1064" s="165"/>
      <c r="D1064" s="170"/>
    </row>
    <row r="1065" spans="2:4" x14ac:dyDescent="0.2">
      <c r="B1065" s="165"/>
      <c r="C1065" s="165"/>
      <c r="D1065" s="170"/>
    </row>
    <row r="1066" spans="2:4" x14ac:dyDescent="0.2">
      <c r="B1066" s="165"/>
      <c r="C1066" s="165"/>
      <c r="D1066" s="170"/>
    </row>
    <row r="1067" spans="2:4" x14ac:dyDescent="0.2">
      <c r="B1067" s="165"/>
      <c r="C1067" s="165"/>
      <c r="D1067" s="170"/>
    </row>
    <row r="1068" spans="2:4" x14ac:dyDescent="0.2">
      <c r="B1068" s="165"/>
      <c r="C1068" s="165"/>
      <c r="D1068" s="170"/>
    </row>
    <row r="1069" spans="2:4" x14ac:dyDescent="0.2">
      <c r="B1069" s="165"/>
      <c r="C1069" s="165"/>
      <c r="D1069" s="170"/>
    </row>
    <row r="1070" spans="2:4" x14ac:dyDescent="0.2">
      <c r="B1070" s="165"/>
      <c r="C1070" s="165"/>
      <c r="D1070" s="170"/>
    </row>
    <row r="1071" spans="2:4" x14ac:dyDescent="0.2">
      <c r="B1071" s="165"/>
      <c r="C1071" s="165"/>
      <c r="D1071" s="170"/>
    </row>
    <row r="1072" spans="2:4" x14ac:dyDescent="0.2">
      <c r="B1072" s="165"/>
      <c r="C1072" s="165"/>
      <c r="D1072" s="170"/>
    </row>
    <row r="1073" spans="2:4" x14ac:dyDescent="0.2">
      <c r="B1073" s="165"/>
      <c r="C1073" s="165"/>
      <c r="D1073" s="170"/>
    </row>
    <row r="1074" spans="2:4" x14ac:dyDescent="0.2">
      <c r="B1074" s="165"/>
      <c r="C1074" s="165"/>
      <c r="D1074" s="170"/>
    </row>
    <row r="1075" spans="2:4" x14ac:dyDescent="0.2">
      <c r="B1075" s="165"/>
      <c r="C1075" s="165"/>
      <c r="D1075" s="170"/>
    </row>
    <row r="1076" spans="2:4" x14ac:dyDescent="0.2">
      <c r="B1076" s="165"/>
      <c r="C1076" s="165"/>
      <c r="D1076" s="170"/>
    </row>
    <row r="1077" spans="2:4" x14ac:dyDescent="0.2">
      <c r="B1077" s="165"/>
      <c r="C1077" s="165"/>
      <c r="D1077" s="170"/>
    </row>
    <row r="1078" spans="2:4" x14ac:dyDescent="0.2">
      <c r="B1078" s="165"/>
      <c r="C1078" s="165"/>
      <c r="D1078" s="170"/>
    </row>
    <row r="1079" spans="2:4" x14ac:dyDescent="0.2">
      <c r="B1079" s="165"/>
      <c r="C1079" s="165"/>
      <c r="D1079" s="170"/>
    </row>
    <row r="1080" spans="2:4" x14ac:dyDescent="0.2">
      <c r="B1080" s="165"/>
      <c r="C1080" s="165"/>
      <c r="D1080" s="170"/>
    </row>
    <row r="1081" spans="2:4" x14ac:dyDescent="0.2">
      <c r="B1081" s="165"/>
      <c r="C1081" s="165"/>
      <c r="D1081" s="170"/>
    </row>
    <row r="1082" spans="2:4" x14ac:dyDescent="0.2">
      <c r="B1082" s="165"/>
      <c r="C1082" s="165"/>
      <c r="D1082" s="170"/>
    </row>
    <row r="1083" spans="2:4" x14ac:dyDescent="0.2">
      <c r="B1083" s="165"/>
      <c r="C1083" s="165"/>
      <c r="D1083" s="170"/>
    </row>
    <row r="1084" spans="2:4" x14ac:dyDescent="0.2">
      <c r="B1084" s="165"/>
      <c r="C1084" s="165"/>
      <c r="D1084" s="170"/>
    </row>
    <row r="1085" spans="2:4" x14ac:dyDescent="0.2">
      <c r="B1085" s="165"/>
      <c r="C1085" s="165"/>
      <c r="D1085" s="170"/>
    </row>
    <row r="1086" spans="2:4" x14ac:dyDescent="0.2">
      <c r="B1086" s="165"/>
      <c r="C1086" s="165"/>
      <c r="D1086" s="170"/>
    </row>
    <row r="1087" spans="2:4" x14ac:dyDescent="0.2">
      <c r="B1087" s="165"/>
      <c r="C1087" s="165"/>
      <c r="D1087" s="170"/>
    </row>
    <row r="1088" spans="2:4" x14ac:dyDescent="0.2">
      <c r="B1088" s="165"/>
      <c r="C1088" s="165"/>
      <c r="D1088" s="170"/>
    </row>
    <row r="1089" spans="2:4" x14ac:dyDescent="0.2">
      <c r="B1089" s="165"/>
      <c r="C1089" s="165"/>
      <c r="D1089" s="170"/>
    </row>
    <row r="1090" spans="2:4" x14ac:dyDescent="0.2">
      <c r="B1090" s="165"/>
      <c r="C1090" s="165"/>
      <c r="D1090" s="170"/>
    </row>
    <row r="1091" spans="2:4" x14ac:dyDescent="0.2">
      <c r="B1091" s="165"/>
      <c r="C1091" s="165"/>
      <c r="D1091" s="170"/>
    </row>
    <row r="1092" spans="2:4" x14ac:dyDescent="0.2">
      <c r="B1092" s="165"/>
      <c r="C1092" s="165"/>
      <c r="D1092" s="170"/>
    </row>
    <row r="1093" spans="2:4" x14ac:dyDescent="0.2">
      <c r="B1093" s="165"/>
      <c r="C1093" s="165"/>
      <c r="D1093" s="170"/>
    </row>
    <row r="1094" spans="2:4" x14ac:dyDescent="0.2">
      <c r="B1094" s="165"/>
      <c r="C1094" s="165"/>
      <c r="D1094" s="170"/>
    </row>
    <row r="1095" spans="2:4" x14ac:dyDescent="0.2">
      <c r="B1095" s="165"/>
      <c r="C1095" s="165"/>
      <c r="D1095" s="170"/>
    </row>
    <row r="1096" spans="2:4" x14ac:dyDescent="0.2">
      <c r="B1096" s="165"/>
      <c r="C1096" s="165"/>
      <c r="D1096" s="170"/>
    </row>
    <row r="1097" spans="2:4" x14ac:dyDescent="0.2">
      <c r="B1097" s="165"/>
      <c r="C1097" s="165"/>
      <c r="D1097" s="170"/>
    </row>
    <row r="1098" spans="2:4" x14ac:dyDescent="0.2">
      <c r="B1098" s="165"/>
      <c r="C1098" s="165"/>
      <c r="D1098" s="170"/>
    </row>
    <row r="1099" spans="2:4" x14ac:dyDescent="0.2">
      <c r="B1099" s="165"/>
      <c r="C1099" s="165"/>
      <c r="D1099" s="170"/>
    </row>
    <row r="1100" spans="2:4" x14ac:dyDescent="0.2">
      <c r="B1100" s="165"/>
      <c r="C1100" s="165"/>
      <c r="D1100" s="170"/>
    </row>
    <row r="1101" spans="2:4" x14ac:dyDescent="0.2">
      <c r="B1101" s="165"/>
      <c r="C1101" s="165"/>
      <c r="D1101" s="170"/>
    </row>
    <row r="1102" spans="2:4" x14ac:dyDescent="0.2">
      <c r="B1102" s="165"/>
      <c r="C1102" s="165"/>
      <c r="D1102" s="170"/>
    </row>
    <row r="1103" spans="2:4" x14ac:dyDescent="0.2">
      <c r="B1103" s="165"/>
      <c r="C1103" s="165"/>
      <c r="D1103" s="170"/>
    </row>
    <row r="1104" spans="2:4" x14ac:dyDescent="0.2">
      <c r="B1104" s="165"/>
      <c r="C1104" s="165"/>
      <c r="D1104" s="170"/>
    </row>
    <row r="1105" spans="2:4" x14ac:dyDescent="0.2">
      <c r="B1105" s="165"/>
      <c r="C1105" s="165"/>
      <c r="D1105" s="170"/>
    </row>
    <row r="1106" spans="2:4" x14ac:dyDescent="0.2">
      <c r="B1106" s="165"/>
      <c r="C1106" s="165"/>
      <c r="D1106" s="170"/>
    </row>
    <row r="1107" spans="2:4" x14ac:dyDescent="0.2">
      <c r="B1107" s="165"/>
      <c r="C1107" s="165"/>
      <c r="D1107" s="170"/>
    </row>
    <row r="1108" spans="2:4" x14ac:dyDescent="0.2">
      <c r="B1108" s="165"/>
      <c r="C1108" s="165"/>
      <c r="D1108" s="170"/>
    </row>
    <row r="1109" spans="2:4" x14ac:dyDescent="0.2">
      <c r="B1109" s="165"/>
      <c r="C1109" s="165"/>
      <c r="D1109" s="170"/>
    </row>
    <row r="1110" spans="2:4" x14ac:dyDescent="0.2">
      <c r="B1110" s="165"/>
      <c r="C1110" s="165"/>
      <c r="D1110" s="170"/>
    </row>
    <row r="1111" spans="2:4" x14ac:dyDescent="0.2">
      <c r="B1111" s="165"/>
      <c r="C1111" s="165"/>
      <c r="D1111" s="170"/>
    </row>
    <row r="1112" spans="2:4" x14ac:dyDescent="0.2">
      <c r="B1112" s="165"/>
      <c r="C1112" s="165"/>
      <c r="D1112" s="170"/>
    </row>
    <row r="1113" spans="2:4" x14ac:dyDescent="0.2">
      <c r="B1113" s="165"/>
      <c r="C1113" s="165"/>
      <c r="D1113" s="170"/>
    </row>
    <row r="1114" spans="2:4" x14ac:dyDescent="0.2">
      <c r="B1114" s="165"/>
      <c r="C1114" s="165"/>
      <c r="D1114" s="170"/>
    </row>
    <row r="1115" spans="2:4" x14ac:dyDescent="0.2">
      <c r="B1115" s="165"/>
      <c r="C1115" s="165"/>
      <c r="D1115" s="170"/>
    </row>
    <row r="1116" spans="2:4" x14ac:dyDescent="0.2">
      <c r="B1116" s="165"/>
      <c r="C1116" s="165"/>
      <c r="D1116" s="170"/>
    </row>
    <row r="1117" spans="2:4" x14ac:dyDescent="0.2">
      <c r="B1117" s="165"/>
      <c r="C1117" s="165"/>
      <c r="D1117" s="170"/>
    </row>
    <row r="1118" spans="2:4" x14ac:dyDescent="0.2">
      <c r="B1118" s="165"/>
      <c r="C1118" s="165"/>
      <c r="D1118" s="170"/>
    </row>
    <row r="1119" spans="2:4" x14ac:dyDescent="0.2">
      <c r="B1119" s="165"/>
      <c r="C1119" s="165"/>
      <c r="D1119" s="170"/>
    </row>
    <row r="1120" spans="2:4" x14ac:dyDescent="0.2">
      <c r="B1120" s="165"/>
      <c r="C1120" s="165"/>
      <c r="D1120" s="170"/>
    </row>
    <row r="1121" spans="2:4" x14ac:dyDescent="0.2">
      <c r="B1121" s="165"/>
      <c r="C1121" s="165"/>
      <c r="D1121" s="170"/>
    </row>
    <row r="1122" spans="2:4" x14ac:dyDescent="0.2">
      <c r="B1122" s="165"/>
      <c r="C1122" s="165"/>
      <c r="D1122" s="170"/>
    </row>
    <row r="1123" spans="2:4" x14ac:dyDescent="0.2">
      <c r="B1123" s="165"/>
      <c r="C1123" s="165"/>
      <c r="D1123" s="170"/>
    </row>
    <row r="1124" spans="2:4" x14ac:dyDescent="0.2">
      <c r="B1124" s="165"/>
      <c r="C1124" s="165"/>
      <c r="D1124" s="170"/>
    </row>
    <row r="1125" spans="2:4" x14ac:dyDescent="0.2">
      <c r="B1125" s="165"/>
      <c r="C1125" s="165"/>
      <c r="D1125" s="170"/>
    </row>
    <row r="1126" spans="2:4" x14ac:dyDescent="0.2">
      <c r="B1126" s="165"/>
      <c r="C1126" s="165"/>
      <c r="D1126" s="170"/>
    </row>
    <row r="1127" spans="2:4" x14ac:dyDescent="0.2">
      <c r="B1127" s="165"/>
      <c r="C1127" s="165"/>
      <c r="D1127" s="170"/>
    </row>
    <row r="1128" spans="2:4" x14ac:dyDescent="0.2">
      <c r="B1128" s="165"/>
      <c r="C1128" s="165"/>
      <c r="D1128" s="170"/>
    </row>
    <row r="1129" spans="2:4" x14ac:dyDescent="0.2">
      <c r="B1129" s="165"/>
      <c r="C1129" s="165"/>
      <c r="D1129" s="170"/>
    </row>
    <row r="1130" spans="2:4" x14ac:dyDescent="0.2">
      <c r="B1130" s="165"/>
      <c r="C1130" s="165"/>
      <c r="D1130" s="170"/>
    </row>
    <row r="1131" spans="2:4" x14ac:dyDescent="0.2">
      <c r="B1131" s="165"/>
      <c r="C1131" s="165"/>
      <c r="D1131" s="170"/>
    </row>
    <row r="1132" spans="2:4" x14ac:dyDescent="0.2">
      <c r="B1132" s="165"/>
      <c r="C1132" s="165"/>
      <c r="D1132" s="170"/>
    </row>
    <row r="1133" spans="2:4" x14ac:dyDescent="0.2">
      <c r="B1133" s="165"/>
      <c r="C1133" s="165"/>
      <c r="D1133" s="170"/>
    </row>
    <row r="1134" spans="2:4" x14ac:dyDescent="0.2">
      <c r="B1134" s="165"/>
      <c r="C1134" s="165"/>
      <c r="D1134" s="170"/>
    </row>
    <row r="1135" spans="2:4" x14ac:dyDescent="0.2">
      <c r="B1135" s="165"/>
      <c r="C1135" s="165"/>
      <c r="D1135" s="170"/>
    </row>
    <row r="1136" spans="2:4" x14ac:dyDescent="0.2">
      <c r="B1136" s="165"/>
      <c r="C1136" s="165"/>
      <c r="D1136" s="170"/>
    </row>
    <row r="1137" spans="2:4" x14ac:dyDescent="0.2">
      <c r="B1137" s="165"/>
      <c r="C1137" s="165"/>
      <c r="D1137" s="170"/>
    </row>
    <row r="1138" spans="2:4" x14ac:dyDescent="0.2">
      <c r="B1138" s="165"/>
      <c r="C1138" s="165"/>
      <c r="D1138" s="170"/>
    </row>
    <row r="1139" spans="2:4" x14ac:dyDescent="0.2">
      <c r="B1139" s="165"/>
      <c r="C1139" s="165"/>
      <c r="D1139" s="170"/>
    </row>
    <row r="1140" spans="2:4" x14ac:dyDescent="0.2">
      <c r="B1140" s="165"/>
      <c r="C1140" s="165"/>
      <c r="D1140" s="170"/>
    </row>
    <row r="1141" spans="2:4" x14ac:dyDescent="0.2">
      <c r="B1141" s="165"/>
      <c r="C1141" s="165"/>
      <c r="D1141" s="170"/>
    </row>
    <row r="1142" spans="2:4" x14ac:dyDescent="0.2">
      <c r="B1142" s="165"/>
      <c r="C1142" s="165"/>
      <c r="D1142" s="170"/>
    </row>
    <row r="1143" spans="2:4" x14ac:dyDescent="0.2">
      <c r="B1143" s="165"/>
      <c r="C1143" s="165"/>
      <c r="D1143" s="170"/>
    </row>
    <row r="1144" spans="2:4" x14ac:dyDescent="0.2">
      <c r="B1144" s="165"/>
      <c r="C1144" s="165"/>
      <c r="D1144" s="170"/>
    </row>
    <row r="1145" spans="2:4" x14ac:dyDescent="0.2">
      <c r="B1145" s="165"/>
      <c r="C1145" s="165"/>
      <c r="D1145" s="170"/>
    </row>
    <row r="1146" spans="2:4" x14ac:dyDescent="0.2">
      <c r="B1146" s="165"/>
      <c r="C1146" s="165"/>
      <c r="D1146" s="170"/>
    </row>
    <row r="1147" spans="2:4" x14ac:dyDescent="0.2">
      <c r="B1147" s="165"/>
      <c r="C1147" s="165"/>
      <c r="D1147" s="170"/>
    </row>
    <row r="1148" spans="2:4" x14ac:dyDescent="0.2">
      <c r="B1148" s="165"/>
      <c r="C1148" s="165"/>
      <c r="D1148" s="170"/>
    </row>
    <row r="1149" spans="2:4" x14ac:dyDescent="0.2">
      <c r="B1149" s="165"/>
      <c r="C1149" s="165"/>
      <c r="D1149" s="170"/>
    </row>
    <row r="1150" spans="2:4" x14ac:dyDescent="0.2">
      <c r="B1150" s="165"/>
      <c r="C1150" s="165"/>
      <c r="D1150" s="170"/>
    </row>
    <row r="1151" spans="2:4" x14ac:dyDescent="0.2">
      <c r="B1151" s="165"/>
      <c r="C1151" s="165"/>
      <c r="D1151" s="170"/>
    </row>
    <row r="1152" spans="2:4" x14ac:dyDescent="0.2">
      <c r="B1152" s="165"/>
      <c r="C1152" s="165"/>
      <c r="D1152" s="170"/>
    </row>
    <row r="1153" spans="2:4" x14ac:dyDescent="0.2">
      <c r="B1153" s="165"/>
      <c r="C1153" s="165"/>
      <c r="D1153" s="170"/>
    </row>
    <row r="1154" spans="2:4" x14ac:dyDescent="0.2">
      <c r="B1154" s="165"/>
      <c r="C1154" s="165"/>
      <c r="D1154" s="170"/>
    </row>
    <row r="1155" spans="2:4" x14ac:dyDescent="0.2">
      <c r="B1155" s="165"/>
      <c r="C1155" s="165"/>
      <c r="D1155" s="170"/>
    </row>
    <row r="1156" spans="2:4" x14ac:dyDescent="0.2">
      <c r="B1156" s="165"/>
      <c r="C1156" s="165"/>
      <c r="D1156" s="170"/>
    </row>
    <row r="1157" spans="2:4" x14ac:dyDescent="0.2">
      <c r="B1157" s="165"/>
      <c r="C1157" s="165"/>
      <c r="D1157" s="170"/>
    </row>
    <row r="1158" spans="2:4" x14ac:dyDescent="0.2">
      <c r="B1158" s="165"/>
      <c r="C1158" s="165"/>
      <c r="D1158" s="170"/>
    </row>
    <row r="1159" spans="2:4" x14ac:dyDescent="0.2">
      <c r="B1159" s="165"/>
      <c r="C1159" s="165"/>
      <c r="D1159" s="170"/>
    </row>
    <row r="1160" spans="2:4" x14ac:dyDescent="0.2">
      <c r="B1160" s="165"/>
      <c r="C1160" s="165"/>
      <c r="D1160" s="170"/>
    </row>
    <row r="1161" spans="2:4" x14ac:dyDescent="0.2">
      <c r="B1161" s="165"/>
      <c r="C1161" s="165"/>
      <c r="D1161" s="170"/>
    </row>
    <row r="1162" spans="2:4" x14ac:dyDescent="0.2">
      <c r="B1162" s="165"/>
      <c r="C1162" s="165"/>
      <c r="D1162" s="170"/>
    </row>
    <row r="1163" spans="2:4" x14ac:dyDescent="0.2">
      <c r="B1163" s="165"/>
      <c r="C1163" s="165"/>
      <c r="D1163" s="170"/>
    </row>
    <row r="1164" spans="2:4" x14ac:dyDescent="0.2">
      <c r="B1164" s="165"/>
      <c r="C1164" s="165"/>
      <c r="D1164" s="170"/>
    </row>
    <row r="1165" spans="2:4" x14ac:dyDescent="0.2">
      <c r="B1165" s="165"/>
      <c r="C1165" s="165"/>
      <c r="D1165" s="170"/>
    </row>
    <row r="1166" spans="2:4" x14ac:dyDescent="0.2">
      <c r="B1166" s="165"/>
      <c r="C1166" s="165"/>
      <c r="D1166" s="170"/>
    </row>
    <row r="1167" spans="2:4" x14ac:dyDescent="0.2">
      <c r="B1167" s="165"/>
      <c r="C1167" s="165"/>
      <c r="D1167" s="170"/>
    </row>
    <row r="1168" spans="2:4" x14ac:dyDescent="0.2">
      <c r="B1168" s="165"/>
      <c r="C1168" s="165"/>
      <c r="D1168" s="170"/>
    </row>
    <row r="1169" spans="2:4" x14ac:dyDescent="0.2">
      <c r="B1169" s="165"/>
      <c r="C1169" s="165"/>
      <c r="D1169" s="170"/>
    </row>
    <row r="1170" spans="2:4" x14ac:dyDescent="0.2">
      <c r="B1170" s="165"/>
      <c r="C1170" s="165"/>
      <c r="D1170" s="170"/>
    </row>
    <row r="1171" spans="2:4" x14ac:dyDescent="0.2">
      <c r="B1171" s="165"/>
      <c r="C1171" s="165"/>
      <c r="D1171" s="170"/>
    </row>
    <row r="1172" spans="2:4" x14ac:dyDescent="0.2">
      <c r="B1172" s="165"/>
      <c r="C1172" s="165"/>
      <c r="D1172" s="170"/>
    </row>
    <row r="1173" spans="2:4" x14ac:dyDescent="0.2">
      <c r="B1173" s="165"/>
      <c r="C1173" s="165"/>
      <c r="D1173" s="170"/>
    </row>
    <row r="1174" spans="2:4" x14ac:dyDescent="0.2">
      <c r="B1174" s="165"/>
      <c r="C1174" s="165"/>
      <c r="D1174" s="170"/>
    </row>
    <row r="1175" spans="2:4" x14ac:dyDescent="0.2">
      <c r="B1175" s="165"/>
      <c r="C1175" s="165"/>
      <c r="D1175" s="170"/>
    </row>
    <row r="1176" spans="2:4" x14ac:dyDescent="0.2">
      <c r="B1176" s="165"/>
      <c r="C1176" s="165"/>
      <c r="D1176" s="170"/>
    </row>
    <row r="1177" spans="2:4" x14ac:dyDescent="0.2">
      <c r="B1177" s="165"/>
      <c r="C1177" s="165"/>
      <c r="D1177" s="170"/>
    </row>
    <row r="1178" spans="2:4" x14ac:dyDescent="0.2">
      <c r="B1178" s="165"/>
      <c r="C1178" s="165"/>
      <c r="D1178" s="170"/>
    </row>
    <row r="1179" spans="2:4" x14ac:dyDescent="0.2">
      <c r="B1179" s="165"/>
      <c r="C1179" s="165"/>
      <c r="D1179" s="170"/>
    </row>
    <row r="1180" spans="2:4" x14ac:dyDescent="0.2">
      <c r="B1180" s="165"/>
      <c r="C1180" s="165"/>
      <c r="D1180" s="170"/>
    </row>
    <row r="1181" spans="2:4" x14ac:dyDescent="0.2">
      <c r="B1181" s="165"/>
      <c r="C1181" s="165"/>
      <c r="D1181" s="170"/>
    </row>
    <row r="1182" spans="2:4" x14ac:dyDescent="0.2">
      <c r="B1182" s="165"/>
      <c r="C1182" s="165"/>
      <c r="D1182" s="170"/>
    </row>
    <row r="1183" spans="2:4" x14ac:dyDescent="0.2">
      <c r="B1183" s="165"/>
      <c r="C1183" s="165"/>
      <c r="D1183" s="170"/>
    </row>
    <row r="1184" spans="2:4" x14ac:dyDescent="0.2">
      <c r="B1184" s="165"/>
      <c r="C1184" s="165"/>
      <c r="D1184" s="170"/>
    </row>
    <row r="1185" spans="2:4" x14ac:dyDescent="0.2">
      <c r="B1185" s="165"/>
      <c r="C1185" s="165"/>
      <c r="D1185" s="170"/>
    </row>
    <row r="1186" spans="2:4" x14ac:dyDescent="0.2">
      <c r="B1186" s="165"/>
      <c r="C1186" s="165"/>
      <c r="D1186" s="170"/>
    </row>
    <row r="1187" spans="2:4" x14ac:dyDescent="0.2">
      <c r="B1187" s="165"/>
      <c r="C1187" s="165"/>
      <c r="D1187" s="170"/>
    </row>
    <row r="1188" spans="2:4" x14ac:dyDescent="0.2">
      <c r="B1188" s="165"/>
      <c r="C1188" s="165"/>
      <c r="D1188" s="170"/>
    </row>
    <row r="1189" spans="2:4" x14ac:dyDescent="0.2">
      <c r="B1189" s="165"/>
      <c r="C1189" s="165"/>
      <c r="D1189" s="170"/>
    </row>
    <row r="1190" spans="2:4" x14ac:dyDescent="0.2">
      <c r="B1190" s="165"/>
      <c r="C1190" s="165"/>
      <c r="D1190" s="170"/>
    </row>
    <row r="1191" spans="2:4" x14ac:dyDescent="0.2">
      <c r="B1191" s="165"/>
      <c r="C1191" s="165"/>
      <c r="D1191" s="170"/>
    </row>
    <row r="1192" spans="2:4" x14ac:dyDescent="0.2">
      <c r="B1192" s="165"/>
      <c r="C1192" s="165"/>
      <c r="D1192" s="170"/>
    </row>
    <row r="1193" spans="2:4" x14ac:dyDescent="0.2">
      <c r="B1193" s="165"/>
      <c r="C1193" s="165"/>
      <c r="D1193" s="170"/>
    </row>
    <row r="1194" spans="2:4" x14ac:dyDescent="0.2">
      <c r="B1194" s="165"/>
      <c r="C1194" s="165"/>
      <c r="D1194" s="170"/>
    </row>
    <row r="1195" spans="2:4" x14ac:dyDescent="0.2">
      <c r="B1195" s="165"/>
      <c r="C1195" s="165"/>
      <c r="D1195" s="170"/>
    </row>
    <row r="1196" spans="2:4" x14ac:dyDescent="0.2">
      <c r="B1196" s="165"/>
      <c r="C1196" s="165"/>
      <c r="D1196" s="170"/>
    </row>
    <row r="1197" spans="2:4" x14ac:dyDescent="0.2">
      <c r="B1197" s="165"/>
      <c r="C1197" s="165"/>
      <c r="D1197" s="170"/>
    </row>
    <row r="1198" spans="2:4" x14ac:dyDescent="0.2">
      <c r="B1198" s="165"/>
      <c r="C1198" s="165"/>
      <c r="D1198" s="170"/>
    </row>
    <row r="1199" spans="2:4" x14ac:dyDescent="0.2">
      <c r="B1199" s="165"/>
      <c r="C1199" s="165"/>
      <c r="D1199" s="170"/>
    </row>
    <row r="1200" spans="2:4" x14ac:dyDescent="0.2">
      <c r="B1200" s="165"/>
      <c r="C1200" s="165"/>
      <c r="D1200" s="170"/>
    </row>
    <row r="1201" spans="2:4" x14ac:dyDescent="0.2">
      <c r="B1201" s="165"/>
      <c r="C1201" s="165"/>
      <c r="D1201" s="170"/>
    </row>
    <row r="1202" spans="2:4" x14ac:dyDescent="0.2">
      <c r="B1202" s="165"/>
      <c r="C1202" s="165"/>
      <c r="D1202" s="170"/>
    </row>
    <row r="1203" spans="2:4" x14ac:dyDescent="0.2">
      <c r="B1203" s="165"/>
      <c r="C1203" s="165"/>
      <c r="D1203" s="170"/>
    </row>
    <row r="1204" spans="2:4" x14ac:dyDescent="0.2">
      <c r="B1204" s="165"/>
      <c r="C1204" s="165"/>
      <c r="D1204" s="170"/>
    </row>
    <row r="1205" spans="2:4" x14ac:dyDescent="0.2">
      <c r="B1205" s="165"/>
      <c r="C1205" s="165"/>
      <c r="D1205" s="170"/>
    </row>
    <row r="1206" spans="2:4" x14ac:dyDescent="0.2">
      <c r="B1206" s="165"/>
      <c r="C1206" s="165"/>
      <c r="D1206" s="170"/>
    </row>
    <row r="1207" spans="2:4" x14ac:dyDescent="0.2">
      <c r="B1207" s="165"/>
      <c r="C1207" s="165"/>
      <c r="D1207" s="170"/>
    </row>
    <row r="1208" spans="2:4" x14ac:dyDescent="0.2">
      <c r="B1208" s="165"/>
      <c r="C1208" s="165"/>
      <c r="D1208" s="170"/>
    </row>
    <row r="1209" spans="2:4" x14ac:dyDescent="0.2">
      <c r="B1209" s="165"/>
      <c r="C1209" s="165"/>
      <c r="D1209" s="170"/>
    </row>
    <row r="1210" spans="2:4" x14ac:dyDescent="0.2">
      <c r="B1210" s="165"/>
      <c r="C1210" s="165"/>
      <c r="D1210" s="170"/>
    </row>
    <row r="1211" spans="2:4" x14ac:dyDescent="0.2">
      <c r="B1211" s="165"/>
      <c r="C1211" s="165"/>
      <c r="D1211" s="170"/>
    </row>
    <row r="1212" spans="2:4" x14ac:dyDescent="0.2">
      <c r="B1212" s="165"/>
      <c r="C1212" s="165"/>
      <c r="D1212" s="170"/>
    </row>
    <row r="1213" spans="2:4" x14ac:dyDescent="0.2">
      <c r="B1213" s="165"/>
      <c r="C1213" s="165"/>
      <c r="D1213" s="170"/>
    </row>
    <row r="1214" spans="2:4" x14ac:dyDescent="0.2">
      <c r="B1214" s="165"/>
      <c r="C1214" s="165"/>
      <c r="D1214" s="170"/>
    </row>
    <row r="1215" spans="2:4" x14ac:dyDescent="0.2">
      <c r="B1215" s="165"/>
      <c r="C1215" s="165"/>
      <c r="D1215" s="170"/>
    </row>
    <row r="1216" spans="2:4" x14ac:dyDescent="0.2">
      <c r="B1216" s="165"/>
      <c r="C1216" s="165"/>
      <c r="D1216" s="170"/>
    </row>
    <row r="1217" spans="2:4" x14ac:dyDescent="0.2">
      <c r="B1217" s="165"/>
      <c r="C1217" s="165"/>
      <c r="D1217" s="170"/>
    </row>
    <row r="1218" spans="2:4" x14ac:dyDescent="0.2">
      <c r="B1218" s="165"/>
      <c r="C1218" s="165"/>
      <c r="D1218" s="170"/>
    </row>
    <row r="1219" spans="2:4" x14ac:dyDescent="0.2">
      <c r="B1219" s="165"/>
      <c r="C1219" s="165"/>
      <c r="D1219" s="170"/>
    </row>
    <row r="1220" spans="2:4" x14ac:dyDescent="0.2">
      <c r="B1220" s="165"/>
      <c r="C1220" s="165"/>
      <c r="D1220" s="170"/>
    </row>
    <row r="1221" spans="2:4" x14ac:dyDescent="0.2">
      <c r="B1221" s="165"/>
      <c r="C1221" s="165"/>
      <c r="D1221" s="170"/>
    </row>
    <row r="1222" spans="2:4" x14ac:dyDescent="0.2">
      <c r="B1222" s="165"/>
      <c r="C1222" s="165"/>
      <c r="D1222" s="170"/>
    </row>
    <row r="1223" spans="2:4" x14ac:dyDescent="0.2">
      <c r="B1223" s="165"/>
      <c r="C1223" s="165"/>
      <c r="D1223" s="170"/>
    </row>
    <row r="1224" spans="2:4" x14ac:dyDescent="0.2">
      <c r="B1224" s="165"/>
      <c r="C1224" s="165"/>
      <c r="D1224" s="170"/>
    </row>
    <row r="1225" spans="2:4" x14ac:dyDescent="0.2">
      <c r="B1225" s="165"/>
      <c r="C1225" s="165"/>
      <c r="D1225" s="170"/>
    </row>
    <row r="1226" spans="2:4" x14ac:dyDescent="0.2">
      <c r="B1226" s="165"/>
      <c r="C1226" s="165"/>
      <c r="D1226" s="170"/>
    </row>
    <row r="1227" spans="2:4" x14ac:dyDescent="0.2">
      <c r="B1227" s="165"/>
      <c r="C1227" s="165"/>
      <c r="D1227" s="170"/>
    </row>
    <row r="1228" spans="2:4" x14ac:dyDescent="0.2">
      <c r="B1228" s="165"/>
      <c r="C1228" s="165"/>
      <c r="D1228" s="170"/>
    </row>
    <row r="1229" spans="2:4" x14ac:dyDescent="0.2">
      <c r="B1229" s="165"/>
      <c r="C1229" s="165"/>
      <c r="D1229" s="170"/>
    </row>
    <row r="1230" spans="2:4" x14ac:dyDescent="0.2">
      <c r="B1230" s="165"/>
      <c r="C1230" s="165"/>
      <c r="D1230" s="170"/>
    </row>
    <row r="1231" spans="2:4" x14ac:dyDescent="0.2">
      <c r="B1231" s="165"/>
      <c r="C1231" s="165"/>
      <c r="D1231" s="170"/>
    </row>
    <row r="1232" spans="2:4" x14ac:dyDescent="0.2">
      <c r="B1232" s="165"/>
      <c r="C1232" s="165"/>
      <c r="D1232" s="170"/>
    </row>
    <row r="1233" spans="2:4" x14ac:dyDescent="0.2">
      <c r="B1233" s="165"/>
      <c r="C1233" s="165"/>
      <c r="D1233" s="170"/>
    </row>
    <row r="1234" spans="2:4" x14ac:dyDescent="0.2">
      <c r="B1234" s="165"/>
      <c r="C1234" s="165"/>
      <c r="D1234" s="170"/>
    </row>
    <row r="1235" spans="2:4" x14ac:dyDescent="0.2">
      <c r="B1235" s="165"/>
      <c r="C1235" s="165"/>
      <c r="D1235" s="170"/>
    </row>
    <row r="1236" spans="2:4" x14ac:dyDescent="0.2">
      <c r="B1236" s="165"/>
      <c r="C1236" s="165"/>
      <c r="D1236" s="170"/>
    </row>
    <row r="1237" spans="2:4" x14ac:dyDescent="0.2">
      <c r="B1237" s="165"/>
      <c r="C1237" s="165"/>
      <c r="D1237" s="170"/>
    </row>
    <row r="1238" spans="2:4" x14ac:dyDescent="0.2">
      <c r="B1238" s="165"/>
      <c r="C1238" s="165"/>
      <c r="D1238" s="170"/>
    </row>
    <row r="1239" spans="2:4" x14ac:dyDescent="0.2">
      <c r="B1239" s="165"/>
      <c r="C1239" s="165"/>
      <c r="D1239" s="170"/>
    </row>
    <row r="1240" spans="2:4" x14ac:dyDescent="0.2">
      <c r="B1240" s="165"/>
      <c r="C1240" s="165"/>
      <c r="D1240" s="170"/>
    </row>
    <row r="1241" spans="2:4" x14ac:dyDescent="0.2">
      <c r="B1241" s="165"/>
      <c r="C1241" s="165"/>
      <c r="D1241" s="170"/>
    </row>
    <row r="1242" spans="2:4" x14ac:dyDescent="0.2">
      <c r="B1242" s="165"/>
      <c r="C1242" s="165"/>
      <c r="D1242" s="170"/>
    </row>
    <row r="1243" spans="2:4" x14ac:dyDescent="0.2">
      <c r="B1243" s="165"/>
      <c r="C1243" s="165"/>
      <c r="D1243" s="170"/>
    </row>
    <row r="1244" spans="2:4" x14ac:dyDescent="0.2">
      <c r="B1244" s="165"/>
      <c r="C1244" s="165"/>
      <c r="D1244" s="170"/>
    </row>
    <row r="1245" spans="2:4" x14ac:dyDescent="0.2">
      <c r="B1245" s="165"/>
      <c r="C1245" s="165"/>
      <c r="D1245" s="170"/>
    </row>
    <row r="1246" spans="2:4" x14ac:dyDescent="0.2">
      <c r="B1246" s="165"/>
      <c r="C1246" s="165"/>
      <c r="D1246" s="170"/>
    </row>
    <row r="1247" spans="2:4" x14ac:dyDescent="0.2">
      <c r="B1247" s="165"/>
      <c r="C1247" s="165"/>
      <c r="D1247" s="170"/>
    </row>
    <row r="1248" spans="2:4" x14ac:dyDescent="0.2">
      <c r="B1248" s="165"/>
      <c r="C1248" s="165"/>
      <c r="D1248" s="170"/>
    </row>
    <row r="1249" spans="2:4" x14ac:dyDescent="0.2">
      <c r="B1249" s="165"/>
      <c r="C1249" s="165"/>
      <c r="D1249" s="170"/>
    </row>
    <row r="1250" spans="2:4" x14ac:dyDescent="0.2">
      <c r="B1250" s="165"/>
      <c r="C1250" s="165"/>
      <c r="D1250" s="170"/>
    </row>
    <row r="1251" spans="2:4" x14ac:dyDescent="0.2">
      <c r="B1251" s="165"/>
      <c r="C1251" s="165"/>
      <c r="D1251" s="170"/>
    </row>
    <row r="1252" spans="2:4" x14ac:dyDescent="0.2">
      <c r="B1252" s="165"/>
      <c r="C1252" s="165"/>
      <c r="D1252" s="170"/>
    </row>
    <row r="1253" spans="2:4" x14ac:dyDescent="0.2">
      <c r="B1253" s="165"/>
      <c r="C1253" s="165"/>
      <c r="D1253" s="170"/>
    </row>
    <row r="1254" spans="2:4" x14ac:dyDescent="0.2">
      <c r="B1254" s="165"/>
      <c r="C1254" s="165"/>
      <c r="D1254" s="170"/>
    </row>
    <row r="1255" spans="2:4" x14ac:dyDescent="0.2">
      <c r="B1255" s="165"/>
      <c r="C1255" s="165"/>
      <c r="D1255" s="170"/>
    </row>
    <row r="1256" spans="2:4" x14ac:dyDescent="0.2">
      <c r="B1256" s="165"/>
      <c r="C1256" s="165"/>
      <c r="D1256" s="170"/>
    </row>
    <row r="1257" spans="2:4" x14ac:dyDescent="0.2">
      <c r="B1257" s="165"/>
      <c r="C1257" s="165"/>
      <c r="D1257" s="170"/>
    </row>
    <row r="1258" spans="2:4" x14ac:dyDescent="0.2">
      <c r="B1258" s="165"/>
      <c r="C1258" s="165"/>
      <c r="D1258" s="170"/>
    </row>
    <row r="1259" spans="2:4" x14ac:dyDescent="0.2">
      <c r="B1259" s="165"/>
      <c r="C1259" s="165"/>
      <c r="D1259" s="170"/>
    </row>
    <row r="1260" spans="2:4" x14ac:dyDescent="0.2">
      <c r="B1260" s="165"/>
      <c r="C1260" s="165"/>
      <c r="D1260" s="170"/>
    </row>
    <row r="1261" spans="2:4" x14ac:dyDescent="0.2">
      <c r="B1261" s="165"/>
      <c r="C1261" s="165"/>
      <c r="D1261" s="170"/>
    </row>
    <row r="1262" spans="2:4" x14ac:dyDescent="0.2">
      <c r="B1262" s="165"/>
      <c r="C1262" s="165"/>
      <c r="D1262" s="170"/>
    </row>
    <row r="1263" spans="2:4" x14ac:dyDescent="0.2">
      <c r="B1263" s="165"/>
      <c r="C1263" s="165"/>
      <c r="D1263" s="170"/>
    </row>
    <row r="1264" spans="2:4" x14ac:dyDescent="0.2">
      <c r="B1264" s="165"/>
      <c r="C1264" s="165"/>
      <c r="D1264" s="170"/>
    </row>
    <row r="1265" spans="2:4" x14ac:dyDescent="0.2">
      <c r="B1265" s="165"/>
      <c r="C1265" s="165"/>
      <c r="D1265" s="170"/>
    </row>
    <row r="1266" spans="2:4" x14ac:dyDescent="0.2">
      <c r="B1266" s="165"/>
      <c r="C1266" s="165"/>
      <c r="D1266" s="170"/>
    </row>
    <row r="1267" spans="2:4" x14ac:dyDescent="0.2">
      <c r="B1267" s="165"/>
      <c r="C1267" s="165"/>
      <c r="D1267" s="170"/>
    </row>
    <row r="1268" spans="2:4" x14ac:dyDescent="0.2">
      <c r="B1268" s="165"/>
      <c r="C1268" s="165"/>
      <c r="D1268" s="170"/>
    </row>
    <row r="1269" spans="2:4" x14ac:dyDescent="0.2">
      <c r="B1269" s="165"/>
      <c r="C1269" s="165"/>
      <c r="D1269" s="170"/>
    </row>
    <row r="1270" spans="2:4" x14ac:dyDescent="0.2">
      <c r="B1270" s="165"/>
      <c r="C1270" s="165"/>
      <c r="D1270" s="170"/>
    </row>
    <row r="1271" spans="2:4" x14ac:dyDescent="0.2">
      <c r="B1271" s="165"/>
      <c r="C1271" s="165"/>
      <c r="D1271" s="170"/>
    </row>
    <row r="1272" spans="2:4" x14ac:dyDescent="0.2">
      <c r="B1272" s="165"/>
      <c r="C1272" s="165"/>
      <c r="D1272" s="170"/>
    </row>
    <row r="1273" spans="2:4" x14ac:dyDescent="0.2">
      <c r="B1273" s="165"/>
      <c r="C1273" s="165"/>
      <c r="D1273" s="170"/>
    </row>
    <row r="1274" spans="2:4" x14ac:dyDescent="0.2">
      <c r="B1274" s="165"/>
      <c r="C1274" s="165"/>
      <c r="D1274" s="170"/>
    </row>
    <row r="1275" spans="2:4" x14ac:dyDescent="0.2">
      <c r="B1275" s="165"/>
      <c r="C1275" s="165"/>
      <c r="D1275" s="170"/>
    </row>
    <row r="1276" spans="2:4" x14ac:dyDescent="0.2">
      <c r="B1276" s="165"/>
      <c r="C1276" s="165"/>
      <c r="D1276" s="170"/>
    </row>
    <row r="1277" spans="2:4" x14ac:dyDescent="0.2">
      <c r="B1277" s="165"/>
      <c r="C1277" s="165"/>
      <c r="D1277" s="170"/>
    </row>
    <row r="1278" spans="2:4" x14ac:dyDescent="0.2">
      <c r="B1278" s="165"/>
      <c r="C1278" s="165"/>
      <c r="D1278" s="170"/>
    </row>
    <row r="1279" spans="2:4" x14ac:dyDescent="0.2">
      <c r="B1279" s="165"/>
      <c r="C1279" s="165"/>
      <c r="D1279" s="170"/>
    </row>
    <row r="1280" spans="2:4" x14ac:dyDescent="0.2">
      <c r="B1280" s="165"/>
      <c r="C1280" s="165"/>
      <c r="D1280" s="170"/>
    </row>
    <row r="1281" spans="2:4" x14ac:dyDescent="0.2">
      <c r="B1281" s="165"/>
      <c r="C1281" s="165"/>
      <c r="D1281" s="170"/>
    </row>
    <row r="1282" spans="2:4" x14ac:dyDescent="0.2">
      <c r="B1282" s="165"/>
      <c r="C1282" s="165"/>
      <c r="D1282" s="170"/>
    </row>
    <row r="1283" spans="2:4" x14ac:dyDescent="0.2">
      <c r="B1283" s="165"/>
      <c r="C1283" s="165"/>
      <c r="D1283" s="170"/>
    </row>
    <row r="1284" spans="2:4" x14ac:dyDescent="0.2">
      <c r="B1284" s="165"/>
      <c r="C1284" s="165"/>
      <c r="D1284" s="170"/>
    </row>
    <row r="1285" spans="2:4" x14ac:dyDescent="0.2">
      <c r="B1285" s="165"/>
      <c r="C1285" s="165"/>
      <c r="D1285" s="170"/>
    </row>
    <row r="1286" spans="2:4" x14ac:dyDescent="0.2">
      <c r="B1286" s="165"/>
      <c r="C1286" s="165"/>
      <c r="D1286" s="170"/>
    </row>
    <row r="1287" spans="2:4" x14ac:dyDescent="0.2">
      <c r="B1287" s="165"/>
      <c r="C1287" s="165"/>
      <c r="D1287" s="170"/>
    </row>
    <row r="1288" spans="2:4" x14ac:dyDescent="0.2">
      <c r="B1288" s="165"/>
      <c r="C1288" s="165"/>
      <c r="D1288" s="170"/>
    </row>
    <row r="1289" spans="2:4" x14ac:dyDescent="0.2">
      <c r="B1289" s="165"/>
      <c r="C1289" s="165"/>
      <c r="D1289" s="170"/>
    </row>
    <row r="1290" spans="2:4" x14ac:dyDescent="0.2">
      <c r="B1290" s="165"/>
      <c r="C1290" s="165"/>
      <c r="D1290" s="170"/>
    </row>
    <row r="1291" spans="2:4" x14ac:dyDescent="0.2">
      <c r="B1291" s="165"/>
      <c r="C1291" s="165"/>
      <c r="D1291" s="170"/>
    </row>
    <row r="1292" spans="2:4" x14ac:dyDescent="0.2">
      <c r="B1292" s="165"/>
      <c r="C1292" s="165"/>
      <c r="D1292" s="170"/>
    </row>
    <row r="1293" spans="2:4" x14ac:dyDescent="0.2">
      <c r="B1293" s="165"/>
      <c r="C1293" s="165"/>
      <c r="D1293" s="170"/>
    </row>
    <row r="1294" spans="2:4" x14ac:dyDescent="0.2">
      <c r="B1294" s="165"/>
      <c r="C1294" s="165"/>
      <c r="D1294" s="170"/>
    </row>
    <row r="1295" spans="2:4" x14ac:dyDescent="0.2">
      <c r="B1295" s="165"/>
      <c r="C1295" s="165"/>
      <c r="D1295" s="170"/>
    </row>
    <row r="1296" spans="2:4" x14ac:dyDescent="0.2">
      <c r="B1296" s="165"/>
      <c r="C1296" s="165"/>
      <c r="D1296" s="170"/>
    </row>
    <row r="1297" spans="2:4" x14ac:dyDescent="0.2">
      <c r="B1297" s="165"/>
      <c r="C1297" s="165"/>
      <c r="D1297" s="170"/>
    </row>
    <row r="1298" spans="2:4" x14ac:dyDescent="0.2">
      <c r="B1298" s="165"/>
      <c r="C1298" s="165"/>
      <c r="D1298" s="170"/>
    </row>
    <row r="1299" spans="2:4" x14ac:dyDescent="0.2">
      <c r="B1299" s="165"/>
      <c r="C1299" s="165"/>
      <c r="D1299" s="170"/>
    </row>
    <row r="1300" spans="2:4" x14ac:dyDescent="0.2">
      <c r="B1300" s="165"/>
      <c r="C1300" s="165"/>
      <c r="D1300" s="170"/>
    </row>
    <row r="1301" spans="2:4" x14ac:dyDescent="0.2">
      <c r="B1301" s="165"/>
      <c r="C1301" s="165"/>
      <c r="D1301" s="170"/>
    </row>
    <row r="1302" spans="2:4" x14ac:dyDescent="0.2">
      <c r="B1302" s="165"/>
      <c r="C1302" s="165"/>
      <c r="D1302" s="170"/>
    </row>
    <row r="1303" spans="2:4" x14ac:dyDescent="0.2">
      <c r="B1303" s="165"/>
      <c r="C1303" s="165"/>
      <c r="D1303" s="170"/>
    </row>
    <row r="1304" spans="2:4" x14ac:dyDescent="0.2">
      <c r="B1304" s="165"/>
      <c r="C1304" s="165"/>
      <c r="D1304" s="170"/>
    </row>
    <row r="1305" spans="2:4" x14ac:dyDescent="0.2">
      <c r="B1305" s="165"/>
      <c r="C1305" s="165"/>
      <c r="D1305" s="170"/>
    </row>
    <row r="1306" spans="2:4" x14ac:dyDescent="0.2">
      <c r="B1306" s="165"/>
      <c r="C1306" s="165"/>
      <c r="D1306" s="170"/>
    </row>
    <row r="1307" spans="2:4" x14ac:dyDescent="0.2">
      <c r="B1307" s="165"/>
      <c r="C1307" s="165"/>
      <c r="D1307" s="170"/>
    </row>
    <row r="1308" spans="2:4" x14ac:dyDescent="0.2">
      <c r="B1308" s="165"/>
      <c r="C1308" s="165"/>
      <c r="D1308" s="170"/>
    </row>
    <row r="1309" spans="2:4" x14ac:dyDescent="0.2">
      <c r="B1309" s="165"/>
      <c r="C1309" s="165"/>
      <c r="D1309" s="170"/>
    </row>
    <row r="1310" spans="2:4" x14ac:dyDescent="0.2">
      <c r="B1310" s="165"/>
      <c r="C1310" s="165"/>
      <c r="D1310" s="170"/>
    </row>
    <row r="1311" spans="2:4" x14ac:dyDescent="0.2">
      <c r="B1311" s="165"/>
      <c r="C1311" s="165"/>
      <c r="D1311" s="170"/>
    </row>
    <row r="1312" spans="2:4" x14ac:dyDescent="0.2">
      <c r="B1312" s="165"/>
      <c r="C1312" s="165"/>
      <c r="D1312" s="170"/>
    </row>
    <row r="1313" spans="2:4" x14ac:dyDescent="0.2">
      <c r="B1313" s="165"/>
      <c r="C1313" s="165"/>
      <c r="D1313" s="170"/>
    </row>
    <row r="1314" spans="2:4" x14ac:dyDescent="0.2">
      <c r="B1314" s="165"/>
      <c r="C1314" s="165"/>
      <c r="D1314" s="170"/>
    </row>
    <row r="1315" spans="2:4" x14ac:dyDescent="0.2">
      <c r="B1315" s="165"/>
      <c r="C1315" s="165"/>
      <c r="D1315" s="170"/>
    </row>
    <row r="1316" spans="2:4" x14ac:dyDescent="0.2">
      <c r="B1316" s="165"/>
      <c r="C1316" s="165"/>
      <c r="D1316" s="170"/>
    </row>
    <row r="1317" spans="2:4" x14ac:dyDescent="0.2">
      <c r="B1317" s="165"/>
      <c r="C1317" s="165"/>
      <c r="D1317" s="170"/>
    </row>
    <row r="1318" spans="2:4" x14ac:dyDescent="0.2">
      <c r="B1318" s="165"/>
      <c r="C1318" s="165"/>
      <c r="D1318" s="170"/>
    </row>
    <row r="1319" spans="2:4" x14ac:dyDescent="0.2">
      <c r="B1319" s="165"/>
      <c r="C1319" s="165"/>
      <c r="D1319" s="170"/>
    </row>
    <row r="1320" spans="2:4" x14ac:dyDescent="0.2">
      <c r="B1320" s="165"/>
      <c r="C1320" s="165"/>
      <c r="D1320" s="170"/>
    </row>
    <row r="1321" spans="2:4" x14ac:dyDescent="0.2">
      <c r="B1321" s="165"/>
      <c r="C1321" s="165"/>
      <c r="D1321" s="170"/>
    </row>
    <row r="1322" spans="2:4" x14ac:dyDescent="0.2">
      <c r="B1322" s="165"/>
      <c r="C1322" s="165"/>
      <c r="D1322" s="170"/>
    </row>
    <row r="1323" spans="2:4" x14ac:dyDescent="0.2">
      <c r="B1323" s="165"/>
      <c r="C1323" s="165"/>
      <c r="D1323" s="170"/>
    </row>
    <row r="1324" spans="2:4" x14ac:dyDescent="0.2">
      <c r="B1324" s="165"/>
      <c r="C1324" s="165"/>
      <c r="D1324" s="170"/>
    </row>
    <row r="1325" spans="2:4" x14ac:dyDescent="0.2">
      <c r="B1325" s="165"/>
      <c r="C1325" s="165"/>
      <c r="D1325" s="170"/>
    </row>
    <row r="1326" spans="2:4" x14ac:dyDescent="0.2">
      <c r="B1326" s="165"/>
      <c r="C1326" s="165"/>
      <c r="D1326" s="170"/>
    </row>
    <row r="1327" spans="2:4" x14ac:dyDescent="0.2">
      <c r="B1327" s="165"/>
      <c r="C1327" s="165"/>
      <c r="D1327" s="170"/>
    </row>
    <row r="1328" spans="2:4" x14ac:dyDescent="0.2">
      <c r="B1328" s="165"/>
      <c r="C1328" s="165"/>
      <c r="D1328" s="170"/>
    </row>
    <row r="1329" spans="2:4" x14ac:dyDescent="0.2">
      <c r="B1329" s="165"/>
      <c r="C1329" s="165"/>
      <c r="D1329" s="170"/>
    </row>
    <row r="1330" spans="2:4" x14ac:dyDescent="0.2">
      <c r="B1330" s="165"/>
      <c r="C1330" s="165"/>
      <c r="D1330" s="170"/>
    </row>
    <row r="1331" spans="2:4" x14ac:dyDescent="0.2">
      <c r="B1331" s="165"/>
      <c r="C1331" s="165"/>
      <c r="D1331" s="170"/>
    </row>
    <row r="1332" spans="2:4" x14ac:dyDescent="0.2">
      <c r="B1332" s="165"/>
      <c r="C1332" s="165"/>
      <c r="D1332" s="170"/>
    </row>
    <row r="1333" spans="2:4" x14ac:dyDescent="0.2">
      <c r="B1333" s="165"/>
      <c r="C1333" s="165"/>
      <c r="D1333" s="170"/>
    </row>
    <row r="1334" spans="2:4" x14ac:dyDescent="0.2">
      <c r="B1334" s="165"/>
      <c r="C1334" s="165"/>
      <c r="D1334" s="170"/>
    </row>
    <row r="1335" spans="2:4" x14ac:dyDescent="0.2">
      <c r="B1335" s="165"/>
      <c r="C1335" s="165"/>
      <c r="D1335" s="170"/>
    </row>
    <row r="1336" spans="2:4" x14ac:dyDescent="0.2">
      <c r="B1336" s="165"/>
      <c r="C1336" s="165"/>
      <c r="D1336" s="170"/>
    </row>
    <row r="1337" spans="2:4" x14ac:dyDescent="0.2">
      <c r="B1337" s="165"/>
      <c r="C1337" s="165"/>
      <c r="D1337" s="170"/>
    </row>
    <row r="1338" spans="2:4" x14ac:dyDescent="0.2">
      <c r="B1338" s="165"/>
      <c r="C1338" s="165"/>
      <c r="D1338" s="170"/>
    </row>
    <row r="1339" spans="2:4" x14ac:dyDescent="0.2">
      <c r="B1339" s="165"/>
      <c r="C1339" s="165"/>
      <c r="D1339" s="170"/>
    </row>
    <row r="1340" spans="2:4" x14ac:dyDescent="0.2">
      <c r="B1340" s="165"/>
      <c r="C1340" s="165"/>
      <c r="D1340" s="170"/>
    </row>
    <row r="1341" spans="2:4" x14ac:dyDescent="0.2">
      <c r="B1341" s="165"/>
      <c r="C1341" s="165"/>
      <c r="D1341" s="170"/>
    </row>
    <row r="1342" spans="2:4" x14ac:dyDescent="0.2">
      <c r="B1342" s="165"/>
      <c r="C1342" s="165"/>
      <c r="D1342" s="170"/>
    </row>
    <row r="1343" spans="2:4" x14ac:dyDescent="0.2">
      <c r="B1343" s="165"/>
      <c r="C1343" s="165"/>
      <c r="D1343" s="170"/>
    </row>
    <row r="1344" spans="2:4" x14ac:dyDescent="0.2">
      <c r="B1344" s="165"/>
      <c r="C1344" s="165"/>
      <c r="D1344" s="170"/>
    </row>
    <row r="1345" spans="2:4" x14ac:dyDescent="0.2">
      <c r="B1345" s="165"/>
      <c r="C1345" s="165"/>
      <c r="D1345" s="170"/>
    </row>
    <row r="1346" spans="2:4" x14ac:dyDescent="0.2">
      <c r="B1346" s="165"/>
      <c r="C1346" s="165"/>
      <c r="D1346" s="170"/>
    </row>
    <row r="1347" spans="2:4" x14ac:dyDescent="0.2">
      <c r="B1347" s="165"/>
      <c r="C1347" s="165"/>
      <c r="D1347" s="170"/>
    </row>
    <row r="1348" spans="2:4" x14ac:dyDescent="0.2">
      <c r="B1348" s="165"/>
      <c r="C1348" s="165"/>
      <c r="D1348" s="170"/>
    </row>
    <row r="1349" spans="2:4" x14ac:dyDescent="0.2">
      <c r="B1349" s="165"/>
      <c r="C1349" s="165"/>
      <c r="D1349" s="170"/>
    </row>
    <row r="1350" spans="2:4" x14ac:dyDescent="0.2">
      <c r="B1350" s="165"/>
      <c r="C1350" s="165"/>
      <c r="D1350" s="170"/>
    </row>
    <row r="1351" spans="2:4" x14ac:dyDescent="0.2">
      <c r="B1351" s="165"/>
      <c r="C1351" s="165"/>
      <c r="D1351" s="170"/>
    </row>
    <row r="1352" spans="2:4" x14ac:dyDescent="0.2">
      <c r="B1352" s="165"/>
      <c r="C1352" s="165"/>
      <c r="D1352" s="170"/>
    </row>
    <row r="1353" spans="2:4" x14ac:dyDescent="0.2">
      <c r="B1353" s="165"/>
      <c r="C1353" s="165"/>
      <c r="D1353" s="170"/>
    </row>
    <row r="1354" spans="2:4" x14ac:dyDescent="0.2">
      <c r="B1354" s="165"/>
      <c r="C1354" s="165"/>
      <c r="D1354" s="170"/>
    </row>
    <row r="1355" spans="2:4" x14ac:dyDescent="0.2">
      <c r="B1355" s="165"/>
      <c r="C1355" s="165"/>
      <c r="D1355" s="170"/>
    </row>
    <row r="1356" spans="2:4" x14ac:dyDescent="0.2">
      <c r="B1356" s="165"/>
      <c r="C1356" s="165"/>
      <c r="D1356" s="170"/>
    </row>
    <row r="1357" spans="2:4" x14ac:dyDescent="0.2">
      <c r="B1357" s="165"/>
      <c r="C1357" s="165"/>
      <c r="D1357" s="170"/>
    </row>
    <row r="1358" spans="2:4" x14ac:dyDescent="0.2">
      <c r="B1358" s="165"/>
      <c r="C1358" s="165"/>
      <c r="D1358" s="170"/>
    </row>
    <row r="1359" spans="2:4" x14ac:dyDescent="0.2">
      <c r="B1359" s="165"/>
      <c r="C1359" s="165"/>
      <c r="D1359" s="170"/>
    </row>
    <row r="1360" spans="2:4" x14ac:dyDescent="0.2">
      <c r="B1360" s="165"/>
      <c r="C1360" s="165"/>
      <c r="D1360" s="170"/>
    </row>
    <row r="1361" spans="2:4" x14ac:dyDescent="0.2">
      <c r="B1361" s="165"/>
      <c r="C1361" s="165"/>
      <c r="D1361" s="170"/>
    </row>
    <row r="1362" spans="2:4" x14ac:dyDescent="0.2">
      <c r="B1362" s="165"/>
      <c r="C1362" s="165"/>
      <c r="D1362" s="170"/>
    </row>
    <row r="1363" spans="2:4" x14ac:dyDescent="0.2">
      <c r="B1363" s="165"/>
      <c r="C1363" s="165"/>
      <c r="D1363" s="170"/>
    </row>
    <row r="1364" spans="2:4" x14ac:dyDescent="0.2">
      <c r="B1364" s="165"/>
      <c r="C1364" s="165"/>
      <c r="D1364" s="170"/>
    </row>
    <row r="1365" spans="2:4" x14ac:dyDescent="0.2">
      <c r="B1365" s="165"/>
      <c r="C1365" s="165"/>
      <c r="D1365" s="170"/>
    </row>
    <row r="1366" spans="2:4" x14ac:dyDescent="0.2">
      <c r="B1366" s="165"/>
      <c r="C1366" s="165"/>
      <c r="D1366" s="170"/>
    </row>
    <row r="1367" spans="2:4" x14ac:dyDescent="0.2">
      <c r="B1367" s="165"/>
      <c r="C1367" s="165"/>
      <c r="D1367" s="170"/>
    </row>
    <row r="1368" spans="2:4" x14ac:dyDescent="0.2">
      <c r="B1368" s="165"/>
      <c r="C1368" s="165"/>
      <c r="D1368" s="170"/>
    </row>
    <row r="1369" spans="2:4" x14ac:dyDescent="0.2">
      <c r="B1369" s="165"/>
      <c r="C1369" s="165"/>
      <c r="D1369" s="170"/>
    </row>
    <row r="1370" spans="2:4" x14ac:dyDescent="0.2">
      <c r="B1370" s="165"/>
      <c r="C1370" s="165"/>
      <c r="D1370" s="170"/>
    </row>
    <row r="1371" spans="2:4" x14ac:dyDescent="0.2">
      <c r="B1371" s="165"/>
      <c r="C1371" s="165"/>
      <c r="D1371" s="170"/>
    </row>
    <row r="1372" spans="2:4" x14ac:dyDescent="0.2">
      <c r="B1372" s="165"/>
      <c r="C1372" s="165"/>
      <c r="D1372" s="170"/>
    </row>
    <row r="1373" spans="2:4" x14ac:dyDescent="0.2">
      <c r="B1373" s="165"/>
      <c r="C1373" s="165"/>
      <c r="D1373" s="170"/>
    </row>
    <row r="1374" spans="2:4" x14ac:dyDescent="0.2">
      <c r="B1374" s="165"/>
      <c r="C1374" s="165"/>
      <c r="D1374" s="170"/>
    </row>
    <row r="1375" spans="2:4" x14ac:dyDescent="0.2">
      <c r="B1375" s="165"/>
      <c r="C1375" s="165"/>
      <c r="D1375" s="170"/>
    </row>
    <row r="1376" spans="2:4" x14ac:dyDescent="0.2">
      <c r="B1376" s="165"/>
      <c r="C1376" s="165"/>
      <c r="D1376" s="170"/>
    </row>
    <row r="1377" spans="2:4" x14ac:dyDescent="0.2">
      <c r="B1377" s="165"/>
      <c r="C1377" s="165"/>
      <c r="D1377" s="170"/>
    </row>
    <row r="1378" spans="2:4" x14ac:dyDescent="0.2">
      <c r="B1378" s="165"/>
      <c r="C1378" s="165"/>
      <c r="D1378" s="170"/>
    </row>
    <row r="1379" spans="2:4" x14ac:dyDescent="0.2">
      <c r="B1379" s="165"/>
      <c r="C1379" s="165"/>
      <c r="D1379" s="170"/>
    </row>
    <row r="1380" spans="2:4" x14ac:dyDescent="0.2">
      <c r="B1380" s="165"/>
      <c r="C1380" s="165"/>
      <c r="D1380" s="170"/>
    </row>
    <row r="1381" spans="2:4" x14ac:dyDescent="0.2">
      <c r="B1381" s="165"/>
      <c r="C1381" s="165"/>
      <c r="D1381" s="170"/>
    </row>
    <row r="1382" spans="2:4" x14ac:dyDescent="0.2">
      <c r="B1382" s="165"/>
      <c r="C1382" s="165"/>
      <c r="D1382" s="170"/>
    </row>
    <row r="1383" spans="2:4" x14ac:dyDescent="0.2">
      <c r="B1383" s="165"/>
      <c r="C1383" s="165"/>
      <c r="D1383" s="170"/>
    </row>
    <row r="1384" spans="2:4" x14ac:dyDescent="0.2">
      <c r="B1384" s="165"/>
      <c r="C1384" s="165"/>
      <c r="D1384" s="170"/>
    </row>
    <row r="1385" spans="2:4" x14ac:dyDescent="0.2">
      <c r="B1385" s="165"/>
      <c r="C1385" s="165"/>
      <c r="D1385" s="170"/>
    </row>
    <row r="1386" spans="2:4" x14ac:dyDescent="0.2">
      <c r="B1386" s="165"/>
      <c r="C1386" s="165"/>
      <c r="D1386" s="170"/>
    </row>
    <row r="1387" spans="2:4" x14ac:dyDescent="0.2">
      <c r="B1387" s="165"/>
      <c r="C1387" s="165"/>
      <c r="D1387" s="170"/>
    </row>
    <row r="1388" spans="2:4" x14ac:dyDescent="0.2">
      <c r="B1388" s="165"/>
      <c r="C1388" s="165"/>
      <c r="D1388" s="170"/>
    </row>
    <row r="1389" spans="2:4" x14ac:dyDescent="0.2">
      <c r="B1389" s="165"/>
      <c r="C1389" s="165"/>
      <c r="D1389" s="170"/>
    </row>
    <row r="1390" spans="2:4" x14ac:dyDescent="0.2">
      <c r="B1390" s="165"/>
      <c r="C1390" s="165"/>
      <c r="D1390" s="170"/>
    </row>
    <row r="1391" spans="2:4" x14ac:dyDescent="0.2">
      <c r="B1391" s="165"/>
      <c r="C1391" s="165"/>
      <c r="D1391" s="170"/>
    </row>
    <row r="1392" spans="2:4" x14ac:dyDescent="0.2">
      <c r="B1392" s="165"/>
      <c r="C1392" s="165"/>
      <c r="D1392" s="170"/>
    </row>
    <row r="1393" spans="2:4" x14ac:dyDescent="0.2">
      <c r="B1393" s="165"/>
      <c r="C1393" s="165"/>
      <c r="D1393" s="170"/>
    </row>
    <row r="1394" spans="2:4" x14ac:dyDescent="0.2">
      <c r="B1394" s="165"/>
      <c r="C1394" s="165"/>
      <c r="D1394" s="170"/>
    </row>
    <row r="1395" spans="2:4" x14ac:dyDescent="0.2">
      <c r="B1395" s="165"/>
      <c r="C1395" s="165"/>
      <c r="D1395" s="170"/>
    </row>
    <row r="1396" spans="2:4" x14ac:dyDescent="0.2">
      <c r="B1396" s="165"/>
      <c r="C1396" s="165"/>
      <c r="D1396" s="170"/>
    </row>
    <row r="1397" spans="2:4" x14ac:dyDescent="0.2">
      <c r="B1397" s="165"/>
      <c r="C1397" s="165"/>
      <c r="D1397" s="170"/>
    </row>
    <row r="1398" spans="2:4" x14ac:dyDescent="0.2">
      <c r="B1398" s="165"/>
      <c r="C1398" s="165"/>
      <c r="D1398" s="170"/>
    </row>
    <row r="1399" spans="2:4" x14ac:dyDescent="0.2">
      <c r="B1399" s="165"/>
      <c r="C1399" s="165"/>
      <c r="D1399" s="170"/>
    </row>
    <row r="1400" spans="2:4" x14ac:dyDescent="0.2">
      <c r="B1400" s="165"/>
      <c r="C1400" s="165"/>
      <c r="D1400" s="170"/>
    </row>
    <row r="1401" spans="2:4" x14ac:dyDescent="0.2">
      <c r="B1401" s="165"/>
      <c r="C1401" s="165"/>
      <c r="D1401" s="170"/>
    </row>
    <row r="1402" spans="2:4" x14ac:dyDescent="0.2">
      <c r="B1402" s="165"/>
      <c r="C1402" s="165"/>
      <c r="D1402" s="170"/>
    </row>
    <row r="1403" spans="2:4" x14ac:dyDescent="0.2">
      <c r="B1403" s="165"/>
      <c r="C1403" s="165"/>
      <c r="D1403" s="170"/>
    </row>
    <row r="1404" spans="2:4" x14ac:dyDescent="0.2">
      <c r="B1404" s="165"/>
      <c r="C1404" s="165"/>
      <c r="D1404" s="170"/>
    </row>
    <row r="1405" spans="2:4" x14ac:dyDescent="0.2">
      <c r="B1405" s="165"/>
      <c r="C1405" s="165"/>
      <c r="D1405" s="170"/>
    </row>
    <row r="1406" spans="2:4" x14ac:dyDescent="0.2">
      <c r="B1406" s="165"/>
      <c r="C1406" s="165"/>
      <c r="D1406" s="170"/>
    </row>
    <row r="1407" spans="2:4" x14ac:dyDescent="0.2">
      <c r="B1407" s="165"/>
      <c r="C1407" s="165"/>
      <c r="D1407" s="170"/>
    </row>
    <row r="1408" spans="2:4" x14ac:dyDescent="0.2">
      <c r="B1408" s="165"/>
      <c r="C1408" s="165"/>
      <c r="D1408" s="170"/>
    </row>
    <row r="1409" spans="2:4" x14ac:dyDescent="0.2">
      <c r="B1409" s="165"/>
      <c r="C1409" s="165"/>
      <c r="D1409" s="170"/>
    </row>
    <row r="1410" spans="2:4" x14ac:dyDescent="0.2">
      <c r="B1410" s="165"/>
      <c r="C1410" s="165"/>
      <c r="D1410" s="170"/>
    </row>
    <row r="1411" spans="2:4" x14ac:dyDescent="0.2">
      <c r="B1411" s="165"/>
      <c r="C1411" s="165"/>
      <c r="D1411" s="170"/>
    </row>
    <row r="1412" spans="2:4" x14ac:dyDescent="0.2">
      <c r="B1412" s="165"/>
      <c r="C1412" s="165"/>
      <c r="D1412" s="170"/>
    </row>
    <row r="1413" spans="2:4" x14ac:dyDescent="0.2">
      <c r="B1413" s="165"/>
      <c r="C1413" s="165"/>
      <c r="D1413" s="170"/>
    </row>
    <row r="1414" spans="2:4" x14ac:dyDescent="0.2">
      <c r="B1414" s="165"/>
      <c r="C1414" s="165"/>
      <c r="D1414" s="170"/>
    </row>
    <row r="1415" spans="2:4" x14ac:dyDescent="0.2">
      <c r="B1415" s="165"/>
      <c r="C1415" s="165"/>
      <c r="D1415" s="170"/>
    </row>
    <row r="1416" spans="2:4" x14ac:dyDescent="0.2">
      <c r="B1416" s="165"/>
      <c r="C1416" s="165"/>
      <c r="D1416" s="170"/>
    </row>
    <row r="1417" spans="2:4" x14ac:dyDescent="0.2">
      <c r="B1417" s="165"/>
      <c r="C1417" s="165"/>
      <c r="D1417" s="170"/>
    </row>
    <row r="1418" spans="2:4" x14ac:dyDescent="0.2">
      <c r="B1418" s="165"/>
      <c r="C1418" s="165"/>
      <c r="D1418" s="170"/>
    </row>
    <row r="1419" spans="2:4" x14ac:dyDescent="0.2">
      <c r="B1419" s="165"/>
      <c r="C1419" s="165"/>
      <c r="D1419" s="170"/>
    </row>
    <row r="1420" spans="2:4" x14ac:dyDescent="0.2">
      <c r="B1420" s="165"/>
      <c r="C1420" s="165"/>
      <c r="D1420" s="170"/>
    </row>
    <row r="1421" spans="2:4" x14ac:dyDescent="0.2">
      <c r="B1421" s="165"/>
      <c r="C1421" s="165"/>
      <c r="D1421" s="170"/>
    </row>
    <row r="1422" spans="2:4" x14ac:dyDescent="0.2">
      <c r="B1422" s="165"/>
      <c r="C1422" s="165"/>
      <c r="D1422" s="170"/>
    </row>
    <row r="1423" spans="2:4" x14ac:dyDescent="0.2">
      <c r="B1423" s="165"/>
      <c r="C1423" s="165"/>
      <c r="D1423" s="170"/>
    </row>
    <row r="1424" spans="2:4" x14ac:dyDescent="0.2">
      <c r="B1424" s="165"/>
      <c r="C1424" s="165"/>
      <c r="D1424" s="170"/>
    </row>
    <row r="1425" spans="2:4" x14ac:dyDescent="0.2">
      <c r="B1425" s="165"/>
      <c r="C1425" s="165"/>
      <c r="D1425" s="170"/>
    </row>
    <row r="1426" spans="2:4" x14ac:dyDescent="0.2">
      <c r="B1426" s="165"/>
      <c r="C1426" s="165"/>
      <c r="D1426" s="170"/>
    </row>
    <row r="1427" spans="2:4" x14ac:dyDescent="0.2">
      <c r="B1427" s="165"/>
      <c r="C1427" s="165"/>
      <c r="D1427" s="170"/>
    </row>
    <row r="1428" spans="2:4" x14ac:dyDescent="0.2">
      <c r="B1428" s="165"/>
      <c r="C1428" s="165"/>
      <c r="D1428" s="170"/>
    </row>
    <row r="1429" spans="2:4" x14ac:dyDescent="0.2">
      <c r="B1429" s="165"/>
      <c r="C1429" s="165"/>
      <c r="D1429" s="170"/>
    </row>
    <row r="1430" spans="2:4" x14ac:dyDescent="0.2">
      <c r="B1430" s="165"/>
      <c r="C1430" s="165"/>
      <c r="D1430" s="170"/>
    </row>
    <row r="1431" spans="2:4" x14ac:dyDescent="0.2">
      <c r="B1431" s="165"/>
      <c r="C1431" s="165"/>
      <c r="D1431" s="170"/>
    </row>
    <row r="1432" spans="2:4" x14ac:dyDescent="0.2">
      <c r="B1432" s="165"/>
      <c r="C1432" s="165"/>
      <c r="D1432" s="170"/>
    </row>
    <row r="1433" spans="2:4" x14ac:dyDescent="0.2">
      <c r="B1433" s="165"/>
      <c r="C1433" s="165"/>
      <c r="D1433" s="170"/>
    </row>
    <row r="1434" spans="2:4" x14ac:dyDescent="0.2">
      <c r="B1434" s="165"/>
      <c r="C1434" s="165"/>
      <c r="D1434" s="170"/>
    </row>
    <row r="1435" spans="2:4" x14ac:dyDescent="0.2">
      <c r="B1435" s="165"/>
      <c r="C1435" s="165"/>
      <c r="D1435" s="170"/>
    </row>
    <row r="1436" spans="2:4" x14ac:dyDescent="0.2">
      <c r="B1436" s="165"/>
      <c r="C1436" s="165"/>
      <c r="D1436" s="170"/>
    </row>
    <row r="1437" spans="2:4" x14ac:dyDescent="0.2">
      <c r="B1437" s="165"/>
      <c r="C1437" s="165"/>
      <c r="D1437" s="170"/>
    </row>
    <row r="1438" spans="2:4" x14ac:dyDescent="0.2">
      <c r="B1438" s="165"/>
      <c r="C1438" s="165"/>
      <c r="D1438" s="170"/>
    </row>
    <row r="1439" spans="2:4" x14ac:dyDescent="0.2">
      <c r="B1439" s="165"/>
      <c r="C1439" s="165"/>
      <c r="D1439" s="170"/>
    </row>
    <row r="1440" spans="2:4" x14ac:dyDescent="0.2">
      <c r="B1440" s="165"/>
      <c r="C1440" s="165"/>
      <c r="D1440" s="170"/>
    </row>
    <row r="1441" spans="2:4" x14ac:dyDescent="0.2">
      <c r="B1441" s="165"/>
      <c r="C1441" s="165"/>
      <c r="D1441" s="170"/>
    </row>
    <row r="1442" spans="2:4" x14ac:dyDescent="0.2">
      <c r="B1442" s="165"/>
      <c r="C1442" s="165"/>
      <c r="D1442" s="170"/>
    </row>
    <row r="1443" spans="2:4" x14ac:dyDescent="0.2">
      <c r="B1443" s="165"/>
      <c r="C1443" s="165"/>
      <c r="D1443" s="170"/>
    </row>
    <row r="1444" spans="2:4" x14ac:dyDescent="0.2">
      <c r="B1444" s="165"/>
      <c r="C1444" s="165"/>
      <c r="D1444" s="170"/>
    </row>
    <row r="1445" spans="2:4" x14ac:dyDescent="0.2">
      <c r="B1445" s="165"/>
      <c r="C1445" s="165"/>
      <c r="D1445" s="170"/>
    </row>
    <row r="1446" spans="2:4" x14ac:dyDescent="0.2">
      <c r="B1446" s="165"/>
      <c r="C1446" s="165"/>
      <c r="D1446" s="170"/>
    </row>
    <row r="1447" spans="2:4" x14ac:dyDescent="0.2">
      <c r="B1447" s="165"/>
      <c r="C1447" s="165"/>
      <c r="D1447" s="170"/>
    </row>
    <row r="1448" spans="2:4" x14ac:dyDescent="0.2">
      <c r="B1448" s="165"/>
      <c r="C1448" s="165"/>
      <c r="D1448" s="170"/>
    </row>
    <row r="1449" spans="2:4" x14ac:dyDescent="0.2">
      <c r="B1449" s="165"/>
      <c r="C1449" s="165"/>
      <c r="D1449" s="170"/>
    </row>
    <row r="1450" spans="2:4" x14ac:dyDescent="0.2">
      <c r="B1450" s="165"/>
      <c r="C1450" s="165"/>
      <c r="D1450" s="170"/>
    </row>
    <row r="1451" spans="2:4" x14ac:dyDescent="0.2">
      <c r="B1451" s="165"/>
      <c r="C1451" s="165"/>
      <c r="D1451" s="170"/>
    </row>
    <row r="1452" spans="2:4" x14ac:dyDescent="0.2">
      <c r="B1452" s="165"/>
      <c r="C1452" s="165"/>
      <c r="D1452" s="170"/>
    </row>
    <row r="1453" spans="2:4" x14ac:dyDescent="0.2">
      <c r="B1453" s="165"/>
      <c r="C1453" s="165"/>
      <c r="D1453" s="170"/>
    </row>
    <row r="1454" spans="2:4" x14ac:dyDescent="0.2">
      <c r="B1454" s="165"/>
      <c r="C1454" s="165"/>
      <c r="D1454" s="170"/>
    </row>
    <row r="1455" spans="2:4" x14ac:dyDescent="0.2">
      <c r="B1455" s="165"/>
      <c r="C1455" s="165"/>
      <c r="D1455" s="170"/>
    </row>
    <row r="1456" spans="2:4" x14ac:dyDescent="0.2">
      <c r="B1456" s="165"/>
      <c r="C1456" s="165"/>
      <c r="D1456" s="170"/>
    </row>
    <row r="1457" spans="2:4" x14ac:dyDescent="0.2">
      <c r="B1457" s="165"/>
      <c r="C1457" s="165"/>
      <c r="D1457" s="170"/>
    </row>
    <row r="1458" spans="2:4" x14ac:dyDescent="0.2">
      <c r="B1458" s="165"/>
      <c r="C1458" s="165"/>
      <c r="D1458" s="170"/>
    </row>
    <row r="1459" spans="2:4" x14ac:dyDescent="0.2">
      <c r="B1459" s="165"/>
      <c r="C1459" s="165"/>
      <c r="D1459" s="170"/>
    </row>
    <row r="1460" spans="2:4" x14ac:dyDescent="0.2">
      <c r="B1460" s="165"/>
      <c r="C1460" s="165"/>
      <c r="D1460" s="170"/>
    </row>
    <row r="1461" spans="2:4" x14ac:dyDescent="0.2">
      <c r="B1461" s="165"/>
      <c r="C1461" s="165"/>
      <c r="D1461" s="170"/>
    </row>
    <row r="1462" spans="2:4" x14ac:dyDescent="0.2">
      <c r="B1462" s="165"/>
      <c r="C1462" s="165"/>
      <c r="D1462" s="170"/>
    </row>
    <row r="1463" spans="2:4" x14ac:dyDescent="0.2">
      <c r="B1463" s="165"/>
      <c r="C1463" s="165"/>
      <c r="D1463" s="170"/>
    </row>
    <row r="1464" spans="2:4" x14ac:dyDescent="0.2">
      <c r="B1464" s="165"/>
      <c r="C1464" s="165"/>
      <c r="D1464" s="170"/>
    </row>
    <row r="1465" spans="2:4" x14ac:dyDescent="0.2">
      <c r="B1465" s="165"/>
      <c r="C1465" s="165"/>
      <c r="D1465" s="170"/>
    </row>
    <row r="1466" spans="2:4" x14ac:dyDescent="0.2">
      <c r="B1466" s="165"/>
      <c r="C1466" s="165"/>
      <c r="D1466" s="170"/>
    </row>
    <row r="1467" spans="2:4" x14ac:dyDescent="0.2">
      <c r="B1467" s="165"/>
      <c r="C1467" s="165"/>
      <c r="D1467" s="170"/>
    </row>
    <row r="1468" spans="2:4" x14ac:dyDescent="0.2">
      <c r="B1468" s="165"/>
      <c r="C1468" s="165"/>
      <c r="D1468" s="170"/>
    </row>
    <row r="1469" spans="2:4" x14ac:dyDescent="0.2">
      <c r="B1469" s="165"/>
      <c r="C1469" s="165"/>
      <c r="D1469" s="170"/>
    </row>
    <row r="1470" spans="2:4" x14ac:dyDescent="0.2">
      <c r="B1470" s="165"/>
      <c r="C1470" s="165"/>
      <c r="D1470" s="170"/>
    </row>
    <row r="1471" spans="2:4" x14ac:dyDescent="0.2">
      <c r="B1471" s="165"/>
      <c r="C1471" s="165"/>
      <c r="D1471" s="170"/>
    </row>
    <row r="1472" spans="2:4" x14ac:dyDescent="0.2">
      <c r="B1472" s="165"/>
      <c r="C1472" s="165"/>
      <c r="D1472" s="170"/>
    </row>
    <row r="1473" spans="2:4" x14ac:dyDescent="0.2">
      <c r="B1473" s="165"/>
      <c r="C1473" s="165"/>
      <c r="D1473" s="170"/>
    </row>
    <row r="1474" spans="2:4" x14ac:dyDescent="0.2">
      <c r="B1474" s="165"/>
      <c r="C1474" s="165"/>
      <c r="D1474" s="170"/>
    </row>
    <row r="1475" spans="2:4" x14ac:dyDescent="0.2">
      <c r="B1475" s="165"/>
      <c r="C1475" s="165"/>
      <c r="D1475" s="170"/>
    </row>
    <row r="1476" spans="2:4" x14ac:dyDescent="0.2">
      <c r="B1476" s="165"/>
      <c r="C1476" s="165"/>
      <c r="D1476" s="170"/>
    </row>
    <row r="1477" spans="2:4" x14ac:dyDescent="0.2">
      <c r="B1477" s="165"/>
      <c r="C1477" s="165"/>
      <c r="D1477" s="170"/>
    </row>
    <row r="1478" spans="2:4" x14ac:dyDescent="0.2">
      <c r="B1478" s="165"/>
      <c r="C1478" s="165"/>
      <c r="D1478" s="170"/>
    </row>
    <row r="1479" spans="2:4" x14ac:dyDescent="0.2">
      <c r="B1479" s="165"/>
      <c r="C1479" s="165"/>
      <c r="D1479" s="170"/>
    </row>
    <row r="1480" spans="2:4" x14ac:dyDescent="0.2">
      <c r="B1480" s="165"/>
      <c r="C1480" s="165"/>
      <c r="D1480" s="170"/>
    </row>
    <row r="1481" spans="2:4" x14ac:dyDescent="0.2">
      <c r="B1481" s="165"/>
      <c r="C1481" s="165"/>
      <c r="D1481" s="170"/>
    </row>
    <row r="1482" spans="2:4" x14ac:dyDescent="0.2">
      <c r="B1482" s="165"/>
      <c r="C1482" s="165"/>
      <c r="D1482" s="170"/>
    </row>
    <row r="1483" spans="2:4" x14ac:dyDescent="0.2">
      <c r="B1483" s="165"/>
      <c r="C1483" s="165"/>
      <c r="D1483" s="170"/>
    </row>
    <row r="1484" spans="2:4" x14ac:dyDescent="0.2">
      <c r="B1484" s="165"/>
      <c r="C1484" s="165"/>
      <c r="D1484" s="170"/>
    </row>
    <row r="1485" spans="2:4" x14ac:dyDescent="0.2">
      <c r="B1485" s="165"/>
      <c r="C1485" s="165"/>
      <c r="D1485" s="170"/>
    </row>
    <row r="1486" spans="2:4" x14ac:dyDescent="0.2">
      <c r="B1486" s="165"/>
      <c r="C1486" s="165"/>
      <c r="D1486" s="170"/>
    </row>
    <row r="1487" spans="2:4" x14ac:dyDescent="0.2">
      <c r="B1487" s="165"/>
      <c r="C1487" s="165"/>
      <c r="D1487" s="170"/>
    </row>
    <row r="1488" spans="2:4" x14ac:dyDescent="0.2">
      <c r="B1488" s="165"/>
      <c r="C1488" s="165"/>
      <c r="D1488" s="170"/>
    </row>
    <row r="1489" spans="2:4" x14ac:dyDescent="0.2">
      <c r="B1489" s="165"/>
      <c r="C1489" s="165"/>
      <c r="D1489" s="170"/>
    </row>
    <row r="1490" spans="2:4" x14ac:dyDescent="0.2">
      <c r="B1490" s="165"/>
      <c r="C1490" s="165"/>
      <c r="D1490" s="170"/>
    </row>
    <row r="1491" spans="2:4" x14ac:dyDescent="0.2">
      <c r="B1491" s="165"/>
      <c r="C1491" s="165"/>
      <c r="D1491" s="170"/>
    </row>
    <row r="1492" spans="2:4" x14ac:dyDescent="0.2">
      <c r="B1492" s="165"/>
      <c r="C1492" s="165"/>
      <c r="D1492" s="170"/>
    </row>
    <row r="1493" spans="2:4" x14ac:dyDescent="0.2">
      <c r="B1493" s="165"/>
      <c r="C1493" s="165"/>
      <c r="D1493" s="170"/>
    </row>
    <row r="1494" spans="2:4" x14ac:dyDescent="0.2">
      <c r="B1494" s="165"/>
      <c r="C1494" s="165"/>
      <c r="D1494" s="170"/>
    </row>
    <row r="1495" spans="2:4" x14ac:dyDescent="0.2">
      <c r="B1495" s="165"/>
      <c r="C1495" s="165"/>
      <c r="D1495" s="170"/>
    </row>
    <row r="1496" spans="2:4" x14ac:dyDescent="0.2">
      <c r="B1496" s="165"/>
      <c r="C1496" s="165"/>
      <c r="D1496" s="170"/>
    </row>
    <row r="1497" spans="2:4" x14ac:dyDescent="0.2">
      <c r="B1497" s="165"/>
      <c r="C1497" s="165"/>
      <c r="D1497" s="170"/>
    </row>
    <row r="1498" spans="2:4" x14ac:dyDescent="0.2">
      <c r="B1498" s="165"/>
      <c r="C1498" s="165"/>
      <c r="D1498" s="170"/>
    </row>
    <row r="1499" spans="2:4" x14ac:dyDescent="0.2">
      <c r="B1499" s="165"/>
      <c r="C1499" s="165"/>
      <c r="D1499" s="170"/>
    </row>
    <row r="1500" spans="2:4" x14ac:dyDescent="0.2">
      <c r="B1500" s="165"/>
      <c r="C1500" s="165"/>
      <c r="D1500" s="170"/>
    </row>
    <row r="1501" spans="2:4" x14ac:dyDescent="0.2">
      <c r="B1501" s="165"/>
      <c r="C1501" s="165"/>
      <c r="D1501" s="170"/>
    </row>
    <row r="1502" spans="2:4" x14ac:dyDescent="0.2">
      <c r="B1502" s="165"/>
      <c r="C1502" s="165"/>
      <c r="D1502" s="170"/>
    </row>
    <row r="1503" spans="2:4" x14ac:dyDescent="0.2">
      <c r="B1503" s="165"/>
      <c r="C1503" s="165"/>
      <c r="D1503" s="170"/>
    </row>
    <row r="1504" spans="2:4" x14ac:dyDescent="0.2">
      <c r="B1504" s="165"/>
      <c r="C1504" s="165"/>
      <c r="D1504" s="170"/>
    </row>
    <row r="1505" spans="2:4" x14ac:dyDescent="0.2">
      <c r="B1505" s="165"/>
      <c r="C1505" s="165"/>
      <c r="D1505" s="170"/>
    </row>
    <row r="1506" spans="2:4" x14ac:dyDescent="0.2">
      <c r="B1506" s="165"/>
      <c r="C1506" s="165"/>
      <c r="D1506" s="170"/>
    </row>
    <row r="1507" spans="2:4" x14ac:dyDescent="0.2">
      <c r="B1507" s="165"/>
      <c r="C1507" s="165"/>
      <c r="D1507" s="170"/>
    </row>
    <row r="1508" spans="2:4" x14ac:dyDescent="0.2">
      <c r="B1508" s="165"/>
      <c r="C1508" s="165"/>
      <c r="D1508" s="170"/>
    </row>
    <row r="1509" spans="2:4" x14ac:dyDescent="0.2">
      <c r="B1509" s="165"/>
      <c r="C1509" s="165"/>
      <c r="D1509" s="170"/>
    </row>
    <row r="1510" spans="2:4" x14ac:dyDescent="0.2">
      <c r="B1510" s="165"/>
      <c r="C1510" s="165"/>
      <c r="D1510" s="170"/>
    </row>
    <row r="1511" spans="2:4" x14ac:dyDescent="0.2">
      <c r="B1511" s="165"/>
      <c r="C1511" s="165"/>
      <c r="D1511" s="170"/>
    </row>
    <row r="1512" spans="2:4" x14ac:dyDescent="0.2">
      <c r="B1512" s="165"/>
      <c r="C1512" s="165"/>
      <c r="D1512" s="170"/>
    </row>
    <row r="1513" spans="2:4" x14ac:dyDescent="0.2">
      <c r="B1513" s="165"/>
      <c r="C1513" s="165"/>
      <c r="D1513" s="170"/>
    </row>
    <row r="1514" spans="2:4" x14ac:dyDescent="0.2">
      <c r="B1514" s="165"/>
      <c r="C1514" s="165"/>
      <c r="D1514" s="170"/>
    </row>
    <row r="1515" spans="2:4" x14ac:dyDescent="0.2">
      <c r="B1515" s="165"/>
      <c r="C1515" s="165"/>
      <c r="D1515" s="170"/>
    </row>
    <row r="1516" spans="2:4" x14ac:dyDescent="0.2">
      <c r="B1516" s="165"/>
      <c r="C1516" s="165"/>
      <c r="D1516" s="170"/>
    </row>
    <row r="1517" spans="2:4" x14ac:dyDescent="0.2">
      <c r="B1517" s="165"/>
      <c r="C1517" s="165"/>
      <c r="D1517" s="170"/>
    </row>
    <row r="1518" spans="2:4" x14ac:dyDescent="0.2">
      <c r="B1518" s="165"/>
      <c r="C1518" s="165"/>
      <c r="D1518" s="170"/>
    </row>
    <row r="1519" spans="2:4" x14ac:dyDescent="0.2">
      <c r="B1519" s="165"/>
      <c r="C1519" s="165"/>
      <c r="D1519" s="170"/>
    </row>
    <row r="1520" spans="2:4" x14ac:dyDescent="0.2">
      <c r="B1520" s="165"/>
      <c r="C1520" s="165"/>
      <c r="D1520" s="170"/>
    </row>
    <row r="1521" spans="2:4" x14ac:dyDescent="0.2">
      <c r="B1521" s="165"/>
      <c r="C1521" s="165"/>
      <c r="D1521" s="170"/>
    </row>
    <row r="1522" spans="2:4" x14ac:dyDescent="0.2">
      <c r="B1522" s="165"/>
      <c r="C1522" s="165"/>
      <c r="D1522" s="170"/>
    </row>
    <row r="1523" spans="2:4" x14ac:dyDescent="0.2">
      <c r="B1523" s="165"/>
      <c r="C1523" s="165"/>
      <c r="D1523" s="170"/>
    </row>
    <row r="1524" spans="2:4" x14ac:dyDescent="0.2">
      <c r="B1524" s="165"/>
      <c r="C1524" s="165"/>
      <c r="D1524" s="170"/>
    </row>
    <row r="1525" spans="2:4" x14ac:dyDescent="0.2">
      <c r="B1525" s="165"/>
      <c r="C1525" s="165"/>
      <c r="D1525" s="170"/>
    </row>
    <row r="1526" spans="2:4" x14ac:dyDescent="0.2">
      <c r="B1526" s="165"/>
      <c r="C1526" s="165"/>
      <c r="D1526" s="170"/>
    </row>
    <row r="1527" spans="2:4" x14ac:dyDescent="0.2">
      <c r="B1527" s="165"/>
      <c r="C1527" s="165"/>
      <c r="D1527" s="170"/>
    </row>
    <row r="1528" spans="2:4" x14ac:dyDescent="0.2">
      <c r="B1528" s="165"/>
      <c r="C1528" s="165"/>
      <c r="D1528" s="170"/>
    </row>
    <row r="1529" spans="2:4" x14ac:dyDescent="0.2">
      <c r="B1529" s="165"/>
      <c r="C1529" s="165"/>
      <c r="D1529" s="170"/>
    </row>
    <row r="1530" spans="2:4" x14ac:dyDescent="0.2">
      <c r="B1530" s="165"/>
      <c r="C1530" s="165"/>
      <c r="D1530" s="170"/>
    </row>
    <row r="1531" spans="2:4" x14ac:dyDescent="0.2">
      <c r="B1531" s="165"/>
      <c r="C1531" s="165"/>
      <c r="D1531" s="170"/>
    </row>
    <row r="1532" spans="2:4" x14ac:dyDescent="0.2">
      <c r="B1532" s="165"/>
      <c r="C1532" s="165"/>
      <c r="D1532" s="170"/>
    </row>
    <row r="1533" spans="2:4" x14ac:dyDescent="0.2">
      <c r="B1533" s="165"/>
      <c r="C1533" s="165"/>
      <c r="D1533" s="170"/>
    </row>
    <row r="1534" spans="2:4" x14ac:dyDescent="0.2">
      <c r="B1534" s="165"/>
      <c r="C1534" s="165"/>
      <c r="D1534" s="170"/>
    </row>
    <row r="1535" spans="2:4" x14ac:dyDescent="0.2">
      <c r="B1535" s="165"/>
      <c r="C1535" s="165"/>
      <c r="D1535" s="170"/>
    </row>
    <row r="1536" spans="2:4" x14ac:dyDescent="0.2">
      <c r="B1536" s="165"/>
      <c r="C1536" s="165"/>
      <c r="D1536" s="170"/>
    </row>
    <row r="1537" spans="2:4" x14ac:dyDescent="0.2">
      <c r="B1537" s="165"/>
      <c r="C1537" s="165"/>
      <c r="D1537" s="170"/>
    </row>
    <row r="1538" spans="2:4" x14ac:dyDescent="0.2">
      <c r="B1538" s="165"/>
      <c r="C1538" s="165"/>
      <c r="D1538" s="170"/>
    </row>
    <row r="1539" spans="2:4" x14ac:dyDescent="0.2">
      <c r="B1539" s="165"/>
      <c r="C1539" s="165"/>
      <c r="D1539" s="170"/>
    </row>
    <row r="1540" spans="2:4" x14ac:dyDescent="0.2">
      <c r="B1540" s="165"/>
      <c r="C1540" s="165"/>
      <c r="D1540" s="170"/>
    </row>
    <row r="1541" spans="2:4" x14ac:dyDescent="0.2">
      <c r="B1541" s="165"/>
      <c r="C1541" s="165"/>
      <c r="D1541" s="170"/>
    </row>
    <row r="1542" spans="2:4" x14ac:dyDescent="0.2">
      <c r="B1542" s="165"/>
      <c r="C1542" s="165"/>
      <c r="D1542" s="170"/>
    </row>
    <row r="1543" spans="2:4" x14ac:dyDescent="0.2">
      <c r="B1543" s="165"/>
      <c r="C1543" s="165"/>
      <c r="D1543" s="170"/>
    </row>
    <row r="1544" spans="2:4" x14ac:dyDescent="0.2">
      <c r="B1544" s="165"/>
      <c r="C1544" s="165"/>
      <c r="D1544" s="170"/>
    </row>
    <row r="1545" spans="2:4" x14ac:dyDescent="0.2">
      <c r="B1545" s="165"/>
      <c r="C1545" s="165"/>
      <c r="D1545" s="170"/>
    </row>
    <row r="1546" spans="2:4" x14ac:dyDescent="0.2">
      <c r="B1546" s="165"/>
      <c r="C1546" s="165"/>
      <c r="D1546" s="170"/>
    </row>
    <row r="1547" spans="2:4" x14ac:dyDescent="0.2">
      <c r="B1547" s="165"/>
      <c r="C1547" s="165"/>
      <c r="D1547" s="170"/>
    </row>
    <row r="1548" spans="2:4" x14ac:dyDescent="0.2">
      <c r="B1548" s="165"/>
      <c r="C1548" s="165"/>
      <c r="D1548" s="170"/>
    </row>
    <row r="1549" spans="2:4" x14ac:dyDescent="0.2">
      <c r="B1549" s="165"/>
      <c r="C1549" s="165"/>
      <c r="D1549" s="170"/>
    </row>
    <row r="1550" spans="2:4" x14ac:dyDescent="0.2">
      <c r="B1550" s="165"/>
      <c r="C1550" s="165"/>
      <c r="D1550" s="170"/>
    </row>
    <row r="1551" spans="2:4" x14ac:dyDescent="0.2">
      <c r="B1551" s="165"/>
      <c r="C1551" s="165"/>
      <c r="D1551" s="170"/>
    </row>
    <row r="1552" spans="2:4" x14ac:dyDescent="0.2">
      <c r="B1552" s="165"/>
      <c r="C1552" s="165"/>
      <c r="D1552" s="170"/>
    </row>
    <row r="1553" spans="2:4" x14ac:dyDescent="0.2">
      <c r="B1553" s="165"/>
      <c r="C1553" s="165"/>
      <c r="D1553" s="170"/>
    </row>
    <row r="1554" spans="2:4" x14ac:dyDescent="0.2">
      <c r="B1554" s="165"/>
      <c r="C1554" s="165"/>
      <c r="D1554" s="170"/>
    </row>
    <row r="1555" spans="2:4" x14ac:dyDescent="0.2">
      <c r="B1555" s="165"/>
      <c r="C1555" s="165"/>
      <c r="D1555" s="170"/>
    </row>
    <row r="1556" spans="2:4" x14ac:dyDescent="0.2">
      <c r="B1556" s="165"/>
      <c r="C1556" s="165"/>
      <c r="D1556" s="170"/>
    </row>
    <row r="1557" spans="2:4" x14ac:dyDescent="0.2">
      <c r="B1557" s="165"/>
      <c r="C1557" s="165"/>
      <c r="D1557" s="170"/>
    </row>
    <row r="1558" spans="2:4" x14ac:dyDescent="0.2">
      <c r="B1558" s="165"/>
      <c r="C1558" s="165"/>
      <c r="D1558" s="170"/>
    </row>
    <row r="1559" spans="2:4" x14ac:dyDescent="0.2">
      <c r="B1559" s="165"/>
      <c r="C1559" s="165"/>
      <c r="D1559" s="170"/>
    </row>
    <row r="1560" spans="2:4" x14ac:dyDescent="0.2">
      <c r="B1560" s="165"/>
      <c r="C1560" s="165"/>
      <c r="D1560" s="170"/>
    </row>
    <row r="1561" spans="2:4" x14ac:dyDescent="0.2">
      <c r="B1561" s="165"/>
      <c r="C1561" s="165"/>
      <c r="D1561" s="170"/>
    </row>
    <row r="1562" spans="2:4" x14ac:dyDescent="0.2">
      <c r="B1562" s="165"/>
      <c r="C1562" s="165"/>
      <c r="D1562" s="170"/>
    </row>
    <row r="1563" spans="2:4" x14ac:dyDescent="0.2">
      <c r="B1563" s="165"/>
      <c r="C1563" s="165"/>
      <c r="D1563" s="170"/>
    </row>
    <row r="1564" spans="2:4" x14ac:dyDescent="0.2">
      <c r="B1564" s="165"/>
      <c r="C1564" s="165"/>
      <c r="D1564" s="170"/>
    </row>
    <row r="1565" spans="2:4" x14ac:dyDescent="0.2">
      <c r="B1565" s="165"/>
      <c r="C1565" s="165"/>
      <c r="D1565" s="170"/>
    </row>
    <row r="1566" spans="2:4" x14ac:dyDescent="0.2">
      <c r="B1566" s="165"/>
      <c r="C1566" s="165"/>
      <c r="D1566" s="170"/>
    </row>
    <row r="1567" spans="2:4" x14ac:dyDescent="0.2">
      <c r="B1567" s="165"/>
      <c r="C1567" s="165"/>
      <c r="D1567" s="170"/>
    </row>
    <row r="1568" spans="2:4" x14ac:dyDescent="0.2">
      <c r="B1568" s="165"/>
      <c r="C1568" s="165"/>
      <c r="D1568" s="170"/>
    </row>
    <row r="1569" spans="2:4" x14ac:dyDescent="0.2">
      <c r="B1569" s="165"/>
      <c r="C1569" s="165"/>
      <c r="D1569" s="170"/>
    </row>
    <row r="1570" spans="2:4" x14ac:dyDescent="0.2">
      <c r="B1570" s="165"/>
      <c r="C1570" s="165"/>
      <c r="D1570" s="170"/>
    </row>
    <row r="1571" spans="2:4" x14ac:dyDescent="0.2">
      <c r="B1571" s="165"/>
      <c r="C1571" s="165"/>
      <c r="D1571" s="170"/>
    </row>
    <row r="1572" spans="2:4" x14ac:dyDescent="0.2">
      <c r="B1572" s="165"/>
      <c r="C1572" s="165"/>
      <c r="D1572" s="170"/>
    </row>
    <row r="1573" spans="2:4" x14ac:dyDescent="0.2">
      <c r="B1573" s="165"/>
      <c r="C1573" s="165"/>
      <c r="D1573" s="170"/>
    </row>
    <row r="1574" spans="2:4" x14ac:dyDescent="0.2">
      <c r="B1574" s="165"/>
      <c r="C1574" s="165"/>
      <c r="D1574" s="170"/>
    </row>
    <row r="1575" spans="2:4" x14ac:dyDescent="0.2">
      <c r="B1575" s="165"/>
      <c r="C1575" s="165"/>
      <c r="D1575" s="170"/>
    </row>
    <row r="1576" spans="2:4" x14ac:dyDescent="0.2">
      <c r="B1576" s="165"/>
      <c r="C1576" s="165"/>
      <c r="D1576" s="170"/>
    </row>
    <row r="1577" spans="2:4" x14ac:dyDescent="0.2">
      <c r="B1577" s="165"/>
      <c r="C1577" s="165"/>
      <c r="D1577" s="170"/>
    </row>
    <row r="1578" spans="2:4" x14ac:dyDescent="0.2">
      <c r="B1578" s="165"/>
      <c r="C1578" s="165"/>
      <c r="D1578" s="170"/>
    </row>
    <row r="1579" spans="2:4" x14ac:dyDescent="0.2">
      <c r="B1579" s="165"/>
      <c r="C1579" s="165"/>
      <c r="D1579" s="170"/>
    </row>
    <row r="1580" spans="2:4" x14ac:dyDescent="0.2">
      <c r="B1580" s="165"/>
      <c r="C1580" s="165"/>
      <c r="D1580" s="170"/>
    </row>
    <row r="1581" spans="2:4" x14ac:dyDescent="0.2">
      <c r="B1581" s="165"/>
      <c r="C1581" s="165"/>
      <c r="D1581" s="170"/>
    </row>
    <row r="1582" spans="2:4" x14ac:dyDescent="0.2">
      <c r="B1582" s="165"/>
      <c r="C1582" s="165"/>
      <c r="D1582" s="170"/>
    </row>
    <row r="1583" spans="2:4" x14ac:dyDescent="0.2">
      <c r="B1583" s="165"/>
      <c r="C1583" s="165"/>
      <c r="D1583" s="170"/>
    </row>
    <row r="1584" spans="2:4" x14ac:dyDescent="0.2">
      <c r="B1584" s="165"/>
      <c r="C1584" s="165"/>
      <c r="D1584" s="170"/>
    </row>
    <row r="1585" spans="2:4" x14ac:dyDescent="0.2">
      <c r="B1585" s="165"/>
      <c r="C1585" s="165"/>
      <c r="D1585" s="170"/>
    </row>
    <row r="1586" spans="2:4" x14ac:dyDescent="0.2">
      <c r="B1586" s="165"/>
      <c r="C1586" s="165"/>
      <c r="D1586" s="170"/>
    </row>
    <row r="1587" spans="2:4" x14ac:dyDescent="0.2">
      <c r="B1587" s="165"/>
      <c r="C1587" s="165"/>
      <c r="D1587" s="170"/>
    </row>
    <row r="1588" spans="2:4" x14ac:dyDescent="0.2">
      <c r="B1588" s="165"/>
      <c r="C1588" s="165"/>
      <c r="D1588" s="170"/>
    </row>
    <row r="1589" spans="2:4" x14ac:dyDescent="0.2">
      <c r="B1589" s="165"/>
      <c r="C1589" s="165"/>
      <c r="D1589" s="170"/>
    </row>
    <row r="1590" spans="2:4" x14ac:dyDescent="0.2">
      <c r="B1590" s="165"/>
      <c r="C1590" s="165"/>
      <c r="D1590" s="170"/>
    </row>
    <row r="1591" spans="2:4" x14ac:dyDescent="0.2">
      <c r="B1591" s="165"/>
      <c r="C1591" s="165"/>
      <c r="D1591" s="170"/>
    </row>
    <row r="1592" spans="2:4" x14ac:dyDescent="0.2">
      <c r="B1592" s="165"/>
      <c r="C1592" s="165"/>
      <c r="D1592" s="170"/>
    </row>
    <row r="1593" spans="2:4" x14ac:dyDescent="0.2">
      <c r="B1593" s="165"/>
      <c r="C1593" s="165"/>
      <c r="D1593" s="170"/>
    </row>
    <row r="1594" spans="2:4" x14ac:dyDescent="0.2">
      <c r="B1594" s="165"/>
      <c r="C1594" s="165"/>
      <c r="D1594" s="170"/>
    </row>
    <row r="1595" spans="2:4" x14ac:dyDescent="0.2">
      <c r="B1595" s="165"/>
      <c r="C1595" s="165"/>
      <c r="D1595" s="170"/>
    </row>
    <row r="1596" spans="2:4" x14ac:dyDescent="0.2">
      <c r="B1596" s="165"/>
      <c r="C1596" s="165"/>
      <c r="D1596" s="170"/>
    </row>
    <row r="1597" spans="2:4" x14ac:dyDescent="0.2">
      <c r="B1597" s="165"/>
      <c r="C1597" s="165"/>
      <c r="D1597" s="170"/>
    </row>
    <row r="1598" spans="2:4" x14ac:dyDescent="0.2">
      <c r="B1598" s="165"/>
      <c r="C1598" s="165"/>
      <c r="D1598" s="170"/>
    </row>
    <row r="1599" spans="2:4" x14ac:dyDescent="0.2">
      <c r="B1599" s="165"/>
      <c r="C1599" s="165"/>
      <c r="D1599" s="170"/>
    </row>
    <row r="1600" spans="2:4" x14ac:dyDescent="0.2">
      <c r="B1600" s="165"/>
      <c r="C1600" s="165"/>
      <c r="D1600" s="170"/>
    </row>
    <row r="1601" spans="2:4" x14ac:dyDescent="0.2">
      <c r="B1601" s="165"/>
      <c r="C1601" s="165"/>
      <c r="D1601" s="170"/>
    </row>
    <row r="1602" spans="2:4" x14ac:dyDescent="0.2">
      <c r="B1602" s="165"/>
      <c r="C1602" s="165"/>
      <c r="D1602" s="170"/>
    </row>
    <row r="1603" spans="2:4" x14ac:dyDescent="0.2">
      <c r="B1603" s="165"/>
      <c r="C1603" s="165"/>
      <c r="D1603" s="170"/>
    </row>
    <row r="1604" spans="2:4" x14ac:dyDescent="0.2">
      <c r="B1604" s="165"/>
      <c r="C1604" s="165"/>
      <c r="D1604" s="170"/>
    </row>
    <row r="1605" spans="2:4" x14ac:dyDescent="0.2">
      <c r="B1605" s="165"/>
      <c r="C1605" s="165"/>
      <c r="D1605" s="170"/>
    </row>
    <row r="1606" spans="2:4" x14ac:dyDescent="0.2">
      <c r="B1606" s="165"/>
      <c r="C1606" s="165"/>
      <c r="D1606" s="170"/>
    </row>
    <row r="1607" spans="2:4" x14ac:dyDescent="0.2">
      <c r="B1607" s="165"/>
      <c r="C1607" s="165"/>
      <c r="D1607" s="170"/>
    </row>
    <row r="1608" spans="2:4" x14ac:dyDescent="0.2">
      <c r="B1608" s="165"/>
      <c r="C1608" s="165"/>
      <c r="D1608" s="170"/>
    </row>
    <row r="1609" spans="2:4" x14ac:dyDescent="0.2">
      <c r="B1609" s="165"/>
      <c r="C1609" s="165"/>
      <c r="D1609" s="170"/>
    </row>
    <row r="1610" spans="2:4" x14ac:dyDescent="0.2">
      <c r="B1610" s="165"/>
      <c r="C1610" s="165"/>
      <c r="D1610" s="170"/>
    </row>
    <row r="1611" spans="2:4" x14ac:dyDescent="0.2">
      <c r="B1611" s="165"/>
      <c r="C1611" s="165"/>
      <c r="D1611" s="170"/>
    </row>
    <row r="1612" spans="2:4" x14ac:dyDescent="0.2">
      <c r="B1612" s="165"/>
      <c r="C1612" s="165"/>
      <c r="D1612" s="170"/>
    </row>
    <row r="1613" spans="2:4" x14ac:dyDescent="0.2">
      <c r="B1613" s="165"/>
      <c r="C1613" s="165"/>
      <c r="D1613" s="170"/>
    </row>
    <row r="1614" spans="2:4" x14ac:dyDescent="0.2">
      <c r="B1614" s="165"/>
      <c r="C1614" s="165"/>
      <c r="D1614" s="170"/>
    </row>
    <row r="1615" spans="2:4" x14ac:dyDescent="0.2">
      <c r="B1615" s="165"/>
      <c r="C1615" s="165"/>
      <c r="D1615" s="170"/>
    </row>
    <row r="1616" spans="2:4" x14ac:dyDescent="0.2">
      <c r="B1616" s="165"/>
      <c r="C1616" s="165"/>
      <c r="D1616" s="170"/>
    </row>
    <row r="1617" spans="2:4" x14ac:dyDescent="0.2">
      <c r="B1617" s="165"/>
      <c r="C1617" s="165"/>
      <c r="D1617" s="170"/>
    </row>
    <row r="1618" spans="2:4" x14ac:dyDescent="0.2">
      <c r="B1618" s="165"/>
      <c r="C1618" s="165"/>
      <c r="D1618" s="170"/>
    </row>
    <row r="1619" spans="2:4" x14ac:dyDescent="0.2">
      <c r="B1619" s="165"/>
      <c r="C1619" s="165"/>
      <c r="D1619" s="170"/>
    </row>
    <row r="1620" spans="2:4" x14ac:dyDescent="0.2">
      <c r="B1620" s="165"/>
      <c r="C1620" s="165"/>
      <c r="D1620" s="170"/>
    </row>
    <row r="1621" spans="2:4" x14ac:dyDescent="0.2">
      <c r="B1621" s="165"/>
      <c r="C1621" s="165"/>
      <c r="D1621" s="170"/>
    </row>
    <row r="1622" spans="2:4" x14ac:dyDescent="0.2">
      <c r="B1622" s="165"/>
      <c r="C1622" s="165"/>
      <c r="D1622" s="170"/>
    </row>
    <row r="1623" spans="2:4" x14ac:dyDescent="0.2">
      <c r="B1623" s="165"/>
      <c r="C1623" s="165"/>
      <c r="D1623" s="170"/>
    </row>
    <row r="1624" spans="2:4" x14ac:dyDescent="0.2">
      <c r="B1624" s="165"/>
      <c r="C1624" s="165"/>
      <c r="D1624" s="170"/>
    </row>
    <row r="1625" spans="2:4" x14ac:dyDescent="0.2">
      <c r="B1625" s="165"/>
      <c r="C1625" s="165"/>
      <c r="D1625" s="170"/>
    </row>
    <row r="1626" spans="2:4" x14ac:dyDescent="0.2">
      <c r="B1626" s="165"/>
      <c r="C1626" s="165"/>
      <c r="D1626" s="170"/>
    </row>
    <row r="1627" spans="2:4" x14ac:dyDescent="0.2">
      <c r="B1627" s="165"/>
      <c r="C1627" s="165"/>
      <c r="D1627" s="170"/>
    </row>
    <row r="1628" spans="2:4" x14ac:dyDescent="0.2">
      <c r="B1628" s="165"/>
      <c r="C1628" s="165"/>
      <c r="D1628" s="170"/>
    </row>
    <row r="1629" spans="2:4" x14ac:dyDescent="0.2">
      <c r="B1629" s="165"/>
      <c r="C1629" s="165"/>
      <c r="D1629" s="170"/>
    </row>
    <row r="1630" spans="2:4" x14ac:dyDescent="0.2">
      <c r="B1630" s="165"/>
      <c r="C1630" s="165"/>
      <c r="D1630" s="170"/>
    </row>
    <row r="1631" spans="2:4" x14ac:dyDescent="0.2">
      <c r="B1631" s="165"/>
      <c r="C1631" s="165"/>
      <c r="D1631" s="170"/>
    </row>
    <row r="1632" spans="2:4" x14ac:dyDescent="0.2">
      <c r="B1632" s="165"/>
      <c r="C1632" s="165"/>
      <c r="D1632" s="170"/>
    </row>
    <row r="1633" spans="2:4" x14ac:dyDescent="0.2">
      <c r="B1633" s="165"/>
      <c r="C1633" s="165"/>
      <c r="D1633" s="170"/>
    </row>
    <row r="1634" spans="2:4" x14ac:dyDescent="0.2">
      <c r="B1634" s="165"/>
      <c r="C1634" s="165"/>
      <c r="D1634" s="170"/>
    </row>
    <row r="1635" spans="2:4" x14ac:dyDescent="0.2">
      <c r="B1635" s="165"/>
      <c r="C1635" s="165"/>
      <c r="D1635" s="170"/>
    </row>
    <row r="1636" spans="2:4" x14ac:dyDescent="0.2">
      <c r="B1636" s="165"/>
      <c r="C1636" s="165"/>
      <c r="D1636" s="170"/>
    </row>
    <row r="1637" spans="2:4" x14ac:dyDescent="0.2">
      <c r="B1637" s="165"/>
      <c r="C1637" s="165"/>
      <c r="D1637" s="170"/>
    </row>
    <row r="1638" spans="2:4" x14ac:dyDescent="0.2">
      <c r="B1638" s="165"/>
      <c r="C1638" s="165"/>
      <c r="D1638" s="170"/>
    </row>
    <row r="1639" spans="2:4" x14ac:dyDescent="0.2">
      <c r="B1639" s="165"/>
      <c r="C1639" s="165"/>
      <c r="D1639" s="170"/>
    </row>
    <row r="1640" spans="2:4" x14ac:dyDescent="0.2">
      <c r="B1640" s="165"/>
      <c r="C1640" s="165"/>
      <c r="D1640" s="170"/>
    </row>
    <row r="1641" spans="2:4" x14ac:dyDescent="0.2">
      <c r="B1641" s="165"/>
      <c r="C1641" s="165"/>
      <c r="D1641" s="170"/>
    </row>
    <row r="1642" spans="2:4" x14ac:dyDescent="0.2">
      <c r="B1642" s="165"/>
      <c r="C1642" s="165"/>
      <c r="D1642" s="170"/>
    </row>
    <row r="1643" spans="2:4" x14ac:dyDescent="0.2">
      <c r="B1643" s="165"/>
      <c r="C1643" s="165"/>
      <c r="D1643" s="170"/>
    </row>
    <row r="1644" spans="2:4" x14ac:dyDescent="0.2">
      <c r="B1644" s="165"/>
      <c r="C1644" s="165"/>
      <c r="D1644" s="170"/>
    </row>
    <row r="1645" spans="2:4" x14ac:dyDescent="0.2">
      <c r="B1645" s="165"/>
      <c r="C1645" s="165"/>
      <c r="D1645" s="170"/>
    </row>
    <row r="1646" spans="2:4" x14ac:dyDescent="0.2">
      <c r="B1646" s="165"/>
      <c r="C1646" s="165"/>
      <c r="D1646" s="170"/>
    </row>
    <row r="1647" spans="2:4" x14ac:dyDescent="0.2">
      <c r="B1647" s="165"/>
      <c r="C1647" s="165"/>
      <c r="D1647" s="170"/>
    </row>
    <row r="1648" spans="2:4" x14ac:dyDescent="0.2">
      <c r="B1648" s="165"/>
      <c r="C1648" s="165"/>
      <c r="D1648" s="170"/>
    </row>
    <row r="1649" spans="2:4" x14ac:dyDescent="0.2">
      <c r="B1649" s="165"/>
      <c r="C1649" s="165"/>
      <c r="D1649" s="170"/>
    </row>
    <row r="1650" spans="2:4" x14ac:dyDescent="0.2">
      <c r="B1650" s="165"/>
      <c r="C1650" s="165"/>
      <c r="D1650" s="170"/>
    </row>
    <row r="1651" spans="2:4" x14ac:dyDescent="0.2">
      <c r="B1651" s="165"/>
      <c r="C1651" s="165"/>
      <c r="D1651" s="170"/>
    </row>
    <row r="1652" spans="2:4" x14ac:dyDescent="0.2">
      <c r="B1652" s="165"/>
      <c r="C1652" s="165"/>
      <c r="D1652" s="170"/>
    </row>
    <row r="1653" spans="2:4" x14ac:dyDescent="0.2">
      <c r="B1653" s="165"/>
      <c r="C1653" s="165"/>
      <c r="D1653" s="170"/>
    </row>
    <row r="1654" spans="2:4" x14ac:dyDescent="0.2">
      <c r="B1654" s="165"/>
      <c r="C1654" s="165"/>
      <c r="D1654" s="170"/>
    </row>
    <row r="1655" spans="2:4" x14ac:dyDescent="0.2">
      <c r="B1655" s="165"/>
      <c r="C1655" s="165"/>
      <c r="D1655" s="170"/>
    </row>
    <row r="1656" spans="2:4" x14ac:dyDescent="0.2">
      <c r="B1656" s="165"/>
      <c r="C1656" s="165"/>
      <c r="D1656" s="170"/>
    </row>
    <row r="1657" spans="2:4" x14ac:dyDescent="0.2">
      <c r="B1657" s="165"/>
      <c r="C1657" s="165"/>
      <c r="D1657" s="170"/>
    </row>
    <row r="1658" spans="2:4" x14ac:dyDescent="0.2">
      <c r="B1658" s="165"/>
      <c r="C1658" s="165"/>
      <c r="D1658" s="170"/>
    </row>
    <row r="1659" spans="2:4" x14ac:dyDescent="0.2">
      <c r="B1659" s="165"/>
      <c r="C1659" s="165"/>
      <c r="D1659" s="170"/>
    </row>
    <row r="1660" spans="2:4" x14ac:dyDescent="0.2">
      <c r="B1660" s="165"/>
      <c r="C1660" s="165"/>
      <c r="D1660" s="170"/>
    </row>
    <row r="1661" spans="2:4" x14ac:dyDescent="0.2">
      <c r="B1661" s="165"/>
      <c r="C1661" s="165"/>
      <c r="D1661" s="170"/>
    </row>
    <row r="1662" spans="2:4" x14ac:dyDescent="0.2">
      <c r="B1662" s="165"/>
      <c r="C1662" s="165"/>
      <c r="D1662" s="170"/>
    </row>
    <row r="1663" spans="2:4" x14ac:dyDescent="0.2">
      <c r="B1663" s="165"/>
      <c r="C1663" s="165"/>
      <c r="D1663" s="170"/>
    </row>
    <row r="1664" spans="2:4" x14ac:dyDescent="0.2">
      <c r="B1664" s="165"/>
      <c r="C1664" s="165"/>
      <c r="D1664" s="170"/>
    </row>
    <row r="1665" spans="2:4" x14ac:dyDescent="0.2">
      <c r="B1665" s="165"/>
      <c r="C1665" s="165"/>
      <c r="D1665" s="170"/>
    </row>
    <row r="1666" spans="2:4" x14ac:dyDescent="0.2">
      <c r="B1666" s="165"/>
      <c r="C1666" s="165"/>
      <c r="D1666" s="170"/>
    </row>
    <row r="1667" spans="2:4" x14ac:dyDescent="0.2">
      <c r="B1667" s="165"/>
      <c r="C1667" s="165"/>
      <c r="D1667" s="170"/>
    </row>
    <row r="1668" spans="2:4" x14ac:dyDescent="0.2">
      <c r="B1668" s="165"/>
      <c r="C1668" s="165"/>
      <c r="D1668" s="170"/>
    </row>
    <row r="1669" spans="2:4" x14ac:dyDescent="0.2">
      <c r="B1669" s="165"/>
      <c r="C1669" s="165"/>
      <c r="D1669" s="170"/>
    </row>
    <row r="1670" spans="2:4" x14ac:dyDescent="0.2">
      <c r="B1670" s="165"/>
      <c r="C1670" s="165"/>
      <c r="D1670" s="170"/>
    </row>
    <row r="1671" spans="2:4" x14ac:dyDescent="0.2">
      <c r="B1671" s="165"/>
      <c r="C1671" s="165"/>
      <c r="D1671" s="170"/>
    </row>
    <row r="1672" spans="2:4" x14ac:dyDescent="0.2">
      <c r="B1672" s="165"/>
      <c r="C1672" s="165"/>
      <c r="D1672" s="170"/>
    </row>
    <row r="1673" spans="2:4" x14ac:dyDescent="0.2">
      <c r="B1673" s="165"/>
      <c r="C1673" s="165"/>
      <c r="D1673" s="170"/>
    </row>
    <row r="1674" spans="2:4" x14ac:dyDescent="0.2">
      <c r="B1674" s="165"/>
      <c r="C1674" s="165"/>
      <c r="D1674" s="170"/>
    </row>
    <row r="1675" spans="2:4" x14ac:dyDescent="0.2">
      <c r="B1675" s="165"/>
      <c r="C1675" s="165"/>
      <c r="D1675" s="170"/>
    </row>
    <row r="1676" spans="2:4" x14ac:dyDescent="0.2">
      <c r="B1676" s="165"/>
      <c r="C1676" s="165"/>
      <c r="D1676" s="170"/>
    </row>
    <row r="1677" spans="2:4" x14ac:dyDescent="0.2">
      <c r="B1677" s="165"/>
      <c r="C1677" s="165"/>
      <c r="D1677" s="170"/>
    </row>
    <row r="1678" spans="2:4" x14ac:dyDescent="0.2">
      <c r="B1678" s="165"/>
      <c r="C1678" s="165"/>
      <c r="D1678" s="170"/>
    </row>
    <row r="1679" spans="2:4" x14ac:dyDescent="0.2">
      <c r="B1679" s="165"/>
      <c r="C1679" s="165"/>
      <c r="D1679" s="170"/>
    </row>
    <row r="1680" spans="2:4" x14ac:dyDescent="0.2">
      <c r="B1680" s="165"/>
      <c r="C1680" s="165"/>
      <c r="D1680" s="170"/>
    </row>
    <row r="1681" spans="2:4" x14ac:dyDescent="0.2">
      <c r="B1681" s="165"/>
      <c r="C1681" s="165"/>
      <c r="D1681" s="170"/>
    </row>
    <row r="1682" spans="2:4" x14ac:dyDescent="0.2">
      <c r="B1682" s="165"/>
      <c r="C1682" s="165"/>
      <c r="D1682" s="170"/>
    </row>
    <row r="1683" spans="2:4" x14ac:dyDescent="0.2">
      <c r="B1683" s="165"/>
      <c r="C1683" s="165"/>
      <c r="D1683" s="170"/>
    </row>
    <row r="1684" spans="2:4" x14ac:dyDescent="0.2">
      <c r="B1684" s="165"/>
      <c r="C1684" s="165"/>
      <c r="D1684" s="170"/>
    </row>
    <row r="1685" spans="2:4" x14ac:dyDescent="0.2">
      <c r="B1685" s="165"/>
      <c r="C1685" s="165"/>
      <c r="D1685" s="170"/>
    </row>
    <row r="1686" spans="2:4" x14ac:dyDescent="0.2">
      <c r="B1686" s="165"/>
      <c r="C1686" s="165"/>
      <c r="D1686" s="170"/>
    </row>
    <row r="1687" spans="2:4" x14ac:dyDescent="0.2">
      <c r="B1687" s="165"/>
      <c r="C1687" s="165"/>
      <c r="D1687" s="170"/>
    </row>
    <row r="1688" spans="2:4" x14ac:dyDescent="0.2">
      <c r="B1688" s="165"/>
      <c r="C1688" s="165"/>
      <c r="D1688" s="170"/>
    </row>
    <row r="1689" spans="2:4" x14ac:dyDescent="0.2">
      <c r="B1689" s="165"/>
      <c r="C1689" s="165"/>
      <c r="D1689" s="170"/>
    </row>
    <row r="1690" spans="2:4" x14ac:dyDescent="0.2">
      <c r="B1690" s="165"/>
      <c r="C1690" s="165"/>
      <c r="D1690" s="170"/>
    </row>
    <row r="1691" spans="2:4" x14ac:dyDescent="0.2">
      <c r="B1691" s="165"/>
      <c r="C1691" s="165"/>
      <c r="D1691" s="170"/>
    </row>
    <row r="1692" spans="2:4" x14ac:dyDescent="0.2">
      <c r="B1692" s="165"/>
      <c r="C1692" s="165"/>
      <c r="D1692" s="170"/>
    </row>
    <row r="1693" spans="2:4" x14ac:dyDescent="0.2">
      <c r="B1693" s="165"/>
      <c r="C1693" s="165"/>
      <c r="D1693" s="170"/>
    </row>
    <row r="1694" spans="2:4" x14ac:dyDescent="0.2">
      <c r="B1694" s="165"/>
      <c r="C1694" s="165"/>
      <c r="D1694" s="170"/>
    </row>
    <row r="1695" spans="2:4" x14ac:dyDescent="0.2">
      <c r="B1695" s="165"/>
      <c r="C1695" s="165"/>
      <c r="D1695" s="170"/>
    </row>
    <row r="1696" spans="2:4" x14ac:dyDescent="0.2">
      <c r="B1696" s="165"/>
      <c r="C1696" s="165"/>
      <c r="D1696" s="170"/>
    </row>
    <row r="1697" spans="2:4" x14ac:dyDescent="0.2">
      <c r="B1697" s="165"/>
      <c r="C1697" s="165"/>
      <c r="D1697" s="170"/>
    </row>
    <row r="1698" spans="2:4" x14ac:dyDescent="0.2">
      <c r="B1698" s="165"/>
      <c r="C1698" s="165"/>
      <c r="D1698" s="170"/>
    </row>
    <row r="1699" spans="2:4" x14ac:dyDescent="0.2">
      <c r="B1699" s="165"/>
      <c r="C1699" s="165"/>
      <c r="D1699" s="170"/>
    </row>
    <row r="1700" spans="2:4" x14ac:dyDescent="0.2">
      <c r="B1700" s="165"/>
      <c r="C1700" s="165"/>
      <c r="D1700" s="170"/>
    </row>
    <row r="1701" spans="2:4" x14ac:dyDescent="0.2">
      <c r="B1701" s="165"/>
      <c r="C1701" s="165"/>
      <c r="D1701" s="170"/>
    </row>
    <row r="1702" spans="2:4" x14ac:dyDescent="0.2">
      <c r="B1702" s="165"/>
      <c r="C1702" s="165"/>
      <c r="D1702" s="170"/>
    </row>
    <row r="1703" spans="2:4" x14ac:dyDescent="0.2">
      <c r="B1703" s="165"/>
      <c r="C1703" s="165"/>
      <c r="D1703" s="170"/>
    </row>
    <row r="1704" spans="2:4" x14ac:dyDescent="0.2">
      <c r="B1704" s="165"/>
      <c r="C1704" s="165"/>
      <c r="D1704" s="170"/>
    </row>
    <row r="1705" spans="2:4" x14ac:dyDescent="0.2">
      <c r="B1705" s="165"/>
      <c r="C1705" s="165"/>
      <c r="D1705" s="170"/>
    </row>
    <row r="1706" spans="2:4" x14ac:dyDescent="0.2">
      <c r="B1706" s="165"/>
      <c r="C1706" s="165"/>
      <c r="D1706" s="170"/>
    </row>
    <row r="1707" spans="2:4" x14ac:dyDescent="0.2">
      <c r="B1707" s="165"/>
      <c r="C1707" s="165"/>
      <c r="D1707" s="170"/>
    </row>
    <row r="1708" spans="2:4" x14ac:dyDescent="0.2">
      <c r="B1708" s="165"/>
      <c r="C1708" s="165"/>
      <c r="D1708" s="170"/>
    </row>
    <row r="1709" spans="2:4" x14ac:dyDescent="0.2">
      <c r="B1709" s="165"/>
      <c r="C1709" s="165"/>
      <c r="D1709" s="170"/>
    </row>
    <row r="1710" spans="2:4" x14ac:dyDescent="0.2">
      <c r="B1710" s="165"/>
      <c r="C1710" s="165"/>
      <c r="D1710" s="170"/>
    </row>
    <row r="1711" spans="2:4" x14ac:dyDescent="0.2">
      <c r="B1711" s="165"/>
      <c r="C1711" s="165"/>
      <c r="D1711" s="170"/>
    </row>
    <row r="1712" spans="2:4" x14ac:dyDescent="0.2">
      <c r="B1712" s="165"/>
      <c r="C1712" s="165"/>
      <c r="D1712" s="170"/>
    </row>
    <row r="1713" spans="2:4" x14ac:dyDescent="0.2">
      <c r="B1713" s="165"/>
      <c r="C1713" s="165"/>
      <c r="D1713" s="170"/>
    </row>
    <row r="1714" spans="2:4" x14ac:dyDescent="0.2">
      <c r="B1714" s="165"/>
      <c r="C1714" s="165"/>
      <c r="D1714" s="170"/>
    </row>
    <row r="1715" spans="2:4" x14ac:dyDescent="0.2">
      <c r="B1715" s="165"/>
      <c r="C1715" s="165"/>
      <c r="D1715" s="170"/>
    </row>
    <row r="1716" spans="2:4" x14ac:dyDescent="0.2">
      <c r="B1716" s="165"/>
      <c r="C1716" s="165"/>
      <c r="D1716" s="170"/>
    </row>
    <row r="1717" spans="2:4" x14ac:dyDescent="0.2">
      <c r="B1717" s="165"/>
      <c r="C1717" s="165"/>
      <c r="D1717" s="170"/>
    </row>
    <row r="1718" spans="2:4" x14ac:dyDescent="0.2">
      <c r="B1718" s="165"/>
      <c r="C1718" s="165"/>
      <c r="D1718" s="170"/>
    </row>
    <row r="1719" spans="2:4" x14ac:dyDescent="0.2">
      <c r="B1719" s="165"/>
      <c r="C1719" s="165"/>
      <c r="D1719" s="170"/>
    </row>
    <row r="1720" spans="2:4" x14ac:dyDescent="0.2">
      <c r="B1720" s="165"/>
      <c r="C1720" s="165"/>
      <c r="D1720" s="170"/>
    </row>
    <row r="1721" spans="2:4" x14ac:dyDescent="0.2">
      <c r="B1721" s="165"/>
      <c r="C1721" s="165"/>
      <c r="D1721" s="170"/>
    </row>
    <row r="1722" spans="2:4" x14ac:dyDescent="0.2">
      <c r="B1722" s="165"/>
      <c r="C1722" s="165"/>
      <c r="D1722" s="170"/>
    </row>
    <row r="1723" spans="2:4" x14ac:dyDescent="0.2">
      <c r="B1723" s="165"/>
      <c r="C1723" s="165"/>
      <c r="D1723" s="170"/>
    </row>
    <row r="1724" spans="2:4" x14ac:dyDescent="0.2">
      <c r="B1724" s="165"/>
      <c r="C1724" s="165"/>
      <c r="D1724" s="170"/>
    </row>
    <row r="1725" spans="2:4" x14ac:dyDescent="0.2">
      <c r="B1725" s="165"/>
      <c r="C1725" s="165"/>
      <c r="D1725" s="170"/>
    </row>
    <row r="1726" spans="2:4" x14ac:dyDescent="0.2">
      <c r="B1726" s="165"/>
      <c r="C1726" s="165"/>
      <c r="D1726" s="170"/>
    </row>
    <row r="1727" spans="2:4" x14ac:dyDescent="0.2">
      <c r="B1727" s="165"/>
      <c r="C1727" s="165"/>
      <c r="D1727" s="170"/>
    </row>
    <row r="1728" spans="2:4" x14ac:dyDescent="0.2">
      <c r="B1728" s="165"/>
      <c r="C1728" s="165"/>
      <c r="D1728" s="170"/>
    </row>
    <row r="1729" spans="2:4" x14ac:dyDescent="0.2">
      <c r="B1729" s="165"/>
      <c r="C1729" s="165"/>
      <c r="D1729" s="170"/>
    </row>
    <row r="1730" spans="2:4" x14ac:dyDescent="0.2">
      <c r="B1730" s="165"/>
      <c r="C1730" s="165"/>
      <c r="D1730" s="170"/>
    </row>
    <row r="1731" spans="2:4" x14ac:dyDescent="0.2">
      <c r="B1731" s="165"/>
      <c r="C1731" s="165"/>
      <c r="D1731" s="170"/>
    </row>
    <row r="1732" spans="2:4" x14ac:dyDescent="0.2">
      <c r="B1732" s="165"/>
      <c r="C1732" s="165"/>
      <c r="D1732" s="170"/>
    </row>
    <row r="1733" spans="2:4" x14ac:dyDescent="0.2">
      <c r="B1733" s="165"/>
      <c r="C1733" s="165"/>
      <c r="D1733" s="170"/>
    </row>
    <row r="1734" spans="2:4" x14ac:dyDescent="0.2">
      <c r="B1734" s="165"/>
      <c r="C1734" s="165"/>
      <c r="D1734" s="170"/>
    </row>
    <row r="1735" spans="2:4" x14ac:dyDescent="0.2">
      <c r="B1735" s="165"/>
      <c r="C1735" s="165"/>
      <c r="D1735" s="170"/>
    </row>
    <row r="1736" spans="2:4" x14ac:dyDescent="0.2">
      <c r="B1736" s="165"/>
      <c r="C1736" s="165"/>
      <c r="D1736" s="170"/>
    </row>
    <row r="1737" spans="2:4" x14ac:dyDescent="0.2">
      <c r="B1737" s="165"/>
      <c r="C1737" s="165"/>
      <c r="D1737" s="170"/>
    </row>
    <row r="1738" spans="2:4" x14ac:dyDescent="0.2">
      <c r="B1738" s="165"/>
      <c r="C1738" s="165"/>
      <c r="D1738" s="170"/>
    </row>
    <row r="1739" spans="2:4" x14ac:dyDescent="0.2">
      <c r="B1739" s="165"/>
      <c r="C1739" s="165"/>
      <c r="D1739" s="170"/>
    </row>
    <row r="1740" spans="2:4" x14ac:dyDescent="0.2">
      <c r="B1740" s="165"/>
      <c r="C1740" s="165"/>
      <c r="D1740" s="170"/>
    </row>
    <row r="1741" spans="2:4" x14ac:dyDescent="0.2">
      <c r="B1741" s="165"/>
      <c r="C1741" s="165"/>
      <c r="D1741" s="170"/>
    </row>
    <row r="1742" spans="2:4" x14ac:dyDescent="0.2">
      <c r="B1742" s="165"/>
      <c r="C1742" s="165"/>
      <c r="D1742" s="170"/>
    </row>
    <row r="1743" spans="2:4" x14ac:dyDescent="0.2">
      <c r="B1743" s="165"/>
      <c r="C1743" s="165"/>
      <c r="D1743" s="170"/>
    </row>
    <row r="1744" spans="2:4" x14ac:dyDescent="0.2">
      <c r="B1744" s="165"/>
      <c r="C1744" s="165"/>
      <c r="D1744" s="170"/>
    </row>
    <row r="1745" spans="2:4" x14ac:dyDescent="0.2">
      <c r="B1745" s="165"/>
      <c r="C1745" s="165"/>
      <c r="D1745" s="170"/>
    </row>
    <row r="1746" spans="2:4" x14ac:dyDescent="0.2">
      <c r="B1746" s="165"/>
      <c r="C1746" s="165"/>
      <c r="D1746" s="170"/>
    </row>
    <row r="1747" spans="2:4" x14ac:dyDescent="0.2">
      <c r="B1747" s="165"/>
      <c r="C1747" s="165"/>
      <c r="D1747" s="170"/>
    </row>
    <row r="1748" spans="2:4" x14ac:dyDescent="0.2">
      <c r="B1748" s="165"/>
      <c r="C1748" s="165"/>
      <c r="D1748" s="170"/>
    </row>
    <row r="1749" spans="2:4" x14ac:dyDescent="0.2">
      <c r="B1749" s="165"/>
      <c r="C1749" s="165"/>
      <c r="D1749" s="170"/>
    </row>
    <row r="1750" spans="2:4" x14ac:dyDescent="0.2">
      <c r="B1750" s="165"/>
      <c r="C1750" s="165"/>
      <c r="D1750" s="170"/>
    </row>
    <row r="1751" spans="2:4" x14ac:dyDescent="0.2">
      <c r="B1751" s="165"/>
      <c r="C1751" s="165"/>
      <c r="D1751" s="170"/>
    </row>
    <row r="1752" spans="2:4" x14ac:dyDescent="0.2">
      <c r="B1752" s="165"/>
      <c r="C1752" s="165"/>
      <c r="D1752" s="170"/>
    </row>
    <row r="1753" spans="2:4" x14ac:dyDescent="0.2">
      <c r="B1753" s="165"/>
      <c r="C1753" s="165"/>
      <c r="D1753" s="170"/>
    </row>
    <row r="1754" spans="2:4" x14ac:dyDescent="0.2">
      <c r="B1754" s="165"/>
      <c r="C1754" s="165"/>
      <c r="D1754" s="170"/>
    </row>
    <row r="1755" spans="2:4" x14ac:dyDescent="0.2">
      <c r="B1755" s="165"/>
      <c r="C1755" s="165"/>
      <c r="D1755" s="170"/>
    </row>
    <row r="1756" spans="2:4" x14ac:dyDescent="0.2">
      <c r="B1756" s="165"/>
      <c r="C1756" s="165"/>
      <c r="D1756" s="170"/>
    </row>
    <row r="1757" spans="2:4" x14ac:dyDescent="0.2">
      <c r="B1757" s="165"/>
      <c r="C1757" s="165"/>
      <c r="D1757" s="170"/>
    </row>
    <row r="1758" spans="2:4" x14ac:dyDescent="0.2">
      <c r="B1758" s="165"/>
      <c r="C1758" s="165"/>
      <c r="D1758" s="170"/>
    </row>
    <row r="1759" spans="2:4" x14ac:dyDescent="0.2">
      <c r="B1759" s="165"/>
      <c r="C1759" s="165"/>
      <c r="D1759" s="170"/>
    </row>
    <row r="1760" spans="2:4" x14ac:dyDescent="0.2">
      <c r="B1760" s="165"/>
      <c r="C1760" s="165"/>
      <c r="D1760" s="170"/>
    </row>
    <row r="1761" spans="2:4" x14ac:dyDescent="0.2">
      <c r="B1761" s="165"/>
      <c r="C1761" s="165"/>
      <c r="D1761" s="170"/>
    </row>
    <row r="1762" spans="2:4" x14ac:dyDescent="0.2">
      <c r="B1762" s="165"/>
      <c r="C1762" s="165"/>
      <c r="D1762" s="170"/>
    </row>
    <row r="1763" spans="2:4" x14ac:dyDescent="0.2">
      <c r="B1763" s="165"/>
      <c r="C1763" s="165"/>
      <c r="D1763" s="170"/>
    </row>
    <row r="1764" spans="2:4" x14ac:dyDescent="0.2">
      <c r="B1764" s="165"/>
      <c r="C1764" s="165"/>
      <c r="D1764" s="170"/>
    </row>
    <row r="1765" spans="2:4" x14ac:dyDescent="0.2">
      <c r="B1765" s="165"/>
      <c r="C1765" s="165"/>
      <c r="D1765" s="170"/>
    </row>
    <row r="1766" spans="2:4" x14ac:dyDescent="0.2">
      <c r="B1766" s="165"/>
      <c r="C1766" s="165"/>
      <c r="D1766" s="170"/>
    </row>
    <row r="1767" spans="2:4" x14ac:dyDescent="0.2">
      <c r="B1767" s="165"/>
      <c r="C1767" s="165"/>
      <c r="D1767" s="170"/>
    </row>
    <row r="1768" spans="2:4" x14ac:dyDescent="0.2">
      <c r="B1768" s="165"/>
      <c r="C1768" s="165"/>
      <c r="D1768" s="170"/>
    </row>
    <row r="1769" spans="2:4" x14ac:dyDescent="0.2">
      <c r="B1769" s="165"/>
      <c r="C1769" s="165"/>
      <c r="D1769" s="170"/>
    </row>
    <row r="1770" spans="2:4" x14ac:dyDescent="0.2">
      <c r="B1770" s="165"/>
      <c r="C1770" s="165"/>
      <c r="D1770" s="170"/>
    </row>
    <row r="1771" spans="2:4" x14ac:dyDescent="0.2">
      <c r="B1771" s="165"/>
      <c r="C1771" s="165"/>
      <c r="D1771" s="170"/>
    </row>
    <row r="1772" spans="2:4" x14ac:dyDescent="0.2">
      <c r="B1772" s="165"/>
      <c r="C1772" s="165"/>
      <c r="D1772" s="170"/>
    </row>
    <row r="1773" spans="2:4" x14ac:dyDescent="0.2">
      <c r="B1773" s="165"/>
      <c r="C1773" s="165"/>
      <c r="D1773" s="170"/>
    </row>
    <row r="1774" spans="2:4" x14ac:dyDescent="0.2">
      <c r="B1774" s="165"/>
      <c r="C1774" s="165"/>
      <c r="D1774" s="170"/>
    </row>
    <row r="1775" spans="2:4" x14ac:dyDescent="0.2">
      <c r="B1775" s="165"/>
      <c r="C1775" s="165"/>
      <c r="D1775" s="170"/>
    </row>
    <row r="1776" spans="2:4" x14ac:dyDescent="0.2">
      <c r="B1776" s="165"/>
      <c r="C1776" s="165"/>
      <c r="D1776" s="170"/>
    </row>
    <row r="1777" spans="2:4" x14ac:dyDescent="0.2">
      <c r="B1777" s="165"/>
      <c r="C1777" s="165"/>
      <c r="D1777" s="170"/>
    </row>
    <row r="1778" spans="2:4" x14ac:dyDescent="0.2">
      <c r="B1778" s="165"/>
      <c r="C1778" s="165"/>
      <c r="D1778" s="170"/>
    </row>
  </sheetData>
  <mergeCells count="4">
    <mergeCell ref="H6:K6"/>
    <mergeCell ref="M6:O6"/>
    <mergeCell ref="H28:K28"/>
    <mergeCell ref="M28:O28"/>
  </mergeCells>
  <pageMargins left="0.7" right="0.7" top="0.75" bottom="0.75" header="0.3" footer="0.3"/>
  <pageSetup scale="6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zoomScaleNormal="100" workbookViewId="0">
      <pane xSplit="6" ySplit="5" topLeftCell="G18" activePane="bottomRight" state="frozen"/>
      <selection pane="topRight" activeCell="G1" sqref="G1"/>
      <selection pane="bottomLeft" activeCell="A6" sqref="A6"/>
      <selection pane="bottomRight" activeCell="P20" sqref="P20"/>
    </sheetView>
  </sheetViews>
  <sheetFormatPr defaultColWidth="9.140625" defaultRowHeight="12.75" x14ac:dyDescent="0.2"/>
  <cols>
    <col min="1" max="1" width="4.85546875" style="380" customWidth="1"/>
    <col min="2" max="2" width="5.85546875" style="380" customWidth="1"/>
    <col min="3" max="3" width="12.5703125" style="381" customWidth="1"/>
    <col min="4" max="4" width="6.42578125" style="380" customWidth="1"/>
    <col min="5" max="5" width="6.140625" style="380" customWidth="1"/>
    <col min="6" max="6" width="35" style="380" customWidth="1"/>
    <col min="7" max="7" width="16.42578125" style="380" customWidth="1"/>
    <col min="8" max="8" width="18.5703125" style="380" customWidth="1"/>
    <col min="9" max="9" width="19.140625" style="380" customWidth="1"/>
    <col min="10" max="10" width="16.85546875" style="380" customWidth="1"/>
    <col min="11" max="11" width="19.5703125" style="380" customWidth="1"/>
    <col min="12" max="13" width="9.140625" style="380"/>
    <col min="14" max="14" width="13.7109375" style="380" bestFit="1" customWidth="1"/>
    <col min="15" max="16384" width="9.140625" style="380"/>
  </cols>
  <sheetData>
    <row r="1" spans="1:12" s="378" customFormat="1" ht="33.6" customHeight="1" x14ac:dyDescent="0.25">
      <c r="C1" s="379"/>
      <c r="G1" s="679" t="s">
        <v>299</v>
      </c>
      <c r="H1" s="679"/>
      <c r="I1" s="679"/>
      <c r="J1" s="680" t="s">
        <v>298</v>
      </c>
      <c r="K1" s="681"/>
    </row>
    <row r="2" spans="1:12" ht="42" customHeight="1" thickBot="1" x14ac:dyDescent="0.3">
      <c r="E2" s="382"/>
      <c r="F2" s="383" t="s">
        <v>297</v>
      </c>
      <c r="I2" s="384"/>
      <c r="J2" s="682"/>
      <c r="K2" s="683"/>
    </row>
    <row r="3" spans="1:12" ht="17.25" customHeight="1" thickBot="1" x14ac:dyDescent="0.3">
      <c r="B3" s="360"/>
      <c r="C3" s="385"/>
      <c r="D3" s="684">
        <f ca="1">NOW()</f>
        <v>45530.664092476851</v>
      </c>
      <c r="E3" s="684"/>
      <c r="F3" s="684"/>
      <c r="G3" s="359"/>
      <c r="H3" s="358"/>
      <c r="I3" s="386"/>
      <c r="J3" s="387"/>
      <c r="K3" s="387"/>
    </row>
    <row r="4" spans="1:12" ht="76.5" x14ac:dyDescent="0.25">
      <c r="A4" s="388"/>
      <c r="B4" s="389"/>
      <c r="C4" s="390" t="s">
        <v>296</v>
      </c>
      <c r="D4" s="391" t="s">
        <v>295</v>
      </c>
      <c r="E4" s="392"/>
      <c r="F4" s="390"/>
      <c r="G4" s="393" t="s">
        <v>294</v>
      </c>
      <c r="H4" s="393" t="s">
        <v>293</v>
      </c>
      <c r="I4" s="393" t="s">
        <v>292</v>
      </c>
      <c r="J4" s="393" t="s">
        <v>291</v>
      </c>
      <c r="K4" s="394" t="s">
        <v>290</v>
      </c>
    </row>
    <row r="5" spans="1:12" ht="16.5" thickBot="1" x14ac:dyDescent="0.25">
      <c r="A5" s="388"/>
      <c r="B5" s="340"/>
      <c r="C5" s="395"/>
      <c r="D5" s="396" t="s">
        <v>289</v>
      </c>
      <c r="E5" s="397"/>
      <c r="F5" s="397"/>
      <c r="G5" s="398"/>
      <c r="H5" s="398"/>
      <c r="I5" s="398"/>
      <c r="J5" s="398"/>
      <c r="K5" s="399"/>
    </row>
    <row r="6" spans="1:12" ht="15.75" x14ac:dyDescent="0.25">
      <c r="A6" s="388"/>
      <c r="B6" s="400"/>
      <c r="C6" s="401"/>
      <c r="D6" s="402" t="s">
        <v>288</v>
      </c>
      <c r="E6" s="402"/>
      <c r="F6" s="402"/>
      <c r="G6" s="403"/>
      <c r="H6" s="404"/>
      <c r="I6" s="403"/>
      <c r="J6" s="403"/>
      <c r="K6" s="405"/>
    </row>
    <row r="7" spans="1:12" ht="15" x14ac:dyDescent="0.25">
      <c r="A7" s="388"/>
      <c r="B7" s="406"/>
      <c r="C7" s="407">
        <v>201</v>
      </c>
      <c r="D7" s="345" t="s">
        <v>287</v>
      </c>
      <c r="E7" s="334"/>
      <c r="F7" s="333"/>
      <c r="G7" s="343">
        <v>2153.7557000000002</v>
      </c>
      <c r="H7" s="547">
        <v>10761229.5</v>
      </c>
      <c r="I7" s="343">
        <v>21918</v>
      </c>
      <c r="J7" s="548">
        <v>1584340.85</v>
      </c>
      <c r="K7" s="335">
        <f>H7+J7</f>
        <v>12345570.35</v>
      </c>
    </row>
    <row r="8" spans="1:12" ht="15" x14ac:dyDescent="0.25">
      <c r="A8" s="388"/>
      <c r="B8" s="408"/>
      <c r="C8" s="409">
        <v>214</v>
      </c>
      <c r="D8" s="308" t="s">
        <v>286</v>
      </c>
      <c r="E8" s="307"/>
      <c r="F8" s="302"/>
      <c r="G8" s="357">
        <f>SUM(G9:G18)</f>
        <v>66624.010169079993</v>
      </c>
      <c r="H8" s="330">
        <f>SUM(H9:H18)</f>
        <v>22524649.68</v>
      </c>
      <c r="I8" s="276">
        <f>SUM(I9:I17)</f>
        <v>2219642.5443000002</v>
      </c>
      <c r="J8" s="330">
        <f>SUM(J9:J17)</f>
        <v>13965385.990000002</v>
      </c>
      <c r="K8" s="335">
        <f>SUM(K9:K17)</f>
        <v>36469705.670000002</v>
      </c>
    </row>
    <row r="9" spans="1:12" s="414" customFormat="1" x14ac:dyDescent="0.2">
      <c r="A9" s="410"/>
      <c r="B9" s="411"/>
      <c r="C9" s="412"/>
      <c r="D9" s="356"/>
      <c r="E9" s="355" t="s">
        <v>285</v>
      </c>
      <c r="F9" s="354"/>
      <c r="G9" s="353">
        <v>140.173</v>
      </c>
      <c r="H9" s="346">
        <v>166272.29999999999</v>
      </c>
      <c r="I9" s="352"/>
      <c r="J9" s="346"/>
      <c r="K9" s="335">
        <f t="shared" ref="K9:K22" si="0">H9+J9</f>
        <v>166272.29999999999</v>
      </c>
      <c r="L9" s="413"/>
    </row>
    <row r="10" spans="1:12" s="414" customFormat="1" x14ac:dyDescent="0.2">
      <c r="A10" s="410"/>
      <c r="B10" s="411"/>
      <c r="C10" s="412"/>
      <c r="D10" s="356"/>
      <c r="E10" s="355" t="s">
        <v>284</v>
      </c>
      <c r="F10" s="354"/>
      <c r="G10" s="353">
        <v>8586.9070460000003</v>
      </c>
      <c r="H10" s="346">
        <v>6563899.5</v>
      </c>
      <c r="I10" s="352">
        <v>210684.6</v>
      </c>
      <c r="J10" s="346">
        <v>1567939.2</v>
      </c>
      <c r="K10" s="335">
        <f t="shared" si="0"/>
        <v>8131838.7000000002</v>
      </c>
      <c r="L10" s="413"/>
    </row>
    <row r="11" spans="1:12" s="414" customFormat="1" x14ac:dyDescent="0.2">
      <c r="A11" s="410"/>
      <c r="B11" s="411"/>
      <c r="C11" s="412"/>
      <c r="D11" s="356"/>
      <c r="E11" s="355" t="s">
        <v>283</v>
      </c>
      <c r="F11" s="354"/>
      <c r="G11" s="353">
        <v>712.07705578000014</v>
      </c>
      <c r="H11" s="346">
        <v>837014.7</v>
      </c>
      <c r="I11" s="352">
        <v>61231.1</v>
      </c>
      <c r="J11" s="346">
        <v>662890.5</v>
      </c>
      <c r="K11" s="335">
        <f t="shared" si="0"/>
        <v>1499905.2</v>
      </c>
      <c r="L11" s="413"/>
    </row>
    <row r="12" spans="1:12" s="414" customFormat="1" x14ac:dyDescent="0.2">
      <c r="A12" s="410"/>
      <c r="B12" s="411"/>
      <c r="C12" s="412"/>
      <c r="D12" s="356"/>
      <c r="E12" s="355" t="s">
        <v>282</v>
      </c>
      <c r="F12" s="354"/>
      <c r="G12" s="353">
        <v>0</v>
      </c>
      <c r="H12" s="346">
        <v>0</v>
      </c>
      <c r="I12" s="352"/>
      <c r="J12" s="346"/>
      <c r="K12" s="335">
        <f t="shared" si="0"/>
        <v>0</v>
      </c>
      <c r="L12" s="413"/>
    </row>
    <row r="13" spans="1:12" s="414" customFormat="1" x14ac:dyDescent="0.2">
      <c r="A13" s="410"/>
      <c r="B13" s="411"/>
      <c r="C13" s="412"/>
      <c r="D13" s="356"/>
      <c r="E13" s="355" t="s">
        <v>281</v>
      </c>
      <c r="F13" s="354"/>
      <c r="G13" s="353">
        <v>688.57670000000007</v>
      </c>
      <c r="H13" s="346">
        <v>879359.5</v>
      </c>
      <c r="I13" s="352">
        <v>4836</v>
      </c>
      <c r="J13" s="346">
        <v>0</v>
      </c>
      <c r="K13" s="335">
        <f t="shared" si="0"/>
        <v>879359.5</v>
      </c>
      <c r="L13" s="413"/>
    </row>
    <row r="14" spans="1:12" s="414" customFormat="1" x14ac:dyDescent="0.2">
      <c r="A14" s="410"/>
      <c r="B14" s="411"/>
      <c r="C14" s="412"/>
      <c r="D14" s="356"/>
      <c r="E14" s="355" t="s">
        <v>280</v>
      </c>
      <c r="F14" s="354"/>
      <c r="G14" s="353">
        <v>966.80443500000001</v>
      </c>
      <c r="H14" s="346">
        <v>999110.53</v>
      </c>
      <c r="I14" s="352">
        <v>291510.59999999998</v>
      </c>
      <c r="J14" s="346">
        <v>2172016.2000000002</v>
      </c>
      <c r="K14" s="335">
        <f t="shared" si="0"/>
        <v>3171126.7300000004</v>
      </c>
      <c r="L14" s="413"/>
    </row>
    <row r="15" spans="1:12" s="414" customFormat="1" x14ac:dyDescent="0.2">
      <c r="A15" s="410"/>
      <c r="B15" s="411"/>
      <c r="C15" s="412"/>
      <c r="D15" s="356"/>
      <c r="E15" s="355" t="s">
        <v>279</v>
      </c>
      <c r="F15" s="354"/>
      <c r="G15" s="353">
        <v>1671.3769322999999</v>
      </c>
      <c r="H15" s="346">
        <v>3564609.9000000004</v>
      </c>
      <c r="I15" s="352">
        <v>334873.13429999998</v>
      </c>
      <c r="J15" s="346">
        <v>7117960.5000000009</v>
      </c>
      <c r="K15" s="335">
        <f t="shared" si="0"/>
        <v>10682570.400000002</v>
      </c>
      <c r="L15" s="413"/>
    </row>
    <row r="16" spans="1:12" s="414" customFormat="1" x14ac:dyDescent="0.2">
      <c r="A16" s="410"/>
      <c r="B16" s="411"/>
      <c r="C16" s="412"/>
      <c r="D16" s="356"/>
      <c r="E16" s="355" t="s">
        <v>278</v>
      </c>
      <c r="F16" s="354"/>
      <c r="G16" s="353">
        <v>39804</v>
      </c>
      <c r="H16" s="346">
        <v>2341880.7000000002</v>
      </c>
      <c r="I16" s="352">
        <v>1244780.1099999999</v>
      </c>
      <c r="J16" s="346">
        <v>1934234.59</v>
      </c>
      <c r="K16" s="335">
        <f t="shared" si="0"/>
        <v>4276115.29</v>
      </c>
      <c r="L16" s="413"/>
    </row>
    <row r="17" spans="1:12" s="414" customFormat="1" x14ac:dyDescent="0.2">
      <c r="A17" s="410"/>
      <c r="B17" s="415"/>
      <c r="C17" s="412"/>
      <c r="D17" s="356"/>
      <c r="E17" s="355" t="s">
        <v>277</v>
      </c>
      <c r="F17" s="354"/>
      <c r="G17" s="353">
        <v>13908.895</v>
      </c>
      <c r="H17" s="346">
        <v>7152172.5500000007</v>
      </c>
      <c r="I17" s="352">
        <v>71727</v>
      </c>
      <c r="J17" s="346">
        <v>510345</v>
      </c>
      <c r="K17" s="335">
        <f t="shared" si="0"/>
        <v>7662517.5500000007</v>
      </c>
      <c r="L17" s="413"/>
    </row>
    <row r="18" spans="1:12" s="414" customFormat="1" x14ac:dyDescent="0.2">
      <c r="A18" s="410"/>
      <c r="B18" s="415"/>
      <c r="C18" s="412"/>
      <c r="D18" s="351"/>
      <c r="E18" s="350" t="s">
        <v>276</v>
      </c>
      <c r="F18" s="349"/>
      <c r="G18" s="347">
        <v>145.19999999999999</v>
      </c>
      <c r="H18" s="348">
        <v>20330</v>
      </c>
      <c r="I18" s="347"/>
      <c r="J18" s="346"/>
      <c r="K18" s="335">
        <f t="shared" si="0"/>
        <v>20330</v>
      </c>
      <c r="L18" s="413"/>
    </row>
    <row r="19" spans="1:12" ht="15" x14ac:dyDescent="0.25">
      <c r="A19" s="388"/>
      <c r="B19" s="408"/>
      <c r="C19" s="409">
        <v>215</v>
      </c>
      <c r="D19" s="345" t="s">
        <v>275</v>
      </c>
      <c r="E19" s="334"/>
      <c r="F19" s="333"/>
      <c r="G19" s="343">
        <v>501.12799999999999</v>
      </c>
      <c r="H19" s="344">
        <v>1111052</v>
      </c>
      <c r="I19" s="343">
        <v>547.4</v>
      </c>
      <c r="J19" s="330">
        <v>14800</v>
      </c>
      <c r="K19" s="335">
        <f t="shared" si="0"/>
        <v>1125852</v>
      </c>
    </row>
    <row r="20" spans="1:12" ht="15" x14ac:dyDescent="0.25">
      <c r="A20" s="388"/>
      <c r="B20" s="408"/>
      <c r="C20" s="409" t="s">
        <v>274</v>
      </c>
      <c r="D20" s="345" t="s">
        <v>273</v>
      </c>
      <c r="E20" s="334"/>
      <c r="F20" s="333"/>
      <c r="G20" s="343">
        <v>0</v>
      </c>
      <c r="H20" s="547">
        <v>101487.5</v>
      </c>
      <c r="I20" s="343">
        <v>0</v>
      </c>
      <c r="J20" s="549">
        <v>75866</v>
      </c>
      <c r="K20" s="335">
        <f t="shared" si="0"/>
        <v>177353.5</v>
      </c>
    </row>
    <row r="21" spans="1:12" ht="15" x14ac:dyDescent="0.25">
      <c r="A21" s="388"/>
      <c r="B21" s="408"/>
      <c r="C21" s="409">
        <v>217</v>
      </c>
      <c r="D21" s="308" t="s">
        <v>272</v>
      </c>
      <c r="E21" s="316"/>
      <c r="F21" s="277"/>
      <c r="G21" s="276">
        <v>5421.1571999999996</v>
      </c>
      <c r="H21" s="342">
        <v>6579586.7800000003</v>
      </c>
      <c r="I21" s="276">
        <v>14676.16</v>
      </c>
      <c r="J21" s="330">
        <v>279950.28000000003</v>
      </c>
      <c r="K21" s="335">
        <f t="shared" si="0"/>
        <v>6859537.0600000005</v>
      </c>
    </row>
    <row r="22" spans="1:12" ht="15" x14ac:dyDescent="0.25">
      <c r="A22" s="388"/>
      <c r="B22" s="416"/>
      <c r="C22" s="417">
        <v>218</v>
      </c>
      <c r="D22" s="341" t="s">
        <v>271</v>
      </c>
      <c r="E22" s="340"/>
      <c r="F22" s="340"/>
      <c r="G22" s="339">
        <v>4015</v>
      </c>
      <c r="H22" s="338">
        <v>2543662</v>
      </c>
      <c r="I22" s="337">
        <v>4000</v>
      </c>
      <c r="J22" s="336">
        <v>38789</v>
      </c>
      <c r="K22" s="335">
        <f t="shared" si="0"/>
        <v>2582451</v>
      </c>
    </row>
    <row r="23" spans="1:12" x14ac:dyDescent="0.2">
      <c r="A23" s="388"/>
      <c r="B23" s="418"/>
      <c r="C23" s="419"/>
      <c r="D23" s="420" t="s">
        <v>270</v>
      </c>
      <c r="E23" s="420"/>
      <c r="F23" s="420"/>
      <c r="G23" s="310">
        <f>G7+G8+SUM(G19:G22)</f>
        <v>78715.051069079986</v>
      </c>
      <c r="H23" s="267">
        <f>H7+H8+SUM(H19:H22)</f>
        <v>43621667.460000001</v>
      </c>
      <c r="I23" s="310">
        <f>I7+I8+SUM(I19:I22)</f>
        <v>2260784.1043000002</v>
      </c>
      <c r="J23" s="267">
        <f>J7+J8+SUM(J19:J22)</f>
        <v>15959132.120000001</v>
      </c>
      <c r="K23" s="266">
        <f>K7+K8+SUM(K19:K22)</f>
        <v>59560469.580000006</v>
      </c>
    </row>
    <row r="24" spans="1:12" x14ac:dyDescent="0.2">
      <c r="A24" s="388"/>
      <c r="B24" s="416"/>
      <c r="C24" s="421"/>
      <c r="D24" s="422"/>
      <c r="E24" s="340"/>
      <c r="F24" s="340"/>
      <c r="G24" s="309"/>
      <c r="H24" s="423"/>
      <c r="I24" s="424"/>
      <c r="J24" s="423"/>
      <c r="K24" s="318"/>
    </row>
    <row r="25" spans="1:12" ht="15.75" x14ac:dyDescent="0.25">
      <c r="A25" s="388"/>
      <c r="B25" s="425"/>
      <c r="C25" s="426"/>
      <c r="D25" s="427" t="s">
        <v>269</v>
      </c>
      <c r="E25" s="427"/>
      <c r="F25" s="427"/>
      <c r="G25" s="428"/>
      <c r="H25" s="428"/>
      <c r="I25" s="428"/>
      <c r="J25" s="428"/>
      <c r="K25" s="429"/>
    </row>
    <row r="26" spans="1:12" x14ac:dyDescent="0.2">
      <c r="A26" s="388"/>
      <c r="B26" s="430"/>
      <c r="C26" s="407">
        <v>250</v>
      </c>
      <c r="D26" s="334" t="s">
        <v>268</v>
      </c>
      <c r="E26" s="334"/>
      <c r="F26" s="333"/>
      <c r="G26" s="325">
        <v>44100</v>
      </c>
      <c r="H26" s="324">
        <v>21655553.5</v>
      </c>
      <c r="I26" s="325">
        <v>393000</v>
      </c>
      <c r="J26" s="324">
        <v>2796140.4000000004</v>
      </c>
      <c r="K26" s="280">
        <f t="shared" ref="K26:K33" si="1">H26+J26</f>
        <v>24451693.899999999</v>
      </c>
    </row>
    <row r="27" spans="1:12" x14ac:dyDescent="0.2">
      <c r="A27" s="388"/>
      <c r="B27" s="431"/>
      <c r="C27" s="409">
        <v>251</v>
      </c>
      <c r="D27" s="316" t="s">
        <v>267</v>
      </c>
      <c r="E27" s="316"/>
      <c r="F27" s="277"/>
      <c r="G27" s="331">
        <v>3000</v>
      </c>
      <c r="H27" s="332">
        <v>1950567</v>
      </c>
      <c r="I27" s="331">
        <v>20000</v>
      </c>
      <c r="J27" s="332">
        <v>256995.3</v>
      </c>
      <c r="K27" s="315">
        <f t="shared" si="1"/>
        <v>2207562.2999999998</v>
      </c>
    </row>
    <row r="28" spans="1:12" x14ac:dyDescent="0.2">
      <c r="A28" s="388"/>
      <c r="B28" s="430"/>
      <c r="C28" s="409">
        <v>253</v>
      </c>
      <c r="D28" s="316" t="s">
        <v>266</v>
      </c>
      <c r="E28" s="316"/>
      <c r="F28" s="277"/>
      <c r="G28" s="331">
        <v>14744.5</v>
      </c>
      <c r="H28" s="332">
        <v>2801954.9</v>
      </c>
      <c r="I28" s="331">
        <v>382502</v>
      </c>
      <c r="J28" s="332">
        <v>961255.5</v>
      </c>
      <c r="K28" s="315">
        <f t="shared" si="1"/>
        <v>3763210.4</v>
      </c>
    </row>
    <row r="29" spans="1:12" ht="15" x14ac:dyDescent="0.25">
      <c r="A29" s="388"/>
      <c r="B29" s="430"/>
      <c r="C29" s="409" t="s">
        <v>263</v>
      </c>
      <c r="D29" s="316" t="s">
        <v>265</v>
      </c>
      <c r="E29" s="316"/>
      <c r="F29" s="277"/>
      <c r="G29" s="331">
        <f>G30+G31</f>
        <v>2991.2249999999999</v>
      </c>
      <c r="H29" s="332">
        <f>H30+H31</f>
        <v>2434623.4</v>
      </c>
      <c r="I29" s="331"/>
      <c r="J29" s="330"/>
      <c r="K29" s="315">
        <f t="shared" si="1"/>
        <v>2434623.4</v>
      </c>
    </row>
    <row r="30" spans="1:12" x14ac:dyDescent="0.2">
      <c r="A30" s="388"/>
      <c r="B30" s="430"/>
      <c r="C30" s="329" t="s">
        <v>263</v>
      </c>
      <c r="D30" s="308"/>
      <c r="E30" s="328" t="s">
        <v>264</v>
      </c>
      <c r="G30" s="432">
        <v>2000</v>
      </c>
      <c r="H30" s="326">
        <v>1338177.5</v>
      </c>
      <c r="I30" s="325"/>
      <c r="J30" s="324"/>
      <c r="K30" s="315">
        <f t="shared" si="1"/>
        <v>1338177.5</v>
      </c>
    </row>
    <row r="31" spans="1:12" x14ac:dyDescent="0.2">
      <c r="A31" s="388"/>
      <c r="B31" s="430"/>
      <c r="C31" s="329" t="s">
        <v>263</v>
      </c>
      <c r="D31" s="316"/>
      <c r="E31" s="328" t="s">
        <v>262</v>
      </c>
      <c r="F31" s="277"/>
      <c r="G31" s="327">
        <v>991.22500000000002</v>
      </c>
      <c r="H31" s="326">
        <v>1096445.8999999999</v>
      </c>
      <c r="I31" s="325"/>
      <c r="J31" s="324"/>
      <c r="K31" s="315">
        <f t="shared" si="1"/>
        <v>1096445.8999999999</v>
      </c>
    </row>
    <row r="32" spans="1:12" x14ac:dyDescent="0.2">
      <c r="A32" s="388"/>
      <c r="B32" s="430"/>
      <c r="C32" s="433">
        <v>262</v>
      </c>
      <c r="D32" s="323" t="s">
        <v>261</v>
      </c>
      <c r="E32" s="323"/>
      <c r="F32" s="322"/>
      <c r="G32" s="321">
        <v>31300.738350000003</v>
      </c>
      <c r="H32" s="320">
        <v>16038384.189999999</v>
      </c>
      <c r="I32" s="321">
        <v>522698.55</v>
      </c>
      <c r="J32" s="320">
        <v>3810211.1</v>
      </c>
      <c r="K32" s="315">
        <f t="shared" si="1"/>
        <v>19848595.289999999</v>
      </c>
    </row>
    <row r="33" spans="1:12" x14ac:dyDescent="0.2">
      <c r="A33" s="388"/>
      <c r="B33" s="418"/>
      <c r="C33" s="419"/>
      <c r="D33" s="420" t="s">
        <v>260</v>
      </c>
      <c r="E33" s="420"/>
      <c r="F33" s="420"/>
      <c r="G33" s="310">
        <f>SUM(G26:G29)+SUM(G32:G32)</f>
        <v>96136.463350000005</v>
      </c>
      <c r="H33" s="267">
        <f>SUM(H26:H29)+SUM(H32:H32)</f>
        <v>44881082.989999995</v>
      </c>
      <c r="I33" s="310">
        <f>SUM(I26:I32)</f>
        <v>1318200.55</v>
      </c>
      <c r="J33" s="267">
        <f>SUM(J26:J32)</f>
        <v>7824602.3000000007</v>
      </c>
      <c r="K33" s="434">
        <f t="shared" si="1"/>
        <v>52705685.289999992</v>
      </c>
    </row>
    <row r="34" spans="1:12" x14ac:dyDescent="0.2">
      <c r="A34" s="388"/>
      <c r="B34" s="416"/>
      <c r="C34" s="421"/>
      <c r="D34" s="422"/>
      <c r="E34" s="340"/>
      <c r="F34" s="340"/>
      <c r="G34" s="309"/>
      <c r="H34" s="423"/>
      <c r="I34" s="424"/>
      <c r="J34" s="423"/>
      <c r="K34" s="318"/>
    </row>
    <row r="35" spans="1:12" ht="15.75" x14ac:dyDescent="0.25">
      <c r="A35" s="388"/>
      <c r="B35" s="435"/>
      <c r="C35" s="426"/>
      <c r="D35" s="436" t="s">
        <v>259</v>
      </c>
      <c r="E35" s="436"/>
      <c r="F35" s="436"/>
      <c r="G35" s="428"/>
      <c r="H35" s="428"/>
      <c r="I35" s="428"/>
      <c r="J35" s="428"/>
      <c r="K35" s="429"/>
      <c r="L35" s="437"/>
    </row>
    <row r="36" spans="1:12" ht="15" x14ac:dyDescent="0.25">
      <c r="A36" s="388"/>
      <c r="B36" s="438"/>
      <c r="C36" s="439">
        <v>249</v>
      </c>
      <c r="D36" s="317" t="s">
        <v>46</v>
      </c>
      <c r="E36" s="440"/>
      <c r="F36" s="441"/>
      <c r="G36" s="319">
        <v>0</v>
      </c>
      <c r="H36" s="442">
        <v>10920.4</v>
      </c>
      <c r="I36" s="443">
        <v>0</v>
      </c>
      <c r="J36" s="444">
        <v>0</v>
      </c>
      <c r="K36" s="271">
        <f>H36+J36</f>
        <v>10920.4</v>
      </c>
      <c r="L36" s="437"/>
    </row>
    <row r="37" spans="1:12" ht="15" x14ac:dyDescent="0.25">
      <c r="A37" s="388"/>
      <c r="B37" s="445"/>
      <c r="C37" s="446">
        <v>249</v>
      </c>
      <c r="D37" s="314" t="s">
        <v>258</v>
      </c>
      <c r="E37" s="313"/>
      <c r="F37" s="313"/>
      <c r="G37" s="447">
        <v>0</v>
      </c>
      <c r="H37" s="448">
        <v>0</v>
      </c>
      <c r="I37" s="449">
        <v>0</v>
      </c>
      <c r="J37" s="450">
        <v>0</v>
      </c>
      <c r="K37" s="311">
        <f>H37+J37</f>
        <v>0</v>
      </c>
      <c r="L37" s="437"/>
    </row>
    <row r="38" spans="1:12" ht="15" x14ac:dyDescent="0.25">
      <c r="A38" s="388"/>
      <c r="B38" s="418"/>
      <c r="C38" s="419"/>
      <c r="D38" s="420" t="s">
        <v>257</v>
      </c>
      <c r="E38" s="420"/>
      <c r="F38" s="420"/>
      <c r="G38" s="310">
        <f>SUM(G36:G37)</f>
        <v>0</v>
      </c>
      <c r="H38" s="267">
        <f>SUM(H36:H37)</f>
        <v>10920.4</v>
      </c>
      <c r="I38" s="310">
        <f>SUM(I36:I37)</f>
        <v>0</v>
      </c>
      <c r="J38" s="267">
        <f>SUM(J36:J37)</f>
        <v>0</v>
      </c>
      <c r="K38" s="266">
        <f>H38+J38</f>
        <v>10920.4</v>
      </c>
      <c r="L38" s="437"/>
    </row>
    <row r="39" spans="1:12" ht="15" x14ac:dyDescent="0.25">
      <c r="A39" s="388"/>
      <c r="B39" s="416"/>
      <c r="C39" s="421"/>
      <c r="D39" s="422"/>
      <c r="E39" s="340"/>
      <c r="F39" s="340"/>
      <c r="G39" s="309"/>
      <c r="H39" s="423"/>
      <c r="I39" s="424"/>
      <c r="J39" s="423"/>
      <c r="K39" s="318"/>
      <c r="L39" s="437"/>
    </row>
    <row r="40" spans="1:12" ht="15.75" x14ac:dyDescent="0.25">
      <c r="A40" s="388"/>
      <c r="B40" s="435"/>
      <c r="C40" s="426"/>
      <c r="D40" s="436" t="s">
        <v>256</v>
      </c>
      <c r="E40" s="436"/>
      <c r="F40" s="436"/>
      <c r="G40" s="428"/>
      <c r="H40" s="428"/>
      <c r="I40" s="428"/>
      <c r="J40" s="428"/>
      <c r="K40" s="429"/>
    </row>
    <row r="41" spans="1:12" ht="15" x14ac:dyDescent="0.35">
      <c r="A41" s="388"/>
      <c r="B41" s="438"/>
      <c r="C41" s="439" t="s">
        <v>255</v>
      </c>
      <c r="D41" s="317" t="s">
        <v>254</v>
      </c>
      <c r="E41" s="317"/>
      <c r="F41" s="317"/>
      <c r="G41" s="319">
        <v>16721.672999999999</v>
      </c>
      <c r="H41" s="442">
        <v>4916640</v>
      </c>
      <c r="I41" s="443"/>
      <c r="J41" s="451"/>
      <c r="K41" s="271">
        <f>H41+J41</f>
        <v>4916640</v>
      </c>
    </row>
    <row r="42" spans="1:12" x14ac:dyDescent="0.2">
      <c r="A42" s="388"/>
      <c r="B42" s="431"/>
      <c r="C42" s="409"/>
      <c r="D42" s="308" t="s">
        <v>253</v>
      </c>
      <c r="E42" s="316"/>
      <c r="F42" s="277"/>
      <c r="G42" s="331"/>
      <c r="H42" s="332"/>
      <c r="I42" s="331">
        <v>0</v>
      </c>
      <c r="J42" s="452">
        <v>1590236</v>
      </c>
      <c r="K42" s="315">
        <f>H42+J42</f>
        <v>1590236</v>
      </c>
    </row>
    <row r="43" spans="1:12" x14ac:dyDescent="0.2">
      <c r="A43" s="388"/>
      <c r="B43" s="431"/>
      <c r="C43" s="409">
        <v>219</v>
      </c>
      <c r="D43" s="308" t="s">
        <v>252</v>
      </c>
      <c r="E43" s="316"/>
      <c r="F43" s="277"/>
      <c r="G43" s="331">
        <v>0</v>
      </c>
      <c r="H43" s="332">
        <v>568966.80000000005</v>
      </c>
      <c r="I43" s="331">
        <v>0</v>
      </c>
      <c r="J43" s="452">
        <v>286552.8</v>
      </c>
      <c r="K43" s="315">
        <f>H43+J43</f>
        <v>855519.60000000009</v>
      </c>
    </row>
    <row r="44" spans="1:12" ht="15" x14ac:dyDescent="0.35">
      <c r="A44" s="388"/>
      <c r="B44" s="445"/>
      <c r="C44" s="446" t="s">
        <v>251</v>
      </c>
      <c r="D44" s="314" t="s">
        <v>250</v>
      </c>
      <c r="E44" s="313"/>
      <c r="F44" s="312"/>
      <c r="G44" s="449">
        <v>8878</v>
      </c>
      <c r="H44" s="450">
        <v>0</v>
      </c>
      <c r="I44" s="449"/>
      <c r="J44" s="453"/>
      <c r="K44" s="311">
        <f>H44+J44</f>
        <v>0</v>
      </c>
    </row>
    <row r="45" spans="1:12" x14ac:dyDescent="0.2">
      <c r="A45" s="388"/>
      <c r="B45" s="418"/>
      <c r="C45" s="419"/>
      <c r="D45" s="420" t="s">
        <v>249</v>
      </c>
      <c r="E45" s="420"/>
      <c r="F45" s="420"/>
      <c r="G45" s="310">
        <f>SUM(G41:G44)</f>
        <v>25599.672999999999</v>
      </c>
      <c r="H45" s="267">
        <f>SUM(H41:H44)</f>
        <v>5485606.7999999998</v>
      </c>
      <c r="I45" s="310">
        <f>SUM(I41:I44)</f>
        <v>0</v>
      </c>
      <c r="J45" s="267">
        <f>SUM(J41:J44)</f>
        <v>1876788.8</v>
      </c>
      <c r="K45" s="266">
        <f>H45+J45</f>
        <v>7362395.5999999996</v>
      </c>
    </row>
    <row r="46" spans="1:12" x14ac:dyDescent="0.2">
      <c r="A46" s="388"/>
      <c r="B46" s="416"/>
      <c r="C46" s="421"/>
      <c r="D46" s="340"/>
      <c r="E46" s="340"/>
      <c r="F46" s="340"/>
      <c r="G46" s="309"/>
      <c r="H46" s="454"/>
      <c r="I46" s="455"/>
      <c r="J46" s="454"/>
      <c r="K46" s="318"/>
    </row>
    <row r="47" spans="1:12" ht="15.75" x14ac:dyDescent="0.25">
      <c r="A47" s="388"/>
      <c r="B47" s="456"/>
      <c r="C47" s="457"/>
      <c r="D47" s="458" t="s">
        <v>248</v>
      </c>
      <c r="E47" s="458"/>
      <c r="F47" s="458"/>
      <c r="G47" s="459"/>
      <c r="H47" s="459"/>
      <c r="I47" s="459"/>
      <c r="J47" s="459"/>
      <c r="K47" s="460"/>
    </row>
    <row r="48" spans="1:12" s="463" customFormat="1" ht="15" x14ac:dyDescent="0.25">
      <c r="A48" s="461"/>
      <c r="B48" s="431"/>
      <c r="C48" s="462"/>
      <c r="D48" s="294" t="s">
        <v>247</v>
      </c>
      <c r="F48" s="293"/>
      <c r="G48" s="295"/>
      <c r="H48" s="275">
        <v>1085559.8999999999</v>
      </c>
      <c r="I48" s="285"/>
      <c r="J48" s="275">
        <v>172584.1</v>
      </c>
      <c r="K48" s="291">
        <f t="shared" ref="K48:K61" si="2">H48+J48</f>
        <v>1258144</v>
      </c>
      <c r="L48" s="464"/>
    </row>
    <row r="49" spans="1:12" s="304" customFormat="1" ht="15" x14ac:dyDescent="0.25">
      <c r="A49" s="465"/>
      <c r="B49" s="431"/>
      <c r="C49" s="466"/>
      <c r="D49" s="294" t="s">
        <v>246</v>
      </c>
      <c r="E49" s="307"/>
      <c r="F49" s="306"/>
      <c r="G49" s="298"/>
      <c r="H49" s="275">
        <v>1136385.7</v>
      </c>
      <c r="I49" s="285"/>
      <c r="J49" s="275">
        <v>156149.29999999999</v>
      </c>
      <c r="K49" s="291">
        <f t="shared" si="2"/>
        <v>1292535</v>
      </c>
      <c r="L49" s="437"/>
    </row>
    <row r="50" spans="1:12" ht="15" x14ac:dyDescent="0.25">
      <c r="A50" s="388"/>
      <c r="B50" s="408"/>
      <c r="C50" s="467"/>
      <c r="D50" s="283" t="s">
        <v>245</v>
      </c>
      <c r="E50" s="308"/>
      <c r="F50" s="281"/>
      <c r="G50" s="468"/>
      <c r="H50" s="275">
        <v>1127835</v>
      </c>
      <c r="I50" s="285"/>
      <c r="J50" s="275">
        <v>157590</v>
      </c>
      <c r="K50" s="291">
        <f t="shared" si="2"/>
        <v>1285425</v>
      </c>
    </row>
    <row r="51" spans="1:12" s="304" customFormat="1" ht="15" x14ac:dyDescent="0.25">
      <c r="A51" s="465"/>
      <c r="B51" s="431"/>
      <c r="C51" s="466"/>
      <c r="D51" s="294" t="s">
        <v>244</v>
      </c>
      <c r="E51" s="307"/>
      <c r="F51" s="306"/>
      <c r="G51" s="298"/>
      <c r="H51" s="275">
        <v>1272897</v>
      </c>
      <c r="I51" s="285"/>
      <c r="J51" s="275">
        <v>190203</v>
      </c>
      <c r="K51" s="291">
        <f t="shared" si="2"/>
        <v>1463100</v>
      </c>
      <c r="L51" s="437"/>
    </row>
    <row r="52" spans="1:12" s="304" customFormat="1" ht="15" x14ac:dyDescent="0.25">
      <c r="A52" s="465"/>
      <c r="B52" s="430"/>
      <c r="C52" s="469"/>
      <c r="D52" s="297" t="s">
        <v>243</v>
      </c>
      <c r="E52" s="297"/>
      <c r="F52" s="305"/>
      <c r="G52" s="285"/>
      <c r="H52" s="275">
        <v>174000</v>
      </c>
      <c r="I52" s="285"/>
      <c r="J52" s="275">
        <v>26000</v>
      </c>
      <c r="K52" s="291">
        <f t="shared" si="2"/>
        <v>200000</v>
      </c>
      <c r="L52" s="437"/>
    </row>
    <row r="53" spans="1:12" s="304" customFormat="1" ht="15" x14ac:dyDescent="0.25">
      <c r="A53" s="465"/>
      <c r="B53" s="431"/>
      <c r="C53" s="470"/>
      <c r="D53" s="304" t="s">
        <v>242</v>
      </c>
      <c r="E53" s="303"/>
      <c r="F53" s="302"/>
      <c r="G53" s="301"/>
      <c r="H53" s="300">
        <v>-19490</v>
      </c>
      <c r="I53" s="301"/>
      <c r="J53" s="300">
        <v>510</v>
      </c>
      <c r="K53" s="291">
        <f t="shared" si="2"/>
        <v>-18980</v>
      </c>
      <c r="L53" s="437"/>
    </row>
    <row r="54" spans="1:12" s="463" customFormat="1" ht="15" x14ac:dyDescent="0.25">
      <c r="A54" s="461"/>
      <c r="B54" s="431"/>
      <c r="C54" s="462"/>
      <c r="D54" s="297" t="s">
        <v>241</v>
      </c>
      <c r="E54" s="471"/>
      <c r="F54" s="293"/>
      <c r="G54" s="295"/>
      <c r="H54" s="275">
        <v>644227.5</v>
      </c>
      <c r="I54" s="275"/>
      <c r="J54" s="275">
        <v>507227.5</v>
      </c>
      <c r="K54" s="291">
        <f t="shared" si="2"/>
        <v>1151455</v>
      </c>
      <c r="L54" s="464"/>
    </row>
    <row r="55" spans="1:12" s="474" customFormat="1" ht="15" x14ac:dyDescent="0.25">
      <c r="A55" s="472"/>
      <c r="B55" s="431"/>
      <c r="C55" s="473"/>
      <c r="D55" s="297" t="s">
        <v>240</v>
      </c>
      <c r="F55" s="299"/>
      <c r="G55" s="292"/>
      <c r="H55" s="275">
        <v>1592662.9</v>
      </c>
      <c r="I55" s="275"/>
      <c r="J55" s="275">
        <v>253111.5</v>
      </c>
      <c r="K55" s="291">
        <f t="shared" si="2"/>
        <v>1845774.4</v>
      </c>
      <c r="L55" s="475"/>
    </row>
    <row r="56" spans="1:12" s="474" customFormat="1" ht="15" x14ac:dyDescent="0.25">
      <c r="A56" s="472"/>
      <c r="B56" s="431"/>
      <c r="C56" s="473"/>
      <c r="D56" s="297" t="s">
        <v>239</v>
      </c>
      <c r="F56" s="299"/>
      <c r="G56" s="292"/>
      <c r="H56" s="275">
        <v>43635</v>
      </c>
      <c r="I56" s="275"/>
      <c r="J56" s="275">
        <v>43635</v>
      </c>
      <c r="K56" s="291">
        <f t="shared" si="2"/>
        <v>87270</v>
      </c>
      <c r="L56" s="475"/>
    </row>
    <row r="57" spans="1:12" s="304" customFormat="1" ht="15" x14ac:dyDescent="0.25">
      <c r="A57" s="465"/>
      <c r="B57" s="431"/>
      <c r="C57" s="466"/>
      <c r="D57" s="297" t="s">
        <v>238</v>
      </c>
      <c r="E57" s="297"/>
      <c r="F57" s="297"/>
      <c r="G57" s="298"/>
      <c r="H57" s="275">
        <v>1295482</v>
      </c>
      <c r="I57" s="285"/>
      <c r="J57" s="275">
        <v>194793.5</v>
      </c>
      <c r="K57" s="291">
        <f t="shared" si="2"/>
        <v>1490275.5</v>
      </c>
      <c r="L57" s="437"/>
    </row>
    <row r="58" spans="1:12" s="463" customFormat="1" ht="15" x14ac:dyDescent="0.25">
      <c r="A58" s="461"/>
      <c r="B58" s="431"/>
      <c r="C58" s="462"/>
      <c r="D58" s="297" t="s">
        <v>237</v>
      </c>
      <c r="E58" s="296"/>
      <c r="F58" s="296"/>
      <c r="G58" s="295"/>
      <c r="H58" s="275">
        <v>1747923.31</v>
      </c>
      <c r="I58" s="275"/>
      <c r="J58" s="275">
        <v>684288.66999999993</v>
      </c>
      <c r="K58" s="291">
        <f t="shared" si="2"/>
        <v>2432211.98</v>
      </c>
      <c r="L58" s="464"/>
    </row>
    <row r="59" spans="1:12" s="463" customFormat="1" ht="15" x14ac:dyDescent="0.25">
      <c r="A59" s="461"/>
      <c r="B59" s="431"/>
      <c r="C59" s="462"/>
      <c r="D59" s="297" t="s">
        <v>236</v>
      </c>
      <c r="F59" s="296"/>
      <c r="G59" s="295"/>
      <c r="H59" s="275">
        <v>2167840.7000000002</v>
      </c>
      <c r="I59" s="275"/>
      <c r="J59" s="275">
        <v>323792</v>
      </c>
      <c r="K59" s="291">
        <f t="shared" si="2"/>
        <v>2491632.7000000002</v>
      </c>
      <c r="L59" s="464"/>
    </row>
    <row r="60" spans="1:12" s="474" customFormat="1" ht="15" x14ac:dyDescent="0.25">
      <c r="A60" s="472"/>
      <c r="B60" s="431"/>
      <c r="C60" s="473"/>
      <c r="D60" s="294" t="s">
        <v>235</v>
      </c>
      <c r="E60" s="476"/>
      <c r="F60" s="293"/>
      <c r="G60" s="292"/>
      <c r="H60" s="275">
        <v>521924.3</v>
      </c>
      <c r="I60" s="275"/>
      <c r="J60" s="275">
        <v>113473.7</v>
      </c>
      <c r="K60" s="291">
        <f t="shared" si="2"/>
        <v>635398</v>
      </c>
      <c r="L60" s="475"/>
    </row>
    <row r="61" spans="1:12" x14ac:dyDescent="0.2">
      <c r="A61" s="388"/>
      <c r="B61" s="418"/>
      <c r="C61" s="419"/>
      <c r="D61" s="420" t="s">
        <v>234</v>
      </c>
      <c r="E61" s="420"/>
      <c r="F61" s="420"/>
      <c r="G61" s="273"/>
      <c r="H61" s="267">
        <f>SUM(H48:H60)</f>
        <v>12790883.310000002</v>
      </c>
      <c r="I61" s="268"/>
      <c r="J61" s="267">
        <f>SUM(J48:J60)</f>
        <v>2823358.27</v>
      </c>
      <c r="K61" s="290">
        <f t="shared" si="2"/>
        <v>15614241.580000002</v>
      </c>
    </row>
    <row r="62" spans="1:12" x14ac:dyDescent="0.2">
      <c r="A62" s="388"/>
      <c r="B62" s="416"/>
      <c r="C62" s="421"/>
      <c r="D62" s="340"/>
      <c r="E62" s="477"/>
      <c r="F62" s="340"/>
      <c r="G62" s="455"/>
      <c r="H62" s="454"/>
      <c r="I62" s="455"/>
      <c r="J62" s="454"/>
      <c r="K62" s="478"/>
    </row>
    <row r="63" spans="1:12" ht="15.75" x14ac:dyDescent="0.25">
      <c r="A63" s="388"/>
      <c r="B63" s="425"/>
      <c r="C63" s="426"/>
      <c r="D63" s="427" t="s">
        <v>233</v>
      </c>
      <c r="E63" s="427"/>
      <c r="F63" s="427"/>
      <c r="G63" s="428"/>
      <c r="H63" s="428"/>
      <c r="I63" s="428"/>
      <c r="J63" s="428"/>
      <c r="K63" s="429"/>
    </row>
    <row r="64" spans="1:12" x14ac:dyDescent="0.2">
      <c r="A64" s="388"/>
      <c r="B64" s="406"/>
      <c r="C64" s="407"/>
      <c r="D64" s="289" t="s">
        <v>232</v>
      </c>
      <c r="E64" s="289"/>
      <c r="F64" s="289"/>
      <c r="G64" s="479"/>
      <c r="H64" s="287">
        <v>281780</v>
      </c>
      <c r="I64" s="288"/>
      <c r="J64" s="287">
        <v>37429</v>
      </c>
      <c r="K64" s="280">
        <f t="shared" ref="K64:K70" si="3">H64+J64</f>
        <v>319209</v>
      </c>
    </row>
    <row r="65" spans="1:14" ht="15" x14ac:dyDescent="0.35">
      <c r="A65" s="388"/>
      <c r="B65" s="408"/>
      <c r="C65" s="409"/>
      <c r="D65" s="284" t="s">
        <v>231</v>
      </c>
      <c r="E65" s="284"/>
      <c r="F65" s="284"/>
      <c r="G65" s="480"/>
      <c r="H65" s="275">
        <v>650309.6</v>
      </c>
      <c r="I65" s="285"/>
      <c r="J65" s="287">
        <v>108877.9</v>
      </c>
      <c r="K65" s="280">
        <f t="shared" si="3"/>
        <v>759187.5</v>
      </c>
    </row>
    <row r="66" spans="1:14" ht="15" x14ac:dyDescent="0.35">
      <c r="A66" s="388"/>
      <c r="B66" s="408"/>
      <c r="C66" s="409"/>
      <c r="D66" s="284" t="s">
        <v>230</v>
      </c>
      <c r="E66" s="284"/>
      <c r="F66" s="284"/>
      <c r="G66" s="480"/>
      <c r="H66" s="286">
        <v>167960</v>
      </c>
      <c r="I66" s="285"/>
      <c r="J66" s="275">
        <v>33592</v>
      </c>
      <c r="K66" s="280">
        <f t="shared" si="3"/>
        <v>201552</v>
      </c>
    </row>
    <row r="67" spans="1:14" x14ac:dyDescent="0.2">
      <c r="A67" s="388"/>
      <c r="B67" s="406"/>
      <c r="C67" s="409"/>
      <c r="D67" s="284" t="s">
        <v>229</v>
      </c>
      <c r="E67" s="284"/>
      <c r="F67" s="284"/>
      <c r="G67" s="468"/>
      <c r="H67" s="275">
        <v>2058160.9</v>
      </c>
      <c r="I67" s="285"/>
      <c r="J67" s="287">
        <v>308163.20000000001</v>
      </c>
      <c r="K67" s="280">
        <f t="shared" si="3"/>
        <v>2366324.1</v>
      </c>
    </row>
    <row r="68" spans="1:14" x14ac:dyDescent="0.2">
      <c r="A68" s="388"/>
      <c r="B68" s="408"/>
      <c r="C68" s="467"/>
      <c r="D68" s="283" t="s">
        <v>228</v>
      </c>
      <c r="E68" s="282"/>
      <c r="F68" s="281"/>
      <c r="G68" s="481"/>
      <c r="H68" s="286">
        <v>143000</v>
      </c>
      <c r="I68" s="482"/>
      <c r="J68" s="287">
        <v>7000</v>
      </c>
      <c r="K68" s="280">
        <f t="shared" si="3"/>
        <v>150000</v>
      </c>
    </row>
    <row r="69" spans="1:14" ht="15" x14ac:dyDescent="0.25">
      <c r="A69" s="388"/>
      <c r="B69" s="431"/>
      <c r="C69" s="483"/>
      <c r="D69" s="279" t="s">
        <v>227</v>
      </c>
      <c r="E69" s="278"/>
      <c r="F69" s="277"/>
      <c r="G69" s="331"/>
      <c r="H69" s="275">
        <v>75000</v>
      </c>
      <c r="I69" s="276"/>
      <c r="J69" s="275">
        <v>0</v>
      </c>
      <c r="K69" s="274">
        <f t="shared" si="3"/>
        <v>75000</v>
      </c>
    </row>
    <row r="70" spans="1:14" x14ac:dyDescent="0.2">
      <c r="A70" s="388"/>
      <c r="B70" s="418"/>
      <c r="C70" s="419"/>
      <c r="D70" s="420" t="s">
        <v>226</v>
      </c>
      <c r="E70" s="420"/>
      <c r="F70" s="420"/>
      <c r="G70" s="273"/>
      <c r="H70" s="267">
        <f>SUM(H64:H69)</f>
        <v>3376210.5</v>
      </c>
      <c r="I70" s="268"/>
      <c r="J70" s="267">
        <f>SUM(J64:J69)</f>
        <v>495062.1</v>
      </c>
      <c r="K70" s="269">
        <f t="shared" si="3"/>
        <v>3871272.6</v>
      </c>
    </row>
    <row r="71" spans="1:14" x14ac:dyDescent="0.2">
      <c r="A71" s="388"/>
      <c r="B71" s="484"/>
      <c r="C71" s="485"/>
      <c r="D71" s="313"/>
      <c r="E71" s="313"/>
      <c r="F71" s="313"/>
      <c r="G71" s="486"/>
      <c r="H71" s="450"/>
      <c r="I71" s="486"/>
      <c r="J71" s="450"/>
      <c r="K71" s="478"/>
    </row>
    <row r="72" spans="1:14" ht="15" x14ac:dyDescent="0.25">
      <c r="A72" s="388"/>
      <c r="B72" s="487"/>
      <c r="C72" s="488" t="s">
        <v>225</v>
      </c>
      <c r="D72" s="488"/>
      <c r="E72" s="489"/>
      <c r="F72" s="489"/>
      <c r="G72" s="490">
        <f>G23+G33+G38+G45</f>
        <v>200451.18741908</v>
      </c>
      <c r="H72" s="491">
        <f>H23+H33+H38+H45+H61+H70</f>
        <v>110166371.45999999</v>
      </c>
      <c r="I72" s="490">
        <f>I23+I33+I38+I45</f>
        <v>3578984.6543000005</v>
      </c>
      <c r="J72" s="491">
        <f>J23+J33+J38+J45+J61+J70</f>
        <v>28978943.590000004</v>
      </c>
      <c r="K72" s="492">
        <f>H72+J72</f>
        <v>139145315.05000001</v>
      </c>
    </row>
    <row r="73" spans="1:14" x14ac:dyDescent="0.2">
      <c r="A73" s="388"/>
      <c r="B73" s="484"/>
      <c r="C73" s="485"/>
      <c r="D73" s="313"/>
      <c r="E73" s="313"/>
      <c r="F73" s="313"/>
      <c r="G73" s="493"/>
      <c r="H73" s="450"/>
      <c r="I73" s="486"/>
      <c r="J73" s="450"/>
      <c r="K73" s="494"/>
    </row>
    <row r="74" spans="1:14" ht="15.75" x14ac:dyDescent="0.25">
      <c r="A74" s="388"/>
      <c r="B74" s="495"/>
      <c r="C74" s="496"/>
      <c r="D74" s="497" t="s">
        <v>224</v>
      </c>
      <c r="E74" s="436"/>
      <c r="F74" s="436"/>
      <c r="G74" s="428"/>
      <c r="H74" s="428"/>
      <c r="I74" s="428"/>
      <c r="J74" s="428"/>
      <c r="K74" s="429"/>
    </row>
    <row r="75" spans="1:14" x14ac:dyDescent="0.2">
      <c r="A75" s="388"/>
      <c r="B75" s="498"/>
      <c r="C75" s="439" t="s">
        <v>223</v>
      </c>
      <c r="D75" s="317" t="s">
        <v>222</v>
      </c>
      <c r="E75" s="440"/>
      <c r="F75" s="441"/>
      <c r="G75" s="499"/>
      <c r="H75" s="444">
        <v>4094275</v>
      </c>
      <c r="I75" s="500"/>
      <c r="J75" s="272"/>
      <c r="K75" s="271">
        <f>H75+J75</f>
        <v>4094275</v>
      </c>
    </row>
    <row r="76" spans="1:14" x14ac:dyDescent="0.2">
      <c r="A76" s="388"/>
      <c r="B76" s="501"/>
      <c r="C76" s="502" t="s">
        <v>221</v>
      </c>
      <c r="D76" s="503" t="s">
        <v>220</v>
      </c>
      <c r="E76" s="504"/>
      <c r="F76" s="505"/>
      <c r="G76" s="506"/>
      <c r="H76" s="507">
        <v>320000</v>
      </c>
      <c r="I76" s="506"/>
      <c r="J76" s="270">
        <v>180000</v>
      </c>
      <c r="K76" s="269">
        <f>H76+J76</f>
        <v>500000</v>
      </c>
    </row>
    <row r="77" spans="1:14" x14ac:dyDescent="0.2">
      <c r="A77" s="388"/>
      <c r="B77" s="418"/>
      <c r="C77" s="502" t="s">
        <v>219</v>
      </c>
      <c r="D77" s="508" t="s">
        <v>218</v>
      </c>
      <c r="E77" s="504"/>
      <c r="F77" s="508"/>
      <c r="G77" s="506"/>
      <c r="H77" s="507">
        <v>4930745</v>
      </c>
      <c r="I77" s="506"/>
      <c r="J77" s="270"/>
      <c r="K77" s="269">
        <f>H77+J77</f>
        <v>4930745</v>
      </c>
    </row>
    <row r="78" spans="1:14" x14ac:dyDescent="0.2">
      <c r="A78" s="388"/>
      <c r="B78" s="418"/>
      <c r="C78" s="419"/>
      <c r="D78" s="509" t="s">
        <v>217</v>
      </c>
      <c r="E78" s="510"/>
      <c r="F78" s="511"/>
      <c r="G78" s="268"/>
      <c r="H78" s="267">
        <f>SUM(H75:H77)</f>
        <v>9345020</v>
      </c>
      <c r="I78" s="268"/>
      <c r="J78" s="267">
        <f>SUM(J75:J76)</f>
        <v>180000</v>
      </c>
      <c r="K78" s="266">
        <f>H78+J78</f>
        <v>9525020</v>
      </c>
    </row>
    <row r="79" spans="1:14" ht="15.75" thickBot="1" x14ac:dyDescent="0.3">
      <c r="A79" s="388"/>
      <c r="B79" s="512"/>
      <c r="C79" s="512"/>
      <c r="D79" s="358"/>
      <c r="E79" s="358"/>
      <c r="F79" s="358"/>
      <c r="G79" s="265"/>
      <c r="H79" s="264"/>
      <c r="I79" s="265"/>
      <c r="J79" s="264"/>
      <c r="K79" s="263"/>
      <c r="M79" s="513" t="s">
        <v>216</v>
      </c>
      <c r="N79" s="514">
        <f>+H82</f>
        <v>119511391.45999999</v>
      </c>
    </row>
    <row r="80" spans="1:14" ht="15" x14ac:dyDescent="0.25">
      <c r="B80" s="515"/>
      <c r="C80" s="421"/>
      <c r="D80" s="340"/>
      <c r="E80" s="340"/>
      <c r="F80" s="340"/>
      <c r="G80" s="516" t="s">
        <v>215</v>
      </c>
      <c r="H80" s="454"/>
      <c r="I80" s="455"/>
      <c r="J80" s="454"/>
      <c r="K80" s="454"/>
      <c r="M80" s="513" t="s">
        <v>214</v>
      </c>
      <c r="N80" s="517">
        <f>-H30</f>
        <v>-1338177.5</v>
      </c>
    </row>
    <row r="81" spans="2:14" ht="15.75" thickBot="1" x14ac:dyDescent="0.3">
      <c r="C81" s="421"/>
      <c r="D81" s="313"/>
      <c r="E81" s="313"/>
      <c r="F81" s="313"/>
      <c r="G81" s="486"/>
      <c r="H81" s="450"/>
      <c r="I81" s="486"/>
      <c r="J81" s="450"/>
      <c r="K81" s="450"/>
      <c r="M81" s="513" t="s">
        <v>213</v>
      </c>
      <c r="N81" s="518">
        <f>SUM(N79:N80)</f>
        <v>118173213.95999999</v>
      </c>
    </row>
    <row r="82" spans="2:14" ht="15.75" thickTop="1" x14ac:dyDescent="0.2">
      <c r="B82" s="256"/>
      <c r="C82" s="519"/>
      <c r="D82" s="520" t="s">
        <v>212</v>
      </c>
      <c r="E82" s="521"/>
      <c r="F82" s="522"/>
      <c r="G82" s="523">
        <f>G72</f>
        <v>200451.18741908</v>
      </c>
      <c r="H82" s="524">
        <f>H72+H78</f>
        <v>119511391.45999999</v>
      </c>
      <c r="I82" s="525">
        <f>I72</f>
        <v>3578984.6543000005</v>
      </c>
      <c r="J82" s="524">
        <f>J72+J78</f>
        <v>29158943.590000004</v>
      </c>
      <c r="K82" s="526">
        <f>H82+J82</f>
        <v>148670335.05000001</v>
      </c>
      <c r="L82" s="340"/>
    </row>
    <row r="83" spans="2:14" ht="15" x14ac:dyDescent="0.2">
      <c r="B83" s="256"/>
      <c r="C83" s="519"/>
      <c r="D83" s="527" t="s">
        <v>211</v>
      </c>
      <c r="E83" s="528"/>
      <c r="F83" s="528"/>
      <c r="G83" s="529">
        <f>G82/8760</f>
        <v>22.882555641447489</v>
      </c>
      <c r="H83" s="530"/>
      <c r="I83" s="531"/>
      <c r="J83" s="530"/>
      <c r="K83" s="532"/>
      <c r="L83" s="340"/>
    </row>
    <row r="84" spans="2:14" ht="15" x14ac:dyDescent="0.2">
      <c r="B84" s="256"/>
      <c r="C84" s="262"/>
      <c r="D84" s="261"/>
      <c r="E84" s="261"/>
      <c r="F84" s="261"/>
      <c r="G84" s="260"/>
      <c r="H84" s="258"/>
      <c r="I84" s="259"/>
      <c r="J84" s="258"/>
      <c r="K84" s="257"/>
    </row>
    <row r="85" spans="2:14" ht="15" x14ac:dyDescent="0.25">
      <c r="B85" s="256"/>
      <c r="E85" s="533" t="s">
        <v>210</v>
      </c>
      <c r="F85" s="534"/>
      <c r="G85" s="419"/>
      <c r="H85" s="535">
        <f>(H38+H61)/H72</f>
        <v>0.11620427849571295</v>
      </c>
      <c r="I85" s="536"/>
      <c r="J85" s="537">
        <f>(J38+J61)/J72</f>
        <v>9.7427922492463764E-2</v>
      </c>
      <c r="K85" s="538"/>
    </row>
    <row r="86" spans="2:14" x14ac:dyDescent="0.2">
      <c r="B86" s="256"/>
      <c r="F86" s="380" t="s">
        <v>209</v>
      </c>
      <c r="G86" s="538"/>
      <c r="H86" s="539"/>
      <c r="I86" s="538"/>
      <c r="J86" s="539"/>
      <c r="K86" s="538"/>
    </row>
    <row r="87" spans="2:14" x14ac:dyDescent="0.2">
      <c r="B87" s="256"/>
      <c r="F87" s="380" t="s">
        <v>208</v>
      </c>
      <c r="G87" s="538"/>
      <c r="H87" s="539"/>
      <c r="I87" s="538"/>
      <c r="J87" s="539"/>
      <c r="K87" s="538"/>
    </row>
    <row r="88" spans="2:14" x14ac:dyDescent="0.2">
      <c r="E88" s="313"/>
      <c r="F88" s="313"/>
      <c r="G88" s="540"/>
      <c r="H88" s="539"/>
      <c r="I88" s="538"/>
      <c r="J88" s="539"/>
      <c r="K88" s="538"/>
    </row>
    <row r="89" spans="2:14" ht="26.25" customHeight="1" x14ac:dyDescent="0.2">
      <c r="B89" s="256"/>
      <c r="E89" s="685" t="s">
        <v>207</v>
      </c>
      <c r="F89" s="686"/>
      <c r="G89" s="686"/>
      <c r="H89" s="541">
        <f>(H48+H50+SUM(H67:H68))/(H23+H33)</f>
        <v>4.9880436229990638E-2</v>
      </c>
      <c r="I89" s="542"/>
      <c r="J89" s="541">
        <f>(J48+J50+SUM(J67:J68))/(J23+J33)</f>
        <v>2.7133556429949406E-2</v>
      </c>
      <c r="K89" s="538"/>
    </row>
    <row r="90" spans="2:14" ht="21" customHeight="1" x14ac:dyDescent="0.25">
      <c r="B90" s="256"/>
      <c r="E90" s="543" t="s">
        <v>206</v>
      </c>
      <c r="F90" s="485"/>
      <c r="G90" s="485"/>
      <c r="H90" s="544">
        <f>(H48+H50+SUM(H67:H68))</f>
        <v>4414555.8</v>
      </c>
      <c r="I90" s="545"/>
      <c r="J90" s="544">
        <f>(J48+J50+SUM(J67:J68))</f>
        <v>645337.30000000005</v>
      </c>
      <c r="K90" s="538"/>
    </row>
    <row r="91" spans="2:14" ht="27" customHeight="1" x14ac:dyDescent="0.2">
      <c r="B91" s="256"/>
      <c r="F91" s="678" t="s">
        <v>205</v>
      </c>
      <c r="G91" s="678"/>
      <c r="H91" s="678"/>
      <c r="I91" s="678"/>
      <c r="J91" s="678"/>
    </row>
    <row r="92" spans="2:14" ht="18.95" customHeight="1" x14ac:dyDescent="0.2">
      <c r="F92" s="678" t="s">
        <v>204</v>
      </c>
      <c r="G92" s="678"/>
      <c r="H92" s="678"/>
      <c r="I92" s="678"/>
      <c r="J92" s="678"/>
    </row>
    <row r="93" spans="2:14" x14ac:dyDescent="0.2">
      <c r="B93" s="256"/>
    </row>
    <row r="98" spans="3:8" ht="15" x14ac:dyDescent="0.25">
      <c r="C98" s="380"/>
      <c r="H98" s="546"/>
    </row>
  </sheetData>
  <mergeCells count="6">
    <mergeCell ref="F92:J92"/>
    <mergeCell ref="G1:I1"/>
    <mergeCell ref="J1:K2"/>
    <mergeCell ref="D3:F3"/>
    <mergeCell ref="E89:G89"/>
    <mergeCell ref="F91:J91"/>
  </mergeCells>
  <hyperlinks>
    <hyperlink ref="G4" location="'2024 Sector View Electric'!A1" display="MWh Savings"/>
    <hyperlink ref="H4" location="'2024 Sector View Electric'!A1" display="Electric Rider Budget"/>
    <hyperlink ref="I4" location="'2024 Sector View Gas'!A1" display="Therm Savings"/>
    <hyperlink ref="J4" location="'2024 Sector View Gas'!A1" display="Gas Rider Budget"/>
  </hyperlinks>
  <pageMargins left="0.28000000000000003" right="0.3" top="0.75" bottom="0.75" header="0.3" footer="0.3"/>
  <pageSetup paperSize="17" scale="80" orientation="portrait" r:id="rId1"/>
  <headerFooter>
    <oddHeader>&amp;R&amp;G</oddHeader>
    <oddFooter>&amp;R&amp;G</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30C3D0EBB3A1C5448D9DE19C44AA092D" ma:contentTypeVersion="16" ma:contentTypeDescription="" ma:contentTypeScope="" ma:versionID="cc2f72b10349bbf7ad8bb41be0e3cbc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2024-08-29T07:00:00+00:00</OpenedDate>
    <SignificantOrder xmlns="dc463f71-b30c-4ab2-9473-d307f9d35888">false</SignificantOrder>
    <Date1 xmlns="dc463f71-b30c-4ab2-9473-d307f9d35888">2024-08-30T07:00:00+00:00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240645</DocketNumber>
    <DelegatedOrder xmlns="dc463f71-b30c-4ab2-9473-d307f9d35888">false</DelegatedOrder>
  </documentManagement>
</p:properties>
</file>

<file path=customXml/itemProps1.xml><?xml version="1.0" encoding="utf-8"?>
<ds:datastoreItem xmlns:ds="http://schemas.openxmlformats.org/officeDocument/2006/customXml" ds:itemID="{1D2F2C3B-5C52-42EF-A4F8-96FBA05B7FFF}"/>
</file>

<file path=customXml/itemProps2.xml><?xml version="1.0" encoding="utf-8"?>
<ds:datastoreItem xmlns:ds="http://schemas.openxmlformats.org/officeDocument/2006/customXml" ds:itemID="{8156D72B-0946-4492-8FAF-23E62C3913BD}"/>
</file>

<file path=customXml/itemProps3.xml><?xml version="1.0" encoding="utf-8"?>
<ds:datastoreItem xmlns:ds="http://schemas.openxmlformats.org/officeDocument/2006/customXml" ds:itemID="{13B1A71E-E115-49AF-BF68-7023CDA2045A}"/>
</file>

<file path=customXml/itemProps4.xml><?xml version="1.0" encoding="utf-8"?>
<ds:datastoreItem xmlns:ds="http://schemas.openxmlformats.org/officeDocument/2006/customXml" ds:itemID="{7F4619E1-D1CE-487F-97A8-08753DDD507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Revenue Requirement Limit Test</vt:lpstr>
      <vt:lpstr>Statutory Language</vt:lpstr>
      <vt:lpstr>Denominator→</vt:lpstr>
      <vt:lpstr>Elect Rev Req Proposed</vt:lpstr>
      <vt:lpstr>Gas Rev Req Proposed</vt:lpstr>
      <vt:lpstr>Numerator→</vt:lpstr>
      <vt:lpstr>Sch 129 Low Inc Rev Req</vt:lpstr>
      <vt:lpstr>Sch 129D Bill Disc Rt Rev Req</vt:lpstr>
      <vt:lpstr>Sch 120 Conservation Rev Req</vt:lpstr>
      <vt:lpstr>Community Solar</vt:lpstr>
      <vt:lpstr>Sch. 111 CCA Credit</vt:lpstr>
      <vt:lpstr>Non-Test→</vt:lpstr>
      <vt:lpstr>CCA LI Decarbonization </vt:lpstr>
      <vt:lpstr>LIHEAP</vt:lpstr>
      <vt:lpstr>Pledge Payment Pivot</vt:lpstr>
      <vt:lpstr>Pledge Payment Post Conversion </vt:lpstr>
      <vt:lpstr>WHF Donations </vt:lpstr>
      <vt:lpstr>WA Families Clean Energy Cr</vt:lpstr>
      <vt:lpstr>'Gas Rev Req Proposed'!Print_Area</vt:lpstr>
      <vt:lpstr>'Sch 129D Bill Disc Rt Rev Req'!Print_Area</vt:lpstr>
      <vt:lpstr>'Sch. 111 CCA Credit'!Print_Area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NC</dc:creator>
  <cp:lastModifiedBy>Pham, Linh</cp:lastModifiedBy>
  <cp:lastPrinted>2024-07-30T23:39:16Z</cp:lastPrinted>
  <dcterms:created xsi:type="dcterms:W3CDTF">2024-07-30T21:29:33Z</dcterms:created>
  <dcterms:modified xsi:type="dcterms:W3CDTF">2024-08-26T22:56:19Z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0x0101006E56B4D1795A2E4DB2F0B01679ED314A0030C3D0EBB3A1C5448D9DE19C44AA092D</vt:lpwstr>
  </property>
  <property fmtid="{D5CDD505-2E9C-101B-9397-08002B2CF9AE}" pid="3" name="_docset_NoMedatataSyncRequired">
    <vt:lpwstr>False</vt:lpwstr>
  </property>
</Properties>
</file>